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115" yWindow="1080" windowWidth="6780" windowHeight="6840" tabRatio="521" activeTab="1"/>
  </bookViews>
  <sheets>
    <sheet name="人口等" sheetId="5" r:id="rId1"/>
    <sheet name="九、人力資源" sheetId="7" r:id="rId2"/>
    <sheet name="臺灣地區" sheetId="4" r:id="rId3"/>
    <sheet name="桃園縣" sheetId="3" r:id="rId4"/>
    <sheet name="65歲人口" sheetId="6" r:id="rId5"/>
  </sheets>
  <definedNames>
    <definedName name="_xlnm.Print_Area" localSheetId="1">九、人力資源!$A$1:$N$33</definedName>
    <definedName name="_xlnm.Print_Area" localSheetId="0">人口等!$A$1:$DM$33</definedName>
  </definedNames>
  <calcPr calcId="145621" fullPrecision="0"/>
</workbook>
</file>

<file path=xl/calcChain.xml><?xml version="1.0" encoding="utf-8"?>
<calcChain xmlns="http://schemas.openxmlformats.org/spreadsheetml/2006/main">
  <c r="U28" i="5" l="1"/>
  <c r="AE27" i="5"/>
  <c r="CF11" i="5"/>
  <c r="AZ28" i="5"/>
  <c r="AR28" i="5"/>
  <c r="BH28" i="5"/>
  <c r="CN11" i="5"/>
  <c r="AH28" i="5"/>
  <c r="D2" i="6"/>
  <c r="D27" i="5"/>
  <c r="O26" i="5"/>
  <c r="M26" i="5"/>
  <c r="DC11" i="5"/>
  <c r="DD11" i="5"/>
  <c r="DE11" i="5"/>
  <c r="DF11" i="5"/>
  <c r="DG11" i="5"/>
  <c r="DH11" i="5"/>
  <c r="DI11" i="5"/>
  <c r="DJ11" i="5"/>
  <c r="DB11" i="5"/>
  <c r="CU11" i="5"/>
  <c r="CV11" i="5"/>
  <c r="CW11" i="5"/>
  <c r="CX11" i="5"/>
  <c r="CY11" i="5"/>
  <c r="CT11" i="5"/>
  <c r="CR11" i="5"/>
  <c r="CO11" i="5"/>
  <c r="CH11" i="5"/>
  <c r="CI11" i="5"/>
  <c r="CJ11" i="5"/>
  <c r="CK11" i="5"/>
  <c r="CL11" i="5"/>
  <c r="CM11" i="5"/>
  <c r="CG11" i="5"/>
  <c r="E2" i="6"/>
  <c r="F2" i="6"/>
  <c r="C2" i="6"/>
  <c r="G2" i="6"/>
  <c r="H2" i="6"/>
  <c r="I2" i="6"/>
  <c r="J2" i="6"/>
  <c r="K2" i="6"/>
  <c r="D3" i="6"/>
  <c r="E3" i="6"/>
  <c r="F3" i="6"/>
  <c r="G3" i="6"/>
  <c r="H3" i="6"/>
  <c r="I3" i="6"/>
  <c r="J3" i="6"/>
  <c r="K3" i="6"/>
  <c r="D4" i="6"/>
  <c r="E4" i="6"/>
  <c r="F4" i="6"/>
  <c r="G4" i="6"/>
  <c r="H4" i="6"/>
  <c r="I4" i="6"/>
  <c r="J4" i="6"/>
  <c r="K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B27" i="7"/>
  <c r="C27" i="7"/>
  <c r="D27" i="7"/>
  <c r="E27" i="7"/>
  <c r="F27" i="7"/>
  <c r="G27" i="7"/>
  <c r="H27" i="7"/>
  <c r="I27" i="7"/>
  <c r="J27" i="7"/>
  <c r="K27" i="7"/>
  <c r="L27" i="7"/>
  <c r="M27" i="7"/>
  <c r="B28" i="7"/>
  <c r="C28" i="7"/>
  <c r="D28" i="7"/>
  <c r="E28" i="7"/>
  <c r="H28" i="7"/>
  <c r="I28" i="7"/>
  <c r="J28" i="7"/>
  <c r="K28" i="7"/>
  <c r="L28" i="7"/>
  <c r="M28" i="7"/>
  <c r="I26" i="5"/>
  <c r="I27" i="5"/>
  <c r="J26" i="5"/>
  <c r="K26" i="5"/>
  <c r="L26" i="5"/>
  <c r="L27" i="5"/>
  <c r="O28" i="5"/>
  <c r="Q26" i="5"/>
  <c r="R26" i="5"/>
  <c r="R28" i="5"/>
  <c r="V26" i="5"/>
  <c r="W26" i="5"/>
  <c r="CF26" i="5"/>
  <c r="CQ26" i="5"/>
  <c r="CQ11" i="5"/>
  <c r="DA26" i="5"/>
  <c r="DA11" i="5"/>
  <c r="E27" i="5"/>
  <c r="F27" i="5"/>
  <c r="G27" i="5"/>
  <c r="H27" i="5"/>
  <c r="J27" i="5"/>
  <c r="K27" i="5"/>
  <c r="N27" i="5"/>
  <c r="P27" i="5"/>
  <c r="Q27" i="5"/>
  <c r="T27" i="5"/>
  <c r="U27" i="5"/>
  <c r="X27" i="5"/>
  <c r="Y27" i="5"/>
  <c r="Z27" i="5"/>
  <c r="AA27" i="5"/>
  <c r="AB27" i="5"/>
  <c r="AC27" i="5"/>
  <c r="AD27" i="5"/>
  <c r="AF27" i="5"/>
  <c r="AI27" i="5"/>
  <c r="AJ27" i="5"/>
  <c r="AK27" i="5"/>
  <c r="AL27" i="5"/>
  <c r="AM27" i="5"/>
  <c r="AN27" i="5"/>
  <c r="AO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L27" i="5"/>
  <c r="BM27" i="5"/>
  <c r="BN27" i="5"/>
  <c r="BO27" i="5"/>
  <c r="BP27" i="5"/>
  <c r="BQ27" i="5"/>
  <c r="BR27" i="5"/>
  <c r="BS27" i="5"/>
  <c r="BT27" i="5"/>
  <c r="BV27" i="5"/>
  <c r="BW27" i="5"/>
  <c r="BX27" i="5"/>
  <c r="BY27" i="5"/>
  <c r="BZ27" i="5"/>
  <c r="CA27" i="5"/>
  <c r="CB27" i="5"/>
  <c r="CC27" i="5"/>
  <c r="CF27" i="5"/>
  <c r="CG27" i="5"/>
  <c r="CH27" i="5"/>
  <c r="CI27" i="5"/>
  <c r="CJ27" i="5"/>
  <c r="CK27" i="5"/>
  <c r="CL27" i="5"/>
  <c r="CM27" i="5"/>
  <c r="CO27" i="5"/>
  <c r="CR27" i="5"/>
  <c r="CT27" i="5"/>
  <c r="CU27" i="5"/>
  <c r="CV27" i="5"/>
  <c r="CW27" i="5"/>
  <c r="CX27" i="5"/>
  <c r="CY27" i="5"/>
  <c r="DB27" i="5"/>
  <c r="DC27" i="5"/>
  <c r="DD27" i="5"/>
  <c r="DE27" i="5"/>
  <c r="DF27" i="5"/>
  <c r="DG27" i="5"/>
  <c r="DH27" i="5"/>
  <c r="DI27" i="5"/>
  <c r="DJ27" i="5"/>
  <c r="E28" i="5"/>
  <c r="F28" i="5"/>
  <c r="G28" i="5"/>
  <c r="H28" i="5"/>
  <c r="I28" i="5"/>
  <c r="J28" i="5"/>
  <c r="K28" i="5"/>
  <c r="L28" i="5"/>
  <c r="N28" i="5"/>
  <c r="P28" i="5"/>
  <c r="T28" i="5"/>
  <c r="X28" i="5"/>
  <c r="Y28" i="5"/>
  <c r="Z28" i="5"/>
  <c r="AA28" i="5"/>
  <c r="AB28" i="5"/>
  <c r="AC28" i="5"/>
  <c r="AD28" i="5"/>
  <c r="AE28" i="5"/>
  <c r="AF28" i="5"/>
  <c r="AI28" i="5"/>
  <c r="AJ28" i="5"/>
  <c r="AK28" i="5"/>
  <c r="AL28" i="5"/>
  <c r="AM28" i="5"/>
  <c r="AN28" i="5"/>
  <c r="AO28" i="5"/>
  <c r="AQ28" i="5"/>
  <c r="AS28" i="5"/>
  <c r="AT28" i="5"/>
  <c r="AU28" i="5"/>
  <c r="AV28" i="5"/>
  <c r="AW28" i="5"/>
  <c r="AX28" i="5"/>
  <c r="AY28" i="5"/>
  <c r="BA28" i="5"/>
  <c r="BB28" i="5"/>
  <c r="BC28" i="5"/>
  <c r="BD28" i="5"/>
  <c r="BE28" i="5"/>
  <c r="BF28" i="5"/>
  <c r="BG28" i="5"/>
  <c r="BI28" i="5"/>
  <c r="BJ28" i="5"/>
  <c r="BM28" i="5"/>
  <c r="BN28" i="5"/>
  <c r="BO28" i="5"/>
  <c r="BP28" i="5"/>
  <c r="BQ28" i="5"/>
  <c r="BR28" i="5"/>
  <c r="BS28" i="5"/>
  <c r="CF28" i="5"/>
  <c r="CG28" i="5"/>
  <c r="CH28" i="5"/>
  <c r="CI28" i="5"/>
  <c r="CJ28" i="5"/>
  <c r="CK28" i="5"/>
  <c r="CL28" i="5"/>
  <c r="CM28" i="5"/>
  <c r="CO28" i="5"/>
  <c r="CR28" i="5"/>
  <c r="CT28" i="5"/>
  <c r="CU28" i="5"/>
  <c r="CV28" i="5"/>
  <c r="CW28" i="5"/>
  <c r="CX28" i="5"/>
  <c r="CY28" i="5"/>
  <c r="DB28" i="5"/>
  <c r="DC28" i="5"/>
  <c r="DD28" i="5"/>
  <c r="DE28" i="5"/>
  <c r="DF28" i="5"/>
  <c r="DG28" i="5"/>
  <c r="DH28" i="5"/>
  <c r="DI28" i="5"/>
  <c r="DJ28" i="5"/>
  <c r="C7" i="3"/>
  <c r="D7" i="3"/>
  <c r="E7" i="3"/>
  <c r="F7" i="3"/>
  <c r="G7" i="3"/>
  <c r="M7" i="3"/>
  <c r="H7" i="3"/>
  <c r="K7" i="3"/>
  <c r="I7" i="3"/>
  <c r="J7" i="3"/>
  <c r="L7" i="3"/>
  <c r="N7" i="3"/>
  <c r="O7" i="3"/>
  <c r="K9" i="3"/>
  <c r="L9" i="3"/>
  <c r="M9" i="3"/>
  <c r="K11" i="3"/>
  <c r="L11" i="3"/>
  <c r="M11" i="3"/>
  <c r="K12" i="3"/>
  <c r="L12" i="3"/>
  <c r="M12" i="3"/>
  <c r="K13" i="3"/>
  <c r="L13" i="3"/>
  <c r="M13" i="3"/>
  <c r="K15" i="3"/>
  <c r="L15" i="3"/>
  <c r="M15" i="3"/>
  <c r="K16" i="3"/>
  <c r="L16" i="3"/>
  <c r="M16" i="3"/>
  <c r="K17" i="3"/>
  <c r="L17" i="3"/>
  <c r="M17" i="3"/>
  <c r="K19" i="3"/>
  <c r="L19" i="3"/>
  <c r="M19" i="3"/>
  <c r="K20" i="3"/>
  <c r="L20" i="3"/>
  <c r="M20" i="3"/>
  <c r="K21" i="3"/>
  <c r="L21" i="3"/>
  <c r="M21" i="3"/>
  <c r="K23" i="3"/>
  <c r="L23" i="3"/>
  <c r="M23" i="3"/>
  <c r="K24" i="3"/>
  <c r="L24" i="3"/>
  <c r="M24" i="3"/>
  <c r="K25" i="3"/>
  <c r="L25" i="3"/>
  <c r="M25" i="3"/>
  <c r="C6" i="4"/>
  <c r="D6" i="4"/>
  <c r="E6" i="4"/>
  <c r="F6" i="4"/>
  <c r="G6" i="4"/>
  <c r="M6" i="4"/>
  <c r="H6" i="4"/>
  <c r="I6" i="4"/>
  <c r="K6" i="4"/>
  <c r="J6" i="4"/>
  <c r="C7" i="4"/>
  <c r="D7" i="4"/>
  <c r="E7" i="4"/>
  <c r="F7" i="4"/>
  <c r="G7" i="4"/>
  <c r="H7" i="4"/>
  <c r="L7" i="4"/>
  <c r="I7" i="4"/>
  <c r="K7" i="4"/>
  <c r="J7" i="4"/>
  <c r="K8" i="4"/>
  <c r="L8" i="4"/>
  <c r="M8" i="4"/>
  <c r="K9" i="4"/>
  <c r="L9" i="4"/>
  <c r="M9" i="4"/>
  <c r="K10" i="4"/>
  <c r="L10" i="4"/>
  <c r="M10" i="4"/>
  <c r="K11" i="4"/>
  <c r="L11" i="4"/>
  <c r="M11" i="4"/>
  <c r="K12" i="4"/>
  <c r="L12" i="4"/>
  <c r="M12" i="4"/>
  <c r="K13" i="4"/>
  <c r="L13" i="4"/>
  <c r="M13" i="4"/>
  <c r="K14" i="4"/>
  <c r="L14" i="4"/>
  <c r="M14" i="4"/>
  <c r="K15" i="4"/>
  <c r="L15" i="4"/>
  <c r="M15" i="4"/>
  <c r="K16" i="4"/>
  <c r="L16" i="4"/>
  <c r="M16" i="4"/>
  <c r="K17" i="4"/>
  <c r="L17" i="4"/>
  <c r="M17" i="4"/>
  <c r="K18" i="4"/>
  <c r="L18" i="4"/>
  <c r="M18" i="4"/>
  <c r="K19" i="4"/>
  <c r="L19" i="4"/>
  <c r="M19" i="4"/>
  <c r="K20" i="4"/>
  <c r="L20" i="4"/>
  <c r="M20" i="4"/>
  <c r="K21" i="4"/>
  <c r="L21" i="4"/>
  <c r="M21" i="4"/>
  <c r="K22" i="4"/>
  <c r="L22" i="4"/>
  <c r="M22" i="4"/>
  <c r="K23" i="4"/>
  <c r="L23" i="4"/>
  <c r="M23" i="4"/>
  <c r="K24" i="4"/>
  <c r="L24" i="4"/>
  <c r="M24" i="4"/>
  <c r="K25" i="4"/>
  <c r="L25" i="4"/>
  <c r="M25" i="4"/>
  <c r="K26" i="4"/>
  <c r="L26" i="4"/>
  <c r="M26" i="4"/>
  <c r="K27" i="4"/>
  <c r="L27" i="4"/>
  <c r="M27" i="4"/>
  <c r="L6" i="4"/>
  <c r="C3" i="6"/>
  <c r="C4" i="6"/>
  <c r="W28" i="5"/>
  <c r="W27" i="5"/>
  <c r="V28" i="5"/>
  <c r="V27" i="5"/>
  <c r="R27" i="5"/>
  <c r="S26" i="5"/>
  <c r="S27" i="5"/>
  <c r="M27" i="5"/>
  <c r="M28" i="5"/>
  <c r="Q28" i="5"/>
  <c r="O27" i="5"/>
  <c r="S28" i="5"/>
  <c r="M7" i="4"/>
  <c r="DA28" i="5"/>
  <c r="DA27" i="5"/>
  <c r="CQ27" i="5"/>
  <c r="CQ28" i="5"/>
</calcChain>
</file>

<file path=xl/sharedStrings.xml><?xml version="1.0" encoding="utf-8"?>
<sst xmlns="http://schemas.openxmlformats.org/spreadsheetml/2006/main" count="527" uniqueCount="319">
  <si>
    <t>人口數</t>
    <phoneticPr fontId="2" type="noConversion"/>
  </si>
  <si>
    <t>合計</t>
    <phoneticPr fontId="2" type="noConversion"/>
  </si>
  <si>
    <t>男</t>
    <phoneticPr fontId="2" type="noConversion"/>
  </si>
  <si>
    <t>女</t>
    <phoneticPr fontId="2" type="noConversion"/>
  </si>
  <si>
    <t>縣市別</t>
    <phoneticPr fontId="2" type="noConversion"/>
  </si>
  <si>
    <t>臺灣地區</t>
    <phoneticPr fontId="2" type="noConversion"/>
  </si>
  <si>
    <t>鄉鎮市區數</t>
    <phoneticPr fontId="2" type="noConversion"/>
  </si>
  <si>
    <t>里數</t>
    <phoneticPr fontId="2" type="noConversion"/>
  </si>
  <si>
    <t>鄰數</t>
    <phoneticPr fontId="2" type="noConversion"/>
  </si>
  <si>
    <t>戶數</t>
    <phoneticPr fontId="2" type="noConversion"/>
  </si>
  <si>
    <t>-</t>
  </si>
  <si>
    <t>臨時稅</t>
  </si>
  <si>
    <t>文教類</t>
  </si>
  <si>
    <r>
      <t>總</t>
    </r>
    <r>
      <rPr>
        <b/>
        <sz val="11"/>
        <rFont val="Times New Roman"/>
        <family val="1"/>
      </rPr>
      <t xml:space="preserve">     </t>
    </r>
    <r>
      <rPr>
        <b/>
        <sz val="11"/>
        <rFont val="標楷體"/>
        <family val="4"/>
        <charset val="136"/>
      </rPr>
      <t>計</t>
    </r>
    <phoneticPr fontId="2" type="noConversion"/>
  </si>
  <si>
    <t>桃園市</t>
    <phoneticPr fontId="2" type="noConversion"/>
  </si>
  <si>
    <t>中壢市</t>
    <phoneticPr fontId="2" type="noConversion"/>
  </si>
  <si>
    <t>平鎮市</t>
    <phoneticPr fontId="2" type="noConversion"/>
  </si>
  <si>
    <t>八德市</t>
    <phoneticPr fontId="2" type="noConversion"/>
  </si>
  <si>
    <t>大溪鎮</t>
    <phoneticPr fontId="2" type="noConversion"/>
  </si>
  <si>
    <t>蘆竹鄉</t>
    <phoneticPr fontId="2" type="noConversion"/>
  </si>
  <si>
    <t>大園鄉</t>
    <phoneticPr fontId="2" type="noConversion"/>
  </si>
  <si>
    <t>龜山鄉</t>
    <phoneticPr fontId="2" type="noConversion"/>
  </si>
  <si>
    <t>龍潭鄉</t>
    <phoneticPr fontId="2" type="noConversion"/>
  </si>
  <si>
    <t>新屋鄉</t>
    <phoneticPr fontId="2" type="noConversion"/>
  </si>
  <si>
    <t>觀音鄉</t>
    <phoneticPr fontId="2" type="noConversion"/>
  </si>
  <si>
    <t>復興鄉</t>
    <phoneticPr fontId="2" type="noConversion"/>
  </si>
  <si>
    <t>壹、本縣重要統計資料</t>
  </si>
  <si>
    <t>土地面積</t>
  </si>
  <si>
    <t>里數</t>
  </si>
  <si>
    <t>鄰數</t>
  </si>
  <si>
    <t>戶數</t>
  </si>
  <si>
    <t>人口數</t>
  </si>
  <si>
    <t>性比例</t>
  </si>
  <si>
    <t>總人口</t>
  </si>
  <si>
    <t>社會增加</t>
  </si>
  <si>
    <t>結婚</t>
  </si>
  <si>
    <t>離婚</t>
  </si>
  <si>
    <t>刑事案件</t>
  </si>
  <si>
    <t>違反社會秩序維護法案件</t>
  </si>
  <si>
    <t>交通事故</t>
  </si>
  <si>
    <t>火災事故</t>
  </si>
  <si>
    <t>合計</t>
  </si>
  <si>
    <t>男</t>
  </si>
  <si>
    <t>女</t>
  </si>
  <si>
    <t>增加數</t>
  </si>
  <si>
    <t>增加率</t>
  </si>
  <si>
    <t>出生數</t>
  </si>
  <si>
    <t>遷入數</t>
  </si>
  <si>
    <t>遷出數</t>
  </si>
  <si>
    <t>對數</t>
  </si>
  <si>
    <t>其他</t>
  </si>
  <si>
    <t>登記</t>
  </si>
  <si>
    <t>歇業</t>
  </si>
  <si>
    <t>設立</t>
  </si>
  <si>
    <t>住宅</t>
  </si>
  <si>
    <t>商業類</t>
  </si>
  <si>
    <t>空氣污染惡臭</t>
  </si>
  <si>
    <t>噪音</t>
  </si>
  <si>
    <t>水污染</t>
  </si>
  <si>
    <t>廢棄物</t>
  </si>
  <si>
    <t>振動</t>
  </si>
  <si>
    <t>平均每日垃圾清運量</t>
  </si>
  <si>
    <t>小人國</t>
  </si>
  <si>
    <t>埔心</t>
  </si>
  <si>
    <t>拉拉山</t>
  </si>
  <si>
    <t>小烏來</t>
  </si>
  <si>
    <t>石門水庫</t>
  </si>
  <si>
    <t>倉儲類</t>
  </si>
  <si>
    <t>牧場</t>
  </si>
  <si>
    <t>地價稅</t>
  </si>
  <si>
    <t>房屋稅</t>
  </si>
  <si>
    <t>契稅</t>
  </si>
  <si>
    <t>印花稅</t>
  </si>
  <si>
    <t>娛樂稅</t>
  </si>
  <si>
    <t>教育捐</t>
  </si>
  <si>
    <t>稅課收入</t>
  </si>
  <si>
    <t>其他收入</t>
  </si>
  <si>
    <t>賒借收入</t>
  </si>
  <si>
    <t>警政支出</t>
  </si>
  <si>
    <r>
      <t>年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月</t>
    </r>
    <r>
      <rPr>
        <b/>
        <sz val="10"/>
        <rFont val="Times New Roman"/>
        <family val="1"/>
      </rPr>
      <t>)</t>
    </r>
    <r>
      <rPr>
        <b/>
        <sz val="10"/>
        <rFont val="標楷體"/>
        <family val="4"/>
        <charset val="136"/>
      </rPr>
      <t>別</t>
    </r>
  </si>
  <si>
    <r>
      <t>年度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月</t>
    </r>
    <r>
      <rPr>
        <b/>
        <sz val="10"/>
        <rFont val="Times New Roman"/>
        <family val="1"/>
      </rPr>
      <t>)</t>
    </r>
    <r>
      <rPr>
        <b/>
        <sz val="10"/>
        <rFont val="標楷體"/>
        <family val="4"/>
        <charset val="136"/>
      </rPr>
      <t>別</t>
    </r>
  </si>
  <si>
    <r>
      <t>15</t>
    </r>
    <r>
      <rPr>
        <b/>
        <sz val="10"/>
        <rFont val="標楷體"/>
        <family val="4"/>
        <charset val="136"/>
      </rPr>
      <t>歲以上人口數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千人</t>
    </r>
    <r>
      <rPr>
        <b/>
        <sz val="10"/>
        <rFont val="Times New Roman"/>
        <family val="1"/>
      </rPr>
      <t>)</t>
    </r>
    <phoneticPr fontId="2" type="noConversion"/>
  </si>
  <si>
    <r>
      <t>(</t>
    </r>
    <r>
      <rPr>
        <b/>
        <sz val="10"/>
        <rFont val="標楷體"/>
        <family val="4"/>
        <charset val="136"/>
      </rPr>
      <t>人</t>
    </r>
    <r>
      <rPr>
        <b/>
        <sz val="10"/>
        <rFont val="Times New Roman"/>
        <family val="1"/>
      </rPr>
      <t>)</t>
    </r>
  </si>
  <si>
    <r>
      <t>(</t>
    </r>
    <r>
      <rPr>
        <b/>
        <sz val="10"/>
        <rFont val="標楷體"/>
        <family val="4"/>
        <charset val="136"/>
      </rPr>
      <t>對</t>
    </r>
    <r>
      <rPr>
        <b/>
        <sz val="10"/>
        <rFont val="Times New Roman"/>
        <family val="1"/>
      </rPr>
      <t>)</t>
    </r>
  </si>
  <si>
    <r>
      <t xml:space="preserve">戶量
</t>
    </r>
    <r>
      <rPr>
        <b/>
        <sz val="11"/>
        <rFont val="Times New Roman"/>
        <family val="1"/>
      </rPr>
      <t>(</t>
    </r>
    <r>
      <rPr>
        <b/>
        <sz val="11"/>
        <rFont val="標楷體"/>
        <family val="4"/>
        <charset val="136"/>
      </rPr>
      <t>人</t>
    </r>
    <r>
      <rPr>
        <b/>
        <sz val="11"/>
        <rFont val="Times New Roman"/>
        <family val="1"/>
      </rPr>
      <t>/</t>
    </r>
    <r>
      <rPr>
        <b/>
        <sz val="11"/>
        <rFont val="標楷體"/>
        <family val="4"/>
        <charset val="136"/>
      </rPr>
      <t>戶</t>
    </r>
    <r>
      <rPr>
        <b/>
        <sz val="11"/>
        <rFont val="Times New Roman"/>
        <family val="1"/>
      </rPr>
      <t>)</t>
    </r>
    <phoneticPr fontId="2" type="noConversion"/>
  </si>
  <si>
    <t>鄉鎮
市別</t>
    <phoneticPr fontId="2" type="noConversion"/>
  </si>
  <si>
    <r>
      <t xml:space="preserve">土地面積
</t>
    </r>
    <r>
      <rPr>
        <b/>
        <sz val="11"/>
        <rFont val="Times New Roman"/>
        <family val="1"/>
      </rPr>
      <t>(</t>
    </r>
    <r>
      <rPr>
        <b/>
        <sz val="11"/>
        <rFont val="標楷體"/>
        <family val="4"/>
        <charset val="136"/>
      </rPr>
      <t>平方公里</t>
    </r>
    <r>
      <rPr>
        <b/>
        <sz val="11"/>
        <rFont val="Times New Roman"/>
        <family val="1"/>
      </rPr>
      <t>)</t>
    </r>
    <phoneticPr fontId="2" type="noConversion"/>
  </si>
  <si>
    <r>
      <t>65</t>
    </r>
    <r>
      <rPr>
        <b/>
        <sz val="11"/>
        <rFont val="標楷體"/>
        <family val="4"/>
        <charset val="136"/>
      </rPr>
      <t>歲
以　上
人口數</t>
    </r>
    <phoneticPr fontId="2" type="noConversion"/>
  </si>
  <si>
    <t>楊梅市</t>
    <phoneticPr fontId="2" type="noConversion"/>
  </si>
  <si>
    <t>臺灣省</t>
  </si>
  <si>
    <t>宜蘭縣</t>
  </si>
  <si>
    <t>桃園縣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</si>
  <si>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</si>
  <si>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</si>
  <si>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</si>
  <si>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</si>
  <si>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</si>
  <si>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</si>
  <si>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</si>
  <si>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</si>
  <si>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</si>
  <si>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</si>
  <si>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</si>
  <si>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</si>
  <si>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</si>
  <si>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新北市</t>
  </si>
  <si>
    <t>臺北市</t>
  </si>
  <si>
    <t>臺中市</t>
  </si>
  <si>
    <t>臺南市</t>
  </si>
  <si>
    <t>高雄市</t>
  </si>
  <si>
    <t>九、人力資源重要指標</t>
    <phoneticPr fontId="2" type="noConversion"/>
  </si>
  <si>
    <t>上半年</t>
  </si>
  <si>
    <t>下半年</t>
  </si>
  <si>
    <r>
      <t xml:space="preserve">人口
密度
</t>
    </r>
    <r>
      <rPr>
        <b/>
        <sz val="11"/>
        <rFont val="Times New Roman"/>
        <family val="1"/>
      </rPr>
      <t>(</t>
    </r>
    <r>
      <rPr>
        <b/>
        <sz val="11"/>
        <rFont val="標楷體"/>
        <family val="4"/>
        <charset val="136"/>
      </rPr>
      <t>人</t>
    </r>
    <r>
      <rPr>
        <b/>
        <sz val="11"/>
        <rFont val="Times New Roman"/>
        <family val="1"/>
      </rPr>
      <t>/</t>
    </r>
    <r>
      <rPr>
        <b/>
        <sz val="11"/>
        <rFont val="標楷體"/>
        <family val="4"/>
        <charset val="136"/>
      </rPr>
      <t>平方
公里</t>
    </r>
    <r>
      <rPr>
        <b/>
        <sz val="11"/>
        <rFont val="Times New Roman"/>
        <family val="1"/>
      </rPr>
      <t>)</t>
    </r>
    <phoneticPr fontId="2" type="noConversion"/>
  </si>
  <si>
    <r>
      <t>勞動力</t>
    </r>
    <r>
      <rPr>
        <b/>
        <sz val="10"/>
        <rFont val="Times New Roman"/>
        <family val="1"/>
      </rPr>
      <t xml:space="preserve">    (</t>
    </r>
    <r>
      <rPr>
        <b/>
        <sz val="10"/>
        <rFont val="標楷體"/>
        <family val="4"/>
        <charset val="136"/>
      </rPr>
      <t>千人</t>
    </r>
    <r>
      <rPr>
        <b/>
        <sz val="10"/>
        <rFont val="Times New Roman"/>
        <family val="1"/>
      </rPr>
      <t>)</t>
    </r>
    <phoneticPr fontId="2" type="noConversion"/>
  </si>
  <si>
    <t>-</t>
    <phoneticPr fontId="4" type="noConversion"/>
  </si>
  <si>
    <r>
      <t xml:space="preserve">戶量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人</t>
    </r>
    <r>
      <rPr>
        <b/>
        <sz val="10"/>
        <rFont val="Times New Roman"/>
        <family val="1"/>
      </rPr>
      <t>/</t>
    </r>
    <r>
      <rPr>
        <b/>
        <sz val="10"/>
        <rFont val="標楷體"/>
        <family val="4"/>
        <charset val="136"/>
      </rPr>
      <t>戶</t>
    </r>
    <r>
      <rPr>
        <b/>
        <sz val="10"/>
        <rFont val="Times New Roman"/>
        <family val="1"/>
      </rPr>
      <t>)</t>
    </r>
    <phoneticPr fontId="4" type="noConversion"/>
  </si>
  <si>
    <t>自然增加</t>
    <phoneticPr fontId="4" type="noConversion"/>
  </si>
  <si>
    <t>經濟
案件</t>
    <phoneticPr fontId="4" type="noConversion"/>
  </si>
  <si>
    <r>
      <t>工廠登記</t>
    </r>
    <r>
      <rPr>
        <b/>
        <sz val="10"/>
        <rFont val="Times New Roman"/>
        <family val="1"/>
      </rPr>
      <t xml:space="preserve">    (</t>
    </r>
    <r>
      <rPr>
        <b/>
        <sz val="10"/>
        <rFont val="標楷體"/>
        <family val="4"/>
        <charset val="136"/>
      </rPr>
      <t>家數</t>
    </r>
    <r>
      <rPr>
        <b/>
        <sz val="10"/>
        <rFont val="Times New Roman"/>
        <family val="1"/>
      </rPr>
      <t>)</t>
    </r>
    <phoneticPr fontId="4" type="noConversion"/>
  </si>
  <si>
    <r>
      <t>商業登記</t>
    </r>
    <r>
      <rPr>
        <b/>
        <sz val="10"/>
        <rFont val="Times New Roman"/>
        <family val="1"/>
      </rPr>
      <t xml:space="preserve">    (</t>
    </r>
    <r>
      <rPr>
        <b/>
        <sz val="10"/>
        <rFont val="標楷體"/>
        <family val="4"/>
        <charset val="136"/>
      </rPr>
      <t>家數</t>
    </r>
    <r>
      <rPr>
        <b/>
        <sz val="10"/>
        <rFont val="Times New Roman"/>
        <family val="1"/>
      </rPr>
      <t>)</t>
    </r>
    <phoneticPr fontId="4" type="noConversion"/>
  </si>
  <si>
    <r>
      <t>核發房屋使用執照件數</t>
    </r>
    <r>
      <rPr>
        <b/>
        <sz val="10"/>
        <rFont val="Times New Roman"/>
        <family val="1"/>
      </rPr>
      <t xml:space="preserve">    (</t>
    </r>
    <r>
      <rPr>
        <b/>
        <sz val="10"/>
        <rFont val="標楷體"/>
        <family val="4"/>
        <charset val="136"/>
      </rPr>
      <t>件</t>
    </r>
    <r>
      <rPr>
        <b/>
        <sz val="10"/>
        <rFont val="Times New Roman"/>
        <family val="1"/>
      </rPr>
      <t>)</t>
    </r>
    <phoneticPr fontId="4" type="noConversion"/>
  </si>
  <si>
    <r>
      <t>公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害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陳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情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案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件</t>
    </r>
    <r>
      <rPr>
        <b/>
        <sz val="10"/>
        <rFont val="Times New Roman"/>
        <family val="1"/>
      </rPr>
      <t xml:space="preserve">          (</t>
    </r>
    <r>
      <rPr>
        <b/>
        <sz val="10"/>
        <rFont val="標楷體"/>
        <family val="4"/>
        <charset val="136"/>
      </rPr>
      <t>件</t>
    </r>
    <r>
      <rPr>
        <b/>
        <sz val="10"/>
        <rFont val="Times New Roman"/>
        <family val="1"/>
      </rPr>
      <t>)</t>
    </r>
    <phoneticPr fontId="4" type="noConversion"/>
  </si>
  <si>
    <r>
      <t>垃圾清運狀況</t>
    </r>
    <r>
      <rPr>
        <b/>
        <sz val="10"/>
        <rFont val="Times New Roman"/>
        <family val="1"/>
      </rPr>
      <t xml:space="preserve">   </t>
    </r>
    <r>
      <rPr>
        <b/>
        <sz val="8"/>
        <rFont val="Times New Roman"/>
        <family val="1"/>
      </rPr>
      <t>(</t>
    </r>
    <r>
      <rPr>
        <b/>
        <sz val="8"/>
        <rFont val="標楷體"/>
        <family val="4"/>
        <charset val="136"/>
      </rPr>
      <t>公噸</t>
    </r>
    <r>
      <rPr>
        <b/>
        <sz val="8"/>
        <rFont val="Times New Roman"/>
        <family val="1"/>
      </rPr>
      <t>)</t>
    </r>
    <phoneticPr fontId="4" type="noConversion"/>
  </si>
  <si>
    <r>
      <t>主要風景區旅遊人數</t>
    </r>
    <r>
      <rPr>
        <b/>
        <sz val="10"/>
        <rFont val="Times New Roman"/>
        <family val="1"/>
      </rPr>
      <t xml:space="preserve">               (</t>
    </r>
    <r>
      <rPr>
        <b/>
        <sz val="10"/>
        <rFont val="標楷體"/>
        <family val="4"/>
        <charset val="136"/>
      </rPr>
      <t>人次</t>
    </r>
    <r>
      <rPr>
        <b/>
        <sz val="10"/>
        <rFont val="Times New Roman"/>
        <family val="1"/>
      </rPr>
      <t>)</t>
    </r>
    <phoneticPr fontId="4" type="noConversion"/>
  </si>
  <si>
    <r>
      <t>土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地
增值稅</t>
    </r>
    <phoneticPr fontId="4" type="noConversion"/>
  </si>
  <si>
    <r>
      <t>使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用
牌照稅</t>
    </r>
    <phoneticPr fontId="4" type="noConversion"/>
  </si>
  <si>
    <t>合計</t>
    <phoneticPr fontId="4" type="noConversion"/>
  </si>
  <si>
    <t>工　程
受益費
收　入</t>
    <phoneticPr fontId="4" type="noConversion"/>
  </si>
  <si>
    <t>規費及
罰鍰收入</t>
    <phoneticPr fontId="4" type="noConversion"/>
  </si>
  <si>
    <t>財產收入</t>
    <phoneticPr fontId="4" type="noConversion"/>
  </si>
  <si>
    <t>營業盈餘及
事業收入</t>
    <phoneticPr fontId="4" type="noConversion"/>
  </si>
  <si>
    <t>補助及
協助收入</t>
    <phoneticPr fontId="4" type="noConversion"/>
  </si>
  <si>
    <r>
      <t>捐獻及
贈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與</t>
    </r>
    <phoneticPr fontId="4" type="noConversion"/>
  </si>
  <si>
    <r>
      <t>一般政務
支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出</t>
    </r>
    <phoneticPr fontId="4" type="noConversion"/>
  </si>
  <si>
    <t>教育科學
文化支出</t>
    <phoneticPr fontId="4" type="noConversion"/>
  </si>
  <si>
    <r>
      <t>經濟發展
支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出</t>
    </r>
    <phoneticPr fontId="4" type="noConversion"/>
  </si>
  <si>
    <r>
      <t>社會福利
支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出</t>
    </r>
    <phoneticPr fontId="4" type="noConversion"/>
  </si>
  <si>
    <t>其他
支出</t>
    <phoneticPr fontId="4" type="noConversion"/>
  </si>
  <si>
    <r>
      <t>退休撫卹
支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出</t>
    </r>
    <phoneticPr fontId="4" type="noConversion"/>
  </si>
  <si>
    <t>補助及
協　助
支　出</t>
    <phoneticPr fontId="4" type="noConversion"/>
  </si>
  <si>
    <r>
      <t>(</t>
    </r>
    <r>
      <rPr>
        <b/>
        <sz val="10"/>
        <rFont val="標楷體"/>
        <family val="4"/>
        <charset val="136"/>
      </rPr>
      <t>平方公里</t>
    </r>
    <r>
      <rPr>
        <b/>
        <sz val="10"/>
        <rFont val="Times New Roman"/>
        <family val="1"/>
      </rPr>
      <t>)</t>
    </r>
  </si>
  <si>
    <r>
      <t>(</t>
    </r>
    <r>
      <rPr>
        <b/>
        <sz val="10"/>
        <rFont val="標楷體"/>
        <family val="4"/>
        <charset val="136"/>
      </rPr>
      <t>男</t>
    </r>
    <r>
      <rPr>
        <b/>
        <sz val="10"/>
        <rFont val="Times New Roman"/>
        <family val="1"/>
      </rPr>
      <t>/</t>
    </r>
    <r>
      <rPr>
        <b/>
        <sz val="10"/>
        <rFont val="標楷體"/>
        <family val="4"/>
        <charset val="136"/>
      </rPr>
      <t>女</t>
    </r>
    <phoneticPr fontId="4" type="noConversion"/>
  </si>
  <si>
    <t>粗出生</t>
    <phoneticPr fontId="4" type="noConversion"/>
  </si>
  <si>
    <t>死亡數</t>
    <phoneticPr fontId="4" type="noConversion"/>
  </si>
  <si>
    <t>粗死亡</t>
    <phoneticPr fontId="4" type="noConversion"/>
  </si>
  <si>
    <t>合計</t>
    <phoneticPr fontId="4" type="noConversion"/>
  </si>
  <si>
    <t>衣著
服飾</t>
    <phoneticPr fontId="4" type="noConversion"/>
  </si>
  <si>
    <t>居住</t>
    <phoneticPr fontId="4" type="noConversion"/>
  </si>
  <si>
    <t>醫療
保健</t>
    <phoneticPr fontId="4" type="noConversion"/>
  </si>
  <si>
    <t>育樂</t>
    <phoneticPr fontId="4" type="noConversion"/>
  </si>
  <si>
    <t>雜項</t>
    <phoneticPr fontId="4" type="noConversion"/>
  </si>
  <si>
    <t>竊盜</t>
    <phoneticPr fontId="4" type="noConversion"/>
  </si>
  <si>
    <t>暴力
犯罪</t>
    <phoneticPr fontId="4" type="noConversion"/>
  </si>
  <si>
    <t>異動
調整</t>
    <phoneticPr fontId="4" type="noConversion"/>
  </si>
  <si>
    <t>現有
家數</t>
    <phoneticPr fontId="4" type="noConversion"/>
  </si>
  <si>
    <r>
      <t xml:space="preserve">資本額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千元</t>
    </r>
    <r>
      <rPr>
        <b/>
        <sz val="10"/>
        <rFont val="Times New Roman"/>
        <family val="1"/>
      </rPr>
      <t>)</t>
    </r>
    <phoneticPr fontId="4" type="noConversion"/>
  </si>
  <si>
    <r>
      <t>工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業</t>
    </r>
    <phoneticPr fontId="4" type="noConversion"/>
  </si>
  <si>
    <r>
      <t>休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閒</t>
    </r>
    <phoneticPr fontId="4" type="noConversion"/>
  </si>
  <si>
    <r>
      <t xml:space="preserve">空氣污染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不含惡臭</t>
    </r>
    <r>
      <rPr>
        <b/>
        <sz val="10"/>
        <rFont val="Times New Roman"/>
        <family val="1"/>
      </rPr>
      <t>)</t>
    </r>
    <phoneticPr fontId="4" type="noConversion"/>
  </si>
  <si>
    <t>環境
衛生</t>
    <phoneticPr fontId="4" type="noConversion"/>
  </si>
  <si>
    <r>
      <t>廚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餘
回收量</t>
    </r>
    <phoneticPr fontId="4" type="noConversion"/>
  </si>
  <si>
    <r>
      <t xml:space="preserve">肇事
件數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件</t>
    </r>
    <r>
      <rPr>
        <b/>
        <sz val="10"/>
        <rFont val="Times New Roman"/>
        <family val="1"/>
      </rPr>
      <t>)</t>
    </r>
    <phoneticPr fontId="4" type="noConversion"/>
  </si>
  <si>
    <r>
      <t xml:space="preserve">財務
損失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千元</t>
    </r>
    <r>
      <rPr>
        <b/>
        <sz val="10"/>
        <rFont val="Times New Roman"/>
        <family val="1"/>
      </rPr>
      <t>)</t>
    </r>
    <phoneticPr fontId="4" type="noConversion"/>
  </si>
  <si>
    <r>
      <t xml:space="preserve">死亡
人數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人</t>
    </r>
    <r>
      <rPr>
        <b/>
        <sz val="10"/>
        <rFont val="Times New Roman"/>
        <family val="1"/>
      </rPr>
      <t>)</t>
    </r>
    <phoneticPr fontId="4" type="noConversion"/>
  </si>
  <si>
    <r>
      <t xml:space="preserve">受傷
人數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人</t>
    </r>
    <r>
      <rPr>
        <b/>
        <sz val="10"/>
        <rFont val="Times New Roman"/>
        <family val="1"/>
      </rPr>
      <t>)</t>
    </r>
    <phoneticPr fontId="4" type="noConversion"/>
  </si>
  <si>
    <r>
      <t xml:space="preserve">火災
次數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次</t>
    </r>
    <r>
      <rPr>
        <b/>
        <sz val="10"/>
        <rFont val="Times New Roman"/>
        <family val="1"/>
      </rPr>
      <t>)</t>
    </r>
    <phoneticPr fontId="4" type="noConversion"/>
  </si>
  <si>
    <t>*100)</t>
    <phoneticPr fontId="4" type="noConversion"/>
  </si>
  <si>
    <r>
      <t>(</t>
    </r>
    <r>
      <rPr>
        <b/>
        <sz val="10"/>
        <rFont val="標楷體"/>
        <family val="4"/>
        <charset val="136"/>
      </rPr>
      <t>人</t>
    </r>
    <r>
      <rPr>
        <b/>
        <sz val="10"/>
        <rFont val="Times New Roman"/>
        <family val="1"/>
      </rPr>
      <t>)</t>
    </r>
    <phoneticPr fontId="4" type="noConversion"/>
  </si>
  <si>
    <r>
      <t>觀光劉美玉</t>
    </r>
    <r>
      <rPr>
        <sz val="12"/>
        <rFont val="Times New Roman"/>
        <family val="1"/>
      </rPr>
      <t>#5263</t>
    </r>
    <phoneticPr fontId="4" type="noConversion"/>
  </si>
  <si>
    <r>
      <t>工廠登記</t>
    </r>
    <r>
      <rPr>
        <sz val="12"/>
        <rFont val="Times New Roman"/>
        <family val="1"/>
      </rPr>
      <t>#5152</t>
    </r>
    <r>
      <rPr>
        <sz val="12"/>
        <rFont val="標楷體"/>
        <family val="4"/>
        <charset val="136"/>
      </rPr>
      <t>陳小姐</t>
    </r>
    <phoneticPr fontId="4" type="noConversion"/>
  </si>
  <si>
    <r>
      <t xml:space="preserve">勞動力參與率
</t>
    </r>
    <r>
      <rPr>
        <b/>
        <sz val="10"/>
        <rFont val="Times New Roman"/>
        <family val="1"/>
      </rPr>
      <t>(%)</t>
    </r>
    <phoneticPr fontId="2" type="noConversion"/>
  </si>
  <si>
    <r>
      <t xml:space="preserve">失業率
</t>
    </r>
    <r>
      <rPr>
        <b/>
        <sz val="10"/>
        <rFont val="Times New Roman"/>
        <family val="1"/>
      </rPr>
      <t>(%)</t>
    </r>
    <phoneticPr fontId="2" type="noConversion"/>
  </si>
  <si>
    <t>合計</t>
    <phoneticPr fontId="2" type="noConversion"/>
  </si>
  <si>
    <t>就業者</t>
    <phoneticPr fontId="2" type="noConversion"/>
  </si>
  <si>
    <t>失業者</t>
    <phoneticPr fontId="2" type="noConversion"/>
  </si>
  <si>
    <t>男</t>
    <phoneticPr fontId="4" type="noConversion"/>
  </si>
  <si>
    <t>女</t>
    <phoneticPr fontId="4" type="noConversion"/>
  </si>
  <si>
    <t>上半年</t>
    <phoneticPr fontId="2" type="noConversion"/>
  </si>
  <si>
    <t>下半年</t>
    <phoneticPr fontId="2" type="noConversion"/>
  </si>
  <si>
    <t>資料來源：行政院主計總處。</t>
    <phoneticPr fontId="2" type="noConversion"/>
  </si>
  <si>
    <r>
      <t>土地面積</t>
    </r>
    <r>
      <rPr>
        <b/>
        <sz val="11"/>
        <rFont val="Times New Roman"/>
        <family val="1"/>
      </rPr>
      <t xml:space="preserve">   (</t>
    </r>
    <r>
      <rPr>
        <b/>
        <sz val="11"/>
        <rFont val="標楷體"/>
        <family val="4"/>
        <charset val="136"/>
      </rPr>
      <t>平方公里</t>
    </r>
    <r>
      <rPr>
        <b/>
        <sz val="11"/>
        <rFont val="Times New Roman"/>
        <family val="1"/>
      </rPr>
      <t>)</t>
    </r>
    <phoneticPr fontId="2" type="noConversion"/>
  </si>
  <si>
    <r>
      <t xml:space="preserve">人口密度
</t>
    </r>
    <r>
      <rPr>
        <b/>
        <sz val="11"/>
        <rFont val="Times New Roman"/>
        <family val="1"/>
      </rPr>
      <t>(</t>
    </r>
    <r>
      <rPr>
        <b/>
        <sz val="11"/>
        <rFont val="標楷體"/>
        <family val="4"/>
        <charset val="136"/>
      </rPr>
      <t>人</t>
    </r>
    <r>
      <rPr>
        <b/>
        <sz val="11"/>
        <rFont val="Times New Roman"/>
        <family val="1"/>
      </rPr>
      <t>/</t>
    </r>
    <r>
      <rPr>
        <b/>
        <sz val="11"/>
        <rFont val="標楷體"/>
        <family val="4"/>
        <charset val="136"/>
      </rPr>
      <t>平方公里</t>
    </r>
    <r>
      <rPr>
        <b/>
        <sz val="11"/>
        <rFont val="Times New Roman"/>
        <family val="1"/>
      </rPr>
      <t>)</t>
    </r>
  </si>
  <si>
    <r>
      <t>戶量</t>
    </r>
    <r>
      <rPr>
        <b/>
        <sz val="11"/>
        <rFont val="Times New Roman"/>
        <family val="1"/>
      </rPr>
      <t>(</t>
    </r>
    <r>
      <rPr>
        <b/>
        <sz val="11"/>
        <rFont val="標楷體"/>
        <family val="4"/>
        <charset val="136"/>
      </rPr>
      <t>人</t>
    </r>
    <r>
      <rPr>
        <b/>
        <sz val="11"/>
        <rFont val="Times New Roman"/>
        <family val="1"/>
      </rPr>
      <t>/</t>
    </r>
    <r>
      <rPr>
        <b/>
        <sz val="11"/>
        <rFont val="標楷體"/>
        <family val="4"/>
        <charset val="136"/>
      </rPr>
      <t>戶</t>
    </r>
    <r>
      <rPr>
        <b/>
        <sz val="11"/>
        <rFont val="Times New Roman"/>
        <family val="1"/>
      </rPr>
      <t>)</t>
    </r>
    <phoneticPr fontId="2" type="noConversion"/>
  </si>
  <si>
    <r>
      <t xml:space="preserve">性比例
</t>
    </r>
    <r>
      <rPr>
        <b/>
        <sz val="11"/>
        <rFont val="Times New Roman"/>
        <family val="1"/>
      </rPr>
      <t>(</t>
    </r>
    <r>
      <rPr>
        <b/>
        <sz val="11"/>
        <rFont val="標楷體"/>
        <family val="4"/>
        <charset val="136"/>
      </rPr>
      <t>男</t>
    </r>
    <r>
      <rPr>
        <b/>
        <sz val="11"/>
        <rFont val="Times New Roman"/>
        <family val="1"/>
      </rPr>
      <t>/</t>
    </r>
    <r>
      <rPr>
        <b/>
        <sz val="11"/>
        <rFont val="標楷體"/>
        <family val="4"/>
        <charset val="136"/>
      </rPr>
      <t xml:space="preserve">女
</t>
    </r>
    <r>
      <rPr>
        <b/>
        <sz val="11"/>
        <rFont val="Times New Roman"/>
        <family val="1"/>
      </rPr>
      <t>*100)</t>
    </r>
    <phoneticPr fontId="2" type="noConversion"/>
  </si>
  <si>
    <r>
      <t>一、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土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地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及</t>
    </r>
    <r>
      <rPr>
        <b/>
        <sz val="14"/>
        <rFont val="Times New Roman"/>
        <family val="1"/>
      </rPr>
      <t xml:space="preserve">  </t>
    </r>
    <r>
      <rPr>
        <b/>
        <sz val="14"/>
        <rFont val="標楷體"/>
        <family val="4"/>
        <charset val="136"/>
      </rPr>
      <t>人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口</t>
    </r>
    <phoneticPr fontId="4" type="noConversion"/>
  </si>
  <si>
    <r>
      <t>人口密度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人</t>
    </r>
    <r>
      <rPr>
        <b/>
        <sz val="10"/>
        <rFont val="Times New Roman"/>
        <family val="1"/>
      </rPr>
      <t>/</t>
    </r>
    <r>
      <rPr>
        <b/>
        <sz val="10"/>
        <rFont val="標楷體"/>
        <family val="4"/>
        <charset val="136"/>
      </rPr>
      <t>平方
公里</t>
    </r>
    <r>
      <rPr>
        <b/>
        <sz val="10"/>
        <rFont val="Times New Roman"/>
        <family val="1"/>
      </rPr>
      <t>)</t>
    </r>
    <phoneticPr fontId="4" type="noConversion"/>
  </si>
  <si>
    <r>
      <t>食品飲料
及
菸</t>
    </r>
    <r>
      <rPr>
        <b/>
        <sz val="10"/>
        <rFont val="標楷體"/>
        <family val="4"/>
        <charset val="136"/>
      </rPr>
      <t>草</t>
    </r>
    <phoneticPr fontId="4" type="noConversion"/>
  </si>
  <si>
    <t>交通運輸
及
通訊</t>
    <phoneticPr fontId="4" type="noConversion"/>
  </si>
  <si>
    <r>
      <t>營建賸餘土</t>
    </r>
    <r>
      <rPr>
        <b/>
        <sz val="10"/>
        <rFont val="標楷體"/>
        <family val="4"/>
        <charset val="136"/>
      </rPr>
      <t>石</t>
    </r>
    <r>
      <rPr>
        <b/>
        <sz val="10"/>
        <rFont val="標楷體"/>
        <family val="4"/>
        <charset val="136"/>
      </rPr>
      <t>方</t>
    </r>
    <phoneticPr fontId="4" type="noConversion"/>
  </si>
  <si>
    <r>
      <t>本月與上月比較</t>
    </r>
    <r>
      <rPr>
        <b/>
        <sz val="7"/>
        <rFont val="Times New Roman"/>
        <family val="1"/>
      </rPr>
      <t>(%)</t>
    </r>
    <phoneticPr fontId="4" type="noConversion"/>
  </si>
  <si>
    <r>
      <t>本月與上年同月比較</t>
    </r>
    <r>
      <rPr>
        <b/>
        <sz val="7"/>
        <rFont val="Times New Roman"/>
        <family val="1"/>
      </rPr>
      <t>(%)</t>
    </r>
    <phoneticPr fontId="4" type="noConversion"/>
  </si>
  <si>
    <t>社區發展
及
環境保護
支出</t>
    <phoneticPr fontId="4" type="noConversion"/>
  </si>
  <si>
    <t>附　　註：合計與細目不合係因四捨五入之故。</t>
    <phoneticPr fontId="2" type="noConversion"/>
  </si>
  <si>
    <r>
      <t>附註：交通事故各月份資料係桃園縣政府警察局初步統計數</t>
    </r>
    <r>
      <rPr>
        <sz val="12"/>
        <rFont val="Times New Roman"/>
        <family val="1"/>
      </rPr>
      <t xml:space="preserve">                                                                      </t>
    </r>
    <phoneticPr fontId="4" type="noConversion"/>
  </si>
  <si>
    <r>
      <rPr>
        <sz val="12"/>
        <rFont val="標楷體"/>
        <family val="4"/>
        <charset val="136"/>
      </rPr>
      <t>資料來源：桃園縣政府主計處。</t>
    </r>
    <phoneticPr fontId="4" type="noConversion"/>
  </si>
  <si>
    <r>
      <t xml:space="preserve">              </t>
    </r>
    <r>
      <rPr>
        <sz val="12"/>
        <rFont val="標楷體"/>
        <family val="4"/>
        <charset val="136"/>
      </rPr>
      <t>③賒借收入不計入合計。</t>
    </r>
    <phoneticPr fontId="4" type="noConversion"/>
  </si>
  <si>
    <r>
      <t xml:space="preserve">              </t>
    </r>
    <r>
      <rPr>
        <sz val="12"/>
        <rFont val="標楷體"/>
        <family val="4"/>
        <charset val="136"/>
      </rPr>
      <t>④合計與細目不合係因四捨五入之故。</t>
    </r>
    <phoneticPr fontId="4" type="noConversion"/>
  </si>
  <si>
    <r>
      <t xml:space="preserve">              </t>
    </r>
    <r>
      <rPr>
        <sz val="12"/>
        <rFont val="標楷體"/>
        <family val="4"/>
        <charset val="136"/>
      </rPr>
      <t>③合計與細目不合係因四捨五入之故。</t>
    </r>
    <phoneticPr fontId="4" type="noConversion"/>
  </si>
  <si>
    <r>
      <t xml:space="preserve">              </t>
    </r>
    <r>
      <rPr>
        <sz val="12"/>
        <rFont val="標楷體"/>
        <family val="4"/>
        <charset val="136"/>
      </rPr>
      <t>，年度資料係內政部警政署公布數字。</t>
    </r>
    <phoneticPr fontId="4" type="noConversion"/>
  </si>
  <si>
    <t xml:space="preserve">        計數。</t>
    <phoneticPr fontId="4" type="noConversion"/>
  </si>
  <si>
    <r>
      <rPr>
        <b/>
        <sz val="11"/>
        <rFont val="標楷體"/>
        <family val="4"/>
        <charset val="136"/>
      </rPr>
      <t xml:space="preserve">性比例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男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 xml:space="preserve">女
</t>
    </r>
    <r>
      <rPr>
        <b/>
        <sz val="12"/>
        <rFont val="Times New Roman"/>
        <family val="1"/>
      </rPr>
      <t>*100)</t>
    </r>
    <phoneticPr fontId="2" type="noConversion"/>
  </si>
  <si>
    <t>債務
付息
支出</t>
    <phoneticPr fontId="4" type="noConversion"/>
  </si>
  <si>
    <t>-</t>
    <phoneticPr fontId="4" type="noConversion"/>
  </si>
  <si>
    <t>土石採取</t>
    <phoneticPr fontId="4" type="noConversion"/>
  </si>
  <si>
    <r>
      <rPr>
        <sz val="12"/>
        <rFont val="標楷體"/>
        <family val="4"/>
        <charset val="136"/>
      </rPr>
      <t>附註：自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月起景觀維護更名為土石採取。</t>
    </r>
    <phoneticPr fontId="4" type="noConversion"/>
  </si>
  <si>
    <r>
      <t>民國</t>
    </r>
    <r>
      <rPr>
        <b/>
        <sz val="10"/>
        <rFont val="Times New Roman"/>
        <family val="1"/>
      </rPr>
      <t>101</t>
    </r>
    <r>
      <rPr>
        <b/>
        <sz val="10"/>
        <rFont val="標楷體"/>
        <family val="4"/>
        <charset val="136"/>
      </rPr>
      <t>年</t>
    </r>
    <phoneticPr fontId="4" type="noConversion"/>
  </si>
  <si>
    <r>
      <t>民國</t>
    </r>
    <r>
      <rPr>
        <b/>
        <sz val="10"/>
        <rFont val="Times New Roman"/>
        <family val="1"/>
      </rPr>
      <t>102</t>
    </r>
    <r>
      <rPr>
        <b/>
        <sz val="10"/>
        <rFont val="標楷體"/>
        <family val="4"/>
        <charset val="136"/>
      </rPr>
      <t>年</t>
    </r>
    <phoneticPr fontId="2" type="noConversion"/>
  </si>
  <si>
    <t>- -</t>
    <phoneticPr fontId="4" type="noConversion"/>
  </si>
  <si>
    <t>年別</t>
    <phoneticPr fontId="2" type="noConversion"/>
  </si>
  <si>
    <t xml:space="preserve">            -</t>
  </si>
  <si>
    <r>
      <t xml:space="preserve">                                  </t>
    </r>
    <r>
      <rPr>
        <b/>
        <sz val="14"/>
        <rFont val="標楷體"/>
        <family val="4"/>
        <charset val="136"/>
      </rPr>
      <t>十二、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歲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出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實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付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數</t>
    </r>
    <r>
      <rPr>
        <b/>
        <sz val="14"/>
        <rFont val="Times New Roman"/>
        <family val="1"/>
      </rPr>
      <t xml:space="preserve">                  (</t>
    </r>
    <r>
      <rPr>
        <b/>
        <sz val="14"/>
        <rFont val="標楷體"/>
        <family val="4"/>
        <charset val="136"/>
      </rPr>
      <t>新臺幣千元</t>
    </r>
    <r>
      <rPr>
        <b/>
        <sz val="14"/>
        <rFont val="Times New Roman"/>
        <family val="1"/>
      </rPr>
      <t xml:space="preserve">)                                                                              </t>
    </r>
    <phoneticPr fontId="4" type="noConversion"/>
  </si>
  <si>
    <r>
      <t xml:space="preserve">                                    </t>
    </r>
    <r>
      <rPr>
        <b/>
        <sz val="14"/>
        <rFont val="標楷體"/>
        <family val="4"/>
        <charset val="136"/>
      </rPr>
      <t>十一、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歲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入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實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收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數</t>
    </r>
    <r>
      <rPr>
        <b/>
        <sz val="14"/>
        <rFont val="Times New Roman"/>
        <family val="1"/>
      </rPr>
      <t xml:space="preserve">                        (</t>
    </r>
    <r>
      <rPr>
        <b/>
        <sz val="14"/>
        <rFont val="標楷體"/>
        <family val="4"/>
        <charset val="136"/>
      </rPr>
      <t>新臺幣千元</t>
    </r>
    <r>
      <rPr>
        <b/>
        <sz val="14"/>
        <rFont val="Times New Roman"/>
        <family val="1"/>
      </rPr>
      <t>)</t>
    </r>
    <phoneticPr fontId="4" type="noConversion"/>
  </si>
  <si>
    <r>
      <t>十、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縣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稅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實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徵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淨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額</t>
    </r>
    <r>
      <rPr>
        <b/>
        <sz val="14"/>
        <rFont val="Times New Roman"/>
        <family val="1"/>
      </rPr>
      <t xml:space="preserve">               (</t>
    </r>
    <r>
      <rPr>
        <b/>
        <sz val="14"/>
        <rFont val="標楷體"/>
        <family val="4"/>
        <charset val="136"/>
      </rPr>
      <t>新臺幣千元</t>
    </r>
    <r>
      <rPr>
        <b/>
        <sz val="14"/>
        <rFont val="Times New Roman"/>
        <family val="1"/>
      </rPr>
      <t>)</t>
    </r>
    <phoneticPr fontId="4" type="noConversion"/>
  </si>
  <si>
    <r>
      <t>二、</t>
    </r>
    <r>
      <rPr>
        <b/>
        <sz val="14"/>
        <rFont val="Times New Roman"/>
        <family val="1"/>
      </rPr>
      <t xml:space="preserve">  </t>
    </r>
    <r>
      <rPr>
        <b/>
        <sz val="14"/>
        <rFont val="標楷體"/>
        <family val="4"/>
        <charset val="136"/>
      </rPr>
      <t>社</t>
    </r>
    <r>
      <rPr>
        <b/>
        <sz val="14"/>
        <rFont val="Times New Roman"/>
        <family val="1"/>
      </rPr>
      <t xml:space="preserve">  </t>
    </r>
    <r>
      <rPr>
        <b/>
        <sz val="14"/>
        <rFont val="標楷體"/>
        <family val="4"/>
        <charset val="136"/>
      </rPr>
      <t>會</t>
    </r>
    <r>
      <rPr>
        <b/>
        <sz val="14"/>
        <rFont val="Times New Roman"/>
        <family val="1"/>
      </rPr>
      <t xml:space="preserve">  </t>
    </r>
    <r>
      <rPr>
        <b/>
        <sz val="14"/>
        <rFont val="標楷體"/>
        <family val="4"/>
        <charset val="136"/>
      </rPr>
      <t>安</t>
    </r>
    <r>
      <rPr>
        <b/>
        <sz val="14"/>
        <rFont val="Times New Roman"/>
        <family val="1"/>
      </rPr>
      <t xml:space="preserve">  </t>
    </r>
    <r>
      <rPr>
        <b/>
        <sz val="14"/>
        <rFont val="標楷體"/>
        <family val="4"/>
        <charset val="136"/>
      </rPr>
      <t>全</t>
    </r>
    <r>
      <rPr>
        <b/>
        <sz val="14"/>
        <rFont val="Times New Roman"/>
        <family val="1"/>
      </rPr>
      <t xml:space="preserve">   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件</t>
    </r>
    <r>
      <rPr>
        <b/>
        <sz val="10"/>
        <rFont val="Times New Roman"/>
        <family val="1"/>
      </rPr>
      <t>)</t>
    </r>
    <phoneticPr fontId="4" type="noConversion"/>
  </si>
  <si>
    <r>
      <t>三、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工</t>
    </r>
    <r>
      <rPr>
        <b/>
        <sz val="14"/>
        <rFont val="Times New Roman"/>
        <family val="1"/>
      </rPr>
      <t xml:space="preserve">  </t>
    </r>
    <r>
      <rPr>
        <b/>
        <sz val="14"/>
        <rFont val="標楷體"/>
        <family val="4"/>
        <charset val="136"/>
      </rPr>
      <t>商</t>
    </r>
    <r>
      <rPr>
        <b/>
        <sz val="14"/>
        <rFont val="Times New Roman"/>
        <family val="1"/>
      </rPr>
      <t xml:space="preserve">  </t>
    </r>
    <r>
      <rPr>
        <b/>
        <sz val="14"/>
        <rFont val="標楷體"/>
        <family val="4"/>
        <charset val="136"/>
      </rPr>
      <t>業</t>
    </r>
    <r>
      <rPr>
        <b/>
        <sz val="14"/>
        <rFont val="Times New Roman"/>
        <family val="1"/>
      </rPr>
      <t xml:space="preserve">  </t>
    </r>
    <r>
      <rPr>
        <b/>
        <sz val="14"/>
        <rFont val="標楷體"/>
        <family val="4"/>
        <charset val="136"/>
      </rPr>
      <t>登</t>
    </r>
    <r>
      <rPr>
        <b/>
        <sz val="14"/>
        <rFont val="Times New Roman"/>
        <family val="1"/>
      </rPr>
      <t xml:space="preserve">  </t>
    </r>
    <r>
      <rPr>
        <b/>
        <sz val="14"/>
        <rFont val="標楷體"/>
        <family val="4"/>
        <charset val="136"/>
      </rPr>
      <t>記</t>
    </r>
    <r>
      <rPr>
        <b/>
        <sz val="14"/>
        <rFont val="Times New Roman"/>
        <family val="1"/>
      </rPr>
      <t xml:space="preserve">   </t>
    </r>
    <phoneticPr fontId="4" type="noConversion"/>
  </si>
  <si>
    <r>
      <t>四、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核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發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房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屋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使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用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執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照</t>
    </r>
    <phoneticPr fontId="4" type="noConversion"/>
  </si>
  <si>
    <r>
      <t>五、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環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境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保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護</t>
    </r>
    <r>
      <rPr>
        <b/>
        <sz val="14"/>
        <rFont val="Times New Roman"/>
        <family val="1"/>
      </rPr>
      <t xml:space="preserve">   </t>
    </r>
    <phoneticPr fontId="4" type="noConversion"/>
  </si>
  <si>
    <r>
      <t>六、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交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通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及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火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災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事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故</t>
    </r>
    <r>
      <rPr>
        <b/>
        <sz val="14"/>
        <rFont val="Times New Roman"/>
        <family val="1"/>
      </rPr>
      <t xml:space="preserve">                </t>
    </r>
    <phoneticPr fontId="4" type="noConversion"/>
  </si>
  <si>
    <r>
      <t>七、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觀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光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旅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遊</t>
    </r>
    <phoneticPr fontId="4" type="noConversion"/>
  </si>
  <si>
    <r>
      <t>八、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家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庭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消</t>
    </r>
    <r>
      <rPr>
        <b/>
        <sz val="14"/>
        <rFont val="Times New Roman"/>
        <family val="1"/>
      </rPr>
      <t xml:space="preserve">   </t>
    </r>
    <r>
      <rPr>
        <b/>
        <sz val="14"/>
        <rFont val="標楷體"/>
        <family val="4"/>
        <charset val="136"/>
      </rPr>
      <t>費</t>
    </r>
    <phoneticPr fontId="4" type="noConversion"/>
  </si>
  <si>
    <t>年別</t>
    <phoneticPr fontId="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</si>
  <si>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92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</si>
  <si>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93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</si>
  <si>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94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</si>
  <si>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95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</si>
  <si>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96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</si>
  <si>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97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</si>
  <si>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本期與上期比較</t>
    </r>
    <r>
      <rPr>
        <b/>
        <sz val="10"/>
        <rFont val="Times New Roman"/>
        <family val="1"/>
      </rPr>
      <t>(%)</t>
    </r>
    <phoneticPr fontId="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</si>
  <si>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98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</si>
  <si>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99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</si>
  <si>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100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</si>
  <si>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101</t>
    </r>
    <r>
      <rPr>
        <b/>
        <sz val="10"/>
        <rFont val="標楷體"/>
        <family val="4"/>
        <charset val="136"/>
      </rPr>
      <t>年</t>
    </r>
  </si>
  <si>
    <r>
      <t>平均每戶每年消費支出</t>
    </r>
    <r>
      <rPr>
        <b/>
        <sz val="10"/>
        <rFont val="Times New Roman"/>
        <family val="1"/>
      </rPr>
      <t xml:space="preserve">       (</t>
    </r>
    <r>
      <rPr>
        <b/>
        <sz val="10"/>
        <rFont val="標楷體"/>
        <family val="4"/>
        <charset val="136"/>
      </rPr>
      <t>新臺幣元</t>
    </r>
    <r>
      <rPr>
        <b/>
        <sz val="10"/>
        <rFont val="Times New Roman"/>
        <family val="1"/>
      </rPr>
      <t>)</t>
    </r>
    <phoneticPr fontId="4" type="noConversion"/>
  </si>
  <si>
    <r>
      <t xml:space="preserve">              </t>
    </r>
    <r>
      <rPr>
        <sz val="12"/>
        <rFont val="新細明體"/>
        <family val="1"/>
        <charset val="136"/>
      </rPr>
      <t>②</t>
    </r>
    <r>
      <rPr>
        <sz val="12"/>
        <rFont val="標楷體"/>
        <family val="4"/>
        <charset val="136"/>
      </rPr>
      <t>各月資料係桃園縣政府警察局初步統</t>
    </r>
    <phoneticPr fontId="4" type="noConversion"/>
  </si>
  <si>
    <r>
      <t>民國</t>
    </r>
    <r>
      <rPr>
        <b/>
        <sz val="10"/>
        <rFont val="Times New Roman"/>
        <family val="1"/>
      </rPr>
      <t>102</t>
    </r>
    <r>
      <rPr>
        <b/>
        <sz val="10"/>
        <rFont val="標楷體"/>
        <family val="4"/>
        <charset val="136"/>
      </rPr>
      <t>年</t>
    </r>
    <phoneticPr fontId="4" type="noConversion"/>
  </si>
  <si>
    <t>資料來源：行政院主計總處。</t>
    <phoneticPr fontId="4" type="noConversion"/>
  </si>
  <si>
    <t>說明：</t>
    <phoneticPr fontId="4" type="noConversion"/>
  </si>
  <si>
    <t>①居住支出為房地租及水費、燃料及燈光、家庭器具及設</t>
  </si>
  <si>
    <t xml:space="preserve">  備以及家事管理。
②合計與細目不合係因四捨五入之故。</t>
    <phoneticPr fontId="4" type="noConversion"/>
  </si>
  <si>
    <r>
      <t>4</t>
    </r>
    <r>
      <rPr>
        <b/>
        <sz val="10"/>
        <rFont val="標楷體"/>
        <family val="4"/>
        <charset val="136"/>
      </rPr>
      <t>月</t>
    </r>
  </si>
  <si>
    <r>
      <t>5</t>
    </r>
    <r>
      <rPr>
        <b/>
        <sz val="10"/>
        <rFont val="標楷體"/>
        <family val="4"/>
        <charset val="136"/>
      </rPr>
      <t>月</t>
    </r>
  </si>
  <si>
    <r>
      <t>6</t>
    </r>
    <r>
      <rPr>
        <b/>
        <sz val="10"/>
        <rFont val="標楷體"/>
        <family val="4"/>
        <charset val="136"/>
      </rPr>
      <t>月</t>
    </r>
  </si>
  <si>
    <r>
      <t>7</t>
    </r>
    <r>
      <rPr>
        <b/>
        <sz val="10"/>
        <rFont val="標楷體"/>
        <family val="4"/>
        <charset val="136"/>
      </rPr>
      <t>月</t>
    </r>
  </si>
  <si>
    <r>
      <t>8</t>
    </r>
    <r>
      <rPr>
        <b/>
        <sz val="10"/>
        <rFont val="標楷體"/>
        <family val="4"/>
        <charset val="136"/>
      </rPr>
      <t>月</t>
    </r>
  </si>
  <si>
    <r>
      <t>9</t>
    </r>
    <r>
      <rPr>
        <b/>
        <sz val="10"/>
        <rFont val="標楷體"/>
        <family val="4"/>
        <charset val="136"/>
      </rPr>
      <t>月</t>
    </r>
  </si>
  <si>
    <r>
      <t>10</t>
    </r>
    <r>
      <rPr>
        <b/>
        <sz val="10"/>
        <rFont val="標楷體"/>
        <family val="4"/>
        <charset val="136"/>
      </rPr>
      <t>月</t>
    </r>
  </si>
  <si>
    <r>
      <t>11</t>
    </r>
    <r>
      <rPr>
        <b/>
        <sz val="10"/>
        <rFont val="標楷體"/>
        <family val="4"/>
        <charset val="136"/>
      </rPr>
      <t>月</t>
    </r>
  </si>
  <si>
    <r>
      <t>12</t>
    </r>
    <r>
      <rPr>
        <b/>
        <sz val="10"/>
        <rFont val="標楷體"/>
        <family val="4"/>
        <charset val="136"/>
      </rPr>
      <t>月</t>
    </r>
  </si>
  <si>
    <r>
      <t>民國</t>
    </r>
    <r>
      <rPr>
        <b/>
        <sz val="10"/>
        <rFont val="Times New Roman"/>
        <family val="1"/>
      </rPr>
      <t>102</t>
    </r>
    <r>
      <rPr>
        <b/>
        <sz val="10"/>
        <rFont val="標楷體"/>
        <family val="4"/>
        <charset val="136"/>
      </rPr>
      <t>年度</t>
    </r>
    <phoneticPr fontId="4" type="noConversion"/>
  </si>
  <si>
    <r>
      <t>民國</t>
    </r>
    <r>
      <rPr>
        <b/>
        <sz val="10"/>
        <rFont val="Times New Roman"/>
        <family val="1"/>
      </rPr>
      <t>101</t>
    </r>
    <r>
      <rPr>
        <b/>
        <sz val="10"/>
        <rFont val="標楷體"/>
        <family val="4"/>
        <charset val="136"/>
      </rPr>
      <t>年度</t>
    </r>
    <phoneticPr fontId="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</si>
  <si>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99</t>
    </r>
    <r>
      <rPr>
        <b/>
        <sz val="10"/>
        <rFont val="標楷體"/>
        <family val="4"/>
        <charset val="136"/>
      </rPr>
      <t>年度</t>
    </r>
    <phoneticPr fontId="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</si>
  <si>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100</t>
    </r>
    <r>
      <rPr>
        <b/>
        <sz val="10"/>
        <rFont val="標楷體"/>
        <family val="4"/>
        <charset val="136"/>
      </rPr>
      <t>年度</t>
    </r>
    <phoneticPr fontId="4" type="noConversion"/>
  </si>
  <si>
    <r>
      <t>民國</t>
    </r>
    <r>
      <rPr>
        <b/>
        <sz val="7"/>
        <rFont val="Times New Roman"/>
        <family val="1"/>
      </rPr>
      <t>103</t>
    </r>
    <r>
      <rPr>
        <b/>
        <sz val="7"/>
        <rFont val="標楷體"/>
        <family val="4"/>
        <charset val="136"/>
      </rPr>
      <t>年累計至本月</t>
    </r>
    <phoneticPr fontId="4" type="noConversion"/>
  </si>
  <si>
    <r>
      <t>103</t>
    </r>
    <r>
      <rPr>
        <b/>
        <sz val="11"/>
        <rFont val="標楷體"/>
        <family val="4"/>
        <charset val="136"/>
      </rPr>
      <t xml:space="preserve">年本縣
各鄉鎮市
歲入預算
總額
</t>
    </r>
    <r>
      <rPr>
        <b/>
        <sz val="11"/>
        <rFont val="Times New Roman"/>
        <family val="1"/>
      </rPr>
      <t>(</t>
    </r>
    <r>
      <rPr>
        <b/>
        <sz val="11"/>
        <rFont val="標楷體"/>
        <family val="4"/>
        <charset val="136"/>
      </rPr>
      <t>千元</t>
    </r>
    <r>
      <rPr>
        <b/>
        <sz val="11"/>
        <rFont val="Times New Roman"/>
        <family val="1"/>
      </rPr>
      <t xml:space="preserve">) </t>
    </r>
    <phoneticPr fontId="2" type="noConversion"/>
  </si>
  <si>
    <r>
      <t>103</t>
    </r>
    <r>
      <rPr>
        <b/>
        <sz val="11"/>
        <rFont val="標楷體"/>
        <family val="4"/>
        <charset val="136"/>
      </rPr>
      <t xml:space="preserve">年本縣
各鄉鎮市
歲出預算
總額
</t>
    </r>
    <r>
      <rPr>
        <b/>
        <sz val="11"/>
        <rFont val="Times New Roman"/>
        <family val="1"/>
      </rPr>
      <t>(</t>
    </r>
    <r>
      <rPr>
        <b/>
        <sz val="11"/>
        <rFont val="標楷體"/>
        <family val="4"/>
        <charset val="136"/>
      </rPr>
      <t>千元</t>
    </r>
    <r>
      <rPr>
        <b/>
        <sz val="11"/>
        <rFont val="Times New Roman"/>
        <family val="1"/>
      </rPr>
      <t xml:space="preserve">) </t>
    </r>
    <phoneticPr fontId="2" type="noConversion"/>
  </si>
  <si>
    <r>
      <t>民國</t>
    </r>
    <r>
      <rPr>
        <b/>
        <sz val="10"/>
        <rFont val="Times New Roman"/>
        <family val="1"/>
      </rPr>
      <t>102</t>
    </r>
    <r>
      <rPr>
        <b/>
        <sz val="10"/>
        <rFont val="標楷體"/>
        <family val="4"/>
        <charset val="136"/>
      </rPr>
      <t>年</t>
    </r>
    <phoneticPr fontId="4" type="noConversion"/>
  </si>
  <si>
    <t>65-69</t>
    <phoneticPr fontId="2" type="noConversion"/>
  </si>
  <si>
    <t>70-74</t>
    <phoneticPr fontId="2" type="noConversion"/>
  </si>
  <si>
    <t>75-79</t>
    <phoneticPr fontId="2" type="noConversion"/>
  </si>
  <si>
    <t>80-84</t>
    <phoneticPr fontId="2" type="noConversion"/>
  </si>
  <si>
    <t>85-89</t>
    <phoneticPr fontId="2" type="noConversion"/>
  </si>
  <si>
    <t>90-94</t>
    <phoneticPr fontId="2" type="noConversion"/>
  </si>
  <si>
    <t>95-99</t>
    <phoneticPr fontId="2" type="noConversion"/>
  </si>
  <si>
    <t>桃園市</t>
    <phoneticPr fontId="2" type="noConversion"/>
  </si>
  <si>
    <t>男</t>
    <phoneticPr fontId="2" type="noConversion"/>
  </si>
  <si>
    <t>女</t>
    <phoneticPr fontId="2" type="noConversion"/>
  </si>
  <si>
    <t>中壢市</t>
    <phoneticPr fontId="2" type="noConversion"/>
  </si>
  <si>
    <t>平鎮市</t>
    <phoneticPr fontId="2" type="noConversion"/>
  </si>
  <si>
    <t>八德市</t>
    <phoneticPr fontId="2" type="noConversion"/>
  </si>
  <si>
    <t>楊梅市</t>
    <phoneticPr fontId="2" type="noConversion"/>
  </si>
  <si>
    <t>大溪鎮</t>
    <phoneticPr fontId="2" type="noConversion"/>
  </si>
  <si>
    <t>蘆竹鄉</t>
    <phoneticPr fontId="2" type="noConversion"/>
  </si>
  <si>
    <t>大園鄉</t>
    <phoneticPr fontId="2" type="noConversion"/>
  </si>
  <si>
    <t>龜山鄉</t>
    <phoneticPr fontId="2" type="noConversion"/>
  </si>
  <si>
    <t>龍潭鄉</t>
    <phoneticPr fontId="2" type="noConversion"/>
  </si>
  <si>
    <t>新屋鄉</t>
    <phoneticPr fontId="2" type="noConversion"/>
  </si>
  <si>
    <t>觀音鄉</t>
    <phoneticPr fontId="2" type="noConversion"/>
  </si>
  <si>
    <t>復興鄉</t>
    <phoneticPr fontId="2" type="noConversion"/>
  </si>
  <si>
    <t>小計</t>
    <phoneticPr fontId="4" type="noConversion"/>
  </si>
  <si>
    <t>合計</t>
    <phoneticPr fontId="4" type="noConversion"/>
  </si>
  <si>
    <t>總計</t>
    <phoneticPr fontId="4" type="noConversion"/>
  </si>
  <si>
    <t>男</t>
    <phoneticPr fontId="4" type="noConversion"/>
  </si>
  <si>
    <t>女</t>
    <phoneticPr fontId="4" type="noConversion"/>
  </si>
  <si>
    <r>
      <t>100</t>
    </r>
    <r>
      <rPr>
        <sz val="12"/>
        <color indexed="8"/>
        <rFont val="標楷體"/>
        <family val="4"/>
        <charset val="136"/>
      </rPr>
      <t>以上</t>
    </r>
    <phoneticPr fontId="2" type="noConversion"/>
  </si>
  <si>
    <t>附註：</t>
    <phoneticPr fontId="4" type="noConversion"/>
  </si>
  <si>
    <t xml:space="preserve">  </t>
    <phoneticPr fontId="4" type="noConversion"/>
  </si>
  <si>
    <t>鄉鎮市別</t>
    <phoneticPr fontId="4" type="noConversion"/>
  </si>
  <si>
    <t>- -</t>
  </si>
  <si>
    <r>
      <t>附註：</t>
    </r>
    <r>
      <rPr>
        <sz val="12"/>
        <rFont val="新細明體"/>
        <family val="1"/>
        <charset val="136"/>
      </rPr>
      <t>①</t>
    </r>
    <r>
      <rPr>
        <sz val="12"/>
        <rFont val="標楷體"/>
        <family val="4"/>
        <charset val="136"/>
      </rPr>
      <t>竊盜月資料不含機車竊盜數。</t>
    </r>
    <phoneticPr fontId="4" type="noConversion"/>
  </si>
  <si>
    <t>角板山
行館</t>
  </si>
  <si>
    <r>
      <rPr>
        <sz val="12"/>
        <rFont val="標楷體"/>
        <family val="4"/>
        <charset val="136"/>
      </rPr>
      <t>附註：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月起新增角板山行館統計資料。</t>
    </r>
    <phoneticPr fontId="4" type="noConversion"/>
  </si>
  <si>
    <t>慈湖</t>
    <phoneticPr fontId="4" type="noConversion"/>
  </si>
  <si>
    <t>…</t>
  </si>
  <si>
    <t xml:space="preserve">           -</t>
  </si>
  <si>
    <t>航　空
科學館</t>
    <phoneticPr fontId="4" type="noConversion"/>
  </si>
  <si>
    <t>…</t>
    <phoneticPr fontId="4" type="noConversion"/>
  </si>
  <si>
    <r>
      <t xml:space="preserve">本期與上期比較
</t>
    </r>
    <r>
      <rPr>
        <b/>
        <sz val="6.5"/>
        <rFont val="Times New Roman"/>
        <family val="1"/>
      </rPr>
      <t>(%</t>
    </r>
    <r>
      <rPr>
        <b/>
        <sz val="6.5"/>
        <rFont val="新細明體"/>
        <family val="1"/>
        <charset val="136"/>
      </rPr>
      <t>；</t>
    </r>
    <r>
      <rPr>
        <b/>
        <sz val="6.5"/>
        <rFont val="標楷體"/>
        <family val="4"/>
        <charset val="136"/>
      </rPr>
      <t>百分點)</t>
    </r>
    <phoneticPr fontId="2" type="noConversion"/>
  </si>
  <si>
    <r>
      <t>當期與上年同期比較</t>
    </r>
    <r>
      <rPr>
        <b/>
        <sz val="6.5"/>
        <rFont val="Times New Roman"/>
        <family val="1"/>
      </rPr>
      <t>(%</t>
    </r>
    <r>
      <rPr>
        <b/>
        <sz val="6.5"/>
        <rFont val="標楷體"/>
        <family val="4"/>
        <charset val="136"/>
      </rPr>
      <t>；百分點</t>
    </r>
    <r>
      <rPr>
        <b/>
        <sz val="6.5"/>
        <rFont val="Times New Roman"/>
        <family val="1"/>
      </rPr>
      <t>)</t>
    </r>
    <phoneticPr fontId="2" type="noConversion"/>
  </si>
  <si>
    <r>
      <t xml:space="preserve"> 3</t>
    </r>
    <r>
      <rPr>
        <b/>
        <sz val="10"/>
        <rFont val="標楷體"/>
        <family val="4"/>
        <charset val="136"/>
      </rPr>
      <t>月</t>
    </r>
    <phoneticPr fontId="4" type="noConversion"/>
  </si>
  <si>
    <r>
      <t xml:space="preserve">  </t>
    </r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 3</t>
    </r>
    <r>
      <rPr>
        <b/>
        <sz val="10"/>
        <rFont val="標楷體"/>
        <family val="4"/>
        <charset val="136"/>
      </rPr>
      <t>月</t>
    </r>
    <phoneticPr fontId="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</si>
  <si>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1</t>
    </r>
    <r>
      <rPr>
        <b/>
        <sz val="10"/>
        <rFont val="標楷體"/>
        <family val="4"/>
        <charset val="136"/>
      </rPr>
      <t>月</t>
    </r>
  </si>
  <si>
    <r>
      <t xml:space="preserve"> 2</t>
    </r>
    <r>
      <rPr>
        <b/>
        <sz val="10"/>
        <rFont val="標楷體"/>
        <family val="4"/>
        <charset val="136"/>
      </rPr>
      <t>月</t>
    </r>
  </si>
  <si>
    <r>
      <t>3</t>
    </r>
    <r>
      <rPr>
        <b/>
        <sz val="10"/>
        <rFont val="標楷體"/>
        <family val="4"/>
        <charset val="136"/>
      </rPr>
      <t>月</t>
    </r>
    <phoneticPr fontId="4" type="noConversion"/>
  </si>
  <si>
    <r>
      <t>參、本縣各鄉鎮市土地、人口及預算概況</t>
    </r>
    <r>
      <rPr>
        <b/>
        <sz val="18"/>
        <rFont val="Times New Roman"/>
        <family val="1"/>
      </rPr>
      <t>(103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3</t>
    </r>
    <r>
      <rPr>
        <b/>
        <sz val="18"/>
        <rFont val="標楷體"/>
        <family val="4"/>
        <charset val="136"/>
      </rPr>
      <t>月底</t>
    </r>
    <r>
      <rPr>
        <b/>
        <sz val="18"/>
        <rFont val="Times New Roman"/>
        <family val="1"/>
      </rPr>
      <t>)</t>
    </r>
    <phoneticPr fontId="2" type="noConversion"/>
  </si>
  <si>
    <r>
      <t>貳、各縣市土地及人口概況</t>
    </r>
    <r>
      <rPr>
        <b/>
        <sz val="18"/>
        <rFont val="Times New Roman"/>
        <family val="1"/>
      </rPr>
      <t>(103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3</t>
    </r>
    <r>
      <rPr>
        <b/>
        <sz val="18"/>
        <rFont val="標楷體"/>
        <family val="4"/>
        <charset val="136"/>
      </rPr>
      <t>月底</t>
    </r>
    <r>
      <rPr>
        <b/>
        <sz val="18"/>
        <rFont val="Times New Roman"/>
        <family val="1"/>
      </rPr>
      <t xml:space="preserve">)  </t>
    </r>
    <phoneticPr fontId="2" type="noConversion"/>
  </si>
  <si>
    <r>
      <t>2</t>
    </r>
    <r>
      <rPr>
        <b/>
        <sz val="10"/>
        <rFont val="標楷體"/>
        <family val="4"/>
        <charset val="136"/>
      </rPr>
      <t>月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</si>
  <si>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102 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 3</t>
    </r>
    <r>
      <rPr>
        <b/>
        <sz val="10"/>
        <rFont val="標楷體"/>
        <family val="4"/>
        <charset val="136"/>
      </rPr>
      <t>月</t>
    </r>
    <phoneticPr fontId="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</si>
  <si>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 1</t>
    </r>
    <r>
      <rPr>
        <b/>
        <sz val="10"/>
        <rFont val="標楷體"/>
        <family val="4"/>
        <charset val="136"/>
      </rPr>
      <t>月</t>
    </r>
  </si>
  <si>
    <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月商業登記異動家數</t>
    </r>
    <r>
      <rPr>
        <sz val="12"/>
        <rFont val="Times New Roman"/>
        <family val="1"/>
      </rPr>
      <t>78</t>
    </r>
    <r>
      <rPr>
        <sz val="12"/>
        <rFont val="標楷體"/>
        <family val="4"/>
        <charset val="136"/>
      </rPr>
      <t>家，資本增加</t>
    </r>
    <r>
      <rPr>
        <sz val="12"/>
        <rFont val="Times New Roman"/>
        <family val="1"/>
      </rPr>
      <t>2,189</t>
    </r>
    <r>
      <rPr>
        <sz val="12"/>
        <rFont val="標楷體"/>
        <family val="4"/>
        <charset val="136"/>
      </rPr>
      <t>千元。</t>
    </r>
    <phoneticPr fontId="4" type="noConversion"/>
  </si>
  <si>
    <r>
      <t>率</t>
    </r>
    <r>
      <rPr>
        <b/>
        <sz val="10"/>
        <rFont val="Times New Roman"/>
        <family val="1"/>
      </rPr>
      <t>(‰)</t>
    </r>
    <phoneticPr fontId="4" type="noConversion"/>
  </si>
  <si>
    <t>(‰)</t>
    <phoneticPr fontId="4" type="noConversion"/>
  </si>
  <si>
    <r>
      <t>率</t>
    </r>
    <r>
      <rPr>
        <b/>
        <sz val="10"/>
        <rFont val="Times New Roman"/>
        <family val="1"/>
      </rPr>
      <t>(‰)</t>
    </r>
    <phoneticPr fontId="4" type="noConversion"/>
  </si>
  <si>
    <r>
      <t xml:space="preserve">              </t>
    </r>
    <r>
      <rPr>
        <sz val="12"/>
        <rFont val="標楷體"/>
        <family val="4"/>
        <charset val="136"/>
      </rPr>
      <t>②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年累計及各月資料係實現數。</t>
    </r>
    <phoneticPr fontId="4" type="noConversion"/>
  </si>
  <si>
    <r>
      <rPr>
        <sz val="12"/>
        <rFont val="標楷體"/>
        <family val="4"/>
        <charset val="136"/>
      </rPr>
      <t>附註：①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年度以前資料係本縣總決算審定數、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年度資料係本縣總決算。</t>
    </r>
    <phoneticPr fontId="4" type="noConversion"/>
  </si>
  <si>
    <r>
      <t xml:space="preserve">本月與上月比較
</t>
    </r>
    <r>
      <rPr>
        <b/>
        <sz val="6"/>
        <rFont val="Times New Roman"/>
        <family val="1"/>
      </rPr>
      <t>(%;</t>
    </r>
    <r>
      <rPr>
        <b/>
        <sz val="6"/>
        <rFont val="標楷體"/>
        <family val="4"/>
        <charset val="136"/>
      </rPr>
      <t>百分點</t>
    </r>
    <r>
      <rPr>
        <b/>
        <sz val="6"/>
        <rFont val="Times New Roman"/>
        <family val="1"/>
      </rPr>
      <t>)</t>
    </r>
    <phoneticPr fontId="4" type="noConversion"/>
  </si>
  <si>
    <r>
      <t>本月與上年同月比較</t>
    </r>
    <r>
      <rPr>
        <b/>
        <sz val="6"/>
        <rFont val="Times New Roman"/>
        <family val="1"/>
      </rPr>
      <t>(%;</t>
    </r>
    <r>
      <rPr>
        <b/>
        <sz val="6"/>
        <rFont val="標楷體"/>
        <family val="4"/>
        <charset val="136"/>
      </rPr>
      <t>百分點</t>
    </r>
    <r>
      <rPr>
        <b/>
        <sz val="6"/>
        <rFont val="Times New Roman"/>
        <family val="1"/>
      </rPr>
      <t>)</t>
    </r>
    <phoneticPr fontId="4" type="noConversion"/>
  </si>
  <si>
    <r>
      <rPr>
        <sz val="12"/>
        <rFont val="標楷體"/>
        <family val="4"/>
        <charset val="136"/>
      </rPr>
      <t>附註：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月起，里數及鄰數係以設有戶籍之戶籍登記資料，非行政區域資料。</t>
    </r>
    <phoneticPr fontId="4" type="noConversion"/>
  </si>
  <si>
    <t>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</si>
</sst>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###,###"/>
    <numFmt numFmtId="177" formatCode="#,##0.00_ "/>
    <numFmt numFmtId="178" formatCode="#,##0;[Red]#,##0"/>
    <numFmt numFmtId="179" formatCode="#,##0_ "/>
    <numFmt numFmtId="180" formatCode="#,##0_ ;[Red]\-#,##0\ "/>
    <numFmt numFmtId="181" formatCode="&quot;   &quot;* #,##0;&quot;－&quot;* #,##0;&quot;—&quot;;"/>
    <numFmt numFmtId="182" formatCode="0.00_ "/>
    <numFmt numFmtId="183" formatCode="#,##0.00;[Red]#,##0.00"/>
    <numFmt numFmtId="184" formatCode="#,##0.0;[Red]#,##0.0"/>
    <numFmt numFmtId="185" formatCode="#,##0.0000;[Red]#,##0.0000"/>
    <numFmt numFmtId="186" formatCode="0.0;[Red]0.0"/>
    <numFmt numFmtId="187" formatCode="0;[Red]0"/>
    <numFmt numFmtId="188" formatCode="0.00;[Red]0.00"/>
  </numFmts>
  <fonts count="4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sz val="9"/>
      <name val="新細明體"/>
      <family val="1"/>
      <charset val="136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8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color indexed="10"/>
      <name val="Times New Roman"/>
      <family val="1"/>
    </font>
    <font>
      <b/>
      <sz val="12"/>
      <color indexed="9"/>
      <name val="Times New Roman"/>
      <family val="1"/>
    </font>
    <font>
      <sz val="12"/>
      <name val="標楷體"/>
      <family val="4"/>
      <charset val="136"/>
    </font>
    <font>
      <sz val="12"/>
      <color indexed="10"/>
      <name val="Times New Roman"/>
      <family val="1"/>
    </font>
    <font>
      <b/>
      <sz val="12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Times New Roman"/>
      <family val="1"/>
    </font>
    <font>
      <sz val="14"/>
      <name val="Times New Roman"/>
      <family val="1"/>
    </font>
    <font>
      <b/>
      <sz val="13.5"/>
      <name val="標楷體"/>
      <family val="4"/>
      <charset val="136"/>
    </font>
    <font>
      <b/>
      <sz val="13.5"/>
      <name val="Times New Roman"/>
      <family val="1"/>
    </font>
    <font>
      <b/>
      <sz val="6"/>
      <name val="標楷體"/>
      <family val="4"/>
      <charset val="136"/>
    </font>
    <font>
      <b/>
      <sz val="6"/>
      <name val="Times New Roman"/>
      <family val="1"/>
    </font>
    <font>
      <b/>
      <sz val="7"/>
      <name val="標楷體"/>
      <family val="4"/>
      <charset val="136"/>
    </font>
    <font>
      <sz val="8"/>
      <name val="Times New Roman"/>
      <family val="1"/>
    </font>
    <font>
      <b/>
      <sz val="8"/>
      <name val="標楷體"/>
      <family val="4"/>
      <charset val="136"/>
    </font>
    <font>
      <b/>
      <sz val="8"/>
      <name val="Times New Roman"/>
      <family val="1"/>
    </font>
    <font>
      <b/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60"/>
      <name val="Times New Roman"/>
      <family val="1"/>
    </font>
    <font>
      <b/>
      <sz val="7"/>
      <name val="Times New Roman"/>
      <family val="1"/>
    </font>
    <font>
      <sz val="12"/>
      <color indexed="8"/>
      <name val="標楷體"/>
      <family val="4"/>
      <charset val="136"/>
    </font>
    <font>
      <sz val="12"/>
      <color indexed="10"/>
      <name val="Times New Roman"/>
      <family val="1"/>
    </font>
    <font>
      <sz val="12"/>
      <color indexed="10"/>
      <name val="標楷體"/>
      <family val="4"/>
      <charset val="136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b/>
      <sz val="6.5"/>
      <name val="標楷體"/>
      <family val="4"/>
      <charset val="136"/>
    </font>
    <font>
      <b/>
      <sz val="6.5"/>
      <name val="Times New Roman"/>
      <family val="1"/>
    </font>
    <font>
      <b/>
      <sz val="6.5"/>
      <name val="新細明體"/>
      <family val="1"/>
      <charset val="136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2" fillId="0" borderId="0">
      <alignment vertical="center"/>
    </xf>
    <xf numFmtId="0" fontId="17" fillId="0" borderId="0">
      <alignment vertical="center"/>
    </xf>
    <xf numFmtId="0" fontId="32" fillId="0" borderId="0">
      <alignment vertical="center"/>
    </xf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99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Border="1"/>
    <xf numFmtId="0" fontId="15" fillId="0" borderId="0" xfId="0" applyFont="1"/>
    <xf numFmtId="0" fontId="0" fillId="0" borderId="0" xfId="0" applyFill="1"/>
    <xf numFmtId="0" fontId="5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181" fontId="6" fillId="0" borderId="0" xfId="4" applyNumberFormat="1" applyFont="1" applyFill="1" applyBorder="1"/>
    <xf numFmtId="181" fontId="6" fillId="0" borderId="0" xfId="4" applyNumberFormat="1" applyFont="1" applyFill="1" applyBorder="1" applyProtection="1"/>
    <xf numFmtId="179" fontId="6" fillId="0" borderId="0" xfId="0" applyNumberFormat="1" applyFont="1" applyFill="1" applyBorder="1" applyAlignment="1">
      <alignment horizontal="right"/>
    </xf>
    <xf numFmtId="178" fontId="6" fillId="0" borderId="1" xfId="0" applyNumberFormat="1" applyFont="1" applyFill="1" applyBorder="1"/>
    <xf numFmtId="178" fontId="6" fillId="0" borderId="0" xfId="0" applyNumberFormat="1" applyFont="1" applyFill="1" applyBorder="1"/>
    <xf numFmtId="0" fontId="10" fillId="0" borderId="2" xfId="0" applyFont="1" applyFill="1" applyBorder="1"/>
    <xf numFmtId="178" fontId="6" fillId="0" borderId="0" xfId="0" applyNumberFormat="1" applyFont="1" applyFill="1" applyBorder="1" applyAlignment="1">
      <alignment horizontal="right"/>
    </xf>
    <xf numFmtId="0" fontId="27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/>
    </xf>
    <xf numFmtId="178" fontId="6" fillId="0" borderId="0" xfId="4" applyNumberFormat="1" applyFont="1" applyFill="1" applyBorder="1"/>
    <xf numFmtId="185" fontId="6" fillId="0" borderId="3" xfId="0" applyNumberFormat="1" applyFont="1" applyFill="1" applyBorder="1" applyAlignment="1">
      <alignment horizontal="right"/>
    </xf>
    <xf numFmtId="185" fontId="6" fillId="0" borderId="0" xfId="0" applyNumberFormat="1" applyFont="1" applyFill="1" applyBorder="1" applyAlignment="1">
      <alignment horizontal="right"/>
    </xf>
    <xf numFmtId="178" fontId="6" fillId="0" borderId="0" xfId="4" applyNumberFormat="1" applyFont="1" applyFill="1" applyBorder="1" applyProtection="1"/>
    <xf numFmtId="183" fontId="6" fillId="0" borderId="0" xfId="0" applyNumberFormat="1" applyFont="1" applyFill="1" applyBorder="1" applyAlignment="1">
      <alignment horizontal="right"/>
    </xf>
    <xf numFmtId="182" fontId="6" fillId="0" borderId="0" xfId="0" applyNumberFormat="1" applyFont="1" applyFill="1" applyBorder="1"/>
    <xf numFmtId="178" fontId="6" fillId="0" borderId="1" xfId="0" applyNumberFormat="1" applyFont="1" applyFill="1" applyBorder="1" applyAlignment="1">
      <alignment horizontal="right"/>
    </xf>
    <xf numFmtId="185" fontId="6" fillId="0" borderId="4" xfId="0" applyNumberFormat="1" applyFont="1" applyFill="1" applyBorder="1" applyAlignment="1">
      <alignment horizontal="right"/>
    </xf>
    <xf numFmtId="178" fontId="6" fillId="0" borderId="4" xfId="0" applyNumberFormat="1" applyFont="1" applyFill="1" applyBorder="1" applyAlignment="1">
      <alignment horizontal="right"/>
    </xf>
    <xf numFmtId="0" fontId="32" fillId="0" borderId="0" xfId="0" applyFont="1"/>
    <xf numFmtId="0" fontId="32" fillId="0" borderId="0" xfId="0" applyFont="1" applyFill="1"/>
    <xf numFmtId="183" fontId="6" fillId="0" borderId="1" xfId="0" applyNumberFormat="1" applyFont="1" applyFill="1" applyBorder="1"/>
    <xf numFmtId="183" fontId="6" fillId="0" borderId="0" xfId="0" applyNumberFormat="1" applyFont="1" applyFill="1" applyBorder="1"/>
    <xf numFmtId="179" fontId="6" fillId="0" borderId="0" xfId="4" applyNumberFormat="1" applyFont="1" applyFill="1" applyBorder="1" applyAlignment="1">
      <alignment horizontal="right"/>
    </xf>
    <xf numFmtId="179" fontId="6" fillId="0" borderId="0" xfId="0" applyNumberFormat="1" applyFont="1" applyFill="1" applyBorder="1"/>
    <xf numFmtId="177" fontId="6" fillId="0" borderId="0" xfId="0" applyNumberFormat="1" applyFont="1" applyFill="1" applyBorder="1"/>
    <xf numFmtId="178" fontId="6" fillId="0" borderId="4" xfId="0" applyNumberFormat="1" applyFont="1" applyFill="1" applyBorder="1" applyAlignment="1"/>
    <xf numFmtId="178" fontId="6" fillId="0" borderId="5" xfId="0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/>
    <xf numFmtId="178" fontId="6" fillId="0" borderId="0" xfId="0" applyNumberFormat="1" applyFont="1" applyFill="1" applyBorder="1" applyAlignment="1"/>
    <xf numFmtId="41" fontId="6" fillId="0" borderId="0" xfId="0" applyNumberFormat="1" applyFont="1" applyFill="1" applyBorder="1" applyAlignment="1">
      <alignment horizontal="right"/>
    </xf>
    <xf numFmtId="187" fontId="6" fillId="0" borderId="1" xfId="0" applyNumberFormat="1" applyFont="1" applyFill="1" applyBorder="1" applyAlignment="1">
      <alignment horizontal="right"/>
    </xf>
    <xf numFmtId="187" fontId="6" fillId="0" borderId="0" xfId="0" applyNumberFormat="1" applyFont="1" applyFill="1" applyBorder="1" applyAlignment="1">
      <alignment horizontal="right"/>
    </xf>
    <xf numFmtId="41" fontId="6" fillId="0" borderId="0" xfId="4" applyNumberFormat="1" applyFont="1" applyFill="1" applyBorder="1" applyAlignment="1">
      <alignment horizontal="right"/>
    </xf>
    <xf numFmtId="185" fontId="6" fillId="0" borderId="6" xfId="0" applyNumberFormat="1" applyFont="1" applyFill="1" applyBorder="1" applyAlignment="1">
      <alignment horizontal="right"/>
    </xf>
    <xf numFmtId="183" fontId="6" fillId="0" borderId="7" xfId="0" applyNumberFormat="1" applyFont="1" applyFill="1" applyBorder="1" applyAlignment="1">
      <alignment horizontal="right"/>
    </xf>
    <xf numFmtId="183" fontId="6" fillId="0" borderId="5" xfId="0" applyNumberFormat="1" applyFont="1" applyFill="1" applyBorder="1" applyAlignment="1">
      <alignment horizontal="right"/>
    </xf>
    <xf numFmtId="183" fontId="6" fillId="0" borderId="8" xfId="0" applyNumberFormat="1" applyFont="1" applyFill="1" applyBorder="1" applyAlignment="1">
      <alignment horizontal="right"/>
    </xf>
    <xf numFmtId="183" fontId="6" fillId="0" borderId="1" xfId="0" applyNumberFormat="1" applyFont="1" applyFill="1" applyBorder="1" applyAlignment="1">
      <alignment horizontal="right"/>
    </xf>
    <xf numFmtId="183" fontId="6" fillId="0" borderId="9" xfId="0" applyNumberFormat="1" applyFont="1" applyFill="1" applyBorder="1" applyAlignment="1">
      <alignment horizontal="right"/>
    </xf>
    <xf numFmtId="178" fontId="6" fillId="0" borderId="9" xfId="0" applyNumberFormat="1" applyFont="1" applyFill="1" applyBorder="1" applyAlignment="1">
      <alignment horizontal="right"/>
    </xf>
    <xf numFmtId="178" fontId="6" fillId="0" borderId="4" xfId="0" applyNumberFormat="1" applyFont="1" applyFill="1" applyBorder="1"/>
    <xf numFmtId="0" fontId="10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/>
    </xf>
    <xf numFmtId="0" fontId="11" fillId="0" borderId="0" xfId="0" applyFont="1" applyFill="1"/>
    <xf numFmtId="180" fontId="16" fillId="0" borderId="9" xfId="0" applyNumberFormat="1" applyFont="1" applyFill="1" applyBorder="1"/>
    <xf numFmtId="180" fontId="11" fillId="0" borderId="0" xfId="0" applyNumberFormat="1" applyFont="1" applyFill="1"/>
    <xf numFmtId="182" fontId="11" fillId="0" borderId="0" xfId="0" applyNumberFormat="1" applyFont="1" applyFill="1"/>
    <xf numFmtId="0" fontId="11" fillId="0" borderId="0" xfId="0" applyFont="1" applyFill="1" applyBorder="1"/>
    <xf numFmtId="0" fontId="3" fillId="0" borderId="0" xfId="0" applyFont="1" applyFill="1" applyBorder="1"/>
    <xf numFmtId="0" fontId="2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85" fontId="6" fillId="0" borderId="3" xfId="0" applyNumberFormat="1" applyFont="1" applyFill="1" applyBorder="1"/>
    <xf numFmtId="183" fontId="6" fillId="0" borderId="1" xfId="8" applyNumberFormat="1" applyFont="1" applyFill="1" applyBorder="1"/>
    <xf numFmtId="178" fontId="6" fillId="0" borderId="3" xfId="0" applyNumberFormat="1" applyFont="1" applyFill="1" applyBorder="1"/>
    <xf numFmtId="178" fontId="6" fillId="0" borderId="3" xfId="0" applyNumberFormat="1" applyFont="1" applyFill="1" applyBorder="1" applyAlignment="1">
      <alignment horizontal="right"/>
    </xf>
    <xf numFmtId="184" fontId="6" fillId="0" borderId="1" xfId="0" applyNumberFormat="1" applyFont="1" applyFill="1" applyBorder="1" applyAlignment="1">
      <alignment horizontal="right"/>
    </xf>
    <xf numFmtId="184" fontId="6" fillId="0" borderId="0" xfId="0" applyNumberFormat="1" applyFont="1" applyFill="1" applyBorder="1" applyAlignment="1">
      <alignment horizontal="right"/>
    </xf>
    <xf numFmtId="178" fontId="6" fillId="0" borderId="3" xfId="0" applyNumberFormat="1" applyFont="1" applyFill="1" applyBorder="1" applyAlignment="1"/>
    <xf numFmtId="178" fontId="6" fillId="0" borderId="1" xfId="0" applyNumberFormat="1" applyFont="1" applyFill="1" applyBorder="1" applyAlignment="1"/>
    <xf numFmtId="0" fontId="6" fillId="0" borderId="0" xfId="0" applyFont="1" applyFill="1" applyBorder="1" applyAlignment="1">
      <alignment horizontal="right"/>
    </xf>
    <xf numFmtId="41" fontId="6" fillId="0" borderId="1" xfId="0" applyNumberFormat="1" applyFont="1" applyFill="1" applyBorder="1" applyAlignment="1">
      <alignment horizontal="right"/>
    </xf>
    <xf numFmtId="42" fontId="6" fillId="0" borderId="5" xfId="0" applyNumberFormat="1" applyFont="1" applyFill="1" applyBorder="1" applyAlignment="1">
      <alignment horizontal="right"/>
    </xf>
    <xf numFmtId="185" fontId="6" fillId="0" borderId="4" xfId="0" applyNumberFormat="1" applyFont="1" applyFill="1" applyBorder="1"/>
    <xf numFmtId="183" fontId="6" fillId="0" borderId="0" xfId="8" applyNumberFormat="1" applyFont="1" applyFill="1" applyBorder="1"/>
    <xf numFmtId="178" fontId="6" fillId="0" borderId="0" xfId="0" quotePrefix="1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0" fontId="3" fillId="0" borderId="0" xfId="0" applyFont="1" applyFill="1"/>
    <xf numFmtId="178" fontId="3" fillId="0" borderId="0" xfId="0" applyNumberFormat="1" applyFont="1" applyFill="1"/>
    <xf numFmtId="0" fontId="3" fillId="0" borderId="5" xfId="0" applyFont="1" applyFill="1" applyBorder="1"/>
    <xf numFmtId="179" fontId="6" fillId="0" borderId="5" xfId="0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41" fontId="6" fillId="0" borderId="0" xfId="0" quotePrefix="1" applyNumberFormat="1" applyFont="1" applyFill="1" applyBorder="1" applyAlignment="1">
      <alignment horizontal="right"/>
    </xf>
    <xf numFmtId="183" fontId="6" fillId="0" borderId="0" xfId="0" quotePrefix="1" applyNumberFormat="1" applyFont="1" applyFill="1" applyBorder="1" applyAlignment="1">
      <alignment horizontal="right"/>
    </xf>
    <xf numFmtId="178" fontId="6" fillId="0" borderId="0" xfId="4" applyNumberFormat="1" applyFont="1" applyFill="1" applyBorder="1" applyAlignment="1"/>
    <xf numFmtId="0" fontId="7" fillId="0" borderId="20" xfId="0" applyFont="1" applyFill="1" applyBorder="1" applyAlignment="1">
      <alignment horizontal="right"/>
    </xf>
    <xf numFmtId="0" fontId="6" fillId="0" borderId="0" xfId="0" applyFont="1" applyFill="1" applyBorder="1"/>
    <xf numFmtId="0" fontId="25" fillId="0" borderId="21" xfId="0" applyFont="1" applyFill="1" applyBorder="1" applyAlignment="1">
      <alignment vertical="center" wrapText="1"/>
    </xf>
    <xf numFmtId="177" fontId="6" fillId="0" borderId="22" xfId="0" applyNumberFormat="1" applyFont="1" applyFill="1" applyBorder="1"/>
    <xf numFmtId="177" fontId="6" fillId="0" borderId="23" xfId="0" applyNumberFormat="1" applyFont="1" applyFill="1" applyBorder="1"/>
    <xf numFmtId="0" fontId="25" fillId="0" borderId="6" xfId="0" applyFont="1" applyFill="1" applyBorder="1" applyAlignment="1">
      <alignment vertical="center" wrapText="1"/>
    </xf>
    <xf numFmtId="177" fontId="6" fillId="0" borderId="24" xfId="0" applyNumberFormat="1" applyFont="1" applyFill="1" applyBorder="1"/>
    <xf numFmtId="177" fontId="6" fillId="0" borderId="25" xfId="0" applyNumberFormat="1" applyFont="1" applyFill="1" applyBorder="1"/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3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77" fontId="17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Border="1" applyAlignment="1">
      <alignment vertical="center" wrapText="1"/>
    </xf>
    <xf numFmtId="177" fontId="17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177" fontId="3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10" fillId="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 vertical="center"/>
    </xf>
    <xf numFmtId="184" fontId="6" fillId="0" borderId="1" xfId="0" applyNumberFormat="1" applyFont="1" applyFill="1" applyBorder="1"/>
    <xf numFmtId="184" fontId="6" fillId="0" borderId="5" xfId="0" applyNumberFormat="1" applyFont="1" applyFill="1" applyBorder="1"/>
    <xf numFmtId="184" fontId="6" fillId="0" borderId="0" xfId="0" applyNumberFormat="1" applyFont="1" applyFill="1" applyBorder="1"/>
    <xf numFmtId="0" fontId="7" fillId="0" borderId="5" xfId="0" applyFont="1" applyFill="1" applyBorder="1" applyAlignment="1">
      <alignment horizontal="left"/>
    </xf>
    <xf numFmtId="183" fontId="6" fillId="0" borderId="5" xfId="0" applyNumberFormat="1" applyFont="1" applyFill="1" applyBorder="1"/>
    <xf numFmtId="178" fontId="6" fillId="0" borderId="4" xfId="4" applyNumberFormat="1" applyFont="1" applyFill="1" applyBorder="1"/>
    <xf numFmtId="184" fontId="6" fillId="0" borderId="0" xfId="4" applyNumberFormat="1" applyFont="1" applyFill="1" applyBorder="1"/>
    <xf numFmtId="0" fontId="3" fillId="0" borderId="4" xfId="0" applyFont="1" applyFill="1" applyBorder="1"/>
    <xf numFmtId="3" fontId="6" fillId="0" borderId="4" xfId="0" applyNumberFormat="1" applyFont="1" applyFill="1" applyBorder="1"/>
    <xf numFmtId="186" fontId="6" fillId="0" borderId="5" xfId="0" applyNumberFormat="1" applyFont="1" applyFill="1" applyBorder="1" applyAlignment="1"/>
    <xf numFmtId="182" fontId="6" fillId="0" borderId="22" xfId="4" applyNumberFormat="1" applyFont="1" applyFill="1" applyBorder="1" applyAlignment="1">
      <alignment horizontal="right"/>
    </xf>
    <xf numFmtId="182" fontId="6" fillId="0" borderId="23" xfId="4" applyNumberFormat="1" applyFont="1" applyFill="1" applyBorder="1" applyAlignment="1">
      <alignment horizontal="right"/>
    </xf>
    <xf numFmtId="182" fontId="6" fillId="0" borderId="26" xfId="4" applyNumberFormat="1" applyFont="1" applyFill="1" applyBorder="1" applyAlignment="1">
      <alignment horizontal="right"/>
    </xf>
    <xf numFmtId="182" fontId="6" fillId="0" borderId="24" xfId="4" applyNumberFormat="1" applyFont="1" applyFill="1" applyBorder="1" applyAlignment="1">
      <alignment horizontal="right"/>
    </xf>
    <xf numFmtId="182" fontId="6" fillId="0" borderId="25" xfId="4" applyNumberFormat="1" applyFont="1" applyFill="1" applyBorder="1" applyAlignment="1">
      <alignment horizontal="right"/>
    </xf>
    <xf numFmtId="182" fontId="6" fillId="0" borderId="27" xfId="4" applyNumberFormat="1" applyFont="1" applyFill="1" applyBorder="1" applyAlignment="1">
      <alignment horizontal="right"/>
    </xf>
    <xf numFmtId="0" fontId="11" fillId="0" borderId="0" xfId="0" applyFont="1" applyFill="1" applyAlignment="1">
      <alignment vertical="center"/>
    </xf>
    <xf numFmtId="183" fontId="6" fillId="0" borderId="1" xfId="8" applyNumberFormat="1" applyFont="1" applyFill="1" applyBorder="1" applyAlignment="1">
      <alignment horizontal="right"/>
    </xf>
    <xf numFmtId="178" fontId="6" fillId="0" borderId="7" xfId="0" applyNumberFormat="1" applyFont="1" applyFill="1" applyBorder="1" applyAlignment="1">
      <alignment horizontal="right"/>
    </xf>
    <xf numFmtId="178" fontId="3" fillId="0" borderId="0" xfId="0" applyNumberFormat="1" applyFont="1" applyFill="1" applyBorder="1"/>
    <xf numFmtId="183" fontId="6" fillId="0" borderId="0" xfId="8" applyNumberFormat="1" applyFont="1" applyFill="1" applyBorder="1" applyAlignment="1">
      <alignment horizontal="right"/>
    </xf>
    <xf numFmtId="183" fontId="6" fillId="0" borderId="0" xfId="4" applyNumberFormat="1" applyFont="1" applyFill="1" applyBorder="1" applyAlignment="1">
      <alignment horizontal="right"/>
    </xf>
    <xf numFmtId="183" fontId="6" fillId="0" borderId="9" xfId="8" applyNumberFormat="1" applyFont="1" applyFill="1" applyBorder="1" applyAlignment="1">
      <alignment horizontal="right"/>
    </xf>
    <xf numFmtId="183" fontId="6" fillId="0" borderId="9" xfId="4" applyNumberFormat="1" applyFont="1" applyFill="1" applyBorder="1" applyAlignment="1">
      <alignment horizontal="right"/>
    </xf>
    <xf numFmtId="178" fontId="6" fillId="0" borderId="8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8" fontId="11" fillId="0" borderId="0" xfId="0" applyNumberFormat="1" applyFont="1" applyFill="1"/>
    <xf numFmtId="183" fontId="3" fillId="2" borderId="0" xfId="0" applyNumberFormat="1" applyFont="1" applyFill="1" applyBorder="1" applyAlignment="1">
      <alignment horizontal="center" vertical="center"/>
    </xf>
    <xf numFmtId="183" fontId="3" fillId="2" borderId="0" xfId="0" applyNumberFormat="1" applyFont="1" applyFill="1" applyAlignment="1">
      <alignment horizontal="center"/>
    </xf>
    <xf numFmtId="183" fontId="3" fillId="2" borderId="0" xfId="0" applyNumberFormat="1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8" fontId="10" fillId="0" borderId="14" xfId="0" applyNumberFormat="1" applyFont="1" applyFill="1" applyBorder="1" applyAlignment="1">
      <alignment horizontal="center" vertical="center"/>
    </xf>
    <xf numFmtId="178" fontId="10" fillId="0" borderId="3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27" fillId="0" borderId="32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5" fillId="2" borderId="0" xfId="0" applyFont="1" applyFill="1"/>
    <xf numFmtId="0" fontId="6" fillId="2" borderId="0" xfId="0" applyFont="1" applyFill="1"/>
    <xf numFmtId="0" fontId="9" fillId="0" borderId="7" xfId="0" applyFont="1" applyFill="1" applyBorder="1"/>
    <xf numFmtId="0" fontId="9" fillId="0" borderId="5" xfId="0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2" borderId="0" xfId="0" applyFont="1" applyFill="1"/>
    <xf numFmtId="0" fontId="5" fillId="0" borderId="5" xfId="0" applyFont="1" applyFill="1" applyBorder="1"/>
    <xf numFmtId="0" fontId="5" fillId="0" borderId="5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49" fontId="17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horizontal="right"/>
    </xf>
    <xf numFmtId="0" fontId="36" fillId="0" borderId="0" xfId="0" applyFont="1" applyFill="1" applyAlignment="1">
      <alignment vertical="center"/>
    </xf>
    <xf numFmtId="44" fontId="6" fillId="0" borderId="22" xfId="0" applyNumberFormat="1" applyFont="1" applyFill="1" applyBorder="1" applyAlignment="1">
      <alignment horizontal="right"/>
    </xf>
    <xf numFmtId="44" fontId="6" fillId="0" borderId="24" xfId="0" applyNumberFormat="1" applyFont="1" applyFill="1" applyBorder="1" applyAlignment="1">
      <alignment horizontal="right"/>
    </xf>
    <xf numFmtId="177" fontId="5" fillId="0" borderId="25" xfId="0" applyNumberFormat="1" applyFont="1" applyFill="1" applyBorder="1"/>
    <xf numFmtId="0" fontId="6" fillId="0" borderId="0" xfId="0" applyNumberFormat="1" applyFont="1" applyFill="1" applyBorder="1"/>
    <xf numFmtId="42" fontId="6" fillId="0" borderId="0" xfId="0" applyNumberFormat="1" applyFont="1" applyFill="1" applyBorder="1" applyAlignment="1">
      <alignment horizontal="right"/>
    </xf>
    <xf numFmtId="49" fontId="6" fillId="0" borderId="23" xfId="0" applyNumberFormat="1" applyFont="1" applyFill="1" applyBorder="1" applyAlignment="1">
      <alignment horizontal="right"/>
    </xf>
    <xf numFmtId="49" fontId="6" fillId="0" borderId="25" xfId="0" applyNumberFormat="1" applyFont="1" applyFill="1" applyBorder="1" applyAlignment="1">
      <alignment horizontal="right"/>
    </xf>
    <xf numFmtId="49" fontId="6" fillId="0" borderId="27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/>
    <xf numFmtId="178" fontId="6" fillId="0" borderId="5" xfId="0" applyNumberFormat="1" applyFont="1" applyFill="1" applyBorder="1"/>
    <xf numFmtId="177" fontId="6" fillId="0" borderId="1" xfId="0" applyNumberFormat="1" applyFont="1" applyFill="1" applyBorder="1"/>
    <xf numFmtId="177" fontId="6" fillId="0" borderId="9" xfId="0" applyNumberFormat="1" applyFont="1" applyFill="1" applyBorder="1"/>
    <xf numFmtId="4" fontId="3" fillId="0" borderId="0" xfId="0" applyNumberFormat="1" applyFont="1" applyFill="1" applyBorder="1" applyAlignment="1">
      <alignment horizontal="left" vertical="center" wrapText="1"/>
    </xf>
    <xf numFmtId="177" fontId="6" fillId="0" borderId="5" xfId="0" applyNumberFormat="1" applyFont="1" applyFill="1" applyBorder="1"/>
    <xf numFmtId="178" fontId="6" fillId="0" borderId="0" xfId="4" applyNumberFormat="1" applyFont="1" applyFill="1" applyBorder="1" applyAlignment="1">
      <alignment horizontal="right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left"/>
    </xf>
    <xf numFmtId="178" fontId="6" fillId="0" borderId="26" xfId="0" applyNumberFormat="1" applyFont="1" applyFill="1" applyBorder="1" applyAlignment="1">
      <alignment horizontal="right"/>
    </xf>
    <xf numFmtId="0" fontId="7" fillId="0" borderId="33" xfId="0" applyFont="1" applyFill="1" applyBorder="1"/>
    <xf numFmtId="177" fontId="36" fillId="0" borderId="0" xfId="0" applyNumberFormat="1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178" fontId="36" fillId="0" borderId="0" xfId="0" applyNumberFormat="1" applyFont="1" applyFill="1" applyAlignment="1">
      <alignment vertical="center"/>
    </xf>
    <xf numFmtId="3" fontId="6" fillId="0" borderId="4" xfId="0" applyNumberFormat="1" applyFont="1" applyFill="1" applyBorder="1" applyAlignment="1">
      <alignment horizontal="right"/>
    </xf>
    <xf numFmtId="184" fontId="6" fillId="0" borderId="0" xfId="4" applyNumberFormat="1" applyFont="1" applyFill="1" applyBorder="1" applyAlignment="1">
      <alignment horizontal="right"/>
    </xf>
    <xf numFmtId="184" fontId="6" fillId="0" borderId="8" xfId="4" applyNumberFormat="1" applyFont="1" applyFill="1" applyBorder="1" applyAlignment="1">
      <alignment horizontal="right"/>
    </xf>
    <xf numFmtId="44" fontId="6" fillId="0" borderId="25" xfId="4" applyNumberFormat="1" applyFont="1" applyFill="1" applyBorder="1" applyAlignment="1">
      <alignment horizontal="right"/>
    </xf>
    <xf numFmtId="0" fontId="38" fillId="0" borderId="0" xfId="0" applyFont="1"/>
    <xf numFmtId="179" fontId="38" fillId="0" borderId="0" xfId="0" applyNumberFormat="1" applyFont="1"/>
    <xf numFmtId="179" fontId="38" fillId="0" borderId="0" xfId="0" applyNumberFormat="1" applyFont="1" applyAlignment="1">
      <alignment horizontal="right"/>
    </xf>
    <xf numFmtId="0" fontId="39" fillId="0" borderId="0" xfId="0" applyFont="1" applyAlignment="1">
      <alignment horizontal="center"/>
    </xf>
    <xf numFmtId="179" fontId="38" fillId="0" borderId="0" xfId="0" applyNumberFormat="1" applyFont="1" applyAlignment="1">
      <alignment horizontal="center"/>
    </xf>
    <xf numFmtId="0" fontId="39" fillId="3" borderId="0" xfId="0" applyFont="1" applyFill="1" applyAlignment="1">
      <alignment horizontal="center"/>
    </xf>
    <xf numFmtId="179" fontId="38" fillId="3" borderId="0" xfId="0" applyNumberFormat="1" applyFont="1" applyFill="1" applyAlignment="1">
      <alignment horizontal="center"/>
    </xf>
    <xf numFmtId="179" fontId="38" fillId="3" borderId="0" xfId="0" applyNumberFormat="1" applyFont="1" applyFill="1"/>
    <xf numFmtId="179" fontId="38" fillId="3" borderId="0" xfId="0" applyNumberFormat="1" applyFont="1" applyFill="1" applyAlignment="1">
      <alignment horizontal="right"/>
    </xf>
    <xf numFmtId="177" fontId="6" fillId="0" borderId="23" xfId="0" applyNumberFormat="1" applyFont="1" applyFill="1" applyBorder="1" applyAlignment="1">
      <alignment horizontal="right"/>
    </xf>
    <xf numFmtId="177" fontId="6" fillId="0" borderId="25" xfId="0" applyNumberFormat="1" applyFont="1" applyFill="1" applyBorder="1" applyAlignment="1">
      <alignment horizontal="right"/>
    </xf>
    <xf numFmtId="0" fontId="39" fillId="0" borderId="0" xfId="0" applyFont="1"/>
    <xf numFmtId="182" fontId="6" fillId="0" borderId="22" xfId="0" applyNumberFormat="1" applyFont="1" applyFill="1" applyBorder="1" applyAlignment="1">
      <alignment horizontal="right"/>
    </xf>
    <xf numFmtId="182" fontId="6" fillId="0" borderId="23" xfId="0" applyNumberFormat="1" applyFont="1" applyFill="1" applyBorder="1" applyAlignment="1">
      <alignment horizontal="right"/>
    </xf>
    <xf numFmtId="182" fontId="6" fillId="0" borderId="24" xfId="0" applyNumberFormat="1" applyFont="1" applyFill="1" applyBorder="1" applyAlignment="1">
      <alignment horizontal="right"/>
    </xf>
    <xf numFmtId="182" fontId="6" fillId="0" borderId="25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>
      <alignment vertical="center"/>
    </xf>
    <xf numFmtId="177" fontId="6" fillId="0" borderId="22" xfId="0" applyNumberFormat="1" applyFont="1" applyFill="1" applyBorder="1" applyAlignment="1">
      <alignment horizontal="right"/>
    </xf>
    <xf numFmtId="177" fontId="6" fillId="0" borderId="24" xfId="0" applyNumberFormat="1" applyFont="1" applyFill="1" applyBorder="1" applyAlignment="1">
      <alignment horizontal="right"/>
    </xf>
    <xf numFmtId="44" fontId="6" fillId="0" borderId="23" xfId="0" applyNumberFormat="1" applyFont="1" applyFill="1" applyBorder="1" applyAlignment="1">
      <alignment horizontal="right"/>
    </xf>
    <xf numFmtId="188" fontId="6" fillId="0" borderId="0" xfId="0" applyNumberFormat="1" applyFont="1" applyFill="1" applyBorder="1"/>
    <xf numFmtId="178" fontId="31" fillId="0" borderId="1" xfId="0" applyNumberFormat="1" applyFont="1" applyFill="1" applyBorder="1" applyAlignment="1">
      <alignment horizontal="right"/>
    </xf>
    <xf numFmtId="178" fontId="31" fillId="0" borderId="0" xfId="0" applyNumberFormat="1" applyFont="1" applyFill="1" applyBorder="1" applyAlignment="1">
      <alignment horizontal="right"/>
    </xf>
    <xf numFmtId="178" fontId="7" fillId="0" borderId="4" xfId="0" applyNumberFormat="1" applyFont="1" applyFill="1" applyBorder="1" applyAlignment="1">
      <alignment horizontal="left"/>
    </xf>
    <xf numFmtId="178" fontId="7" fillId="0" borderId="4" xfId="4" applyNumberFormat="1" applyFont="1" applyFill="1" applyBorder="1" applyAlignment="1">
      <alignment horizontal="left"/>
    </xf>
    <xf numFmtId="178" fontId="7" fillId="0" borderId="4" xfId="7" applyNumberFormat="1" applyFont="1" applyFill="1" applyBorder="1" applyAlignment="1">
      <alignment horizontal="left"/>
    </xf>
    <xf numFmtId="0" fontId="40" fillId="0" borderId="23" xfId="0" applyFont="1" applyFill="1" applyBorder="1" applyAlignment="1">
      <alignment horizontal="left" vertical="center" wrapText="1"/>
    </xf>
    <xf numFmtId="0" fontId="40" fillId="0" borderId="25" xfId="0" applyFont="1" applyFill="1" applyBorder="1" applyAlignment="1">
      <alignment horizontal="left" vertical="center" wrapText="1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17" fillId="0" borderId="0" xfId="0" applyFont="1" applyFill="1" applyBorder="1" applyAlignment="1">
      <alignment vertical="center"/>
    </xf>
    <xf numFmtId="178" fontId="6" fillId="0" borderId="9" xfId="0" applyNumberFormat="1" applyFont="1" applyFill="1" applyBorder="1"/>
    <xf numFmtId="178" fontId="6" fillId="0" borderId="9" xfId="4" applyNumberFormat="1" applyFont="1" applyFill="1" applyBorder="1"/>
    <xf numFmtId="178" fontId="6" fillId="0" borderId="0" xfId="7" applyNumberFormat="1" applyFont="1" applyFill="1" applyBorder="1" applyProtection="1"/>
    <xf numFmtId="178" fontId="6" fillId="0" borderId="0" xfId="7" applyNumberFormat="1" applyFont="1" applyFill="1" applyBorder="1"/>
    <xf numFmtId="178" fontId="6" fillId="0" borderId="9" xfId="7" applyNumberFormat="1" applyFont="1" applyFill="1" applyBorder="1" applyProtection="1"/>
    <xf numFmtId="178" fontId="6" fillId="0" borderId="9" xfId="7" applyNumberFormat="1" applyFont="1" applyFill="1" applyBorder="1"/>
    <xf numFmtId="0" fontId="6" fillId="0" borderId="9" xfId="0" applyFont="1" applyFill="1" applyBorder="1"/>
    <xf numFmtId="0" fontId="6" fillId="0" borderId="6" xfId="0" applyFont="1" applyFill="1" applyBorder="1"/>
    <xf numFmtId="177" fontId="5" fillId="0" borderId="23" xfId="0" applyNumberFormat="1" applyFont="1" applyFill="1" applyBorder="1"/>
    <xf numFmtId="177" fontId="43" fillId="0" borderId="23" xfId="0" applyNumberFormat="1" applyFont="1" applyFill="1" applyBorder="1"/>
    <xf numFmtId="178" fontId="6" fillId="0" borderId="0" xfId="7" applyNumberFormat="1" applyFont="1" applyFill="1" applyBorder="1" applyAlignment="1">
      <alignment horizontal="right"/>
    </xf>
    <xf numFmtId="178" fontId="6" fillId="0" borderId="9" xfId="7" applyNumberFormat="1" applyFont="1" applyFill="1" applyBorder="1" applyAlignment="1">
      <alignment horizontal="right"/>
    </xf>
    <xf numFmtId="41" fontId="3" fillId="0" borderId="0" xfId="0" applyNumberFormat="1" applyFont="1" applyFill="1" applyAlignment="1">
      <alignment vertical="center"/>
    </xf>
    <xf numFmtId="41" fontId="6" fillId="0" borderId="8" xfId="0" applyNumberFormat="1" applyFont="1" applyFill="1" applyBorder="1" applyAlignment="1">
      <alignment horizontal="right"/>
    </xf>
    <xf numFmtId="44" fontId="6" fillId="0" borderId="25" xfId="0" applyNumberFormat="1" applyFont="1" applyFill="1" applyBorder="1" applyAlignment="1">
      <alignment horizontal="right"/>
    </xf>
    <xf numFmtId="178" fontId="3" fillId="0" borderId="0" xfId="4" applyNumberFormat="1" applyFont="1" applyFill="1" applyBorder="1"/>
    <xf numFmtId="178" fontId="6" fillId="0" borderId="9" xfId="4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7" fontId="6" fillId="0" borderId="7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/>
    </xf>
    <xf numFmtId="0" fontId="14" fillId="0" borderId="29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left" vertical="center" wrapText="1"/>
    </xf>
    <xf numFmtId="177" fontId="7" fillId="0" borderId="33" xfId="0" applyNumberFormat="1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left" vertical="center" wrapText="1"/>
    </xf>
    <xf numFmtId="177" fontId="6" fillId="0" borderId="3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vertical="center" wrapText="1"/>
    </xf>
    <xf numFmtId="0" fontId="21" fillId="0" borderId="58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45" xfId="0" applyFont="1" applyFill="1" applyBorder="1" applyAlignment="1">
      <alignment vertical="center" wrapText="1"/>
    </xf>
    <xf numFmtId="0" fontId="3" fillId="0" borderId="60" xfId="0" applyFont="1" applyFill="1" applyBorder="1" applyAlignment="1">
      <alignment vertical="center" wrapText="1"/>
    </xf>
    <xf numFmtId="0" fontId="3" fillId="0" borderId="6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0">
    <cellStyle name="一般" xfId="0" builtinId="0"/>
    <cellStyle name="一般 2" xfId="1"/>
    <cellStyle name="一般 3" xfId="2"/>
    <cellStyle name="一般 4" xfId="3"/>
    <cellStyle name="千分位" xfId="4" builtinId="3"/>
    <cellStyle name="千分位 2" xfId="5"/>
    <cellStyle name="千分位 3" xfId="6"/>
    <cellStyle name="千分位 4" xfId="7"/>
    <cellStyle name="百分比" xfId="8" builtinId="5"/>
    <cellStyle name="百分比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105</xdr:col>
      <xdr:colOff>314325</xdr:colOff>
      <xdr:row>1</xdr:row>
      <xdr:rowOff>0</xdr:rowOff>
    </xdr:from>
    <xdr:to>
      <xdr:col>105</xdr:col>
      <xdr:colOff>409575</xdr:colOff>
      <xdr:row>1</xdr:row>
      <xdr:rowOff>276225</xdr:rowOff>
    </xdr:to>
    <xdr:sp macro="" textlink="">
      <xdr:nvSpPr>
        <xdr:cNvPr id="6802" name="Text Box 1"/>
        <xdr:cNvSpPr txBox="1">
          <a:spLocks noChangeArrowheads="1"/>
        </xdr:cNvSpPr>
      </xdr:nvSpPr>
      <xdr:spPr bwMode="auto">
        <a:xfrm>
          <a:off x="64779525" y="2000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76200</xdr:colOff>
      <xdr:row>1</xdr:row>
      <xdr:rowOff>247650</xdr:rowOff>
    </xdr:to>
    <xdr:sp macro="" textlink="">
      <xdr:nvSpPr>
        <xdr:cNvPr id="7797" name="Text Box 1"/>
        <xdr:cNvSpPr txBox="1">
          <a:spLocks noChangeArrowheads="1"/>
        </xdr:cNvSpPr>
      </xdr:nvSpPr>
      <xdr:spPr bwMode="auto">
        <a:xfrm>
          <a:off x="6219825" y="200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M37"/>
  <sheetViews>
    <sheetView showGridLines="0" topLeftCell="BH10" zoomScale="82" zoomScaleNormal="100" zoomScaleSheetLayoutView="75" workbookViewId="0">
      <selection activeCell="BT28" sqref="BT28"/>
    </sheetView>
  </sheetViews>
  <sheetFormatPr defaultRowHeight="15.75"/>
  <cols>
    <col min="1" max="1" width="12.625" style="91" customWidth="1"/>
    <col min="2" max="2" width="10.625" style="91" customWidth="1"/>
    <col min="3" max="3" width="5.125" style="91" customWidth="1"/>
    <col min="4" max="4" width="6.875" style="91" customWidth="1"/>
    <col min="5" max="5" width="7.875" style="91" customWidth="1"/>
    <col min="6" max="6" width="10.125" style="91" customWidth="1"/>
    <col min="7" max="8" width="9.25" style="91" customWidth="1"/>
    <col min="9" max="9" width="7.625" style="91" customWidth="1"/>
    <col min="10" max="10" width="5.875" style="91" customWidth="1"/>
    <col min="11" max="11" width="9.125" style="91" customWidth="1"/>
    <col min="12" max="12" width="7.875" style="91" customWidth="1"/>
    <col min="13" max="14" width="6.625" style="91" customWidth="1"/>
    <col min="15" max="15" width="6.125" style="91" customWidth="1"/>
    <col min="16" max="17" width="6.875" style="91" customWidth="1"/>
    <col min="18" max="18" width="7.25" style="91" customWidth="1"/>
    <col min="19" max="19" width="6.875" style="91" customWidth="1"/>
    <col min="20" max="21" width="7.625" style="91" customWidth="1"/>
    <col min="22" max="22" width="7.125" style="91" customWidth="1"/>
    <col min="23" max="23" width="6.875" style="91" customWidth="1"/>
    <col min="24" max="29" width="7.125" style="91" customWidth="1"/>
    <col min="30" max="30" width="8.125" style="91" customWidth="1"/>
    <col min="31" max="32" width="7.125" style="91" customWidth="1"/>
    <col min="33" max="33" width="7.875" style="91" customWidth="1"/>
    <col min="34" max="34" width="6.625" style="91" customWidth="1"/>
    <col min="35" max="35" width="6.875" style="91" customWidth="1"/>
    <col min="36" max="37" width="6.625" style="91" customWidth="1"/>
    <col min="38" max="38" width="7.125" style="91" customWidth="1"/>
    <col min="39" max="39" width="10.875" style="91" customWidth="1"/>
    <col min="40" max="41" width="7.125" style="91" customWidth="1"/>
    <col min="42" max="42" width="6.625" style="91" customWidth="1"/>
    <col min="43" max="46" width="7.125" style="91" customWidth="1"/>
    <col min="47" max="47" width="9.625" style="91" customWidth="1"/>
    <col min="48" max="48" width="7.125" style="91" customWidth="1"/>
    <col min="49" max="49" width="6.625" style="91" customWidth="1"/>
    <col min="50" max="50" width="7.125" style="91" customWidth="1"/>
    <col min="51" max="51" width="6.625" style="91" customWidth="1"/>
    <col min="52" max="52" width="7.125" style="91" customWidth="1"/>
    <col min="53" max="53" width="6.625" style="91" customWidth="1"/>
    <col min="54" max="54" width="7.125" style="91" customWidth="1"/>
    <col min="55" max="56" width="10.25" style="91" customWidth="1"/>
    <col min="57" max="57" width="7.125" style="91" customWidth="1"/>
    <col min="58" max="58" width="7.625" style="91" customWidth="1"/>
    <col min="59" max="60" width="6.875" style="91" customWidth="1"/>
    <col min="61" max="61" width="6.625" style="91" customWidth="1"/>
    <col min="62" max="62" width="7.625" style="91" customWidth="1"/>
    <col min="63" max="63" width="6.125" style="91" customWidth="1"/>
    <col min="64" max="64" width="6.625" style="91" customWidth="1"/>
    <col min="65" max="67" width="7.75" style="91" customWidth="1"/>
    <col min="68" max="70" width="9.25" style="91" customWidth="1"/>
    <col min="71" max="71" width="7.625" style="91" customWidth="1"/>
    <col min="72" max="72" width="6.875" style="91" customWidth="1"/>
    <col min="73" max="73" width="9.625" style="91" customWidth="1"/>
    <col min="74" max="74" width="7.875" style="91" customWidth="1"/>
    <col min="75" max="75" width="8.375" style="91" customWidth="1"/>
    <col min="76" max="76" width="7.125" style="91" customWidth="1"/>
    <col min="77" max="77" width="8.125" style="91" customWidth="1"/>
    <col min="78" max="78" width="6.625" style="91" customWidth="1"/>
    <col min="79" max="79" width="8.125" style="91" customWidth="1"/>
    <col min="80" max="80" width="7.875" style="91" customWidth="1"/>
    <col min="81" max="81" width="6.875" style="91" customWidth="1"/>
    <col min="82" max="82" width="12.125" style="91" customWidth="1"/>
    <col min="83" max="83" width="13.625" style="91" customWidth="1"/>
    <col min="84" max="84" width="10.875" style="91" customWidth="1"/>
    <col min="85" max="85" width="9.625" style="91" customWidth="1"/>
    <col min="86" max="86" width="10.875" style="91" customWidth="1"/>
    <col min="87" max="89" width="9.625" style="91" customWidth="1"/>
    <col min="90" max="91" width="7.875" style="91" customWidth="1"/>
    <col min="92" max="92" width="7.125" style="91" customWidth="1"/>
    <col min="93" max="93" width="8.125" style="91" customWidth="1"/>
    <col min="94" max="94" width="6.125" style="91" customWidth="1"/>
    <col min="95" max="96" width="10.625" style="91" customWidth="1"/>
    <col min="97" max="97" width="6.625" style="91" customWidth="1"/>
    <col min="98" max="99" width="9.625" style="91" customWidth="1"/>
    <col min="100" max="100" width="10.125" style="91" customWidth="1"/>
    <col min="101" max="101" width="9.125" style="91" customWidth="1"/>
    <col min="102" max="102" width="10.625" style="91" customWidth="1"/>
    <col min="103" max="103" width="8.625" style="91" customWidth="1"/>
    <col min="104" max="105" width="10.625" style="91" customWidth="1"/>
    <col min="106" max="106" width="9.625" style="91" customWidth="1"/>
    <col min="107" max="107" width="10.375" style="91" customWidth="1"/>
    <col min="108" max="109" width="9.375" style="91" customWidth="1"/>
    <col min="110" max="110" width="10.375" style="91" customWidth="1"/>
    <col min="111" max="112" width="9.625" style="66" customWidth="1"/>
    <col min="113" max="113" width="7.875" style="66" customWidth="1"/>
    <col min="114" max="114" width="9.375" style="66" customWidth="1"/>
    <col min="115" max="115" width="6.625" style="66" customWidth="1"/>
    <col min="116" max="116" width="10.125" style="66" bestFit="1" customWidth="1"/>
    <col min="117" max="117" width="6.625" style="66" customWidth="1"/>
    <col min="118" max="16384" width="9" style="66"/>
  </cols>
  <sheetData>
    <row r="1" spans="1:117">
      <c r="Z1" s="92"/>
      <c r="AA1" s="92"/>
      <c r="AB1" s="92"/>
      <c r="AC1" s="92"/>
      <c r="AD1" s="92"/>
      <c r="AE1" s="92"/>
      <c r="AF1" s="92"/>
      <c r="AG1" s="92"/>
      <c r="AH1" s="92"/>
      <c r="AJ1" s="92"/>
      <c r="AK1" s="92"/>
      <c r="AN1" s="92"/>
      <c r="AO1" s="92"/>
      <c r="AP1" s="92"/>
      <c r="AQ1" s="92"/>
      <c r="AR1" s="92"/>
      <c r="AS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CQ1" s="92"/>
      <c r="CR1" s="92"/>
    </row>
    <row r="2" spans="1:117" ht="24" customHeight="1" thickBot="1">
      <c r="A2" s="8" t="s">
        <v>26</v>
      </c>
      <c r="B2" s="61"/>
      <c r="C2" s="61"/>
      <c r="D2" s="61"/>
      <c r="E2" s="61"/>
      <c r="F2" s="62">
        <v>1923945</v>
      </c>
      <c r="G2" s="61"/>
      <c r="H2" s="61"/>
      <c r="I2" s="61"/>
      <c r="J2" s="61"/>
      <c r="K2" s="61"/>
      <c r="L2" s="63"/>
      <c r="M2" s="61"/>
      <c r="N2" s="61"/>
      <c r="O2" s="61"/>
      <c r="P2" s="61"/>
      <c r="Q2" s="61"/>
      <c r="R2" s="61"/>
      <c r="S2" s="64"/>
      <c r="T2" s="64"/>
      <c r="U2" s="64"/>
      <c r="V2" s="64"/>
      <c r="W2" s="64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5"/>
      <c r="BF2" s="65"/>
      <c r="BG2" s="65"/>
      <c r="BH2" s="65"/>
      <c r="BI2" s="65"/>
      <c r="BJ2" s="65"/>
      <c r="BK2" s="65"/>
      <c r="BL2" s="65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153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65"/>
      <c r="DL2" s="65"/>
      <c r="DM2" s="65"/>
    </row>
    <row r="3" spans="1:117" s="159" customFormat="1" ht="23.1" customHeight="1" thickBot="1">
      <c r="A3" s="283" t="s">
        <v>79</v>
      </c>
      <c r="B3" s="157"/>
      <c r="C3" s="158"/>
      <c r="D3" s="158"/>
      <c r="E3" s="158"/>
      <c r="F3" s="158"/>
      <c r="G3" s="158"/>
      <c r="H3" s="319" t="s">
        <v>185</v>
      </c>
      <c r="I3" s="319"/>
      <c r="J3" s="319"/>
      <c r="K3" s="319"/>
      <c r="L3" s="319"/>
      <c r="M3" s="319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297" t="s">
        <v>214</v>
      </c>
      <c r="AA3" s="298"/>
      <c r="AB3" s="298"/>
      <c r="AC3" s="298"/>
      <c r="AD3" s="298"/>
      <c r="AE3" s="298"/>
      <c r="AF3" s="297" t="s">
        <v>215</v>
      </c>
      <c r="AG3" s="281"/>
      <c r="AH3" s="281"/>
      <c r="AI3" s="281"/>
      <c r="AJ3" s="281"/>
      <c r="AK3" s="281"/>
      <c r="AL3" s="281"/>
      <c r="AM3" s="281"/>
      <c r="AN3" s="297" t="s">
        <v>216</v>
      </c>
      <c r="AO3" s="281"/>
      <c r="AP3" s="281"/>
      <c r="AQ3" s="281"/>
      <c r="AR3" s="281"/>
      <c r="AS3" s="281"/>
      <c r="AT3" s="297" t="s">
        <v>217</v>
      </c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7" t="s">
        <v>218</v>
      </c>
      <c r="BF3" s="298"/>
      <c r="BG3" s="298"/>
      <c r="BH3" s="298"/>
      <c r="BI3" s="298"/>
      <c r="BJ3" s="298"/>
      <c r="BK3" s="298"/>
      <c r="BL3" s="298"/>
      <c r="BM3" s="297" t="s">
        <v>219</v>
      </c>
      <c r="BN3" s="298"/>
      <c r="BO3" s="298"/>
      <c r="BP3" s="298"/>
      <c r="BQ3" s="298"/>
      <c r="BR3" s="298"/>
      <c r="BS3" s="298"/>
      <c r="BT3" s="298"/>
      <c r="BU3" s="283" t="s">
        <v>221</v>
      </c>
      <c r="BV3" s="297" t="s">
        <v>220</v>
      </c>
      <c r="BW3" s="298"/>
      <c r="BX3" s="298"/>
      <c r="BY3" s="298"/>
      <c r="BZ3" s="298"/>
      <c r="CA3" s="298"/>
      <c r="CB3" s="298"/>
      <c r="CC3" s="320"/>
      <c r="CD3" s="67"/>
      <c r="CE3" s="283" t="s">
        <v>80</v>
      </c>
      <c r="CF3" s="297" t="s">
        <v>213</v>
      </c>
      <c r="CG3" s="318"/>
      <c r="CH3" s="318"/>
      <c r="CI3" s="318"/>
      <c r="CJ3" s="318"/>
      <c r="CK3" s="318"/>
      <c r="CL3" s="318"/>
      <c r="CM3" s="318"/>
      <c r="CN3" s="318"/>
      <c r="CO3" s="318"/>
      <c r="CP3" s="318"/>
      <c r="CQ3" s="280" t="s">
        <v>212</v>
      </c>
      <c r="CR3" s="281"/>
      <c r="CS3" s="281"/>
      <c r="CT3" s="281"/>
      <c r="CU3" s="281"/>
      <c r="CV3" s="281"/>
      <c r="CW3" s="281"/>
      <c r="CX3" s="281"/>
      <c r="CY3" s="281"/>
      <c r="CZ3" s="281"/>
      <c r="DA3" s="280" t="s">
        <v>211</v>
      </c>
      <c r="DB3" s="281"/>
      <c r="DC3" s="281"/>
      <c r="DD3" s="281"/>
      <c r="DE3" s="281"/>
      <c r="DF3" s="281"/>
      <c r="DG3" s="281"/>
      <c r="DH3" s="281"/>
      <c r="DI3" s="281"/>
      <c r="DJ3" s="281"/>
      <c r="DK3" s="282"/>
      <c r="DL3" s="68"/>
      <c r="DM3" s="69"/>
    </row>
    <row r="4" spans="1:117" s="161" customFormat="1" ht="23.1" customHeight="1">
      <c r="A4" s="304"/>
      <c r="B4" s="71" t="s">
        <v>27</v>
      </c>
      <c r="C4" s="263" t="s">
        <v>28</v>
      </c>
      <c r="D4" s="263" t="s">
        <v>29</v>
      </c>
      <c r="E4" s="263" t="s">
        <v>30</v>
      </c>
      <c r="F4" s="312" t="s">
        <v>31</v>
      </c>
      <c r="G4" s="313"/>
      <c r="H4" s="314"/>
      <c r="I4" s="58" t="s">
        <v>32</v>
      </c>
      <c r="J4" s="263" t="s">
        <v>116</v>
      </c>
      <c r="K4" s="306" t="s">
        <v>186</v>
      </c>
      <c r="L4" s="53" t="s">
        <v>33</v>
      </c>
      <c r="M4" s="58" t="s">
        <v>33</v>
      </c>
      <c r="N4" s="303" t="s">
        <v>117</v>
      </c>
      <c r="O4" s="300"/>
      <c r="P4" s="300"/>
      <c r="Q4" s="308"/>
      <c r="R4" s="300"/>
      <c r="S4" s="309"/>
      <c r="T4" s="310" t="s">
        <v>34</v>
      </c>
      <c r="U4" s="300"/>
      <c r="V4" s="300"/>
      <c r="W4" s="309"/>
      <c r="X4" s="53" t="s">
        <v>35</v>
      </c>
      <c r="Y4" s="51" t="s">
        <v>36</v>
      </c>
      <c r="Z4" s="299" t="s">
        <v>37</v>
      </c>
      <c r="AA4" s="300"/>
      <c r="AB4" s="300"/>
      <c r="AC4" s="309"/>
      <c r="AD4" s="263" t="s">
        <v>38</v>
      </c>
      <c r="AE4" s="306" t="s">
        <v>118</v>
      </c>
      <c r="AF4" s="299" t="s">
        <v>119</v>
      </c>
      <c r="AG4" s="300"/>
      <c r="AH4" s="300"/>
      <c r="AI4" s="300"/>
      <c r="AJ4" s="303" t="s">
        <v>120</v>
      </c>
      <c r="AK4" s="300"/>
      <c r="AL4" s="300"/>
      <c r="AM4" s="300"/>
      <c r="AN4" s="299" t="s">
        <v>121</v>
      </c>
      <c r="AO4" s="300"/>
      <c r="AP4" s="300"/>
      <c r="AQ4" s="300"/>
      <c r="AR4" s="300"/>
      <c r="AS4" s="300"/>
      <c r="AT4" s="339" t="s">
        <v>122</v>
      </c>
      <c r="AU4" s="340"/>
      <c r="AV4" s="340"/>
      <c r="AW4" s="340"/>
      <c r="AX4" s="340"/>
      <c r="AY4" s="340"/>
      <c r="AZ4" s="340"/>
      <c r="BA4" s="340"/>
      <c r="BB4" s="341"/>
      <c r="BC4" s="338" t="s">
        <v>123</v>
      </c>
      <c r="BD4" s="313"/>
      <c r="BE4" s="317" t="s">
        <v>39</v>
      </c>
      <c r="BF4" s="313"/>
      <c r="BG4" s="313"/>
      <c r="BH4" s="314"/>
      <c r="BI4" s="312" t="s">
        <v>40</v>
      </c>
      <c r="BJ4" s="313"/>
      <c r="BK4" s="313"/>
      <c r="BL4" s="313"/>
      <c r="BM4" s="299" t="s">
        <v>124</v>
      </c>
      <c r="BN4" s="300"/>
      <c r="BO4" s="300"/>
      <c r="BP4" s="300"/>
      <c r="BQ4" s="300"/>
      <c r="BR4" s="300"/>
      <c r="BS4" s="300"/>
      <c r="BT4" s="300"/>
      <c r="BU4" s="284"/>
      <c r="BV4" s="299" t="s">
        <v>233</v>
      </c>
      <c r="BW4" s="300"/>
      <c r="BX4" s="300"/>
      <c r="BY4" s="300"/>
      <c r="BZ4" s="300"/>
      <c r="CA4" s="300"/>
      <c r="CB4" s="300"/>
      <c r="CC4" s="321"/>
      <c r="CD4" s="160"/>
      <c r="CE4" s="284"/>
      <c r="CF4" s="266" t="s">
        <v>41</v>
      </c>
      <c r="CG4" s="263" t="s">
        <v>69</v>
      </c>
      <c r="CH4" s="263" t="s">
        <v>125</v>
      </c>
      <c r="CI4" s="263" t="s">
        <v>70</v>
      </c>
      <c r="CJ4" s="263" t="s">
        <v>126</v>
      </c>
      <c r="CK4" s="263" t="s">
        <v>71</v>
      </c>
      <c r="CL4" s="263" t="s">
        <v>72</v>
      </c>
      <c r="CM4" s="263" t="s">
        <v>73</v>
      </c>
      <c r="CN4" s="263" t="s">
        <v>74</v>
      </c>
      <c r="CO4" s="303" t="s">
        <v>11</v>
      </c>
      <c r="CP4" s="300"/>
      <c r="CQ4" s="266" t="s">
        <v>127</v>
      </c>
      <c r="CR4" s="263" t="s">
        <v>75</v>
      </c>
      <c r="CS4" s="263" t="s">
        <v>128</v>
      </c>
      <c r="CT4" s="263" t="s">
        <v>129</v>
      </c>
      <c r="CU4" s="263" t="s">
        <v>130</v>
      </c>
      <c r="CV4" s="263" t="s">
        <v>131</v>
      </c>
      <c r="CW4" s="263" t="s">
        <v>76</v>
      </c>
      <c r="CX4" s="263" t="s">
        <v>132</v>
      </c>
      <c r="CY4" s="286" t="s">
        <v>133</v>
      </c>
      <c r="CZ4" s="269" t="s">
        <v>77</v>
      </c>
      <c r="DA4" s="266" t="s">
        <v>127</v>
      </c>
      <c r="DB4" s="263" t="s">
        <v>134</v>
      </c>
      <c r="DC4" s="263" t="s">
        <v>135</v>
      </c>
      <c r="DD4" s="263" t="s">
        <v>136</v>
      </c>
      <c r="DE4" s="263" t="s">
        <v>78</v>
      </c>
      <c r="DF4" s="263" t="s">
        <v>137</v>
      </c>
      <c r="DG4" s="263" t="s">
        <v>192</v>
      </c>
      <c r="DH4" s="263" t="s">
        <v>138</v>
      </c>
      <c r="DI4" s="263" t="s">
        <v>202</v>
      </c>
      <c r="DJ4" s="263" t="s">
        <v>139</v>
      </c>
      <c r="DK4" s="294" t="s">
        <v>140</v>
      </c>
    </row>
    <row r="5" spans="1:117" s="161" customFormat="1" ht="23.1" customHeight="1">
      <c r="A5" s="304"/>
      <c r="B5" s="162" t="s">
        <v>141</v>
      </c>
      <c r="C5" s="311"/>
      <c r="D5" s="311"/>
      <c r="E5" s="311"/>
      <c r="F5" s="273" t="s">
        <v>41</v>
      </c>
      <c r="G5" s="273" t="s">
        <v>42</v>
      </c>
      <c r="H5" s="273" t="s">
        <v>43</v>
      </c>
      <c r="I5" s="54" t="s">
        <v>142</v>
      </c>
      <c r="J5" s="311"/>
      <c r="K5" s="307"/>
      <c r="L5" s="58" t="s">
        <v>44</v>
      </c>
      <c r="M5" s="58" t="s">
        <v>45</v>
      </c>
      <c r="N5" s="56" t="s">
        <v>46</v>
      </c>
      <c r="O5" s="57" t="s">
        <v>143</v>
      </c>
      <c r="P5" s="56" t="s">
        <v>144</v>
      </c>
      <c r="Q5" s="57" t="s">
        <v>145</v>
      </c>
      <c r="R5" s="163" t="s">
        <v>44</v>
      </c>
      <c r="S5" s="58" t="s">
        <v>45</v>
      </c>
      <c r="T5" s="70" t="s">
        <v>47</v>
      </c>
      <c r="U5" s="57" t="s">
        <v>48</v>
      </c>
      <c r="V5" s="57" t="s">
        <v>44</v>
      </c>
      <c r="W5" s="56" t="s">
        <v>45</v>
      </c>
      <c r="X5" s="58" t="s">
        <v>49</v>
      </c>
      <c r="Y5" s="59" t="s">
        <v>49</v>
      </c>
      <c r="Z5" s="301" t="s">
        <v>146</v>
      </c>
      <c r="AA5" s="273" t="s">
        <v>152</v>
      </c>
      <c r="AB5" s="273" t="s">
        <v>153</v>
      </c>
      <c r="AC5" s="273" t="s">
        <v>50</v>
      </c>
      <c r="AD5" s="311"/>
      <c r="AE5" s="307"/>
      <c r="AF5" s="329" t="s">
        <v>51</v>
      </c>
      <c r="AG5" s="273" t="s">
        <v>154</v>
      </c>
      <c r="AH5" s="273" t="s">
        <v>52</v>
      </c>
      <c r="AI5" s="292" t="s">
        <v>155</v>
      </c>
      <c r="AJ5" s="322" t="s">
        <v>53</v>
      </c>
      <c r="AK5" s="273" t="s">
        <v>52</v>
      </c>
      <c r="AL5" s="331" t="s">
        <v>155</v>
      </c>
      <c r="AM5" s="292" t="s">
        <v>156</v>
      </c>
      <c r="AN5" s="301" t="s">
        <v>146</v>
      </c>
      <c r="AO5" s="273" t="s">
        <v>54</v>
      </c>
      <c r="AP5" s="273" t="s">
        <v>55</v>
      </c>
      <c r="AQ5" s="57" t="s">
        <v>157</v>
      </c>
      <c r="AR5" s="57" t="s">
        <v>158</v>
      </c>
      <c r="AS5" s="292" t="s">
        <v>50</v>
      </c>
      <c r="AT5" s="301" t="s">
        <v>146</v>
      </c>
      <c r="AU5" s="273" t="s">
        <v>159</v>
      </c>
      <c r="AV5" s="273" t="s">
        <v>56</v>
      </c>
      <c r="AW5" s="273" t="s">
        <v>57</v>
      </c>
      <c r="AX5" s="273" t="s">
        <v>58</v>
      </c>
      <c r="AY5" s="273" t="s">
        <v>59</v>
      </c>
      <c r="AZ5" s="273" t="s">
        <v>60</v>
      </c>
      <c r="BA5" s="273" t="s">
        <v>160</v>
      </c>
      <c r="BB5" s="292" t="s">
        <v>50</v>
      </c>
      <c r="BC5" s="273" t="s">
        <v>61</v>
      </c>
      <c r="BD5" s="292" t="s">
        <v>161</v>
      </c>
      <c r="BE5" s="301" t="s">
        <v>162</v>
      </c>
      <c r="BF5" s="273" t="s">
        <v>163</v>
      </c>
      <c r="BG5" s="273" t="s">
        <v>164</v>
      </c>
      <c r="BH5" s="273" t="s">
        <v>165</v>
      </c>
      <c r="BI5" s="273" t="s">
        <v>166</v>
      </c>
      <c r="BJ5" s="273" t="s">
        <v>163</v>
      </c>
      <c r="BK5" s="273" t="s">
        <v>164</v>
      </c>
      <c r="BL5" s="292" t="s">
        <v>165</v>
      </c>
      <c r="BM5" s="301" t="s">
        <v>62</v>
      </c>
      <c r="BN5" s="59" t="s">
        <v>63</v>
      </c>
      <c r="BO5" s="273" t="s">
        <v>64</v>
      </c>
      <c r="BP5" s="292" t="s">
        <v>65</v>
      </c>
      <c r="BQ5" s="273" t="s">
        <v>66</v>
      </c>
      <c r="BR5" s="292" t="s">
        <v>292</v>
      </c>
      <c r="BS5" s="292" t="s">
        <v>295</v>
      </c>
      <c r="BT5" s="292" t="s">
        <v>290</v>
      </c>
      <c r="BU5" s="284"/>
      <c r="BV5" s="337" t="s">
        <v>146</v>
      </c>
      <c r="BW5" s="273" t="s">
        <v>187</v>
      </c>
      <c r="BX5" s="315" t="s">
        <v>147</v>
      </c>
      <c r="BY5" s="264" t="s">
        <v>148</v>
      </c>
      <c r="BZ5" s="264" t="s">
        <v>149</v>
      </c>
      <c r="CA5" s="264" t="s">
        <v>188</v>
      </c>
      <c r="CB5" s="264" t="s">
        <v>150</v>
      </c>
      <c r="CC5" s="323" t="s">
        <v>151</v>
      </c>
      <c r="CD5" s="164"/>
      <c r="CE5" s="284"/>
      <c r="CF5" s="267"/>
      <c r="CG5" s="264"/>
      <c r="CH5" s="264"/>
      <c r="CI5" s="264"/>
      <c r="CJ5" s="264"/>
      <c r="CK5" s="264"/>
      <c r="CL5" s="264"/>
      <c r="CM5" s="264"/>
      <c r="CN5" s="264"/>
      <c r="CO5" s="273" t="s">
        <v>189</v>
      </c>
      <c r="CP5" s="292" t="s">
        <v>204</v>
      </c>
      <c r="CQ5" s="267"/>
      <c r="CR5" s="264"/>
      <c r="CS5" s="264"/>
      <c r="CT5" s="264"/>
      <c r="CU5" s="264"/>
      <c r="CV5" s="264"/>
      <c r="CW5" s="264"/>
      <c r="CX5" s="264"/>
      <c r="CY5" s="287"/>
      <c r="CZ5" s="270"/>
      <c r="DA5" s="267"/>
      <c r="DB5" s="264"/>
      <c r="DC5" s="264"/>
      <c r="DD5" s="264"/>
      <c r="DE5" s="264"/>
      <c r="DF5" s="264"/>
      <c r="DG5" s="264"/>
      <c r="DH5" s="264"/>
      <c r="DI5" s="264"/>
      <c r="DJ5" s="264"/>
      <c r="DK5" s="295"/>
    </row>
    <row r="6" spans="1:117" s="161" customFormat="1" ht="23.1" customHeight="1" thickBot="1">
      <c r="A6" s="305"/>
      <c r="B6" s="72"/>
      <c r="C6" s="274"/>
      <c r="D6" s="274"/>
      <c r="E6" s="274"/>
      <c r="F6" s="274"/>
      <c r="G6" s="274"/>
      <c r="H6" s="274"/>
      <c r="I6" s="55" t="s">
        <v>167</v>
      </c>
      <c r="J6" s="274"/>
      <c r="K6" s="293"/>
      <c r="L6" s="55" t="s">
        <v>168</v>
      </c>
      <c r="M6" s="165" t="s">
        <v>311</v>
      </c>
      <c r="N6" s="52" t="s">
        <v>82</v>
      </c>
      <c r="O6" s="74" t="s">
        <v>310</v>
      </c>
      <c r="P6" s="52" t="s">
        <v>82</v>
      </c>
      <c r="Q6" s="74" t="s">
        <v>312</v>
      </c>
      <c r="R6" s="73" t="s">
        <v>82</v>
      </c>
      <c r="S6" s="165" t="s">
        <v>311</v>
      </c>
      <c r="T6" s="73" t="s">
        <v>82</v>
      </c>
      <c r="U6" s="55" t="s">
        <v>82</v>
      </c>
      <c r="V6" s="55" t="s">
        <v>82</v>
      </c>
      <c r="W6" s="165" t="s">
        <v>311</v>
      </c>
      <c r="X6" s="55" t="s">
        <v>83</v>
      </c>
      <c r="Y6" s="52" t="s">
        <v>83</v>
      </c>
      <c r="Z6" s="302"/>
      <c r="AA6" s="274"/>
      <c r="AB6" s="274"/>
      <c r="AC6" s="274"/>
      <c r="AD6" s="274"/>
      <c r="AE6" s="293"/>
      <c r="AF6" s="330"/>
      <c r="AG6" s="274"/>
      <c r="AH6" s="274"/>
      <c r="AI6" s="293"/>
      <c r="AJ6" s="293"/>
      <c r="AK6" s="274"/>
      <c r="AL6" s="332"/>
      <c r="AM6" s="293"/>
      <c r="AN6" s="302"/>
      <c r="AO6" s="274"/>
      <c r="AP6" s="274"/>
      <c r="AQ6" s="74" t="s">
        <v>67</v>
      </c>
      <c r="AR6" s="74" t="s">
        <v>12</v>
      </c>
      <c r="AS6" s="293"/>
      <c r="AT6" s="302"/>
      <c r="AU6" s="274"/>
      <c r="AV6" s="274"/>
      <c r="AW6" s="274"/>
      <c r="AX6" s="274"/>
      <c r="AY6" s="274"/>
      <c r="AZ6" s="274"/>
      <c r="BA6" s="274"/>
      <c r="BB6" s="293"/>
      <c r="BC6" s="274"/>
      <c r="BD6" s="293"/>
      <c r="BE6" s="302"/>
      <c r="BF6" s="291"/>
      <c r="BG6" s="274"/>
      <c r="BH6" s="274"/>
      <c r="BI6" s="274"/>
      <c r="BJ6" s="291"/>
      <c r="BK6" s="274"/>
      <c r="BL6" s="293"/>
      <c r="BM6" s="302"/>
      <c r="BN6" s="166" t="s">
        <v>68</v>
      </c>
      <c r="BO6" s="274"/>
      <c r="BP6" s="293"/>
      <c r="BQ6" s="274"/>
      <c r="BR6" s="293"/>
      <c r="BS6" s="293"/>
      <c r="BT6" s="325"/>
      <c r="BU6" s="285"/>
      <c r="BV6" s="330"/>
      <c r="BW6" s="274"/>
      <c r="BX6" s="316"/>
      <c r="BY6" s="274"/>
      <c r="BZ6" s="274"/>
      <c r="CA6" s="274"/>
      <c r="CB6" s="274"/>
      <c r="CC6" s="324"/>
      <c r="CD6" s="160"/>
      <c r="CE6" s="285"/>
      <c r="CF6" s="268"/>
      <c r="CG6" s="265"/>
      <c r="CH6" s="265"/>
      <c r="CI6" s="265"/>
      <c r="CJ6" s="265"/>
      <c r="CK6" s="265"/>
      <c r="CL6" s="265"/>
      <c r="CM6" s="265"/>
      <c r="CN6" s="265"/>
      <c r="CO6" s="274"/>
      <c r="CP6" s="293"/>
      <c r="CQ6" s="268"/>
      <c r="CR6" s="265"/>
      <c r="CS6" s="265"/>
      <c r="CT6" s="265"/>
      <c r="CU6" s="265"/>
      <c r="CV6" s="265"/>
      <c r="CW6" s="265"/>
      <c r="CX6" s="265"/>
      <c r="CY6" s="288"/>
      <c r="CZ6" s="271"/>
      <c r="DA6" s="268"/>
      <c r="DB6" s="265"/>
      <c r="DC6" s="265"/>
      <c r="DD6" s="265"/>
      <c r="DE6" s="265"/>
      <c r="DF6" s="265"/>
      <c r="DG6" s="265"/>
      <c r="DH6" s="265"/>
      <c r="DI6" s="265"/>
      <c r="DJ6" s="265"/>
      <c r="DK6" s="296"/>
    </row>
    <row r="7" spans="1:117" ht="21.95" customHeight="1">
      <c r="A7" s="201" t="s">
        <v>229</v>
      </c>
      <c r="B7" s="75">
        <v>1220.954</v>
      </c>
      <c r="C7" s="13">
        <v>471</v>
      </c>
      <c r="D7" s="13">
        <v>11072</v>
      </c>
      <c r="E7" s="13">
        <v>654106</v>
      </c>
      <c r="F7" s="13">
        <v>1978782</v>
      </c>
      <c r="G7" s="13">
        <v>999065</v>
      </c>
      <c r="H7" s="13">
        <v>979717</v>
      </c>
      <c r="I7" s="76">
        <v>101.97</v>
      </c>
      <c r="J7" s="30">
        <v>3.03</v>
      </c>
      <c r="K7" s="30">
        <v>1620.69</v>
      </c>
      <c r="L7" s="13">
        <v>20096</v>
      </c>
      <c r="M7" s="30">
        <v>10.26</v>
      </c>
      <c r="N7" s="13">
        <v>18515</v>
      </c>
      <c r="O7" s="30">
        <v>9.4</v>
      </c>
      <c r="P7" s="13">
        <v>9790</v>
      </c>
      <c r="Q7" s="30">
        <v>4.97</v>
      </c>
      <c r="R7" s="13">
        <v>8725</v>
      </c>
      <c r="S7" s="30">
        <v>4.43</v>
      </c>
      <c r="T7" s="13">
        <v>103947</v>
      </c>
      <c r="U7" s="13">
        <v>92576</v>
      </c>
      <c r="V7" s="13">
        <v>11371</v>
      </c>
      <c r="W7" s="30">
        <v>5.78</v>
      </c>
      <c r="X7" s="13">
        <v>10938</v>
      </c>
      <c r="Y7" s="13">
        <v>5704</v>
      </c>
      <c r="Z7" s="78">
        <v>30596</v>
      </c>
      <c r="AA7" s="25">
        <v>12217</v>
      </c>
      <c r="AB7" s="25">
        <v>619</v>
      </c>
      <c r="AC7" s="25">
        <v>17760</v>
      </c>
      <c r="AD7" s="25">
        <v>1061</v>
      </c>
      <c r="AE7" s="25">
        <v>445</v>
      </c>
      <c r="AF7" s="78">
        <v>474</v>
      </c>
      <c r="AG7" s="189" t="s">
        <v>10</v>
      </c>
      <c r="AH7" s="25">
        <v>753</v>
      </c>
      <c r="AI7" s="25">
        <v>10182</v>
      </c>
      <c r="AJ7" s="25">
        <v>4128</v>
      </c>
      <c r="AK7" s="25">
        <v>2949</v>
      </c>
      <c r="AL7" s="25">
        <v>42756</v>
      </c>
      <c r="AM7" s="25">
        <v>11439745</v>
      </c>
      <c r="AN7" s="78">
        <v>1201</v>
      </c>
      <c r="AO7" s="25">
        <v>742</v>
      </c>
      <c r="AP7" s="25">
        <v>6</v>
      </c>
      <c r="AQ7" s="25">
        <v>239</v>
      </c>
      <c r="AR7" s="25">
        <v>37</v>
      </c>
      <c r="AS7" s="25">
        <v>177</v>
      </c>
      <c r="AT7" s="27">
        <v>10574</v>
      </c>
      <c r="AU7" s="25">
        <v>1797</v>
      </c>
      <c r="AV7" s="25">
        <v>4226</v>
      </c>
      <c r="AW7" s="25">
        <v>2513</v>
      </c>
      <c r="AX7" s="25">
        <v>1158</v>
      </c>
      <c r="AY7" s="25">
        <v>332</v>
      </c>
      <c r="AZ7" s="25">
        <v>9</v>
      </c>
      <c r="BA7" s="25">
        <v>434</v>
      </c>
      <c r="BB7" s="25">
        <v>105</v>
      </c>
      <c r="BC7" s="79">
        <v>941.6</v>
      </c>
      <c r="BD7" s="80">
        <v>5980.1</v>
      </c>
      <c r="BE7" s="81">
        <v>119</v>
      </c>
      <c r="BF7" s="82">
        <v>745</v>
      </c>
      <c r="BG7" s="82">
        <v>124</v>
      </c>
      <c r="BH7" s="82">
        <v>41</v>
      </c>
      <c r="BI7" s="82">
        <v>241</v>
      </c>
      <c r="BJ7" s="82">
        <v>44077</v>
      </c>
      <c r="BK7" s="82">
        <v>7</v>
      </c>
      <c r="BL7" s="82">
        <v>15</v>
      </c>
      <c r="BM7" s="27">
        <v>983042</v>
      </c>
      <c r="BN7" s="25">
        <v>347422</v>
      </c>
      <c r="BO7" s="25">
        <v>222005</v>
      </c>
      <c r="BP7" s="25">
        <v>77763</v>
      </c>
      <c r="BQ7" s="25">
        <v>1094723</v>
      </c>
      <c r="BR7" s="16">
        <v>3120026</v>
      </c>
      <c r="BS7" s="16">
        <v>124592</v>
      </c>
      <c r="BT7" s="233" t="s">
        <v>296</v>
      </c>
      <c r="BU7" s="235" t="s">
        <v>222</v>
      </c>
      <c r="BV7" s="77">
        <v>707342</v>
      </c>
      <c r="BW7" s="25">
        <v>162071</v>
      </c>
      <c r="BX7" s="25">
        <v>29124</v>
      </c>
      <c r="BY7" s="25">
        <v>194913</v>
      </c>
      <c r="BZ7" s="25">
        <v>76742</v>
      </c>
      <c r="CA7" s="25">
        <v>101473</v>
      </c>
      <c r="CB7" s="25">
        <v>95937</v>
      </c>
      <c r="CC7" s="145">
        <v>47081</v>
      </c>
      <c r="CD7" s="83"/>
      <c r="CE7" s="204" t="s">
        <v>251</v>
      </c>
      <c r="CF7" s="14">
        <v>29410929</v>
      </c>
      <c r="CG7" s="13">
        <v>5233904</v>
      </c>
      <c r="CH7" s="13">
        <v>10232834</v>
      </c>
      <c r="CI7" s="13">
        <v>6147920</v>
      </c>
      <c r="CJ7" s="13">
        <v>5253100</v>
      </c>
      <c r="CK7" s="13">
        <v>1644747</v>
      </c>
      <c r="CL7" s="13">
        <v>611110</v>
      </c>
      <c r="CM7" s="13">
        <v>246781</v>
      </c>
      <c r="CN7" s="40">
        <v>34</v>
      </c>
      <c r="CO7" s="25">
        <v>40444</v>
      </c>
      <c r="CP7" s="16">
        <v>55</v>
      </c>
      <c r="CQ7" s="27">
        <v>47726136</v>
      </c>
      <c r="CR7" s="13">
        <v>26132111</v>
      </c>
      <c r="CS7" s="84">
        <v>0</v>
      </c>
      <c r="CT7" s="13">
        <v>3243021</v>
      </c>
      <c r="CU7" s="13">
        <v>442137</v>
      </c>
      <c r="CV7" s="25">
        <v>800848</v>
      </c>
      <c r="CW7" s="13">
        <v>648541</v>
      </c>
      <c r="CX7" s="13">
        <v>16391703</v>
      </c>
      <c r="CY7" s="13">
        <v>67775</v>
      </c>
      <c r="CZ7" s="16">
        <v>9000000</v>
      </c>
      <c r="DA7" s="78">
        <v>48577653</v>
      </c>
      <c r="DB7" s="13">
        <v>5203812</v>
      </c>
      <c r="DC7" s="13">
        <v>21609568</v>
      </c>
      <c r="DD7" s="13">
        <v>4730861</v>
      </c>
      <c r="DE7" s="13">
        <v>5117304</v>
      </c>
      <c r="DF7" s="13">
        <v>4592182</v>
      </c>
      <c r="DG7" s="13">
        <v>1839762</v>
      </c>
      <c r="DH7" s="13">
        <v>393635</v>
      </c>
      <c r="DI7" s="13">
        <v>481686</v>
      </c>
      <c r="DJ7" s="13">
        <v>4608843</v>
      </c>
      <c r="DK7" s="85" t="s">
        <v>10</v>
      </c>
    </row>
    <row r="8" spans="1:117" ht="21.95" customHeight="1">
      <c r="A8" s="201" t="s">
        <v>230</v>
      </c>
      <c r="B8" s="86">
        <v>1220.954</v>
      </c>
      <c r="C8" s="14">
        <v>483</v>
      </c>
      <c r="D8" s="14">
        <v>11341</v>
      </c>
      <c r="E8" s="14">
        <v>673477</v>
      </c>
      <c r="F8" s="14">
        <v>2002060</v>
      </c>
      <c r="G8" s="14">
        <v>1009274</v>
      </c>
      <c r="H8" s="14">
        <v>992786</v>
      </c>
      <c r="I8" s="87">
        <v>101.66</v>
      </c>
      <c r="J8" s="31">
        <v>2.97</v>
      </c>
      <c r="K8" s="31">
        <v>1639.75</v>
      </c>
      <c r="L8" s="14">
        <v>23278</v>
      </c>
      <c r="M8" s="31">
        <v>11.76</v>
      </c>
      <c r="N8" s="14">
        <v>15838</v>
      </c>
      <c r="O8" s="31">
        <v>7.96</v>
      </c>
      <c r="P8" s="14">
        <v>10183</v>
      </c>
      <c r="Q8" s="31">
        <v>5.12</v>
      </c>
      <c r="R8" s="14">
        <v>5655</v>
      </c>
      <c r="S8" s="31">
        <v>2.84</v>
      </c>
      <c r="T8" s="14">
        <v>134191</v>
      </c>
      <c r="U8" s="14">
        <v>116568</v>
      </c>
      <c r="V8" s="14">
        <v>17623</v>
      </c>
      <c r="W8" s="31">
        <v>8.85</v>
      </c>
      <c r="X8" s="14">
        <v>12926</v>
      </c>
      <c r="Y8" s="14">
        <v>6126</v>
      </c>
      <c r="Z8" s="27">
        <v>27209</v>
      </c>
      <c r="AA8" s="16">
        <v>11021</v>
      </c>
      <c r="AB8" s="16">
        <v>482</v>
      </c>
      <c r="AC8" s="16">
        <v>15706</v>
      </c>
      <c r="AD8" s="16">
        <v>738</v>
      </c>
      <c r="AE8" s="16">
        <v>479</v>
      </c>
      <c r="AF8" s="27">
        <v>580</v>
      </c>
      <c r="AG8" s="189" t="s">
        <v>10</v>
      </c>
      <c r="AH8" s="16">
        <v>391</v>
      </c>
      <c r="AI8" s="16">
        <v>10360</v>
      </c>
      <c r="AJ8" s="16">
        <v>4304</v>
      </c>
      <c r="AK8" s="16">
        <v>4314</v>
      </c>
      <c r="AL8" s="16">
        <v>42843</v>
      </c>
      <c r="AM8" s="16">
        <v>10882161</v>
      </c>
      <c r="AN8" s="27">
        <v>1428</v>
      </c>
      <c r="AO8" s="16">
        <v>953</v>
      </c>
      <c r="AP8" s="16">
        <v>9</v>
      </c>
      <c r="AQ8" s="16">
        <v>266</v>
      </c>
      <c r="AR8" s="16">
        <v>60</v>
      </c>
      <c r="AS8" s="16">
        <v>140</v>
      </c>
      <c r="AT8" s="27">
        <v>10638</v>
      </c>
      <c r="AU8" s="16">
        <v>1513</v>
      </c>
      <c r="AV8" s="16">
        <v>3911</v>
      </c>
      <c r="AW8" s="16">
        <v>2703</v>
      </c>
      <c r="AX8" s="16">
        <v>1063</v>
      </c>
      <c r="AY8" s="16">
        <v>453</v>
      </c>
      <c r="AZ8" s="16">
        <v>1</v>
      </c>
      <c r="BA8" s="16">
        <v>921</v>
      </c>
      <c r="BB8" s="16">
        <v>73</v>
      </c>
      <c r="BC8" s="80">
        <v>915.3</v>
      </c>
      <c r="BD8" s="80">
        <v>6484.3</v>
      </c>
      <c r="BE8" s="27">
        <v>124</v>
      </c>
      <c r="BF8" s="16">
        <v>1445</v>
      </c>
      <c r="BG8" s="16">
        <v>131</v>
      </c>
      <c r="BH8" s="16">
        <v>54</v>
      </c>
      <c r="BI8" s="16">
        <v>232</v>
      </c>
      <c r="BJ8" s="16">
        <v>50876</v>
      </c>
      <c r="BK8" s="16">
        <v>12</v>
      </c>
      <c r="BL8" s="16">
        <v>19</v>
      </c>
      <c r="BM8" s="27">
        <v>932352</v>
      </c>
      <c r="BN8" s="16">
        <v>306733</v>
      </c>
      <c r="BO8" s="16">
        <v>182459</v>
      </c>
      <c r="BP8" s="16">
        <v>76399</v>
      </c>
      <c r="BQ8" s="16">
        <v>1073815</v>
      </c>
      <c r="BR8" s="16">
        <v>3645602</v>
      </c>
      <c r="BS8" s="16">
        <v>127724</v>
      </c>
      <c r="BT8" s="234" t="s">
        <v>296</v>
      </c>
      <c r="BU8" s="235"/>
      <c r="BV8" s="50"/>
      <c r="BW8" s="16"/>
      <c r="BX8" s="16"/>
      <c r="BY8" s="16"/>
      <c r="BZ8" s="16"/>
      <c r="CA8" s="16"/>
      <c r="CB8" s="16"/>
      <c r="CC8" s="36"/>
      <c r="CD8" s="83"/>
      <c r="CE8" s="201" t="s">
        <v>252</v>
      </c>
      <c r="CF8" s="16">
        <v>29556483</v>
      </c>
      <c r="CG8" s="16">
        <v>5355791</v>
      </c>
      <c r="CH8" s="16">
        <v>9943980</v>
      </c>
      <c r="CI8" s="16">
        <v>6211200</v>
      </c>
      <c r="CJ8" s="16">
        <v>5409898</v>
      </c>
      <c r="CK8" s="16">
        <v>1651992</v>
      </c>
      <c r="CL8" s="16">
        <v>693371</v>
      </c>
      <c r="CM8" s="16">
        <v>247364</v>
      </c>
      <c r="CN8" s="41">
        <v>114</v>
      </c>
      <c r="CO8" s="16">
        <v>42535</v>
      </c>
      <c r="CP8" s="16">
        <v>238</v>
      </c>
      <c r="CQ8" s="27">
        <v>58054051</v>
      </c>
      <c r="CR8" s="16">
        <v>31735777</v>
      </c>
      <c r="CS8" s="39">
        <v>0</v>
      </c>
      <c r="CT8" s="16">
        <v>3239722</v>
      </c>
      <c r="CU8" s="16">
        <v>441857</v>
      </c>
      <c r="CV8" s="16">
        <v>1784145</v>
      </c>
      <c r="CW8" s="16">
        <v>547399</v>
      </c>
      <c r="CX8" s="16">
        <v>20275646</v>
      </c>
      <c r="CY8" s="16">
        <v>29505</v>
      </c>
      <c r="CZ8" s="16">
        <v>10000000</v>
      </c>
      <c r="DA8" s="27">
        <v>57174899</v>
      </c>
      <c r="DB8" s="16">
        <v>4940349</v>
      </c>
      <c r="DC8" s="16">
        <v>22251106</v>
      </c>
      <c r="DD8" s="16">
        <v>6672365</v>
      </c>
      <c r="DE8" s="16">
        <v>5295689</v>
      </c>
      <c r="DF8" s="16">
        <v>10885355</v>
      </c>
      <c r="DG8" s="16">
        <v>1565734</v>
      </c>
      <c r="DH8" s="16">
        <v>441260</v>
      </c>
      <c r="DI8" s="16">
        <v>340442</v>
      </c>
      <c r="DJ8" s="16">
        <v>4782599</v>
      </c>
      <c r="DK8" s="85" t="s">
        <v>10</v>
      </c>
    </row>
    <row r="9" spans="1:117" ht="21.95" customHeight="1">
      <c r="A9" s="202" t="s">
        <v>231</v>
      </c>
      <c r="B9" s="86">
        <v>1220.954</v>
      </c>
      <c r="C9" s="14">
        <v>483</v>
      </c>
      <c r="D9" s="14">
        <v>11345</v>
      </c>
      <c r="E9" s="14">
        <v>686273</v>
      </c>
      <c r="F9" s="14">
        <v>2013305</v>
      </c>
      <c r="G9" s="14">
        <v>1013618</v>
      </c>
      <c r="H9" s="14">
        <v>999687</v>
      </c>
      <c r="I9" s="87">
        <v>101.39</v>
      </c>
      <c r="J9" s="31">
        <v>2.93</v>
      </c>
      <c r="K9" s="31">
        <v>1648.96</v>
      </c>
      <c r="L9" s="14">
        <v>11245</v>
      </c>
      <c r="M9" s="31">
        <v>5.62</v>
      </c>
      <c r="N9" s="14">
        <v>18041</v>
      </c>
      <c r="O9" s="31">
        <v>8.99</v>
      </c>
      <c r="P9" s="14">
        <v>10878</v>
      </c>
      <c r="Q9" s="31">
        <v>5.42</v>
      </c>
      <c r="R9" s="14">
        <v>7163</v>
      </c>
      <c r="S9" s="31">
        <v>3.57</v>
      </c>
      <c r="T9" s="14">
        <v>99132</v>
      </c>
      <c r="U9" s="14">
        <v>95050</v>
      </c>
      <c r="V9" s="14">
        <v>4082</v>
      </c>
      <c r="W9" s="31">
        <v>5.6</v>
      </c>
      <c r="X9" s="14">
        <v>15525</v>
      </c>
      <c r="Y9" s="14">
        <v>5927</v>
      </c>
      <c r="Z9" s="27">
        <v>23953</v>
      </c>
      <c r="AA9" s="16">
        <v>9599</v>
      </c>
      <c r="AB9" s="16">
        <v>310</v>
      </c>
      <c r="AC9" s="16">
        <v>14044</v>
      </c>
      <c r="AD9" s="16">
        <v>508</v>
      </c>
      <c r="AE9" s="16">
        <v>461</v>
      </c>
      <c r="AF9" s="27">
        <v>663</v>
      </c>
      <c r="AG9" s="12">
        <v>-139</v>
      </c>
      <c r="AH9" s="16">
        <v>434</v>
      </c>
      <c r="AI9" s="16">
        <v>10452</v>
      </c>
      <c r="AJ9" s="16">
        <v>4732</v>
      </c>
      <c r="AK9" s="16">
        <v>3937</v>
      </c>
      <c r="AL9" s="16">
        <v>43677</v>
      </c>
      <c r="AM9" s="16">
        <v>11040332</v>
      </c>
      <c r="AN9" s="27">
        <v>2070</v>
      </c>
      <c r="AO9" s="16">
        <v>1232</v>
      </c>
      <c r="AP9" s="16">
        <v>163</v>
      </c>
      <c r="AQ9" s="16">
        <v>312</v>
      </c>
      <c r="AR9" s="16">
        <v>45</v>
      </c>
      <c r="AS9" s="16">
        <v>318</v>
      </c>
      <c r="AT9" s="27">
        <v>9267</v>
      </c>
      <c r="AU9" s="16">
        <v>1538</v>
      </c>
      <c r="AV9" s="16">
        <v>3378</v>
      </c>
      <c r="AW9" s="16">
        <v>2426</v>
      </c>
      <c r="AX9" s="16">
        <v>899</v>
      </c>
      <c r="AY9" s="16">
        <v>401</v>
      </c>
      <c r="AZ9" s="16">
        <v>3</v>
      </c>
      <c r="BA9" s="16">
        <v>1010</v>
      </c>
      <c r="BB9" s="16">
        <v>81</v>
      </c>
      <c r="BC9" s="80">
        <v>809.5</v>
      </c>
      <c r="BD9" s="80">
        <v>7536.3</v>
      </c>
      <c r="BE9" s="27">
        <v>115</v>
      </c>
      <c r="BF9" s="16">
        <v>1257</v>
      </c>
      <c r="BG9" s="16">
        <v>119</v>
      </c>
      <c r="BH9" s="16">
        <v>28</v>
      </c>
      <c r="BI9" s="16">
        <v>138</v>
      </c>
      <c r="BJ9" s="16">
        <v>26247</v>
      </c>
      <c r="BK9" s="16">
        <v>11</v>
      </c>
      <c r="BL9" s="16">
        <v>32</v>
      </c>
      <c r="BM9" s="27">
        <v>750092</v>
      </c>
      <c r="BN9" s="16">
        <v>317390</v>
      </c>
      <c r="BO9" s="16">
        <v>379987</v>
      </c>
      <c r="BP9" s="16">
        <v>1236987</v>
      </c>
      <c r="BQ9" s="16">
        <v>1120185</v>
      </c>
      <c r="BR9" s="16">
        <v>3739948</v>
      </c>
      <c r="BS9" s="16">
        <v>141772</v>
      </c>
      <c r="BT9" s="234" t="s">
        <v>296</v>
      </c>
      <c r="BU9" s="235" t="s">
        <v>223</v>
      </c>
      <c r="BV9" s="50">
        <v>738518</v>
      </c>
      <c r="BW9" s="16">
        <v>164572</v>
      </c>
      <c r="BX9" s="16">
        <v>29492</v>
      </c>
      <c r="BY9" s="16">
        <v>195681</v>
      </c>
      <c r="BZ9" s="16">
        <v>87056</v>
      </c>
      <c r="CA9" s="16">
        <v>105907</v>
      </c>
      <c r="CB9" s="16">
        <v>104073</v>
      </c>
      <c r="CC9" s="36">
        <v>51737</v>
      </c>
      <c r="CD9" s="83"/>
      <c r="CE9" s="15" t="s">
        <v>250</v>
      </c>
      <c r="CF9" s="16">
        <v>30461197</v>
      </c>
      <c r="CG9" s="16">
        <v>5355769</v>
      </c>
      <c r="CH9" s="16">
        <v>10617967</v>
      </c>
      <c r="CI9" s="16">
        <v>6372592</v>
      </c>
      <c r="CJ9" s="16">
        <v>5545855</v>
      </c>
      <c r="CK9" s="16">
        <v>1543780</v>
      </c>
      <c r="CL9" s="16">
        <v>734636</v>
      </c>
      <c r="CM9" s="16">
        <v>232464</v>
      </c>
      <c r="CN9" s="41">
        <v>21</v>
      </c>
      <c r="CO9" s="16">
        <v>58113</v>
      </c>
      <c r="CP9" s="39" t="s">
        <v>10</v>
      </c>
      <c r="CQ9" s="27">
        <v>62480599</v>
      </c>
      <c r="CR9" s="16">
        <v>34467552</v>
      </c>
      <c r="CS9" s="39">
        <v>0</v>
      </c>
      <c r="CT9" s="16">
        <v>3478300</v>
      </c>
      <c r="CU9" s="16">
        <v>508095</v>
      </c>
      <c r="CV9" s="16">
        <v>6114850</v>
      </c>
      <c r="CW9" s="16">
        <v>782799</v>
      </c>
      <c r="CX9" s="16">
        <v>16962145</v>
      </c>
      <c r="CY9" s="16">
        <v>166858</v>
      </c>
      <c r="CZ9" s="16">
        <v>9500000</v>
      </c>
      <c r="DA9" s="27">
        <v>58093627</v>
      </c>
      <c r="DB9" s="16">
        <v>4806510</v>
      </c>
      <c r="DC9" s="16">
        <v>23506076</v>
      </c>
      <c r="DD9" s="16">
        <v>6242384</v>
      </c>
      <c r="DE9" s="16">
        <v>5434546</v>
      </c>
      <c r="DF9" s="16">
        <v>9701029</v>
      </c>
      <c r="DG9" s="16">
        <v>2007007</v>
      </c>
      <c r="DH9" s="16">
        <v>1019097</v>
      </c>
      <c r="DI9" s="16">
        <v>372637</v>
      </c>
      <c r="DJ9" s="16">
        <v>5004340</v>
      </c>
      <c r="DK9" s="85" t="s">
        <v>10</v>
      </c>
    </row>
    <row r="10" spans="1:117" ht="21.95" customHeight="1">
      <c r="A10" s="202" t="s">
        <v>232</v>
      </c>
      <c r="B10" s="86">
        <v>1220.954</v>
      </c>
      <c r="C10" s="14">
        <v>483</v>
      </c>
      <c r="D10" s="14">
        <v>11367</v>
      </c>
      <c r="E10" s="14">
        <v>701827</v>
      </c>
      <c r="F10" s="14">
        <v>2030161</v>
      </c>
      <c r="G10" s="14">
        <v>1020819</v>
      </c>
      <c r="H10" s="14">
        <v>1009342</v>
      </c>
      <c r="I10" s="87">
        <v>101.14</v>
      </c>
      <c r="J10" s="31">
        <v>2.89</v>
      </c>
      <c r="K10" s="31">
        <v>1662.77</v>
      </c>
      <c r="L10" s="14">
        <v>16856</v>
      </c>
      <c r="M10" s="31">
        <v>8.3699999999999992</v>
      </c>
      <c r="N10" s="14">
        <v>19866</v>
      </c>
      <c r="O10" s="31">
        <v>9.83</v>
      </c>
      <c r="P10" s="14">
        <v>10977</v>
      </c>
      <c r="Q10" s="31">
        <v>5.43</v>
      </c>
      <c r="R10" s="14">
        <v>8889</v>
      </c>
      <c r="S10" s="31">
        <v>4.4000000000000004</v>
      </c>
      <c r="T10" s="14">
        <v>102804</v>
      </c>
      <c r="U10" s="14">
        <v>94813</v>
      </c>
      <c r="V10" s="14">
        <v>7991</v>
      </c>
      <c r="W10" s="31">
        <v>3.94</v>
      </c>
      <c r="X10" s="14">
        <v>13621</v>
      </c>
      <c r="Y10" s="14">
        <v>5832</v>
      </c>
      <c r="Z10" s="27">
        <v>21517</v>
      </c>
      <c r="AA10" s="16">
        <v>9217</v>
      </c>
      <c r="AB10" s="16">
        <v>214</v>
      </c>
      <c r="AC10" s="16">
        <v>12086</v>
      </c>
      <c r="AD10" s="16">
        <v>858</v>
      </c>
      <c r="AE10" s="16">
        <v>466</v>
      </c>
      <c r="AF10" s="27">
        <v>662</v>
      </c>
      <c r="AG10" s="12">
        <v>11</v>
      </c>
      <c r="AH10" s="16">
        <v>404</v>
      </c>
      <c r="AI10" s="16">
        <v>10720</v>
      </c>
      <c r="AJ10" s="16">
        <v>4196</v>
      </c>
      <c r="AK10" s="16">
        <v>3182</v>
      </c>
      <c r="AL10" s="16">
        <v>44765</v>
      </c>
      <c r="AM10" s="16">
        <v>11391266</v>
      </c>
      <c r="AN10" s="27">
        <v>1580</v>
      </c>
      <c r="AO10" s="16">
        <v>827</v>
      </c>
      <c r="AP10" s="16">
        <v>5</v>
      </c>
      <c r="AQ10" s="16">
        <v>339</v>
      </c>
      <c r="AR10" s="16">
        <v>24</v>
      </c>
      <c r="AS10" s="16">
        <v>385</v>
      </c>
      <c r="AT10" s="27">
        <v>7910</v>
      </c>
      <c r="AU10" s="16">
        <v>928</v>
      </c>
      <c r="AV10" s="16">
        <v>3163</v>
      </c>
      <c r="AW10" s="16">
        <v>1921</v>
      </c>
      <c r="AX10" s="16">
        <v>934</v>
      </c>
      <c r="AY10" s="16">
        <v>322</v>
      </c>
      <c r="AZ10" s="16">
        <v>5</v>
      </c>
      <c r="BA10" s="16">
        <v>524</v>
      </c>
      <c r="BB10" s="88">
        <v>113</v>
      </c>
      <c r="BC10" s="80">
        <v>817</v>
      </c>
      <c r="BD10" s="80">
        <v>8964.4</v>
      </c>
      <c r="BE10" s="27">
        <v>112</v>
      </c>
      <c r="BF10" s="16">
        <v>1134</v>
      </c>
      <c r="BG10" s="16">
        <v>117</v>
      </c>
      <c r="BH10" s="16">
        <v>43</v>
      </c>
      <c r="BI10" s="16">
        <v>117</v>
      </c>
      <c r="BJ10" s="16">
        <v>28277</v>
      </c>
      <c r="BK10" s="16">
        <v>15</v>
      </c>
      <c r="BL10" s="16">
        <v>19</v>
      </c>
      <c r="BM10" s="27">
        <v>706467</v>
      </c>
      <c r="BN10" s="16">
        <v>297974</v>
      </c>
      <c r="BO10" s="16">
        <v>374694</v>
      </c>
      <c r="BP10" s="16">
        <v>1266364</v>
      </c>
      <c r="BQ10" s="16">
        <v>1179983</v>
      </c>
      <c r="BR10" s="16">
        <v>3736840</v>
      </c>
      <c r="BS10" s="16">
        <v>179723</v>
      </c>
      <c r="BT10" s="234" t="s">
        <v>296</v>
      </c>
      <c r="BU10" s="235"/>
      <c r="BV10" s="27"/>
      <c r="BW10" s="16"/>
      <c r="BX10" s="16"/>
      <c r="BY10" s="16"/>
      <c r="BZ10" s="16"/>
      <c r="CA10" s="16"/>
      <c r="CB10" s="16"/>
      <c r="CC10" s="36"/>
      <c r="CD10" s="89"/>
      <c r="CE10" s="15" t="s">
        <v>249</v>
      </c>
      <c r="CF10" s="16">
        <v>34768813</v>
      </c>
      <c r="CG10" s="16">
        <v>6396325</v>
      </c>
      <c r="CH10" s="16">
        <v>13055257</v>
      </c>
      <c r="CI10" s="16">
        <v>6591773</v>
      </c>
      <c r="CJ10" s="16">
        <v>5701509</v>
      </c>
      <c r="CK10" s="16">
        <v>1823536</v>
      </c>
      <c r="CL10" s="16">
        <v>855169</v>
      </c>
      <c r="CM10" s="16">
        <v>268864</v>
      </c>
      <c r="CN10" s="41">
        <v>1130</v>
      </c>
      <c r="CO10" s="16">
        <v>75232</v>
      </c>
      <c r="CP10" s="16">
        <v>18</v>
      </c>
      <c r="CQ10" s="50">
        <v>61234856</v>
      </c>
      <c r="CR10" s="14">
        <v>38152504</v>
      </c>
      <c r="CS10" s="39">
        <v>0</v>
      </c>
      <c r="CT10" s="14">
        <v>3659774</v>
      </c>
      <c r="CU10" s="14">
        <v>149508</v>
      </c>
      <c r="CV10" s="14">
        <v>3835198</v>
      </c>
      <c r="CW10" s="14">
        <v>845819</v>
      </c>
      <c r="CX10" s="14">
        <v>14450710</v>
      </c>
      <c r="CY10" s="14">
        <v>141343</v>
      </c>
      <c r="CZ10" s="14">
        <v>10000000</v>
      </c>
      <c r="DA10" s="27">
        <v>57742502</v>
      </c>
      <c r="DB10" s="14">
        <v>5075342</v>
      </c>
      <c r="DC10" s="14">
        <v>24283741</v>
      </c>
      <c r="DD10" s="14">
        <v>8100337</v>
      </c>
      <c r="DE10" s="14">
        <v>5461230</v>
      </c>
      <c r="DF10" s="14">
        <v>6675709</v>
      </c>
      <c r="DG10" s="14">
        <v>2004274</v>
      </c>
      <c r="DH10" s="14">
        <v>670597</v>
      </c>
      <c r="DI10" s="14">
        <v>321598</v>
      </c>
      <c r="DJ10" s="14">
        <v>5149674</v>
      </c>
      <c r="DK10" s="85" t="s">
        <v>10</v>
      </c>
    </row>
    <row r="11" spans="1:117" ht="21.95" customHeight="1">
      <c r="A11" s="18" t="s">
        <v>235</v>
      </c>
      <c r="B11" s="86">
        <v>1220.954</v>
      </c>
      <c r="C11" s="14">
        <v>483</v>
      </c>
      <c r="D11" s="14">
        <v>11375</v>
      </c>
      <c r="E11" s="14">
        <v>716582</v>
      </c>
      <c r="F11" s="14">
        <v>2044023</v>
      </c>
      <c r="G11" s="14">
        <v>1026657</v>
      </c>
      <c r="H11" s="14">
        <v>1017366</v>
      </c>
      <c r="I11" s="87">
        <v>100.91</v>
      </c>
      <c r="J11" s="31">
        <v>2.85</v>
      </c>
      <c r="K11" s="31">
        <v>1674.12</v>
      </c>
      <c r="L11" s="14">
        <v>13862</v>
      </c>
      <c r="M11" s="31">
        <v>6.83</v>
      </c>
      <c r="N11" s="14">
        <v>16757</v>
      </c>
      <c r="O11" s="31">
        <v>8.23</v>
      </c>
      <c r="P11" s="14">
        <v>10972</v>
      </c>
      <c r="Q11" s="31">
        <v>5.39</v>
      </c>
      <c r="R11" s="14">
        <v>5785</v>
      </c>
      <c r="S11" s="31">
        <v>2.85</v>
      </c>
      <c r="T11" s="14">
        <v>104227</v>
      </c>
      <c r="U11" s="14">
        <v>96150</v>
      </c>
      <c r="V11" s="14">
        <v>8077</v>
      </c>
      <c r="W11" s="31">
        <v>3.96</v>
      </c>
      <c r="X11" s="14">
        <v>13679</v>
      </c>
      <c r="Y11" s="14">
        <v>5644</v>
      </c>
      <c r="Z11" s="27">
        <v>20194</v>
      </c>
      <c r="AA11" s="16">
        <v>8140</v>
      </c>
      <c r="AB11" s="16">
        <v>168</v>
      </c>
      <c r="AC11" s="16">
        <v>12159</v>
      </c>
      <c r="AD11" s="16">
        <v>657</v>
      </c>
      <c r="AE11" s="16">
        <v>464</v>
      </c>
      <c r="AF11" s="27">
        <v>751</v>
      </c>
      <c r="AG11" s="12">
        <v>9</v>
      </c>
      <c r="AH11" s="16">
        <v>609</v>
      </c>
      <c r="AI11" s="16">
        <v>10853</v>
      </c>
      <c r="AJ11" s="16">
        <v>4945</v>
      </c>
      <c r="AK11" s="16">
        <v>3134</v>
      </c>
      <c r="AL11" s="16">
        <v>46629</v>
      </c>
      <c r="AM11" s="16">
        <v>11778583</v>
      </c>
      <c r="AN11" s="27">
        <v>1803</v>
      </c>
      <c r="AO11" s="16">
        <v>1051</v>
      </c>
      <c r="AP11" s="16">
        <v>3</v>
      </c>
      <c r="AQ11" s="16">
        <v>302</v>
      </c>
      <c r="AR11" s="16">
        <v>35</v>
      </c>
      <c r="AS11" s="16">
        <v>412</v>
      </c>
      <c r="AT11" s="27">
        <v>9617</v>
      </c>
      <c r="AU11" s="16">
        <v>930</v>
      </c>
      <c r="AV11" s="16">
        <v>4182</v>
      </c>
      <c r="AW11" s="16">
        <v>2325</v>
      </c>
      <c r="AX11" s="16">
        <v>1174</v>
      </c>
      <c r="AY11" s="16">
        <v>299</v>
      </c>
      <c r="AZ11" s="16">
        <v>17</v>
      </c>
      <c r="BA11" s="16">
        <v>536</v>
      </c>
      <c r="BB11" s="16">
        <v>154</v>
      </c>
      <c r="BC11" s="80">
        <v>897.9</v>
      </c>
      <c r="BD11" s="80">
        <v>9089.7999999999993</v>
      </c>
      <c r="BE11" s="27">
        <v>110</v>
      </c>
      <c r="BF11" s="16">
        <v>4250</v>
      </c>
      <c r="BG11" s="16">
        <v>113</v>
      </c>
      <c r="BH11" s="16">
        <v>39</v>
      </c>
      <c r="BI11" s="16">
        <v>120</v>
      </c>
      <c r="BJ11" s="16">
        <v>34113</v>
      </c>
      <c r="BK11" s="16">
        <v>7</v>
      </c>
      <c r="BL11" s="16">
        <v>9</v>
      </c>
      <c r="BM11" s="27">
        <v>742970</v>
      </c>
      <c r="BN11" s="16">
        <v>299883</v>
      </c>
      <c r="BO11" s="16">
        <v>446431</v>
      </c>
      <c r="BP11" s="16">
        <v>680055</v>
      </c>
      <c r="BQ11" s="16">
        <v>1327169</v>
      </c>
      <c r="BR11" s="16">
        <v>3592816</v>
      </c>
      <c r="BS11" s="16">
        <v>203548</v>
      </c>
      <c r="BT11" s="234" t="s">
        <v>296</v>
      </c>
      <c r="BU11" s="235" t="s">
        <v>224</v>
      </c>
      <c r="BV11" s="27">
        <v>751917</v>
      </c>
      <c r="BW11" s="16">
        <v>166848</v>
      </c>
      <c r="BX11" s="16">
        <v>28920</v>
      </c>
      <c r="BY11" s="16">
        <v>195784</v>
      </c>
      <c r="BZ11" s="16">
        <v>92365</v>
      </c>
      <c r="CA11" s="16">
        <v>114883</v>
      </c>
      <c r="CB11" s="16">
        <v>103165</v>
      </c>
      <c r="CC11" s="36">
        <v>49953</v>
      </c>
      <c r="CD11" s="83"/>
      <c r="CE11" s="17" t="s">
        <v>253</v>
      </c>
      <c r="CF11" s="27">
        <f>SUM(CF24:CF26)</f>
        <v>4389461</v>
      </c>
      <c r="CG11" s="16">
        <f>SUM(CG24:CG26)</f>
        <v>96126</v>
      </c>
      <c r="CH11" s="16">
        <f t="shared" ref="CH11:CN11" si="0">SUM(CH24:CH26)</f>
        <v>3066632</v>
      </c>
      <c r="CI11" s="16">
        <f t="shared" si="0"/>
        <v>110191</v>
      </c>
      <c r="CJ11" s="16">
        <f t="shared" si="0"/>
        <v>398608</v>
      </c>
      <c r="CK11" s="16">
        <f t="shared" si="0"/>
        <v>403729</v>
      </c>
      <c r="CL11" s="16">
        <f t="shared" si="0"/>
        <v>230519</v>
      </c>
      <c r="CM11" s="16">
        <f t="shared" si="0"/>
        <v>58202</v>
      </c>
      <c r="CN11" s="16">
        <f t="shared" si="0"/>
        <v>30</v>
      </c>
      <c r="CO11" s="16">
        <f>SUM(CO24:CO26)</f>
        <v>25424</v>
      </c>
      <c r="CP11" s="39" t="s">
        <v>10</v>
      </c>
      <c r="CQ11" s="27">
        <f>SUM(CQ24:CQ26)</f>
        <v>12627868</v>
      </c>
      <c r="CR11" s="16">
        <f>SUM(CR24:CR26)</f>
        <v>6595256</v>
      </c>
      <c r="CS11" s="39">
        <v>0</v>
      </c>
      <c r="CT11" s="16">
        <f t="shared" ref="CT11:CY11" si="1">SUM(CT24:CT26)</f>
        <v>569391</v>
      </c>
      <c r="CU11" s="16">
        <f t="shared" si="1"/>
        <v>69625</v>
      </c>
      <c r="CV11" s="16">
        <f t="shared" si="1"/>
        <v>191325</v>
      </c>
      <c r="CW11" s="16">
        <f t="shared" si="1"/>
        <v>136072</v>
      </c>
      <c r="CX11" s="16">
        <f t="shared" si="1"/>
        <v>5063434</v>
      </c>
      <c r="CY11" s="16">
        <f t="shared" si="1"/>
        <v>2765</v>
      </c>
      <c r="CZ11" s="39">
        <v>0</v>
      </c>
      <c r="DA11" s="27">
        <f>SUM(DA24:DA26)</f>
        <v>16247075</v>
      </c>
      <c r="DB11" s="16">
        <f>SUM(DB24:DB26)</f>
        <v>1370224</v>
      </c>
      <c r="DC11" s="16">
        <f t="shared" ref="DC11:DJ11" si="2">SUM(DC24:DC26)</f>
        <v>8612503</v>
      </c>
      <c r="DD11" s="16">
        <f t="shared" si="2"/>
        <v>886465</v>
      </c>
      <c r="DE11" s="16">
        <f t="shared" si="2"/>
        <v>1282811</v>
      </c>
      <c r="DF11" s="16">
        <f t="shared" si="2"/>
        <v>1640196</v>
      </c>
      <c r="DG11" s="16">
        <f t="shared" si="2"/>
        <v>411795</v>
      </c>
      <c r="DH11" s="16">
        <f t="shared" si="2"/>
        <v>269452</v>
      </c>
      <c r="DI11" s="16">
        <f t="shared" si="2"/>
        <v>44896</v>
      </c>
      <c r="DJ11" s="16">
        <f t="shared" si="2"/>
        <v>1728733</v>
      </c>
      <c r="DK11" s="85" t="s">
        <v>10</v>
      </c>
    </row>
    <row r="12" spans="1:117" ht="21.95" customHeight="1">
      <c r="A12" s="90"/>
      <c r="B12" s="86"/>
      <c r="C12" s="14"/>
      <c r="D12" s="14"/>
      <c r="E12" s="14"/>
      <c r="F12" s="14"/>
      <c r="G12" s="14"/>
      <c r="H12" s="14"/>
      <c r="I12" s="87"/>
      <c r="J12" s="31"/>
      <c r="K12" s="31"/>
      <c r="L12" s="14"/>
      <c r="M12" s="31"/>
      <c r="N12" s="14"/>
      <c r="O12" s="31"/>
      <c r="P12" s="31"/>
      <c r="Q12" s="31"/>
      <c r="R12" s="31"/>
      <c r="S12" s="31"/>
      <c r="T12" s="31"/>
      <c r="U12" s="31"/>
      <c r="V12" s="31"/>
      <c r="W12" s="31"/>
      <c r="X12" s="14"/>
      <c r="Y12" s="14"/>
      <c r="Z12" s="27"/>
      <c r="AA12" s="16"/>
      <c r="AB12" s="16"/>
      <c r="AC12" s="16"/>
      <c r="AD12" s="16"/>
      <c r="AE12" s="16"/>
      <c r="AF12" s="27"/>
      <c r="AG12" s="16"/>
      <c r="AH12" s="16"/>
      <c r="AI12" s="16"/>
      <c r="AJ12" s="16"/>
      <c r="AK12" s="16"/>
      <c r="AL12" s="16"/>
      <c r="AM12" s="16"/>
      <c r="AN12" s="27"/>
      <c r="AO12" s="16"/>
      <c r="AP12" s="16"/>
      <c r="AQ12" s="16"/>
      <c r="AR12" s="16"/>
      <c r="AS12" s="16"/>
      <c r="AT12" s="27"/>
      <c r="AU12" s="16"/>
      <c r="AV12" s="16"/>
      <c r="AW12" s="16"/>
      <c r="AX12" s="16"/>
      <c r="AY12" s="16"/>
      <c r="AZ12" s="16"/>
      <c r="BA12" s="16"/>
      <c r="BB12" s="16"/>
      <c r="BC12" s="80"/>
      <c r="BD12" s="80"/>
      <c r="BE12" s="27"/>
      <c r="BF12" s="16"/>
      <c r="BG12" s="16"/>
      <c r="BH12" s="16"/>
      <c r="BI12" s="16"/>
      <c r="BJ12" s="16"/>
      <c r="BK12" s="16"/>
      <c r="BL12" s="16"/>
      <c r="BM12" s="27"/>
      <c r="BN12" s="16"/>
      <c r="BO12" s="16"/>
      <c r="BP12" s="16"/>
      <c r="BQ12" s="16"/>
      <c r="BR12" s="16"/>
      <c r="BS12" s="16"/>
      <c r="BT12" s="234"/>
      <c r="BU12" s="235"/>
      <c r="BV12" s="50"/>
      <c r="BW12" s="14"/>
      <c r="BX12" s="14"/>
      <c r="BY12" s="14"/>
      <c r="BZ12" s="14"/>
      <c r="CA12" s="14"/>
      <c r="CB12" s="14"/>
      <c r="CC12" s="195"/>
      <c r="CD12" s="83"/>
      <c r="CE12" s="18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34"/>
      <c r="CR12" s="146"/>
      <c r="CS12" s="66"/>
      <c r="CT12" s="66"/>
      <c r="CU12" s="66"/>
      <c r="CV12" s="66"/>
      <c r="CW12" s="66"/>
      <c r="CX12" s="66"/>
      <c r="CY12" s="66"/>
      <c r="CZ12" s="66"/>
      <c r="DA12" s="50"/>
      <c r="DB12" s="66"/>
      <c r="DC12" s="66"/>
      <c r="DD12" s="66"/>
      <c r="DE12" s="66"/>
      <c r="DF12" s="66"/>
      <c r="DK12" s="94"/>
    </row>
    <row r="13" spans="1:117" ht="21.95" customHeight="1">
      <c r="A13" s="95" t="s">
        <v>300</v>
      </c>
      <c r="B13" s="86">
        <v>1220.954</v>
      </c>
      <c r="C13" s="14">
        <v>483</v>
      </c>
      <c r="D13" s="14">
        <v>11375</v>
      </c>
      <c r="E13" s="14">
        <v>704515</v>
      </c>
      <c r="F13" s="14">
        <v>2033634</v>
      </c>
      <c r="G13" s="14">
        <v>1022277</v>
      </c>
      <c r="H13" s="14">
        <v>1011357</v>
      </c>
      <c r="I13" s="87">
        <v>101.08</v>
      </c>
      <c r="J13" s="31">
        <v>2.89</v>
      </c>
      <c r="K13" s="31">
        <v>1665.61</v>
      </c>
      <c r="L13" s="32">
        <v>786</v>
      </c>
      <c r="M13" s="24">
        <v>0.39</v>
      </c>
      <c r="N13" s="14">
        <v>1415</v>
      </c>
      <c r="O13" s="31">
        <v>0.7</v>
      </c>
      <c r="P13" s="14">
        <v>1012</v>
      </c>
      <c r="Q13" s="31">
        <v>0.5</v>
      </c>
      <c r="R13" s="14">
        <v>403</v>
      </c>
      <c r="S13" s="31">
        <v>0.2</v>
      </c>
      <c r="T13" s="14">
        <v>8903</v>
      </c>
      <c r="U13" s="14">
        <v>8520</v>
      </c>
      <c r="V13" s="33">
        <v>383</v>
      </c>
      <c r="W13" s="34">
        <v>0.19</v>
      </c>
      <c r="X13" s="14">
        <v>1176</v>
      </c>
      <c r="Y13" s="16">
        <v>465</v>
      </c>
      <c r="Z13" s="27">
        <v>1427</v>
      </c>
      <c r="AA13" s="16">
        <v>585</v>
      </c>
      <c r="AB13" s="16">
        <v>11</v>
      </c>
      <c r="AC13" s="16">
        <v>831</v>
      </c>
      <c r="AD13" s="16">
        <v>37</v>
      </c>
      <c r="AE13" s="16">
        <v>43</v>
      </c>
      <c r="AF13" s="27">
        <v>76</v>
      </c>
      <c r="AG13" s="189" t="s">
        <v>10</v>
      </c>
      <c r="AH13" s="16">
        <v>33</v>
      </c>
      <c r="AI13" s="16">
        <v>10800</v>
      </c>
      <c r="AJ13" s="16">
        <v>400</v>
      </c>
      <c r="AK13" s="16">
        <v>291</v>
      </c>
      <c r="AL13" s="16">
        <v>45030</v>
      </c>
      <c r="AM13" s="16">
        <v>11452503</v>
      </c>
      <c r="AN13" s="27">
        <v>134</v>
      </c>
      <c r="AO13" s="16">
        <v>81</v>
      </c>
      <c r="AP13" s="39" t="s">
        <v>10</v>
      </c>
      <c r="AQ13" s="16">
        <v>17</v>
      </c>
      <c r="AR13" s="39">
        <v>3</v>
      </c>
      <c r="AS13" s="16">
        <v>33</v>
      </c>
      <c r="AT13" s="27">
        <v>731</v>
      </c>
      <c r="AU13" s="16">
        <v>68</v>
      </c>
      <c r="AV13" s="16">
        <v>291</v>
      </c>
      <c r="AW13" s="16">
        <v>199</v>
      </c>
      <c r="AX13" s="16">
        <v>99</v>
      </c>
      <c r="AY13" s="16">
        <v>21</v>
      </c>
      <c r="AZ13" s="39">
        <v>5</v>
      </c>
      <c r="BA13" s="16">
        <v>42</v>
      </c>
      <c r="BB13" s="39">
        <v>6</v>
      </c>
      <c r="BC13" s="23">
        <v>875.97</v>
      </c>
      <c r="BD13" s="23">
        <v>9228.0400000000009</v>
      </c>
      <c r="BE13" s="35">
        <v>7</v>
      </c>
      <c r="BF13" s="12">
        <v>290</v>
      </c>
      <c r="BG13" s="38">
        <v>7</v>
      </c>
      <c r="BH13" s="37">
        <v>2</v>
      </c>
      <c r="BI13" s="38">
        <v>10</v>
      </c>
      <c r="BJ13" s="38">
        <v>1135</v>
      </c>
      <c r="BK13" s="39">
        <v>0</v>
      </c>
      <c r="BL13" s="39">
        <v>0</v>
      </c>
      <c r="BM13" s="35">
        <v>48431</v>
      </c>
      <c r="BN13" s="38">
        <v>25768</v>
      </c>
      <c r="BO13" s="38">
        <v>38673</v>
      </c>
      <c r="BP13" s="37">
        <v>56175</v>
      </c>
      <c r="BQ13" s="38">
        <v>89139</v>
      </c>
      <c r="BR13" s="38">
        <v>314840</v>
      </c>
      <c r="BS13" s="38">
        <v>13165</v>
      </c>
      <c r="BT13" s="234" t="s">
        <v>293</v>
      </c>
      <c r="BU13" s="235" t="s">
        <v>225</v>
      </c>
      <c r="BV13" s="27">
        <v>731112</v>
      </c>
      <c r="BW13" s="16">
        <v>166832</v>
      </c>
      <c r="BX13" s="16">
        <v>25420</v>
      </c>
      <c r="BY13" s="16">
        <v>201105</v>
      </c>
      <c r="BZ13" s="16">
        <v>95005</v>
      </c>
      <c r="CA13" s="16">
        <v>97713</v>
      </c>
      <c r="CB13" s="16">
        <v>94558</v>
      </c>
      <c r="CC13" s="36">
        <v>50479</v>
      </c>
      <c r="CD13" s="83"/>
      <c r="CE13" s="60" t="s">
        <v>307</v>
      </c>
      <c r="CF13" s="14">
        <v>1629080</v>
      </c>
      <c r="CG13" s="14">
        <v>46307</v>
      </c>
      <c r="CH13" s="14">
        <v>1184053</v>
      </c>
      <c r="CI13" s="14">
        <v>25833</v>
      </c>
      <c r="CJ13" s="14">
        <v>130921</v>
      </c>
      <c r="CK13" s="14">
        <v>134903</v>
      </c>
      <c r="CL13" s="14">
        <v>83822</v>
      </c>
      <c r="CM13" s="19">
        <v>18761</v>
      </c>
      <c r="CN13" s="42">
        <v>0</v>
      </c>
      <c r="CO13" s="14">
        <v>4480</v>
      </c>
      <c r="CP13" s="39" t="s">
        <v>10</v>
      </c>
      <c r="CQ13" s="27">
        <v>3529144</v>
      </c>
      <c r="CR13" s="16">
        <v>2235677</v>
      </c>
      <c r="CS13" s="39">
        <v>0</v>
      </c>
      <c r="CT13" s="16">
        <v>339599</v>
      </c>
      <c r="CU13" s="12">
        <v>5939</v>
      </c>
      <c r="CV13" s="42">
        <v>94843</v>
      </c>
      <c r="CW13" s="12">
        <v>11952</v>
      </c>
      <c r="CX13" s="12">
        <v>840069</v>
      </c>
      <c r="CY13" s="39">
        <v>1065</v>
      </c>
      <c r="CZ13" s="39">
        <v>1000000</v>
      </c>
      <c r="DA13" s="27">
        <v>2082222</v>
      </c>
      <c r="DB13" s="16">
        <v>505349</v>
      </c>
      <c r="DC13" s="16">
        <v>407750</v>
      </c>
      <c r="DD13" s="16">
        <v>217003</v>
      </c>
      <c r="DE13" s="16">
        <v>365755</v>
      </c>
      <c r="DF13" s="16">
        <v>302450</v>
      </c>
      <c r="DG13" s="16">
        <v>187611</v>
      </c>
      <c r="DH13" s="16">
        <v>85782</v>
      </c>
      <c r="DI13" s="16">
        <v>3233</v>
      </c>
      <c r="DJ13" s="16">
        <v>7289</v>
      </c>
      <c r="DK13" s="85" t="s">
        <v>10</v>
      </c>
    </row>
    <row r="14" spans="1:117" ht="21.95" customHeight="1">
      <c r="A14" s="60" t="s">
        <v>240</v>
      </c>
      <c r="B14" s="86">
        <v>1220.954</v>
      </c>
      <c r="C14" s="14">
        <v>483</v>
      </c>
      <c r="D14" s="14">
        <v>11375</v>
      </c>
      <c r="E14" s="14">
        <v>705455</v>
      </c>
      <c r="F14" s="14">
        <v>2034381</v>
      </c>
      <c r="G14" s="14">
        <v>1022644</v>
      </c>
      <c r="H14" s="14">
        <v>1011737</v>
      </c>
      <c r="I14" s="87">
        <v>101.08</v>
      </c>
      <c r="J14" s="31">
        <v>2.88</v>
      </c>
      <c r="K14" s="31">
        <v>1666.22</v>
      </c>
      <c r="L14" s="12">
        <v>747</v>
      </c>
      <c r="M14" s="34">
        <v>0.37</v>
      </c>
      <c r="N14" s="14">
        <v>1337</v>
      </c>
      <c r="O14" s="31">
        <v>0.66</v>
      </c>
      <c r="P14" s="14">
        <v>969</v>
      </c>
      <c r="Q14" s="31">
        <v>0.48</v>
      </c>
      <c r="R14" s="14">
        <v>368</v>
      </c>
      <c r="S14" s="31">
        <v>0.18</v>
      </c>
      <c r="T14" s="14">
        <v>8357</v>
      </c>
      <c r="U14" s="14">
        <v>7978</v>
      </c>
      <c r="V14" s="33">
        <v>379</v>
      </c>
      <c r="W14" s="34">
        <v>0.19</v>
      </c>
      <c r="X14" s="14">
        <v>976</v>
      </c>
      <c r="Y14" s="16">
        <v>439</v>
      </c>
      <c r="Z14" s="27">
        <v>1492</v>
      </c>
      <c r="AA14" s="14">
        <v>628</v>
      </c>
      <c r="AB14" s="14">
        <v>19</v>
      </c>
      <c r="AC14" s="14">
        <v>845</v>
      </c>
      <c r="AD14" s="14">
        <v>112</v>
      </c>
      <c r="AE14" s="14">
        <v>54</v>
      </c>
      <c r="AF14" s="27">
        <v>54</v>
      </c>
      <c r="AG14" s="189" t="s">
        <v>10</v>
      </c>
      <c r="AH14" s="16">
        <v>35</v>
      </c>
      <c r="AI14" s="16">
        <v>10819</v>
      </c>
      <c r="AJ14" s="16">
        <v>399</v>
      </c>
      <c r="AK14" s="16">
        <v>265</v>
      </c>
      <c r="AL14" s="16">
        <v>45160</v>
      </c>
      <c r="AM14" s="16">
        <v>11499441</v>
      </c>
      <c r="AN14" s="27">
        <v>117</v>
      </c>
      <c r="AO14" s="16">
        <v>66</v>
      </c>
      <c r="AP14" s="39" t="s">
        <v>10</v>
      </c>
      <c r="AQ14" s="16">
        <v>18</v>
      </c>
      <c r="AR14" s="39" t="s">
        <v>10</v>
      </c>
      <c r="AS14" s="16">
        <v>33</v>
      </c>
      <c r="AT14" s="27">
        <v>641</v>
      </c>
      <c r="AU14" s="16">
        <v>71</v>
      </c>
      <c r="AV14" s="16">
        <v>232</v>
      </c>
      <c r="AW14" s="16">
        <v>186</v>
      </c>
      <c r="AX14" s="16">
        <v>64</v>
      </c>
      <c r="AY14" s="16">
        <v>33</v>
      </c>
      <c r="AZ14" s="39">
        <v>1</v>
      </c>
      <c r="BA14" s="16">
        <v>41</v>
      </c>
      <c r="BB14" s="96">
        <v>13</v>
      </c>
      <c r="BC14" s="97">
        <v>956.55</v>
      </c>
      <c r="BD14" s="97">
        <v>9556.6200000000008</v>
      </c>
      <c r="BE14" s="35">
        <v>12</v>
      </c>
      <c r="BF14" s="194">
        <v>440</v>
      </c>
      <c r="BG14" s="38">
        <v>12</v>
      </c>
      <c r="BH14" s="37">
        <v>3</v>
      </c>
      <c r="BI14" s="16">
        <v>8</v>
      </c>
      <c r="BJ14" s="16">
        <v>215</v>
      </c>
      <c r="BK14" s="39">
        <v>1</v>
      </c>
      <c r="BL14" s="39">
        <v>0</v>
      </c>
      <c r="BM14" s="35">
        <v>43297</v>
      </c>
      <c r="BN14" s="38">
        <v>24526</v>
      </c>
      <c r="BO14" s="38">
        <v>20259</v>
      </c>
      <c r="BP14" s="37">
        <v>44937</v>
      </c>
      <c r="BQ14" s="38">
        <v>95748</v>
      </c>
      <c r="BR14" s="16">
        <v>293880</v>
      </c>
      <c r="BS14" s="16">
        <v>17330</v>
      </c>
      <c r="BT14" s="234" t="s">
        <v>293</v>
      </c>
      <c r="BU14" s="235"/>
      <c r="BV14" s="27"/>
      <c r="BW14" s="16"/>
      <c r="BX14" s="16"/>
      <c r="BY14" s="16"/>
      <c r="BZ14" s="16"/>
      <c r="CA14" s="16"/>
      <c r="CB14" s="16"/>
      <c r="CC14" s="36"/>
      <c r="CD14" s="83"/>
      <c r="CE14" s="60" t="s">
        <v>240</v>
      </c>
      <c r="CF14" s="14">
        <v>4898045</v>
      </c>
      <c r="CG14" s="14">
        <v>39529</v>
      </c>
      <c r="CH14" s="14">
        <v>915170</v>
      </c>
      <c r="CI14" s="14">
        <v>269684</v>
      </c>
      <c r="CJ14" s="14">
        <v>3382727</v>
      </c>
      <c r="CK14" s="14">
        <v>203839</v>
      </c>
      <c r="CL14" s="14">
        <v>58675</v>
      </c>
      <c r="CM14" s="19">
        <v>21423</v>
      </c>
      <c r="CN14" s="42">
        <v>334</v>
      </c>
      <c r="CO14" s="14">
        <v>6664</v>
      </c>
      <c r="CP14" s="39" t="s">
        <v>10</v>
      </c>
      <c r="CQ14" s="27">
        <v>8554012</v>
      </c>
      <c r="CR14" s="16">
        <v>3833996</v>
      </c>
      <c r="CS14" s="39">
        <v>0</v>
      </c>
      <c r="CT14" s="16">
        <v>240991</v>
      </c>
      <c r="CU14" s="12">
        <v>1057</v>
      </c>
      <c r="CV14" s="183">
        <v>3700000</v>
      </c>
      <c r="CW14" s="12">
        <v>38335</v>
      </c>
      <c r="CX14" s="12">
        <v>738753</v>
      </c>
      <c r="CY14" s="12">
        <v>880</v>
      </c>
      <c r="CZ14" s="39">
        <v>0</v>
      </c>
      <c r="DA14" s="27">
        <v>7047031</v>
      </c>
      <c r="DB14" s="16">
        <v>506158</v>
      </c>
      <c r="DC14" s="16">
        <v>5120059</v>
      </c>
      <c r="DD14" s="16">
        <v>152840</v>
      </c>
      <c r="DE14" s="16">
        <v>668379</v>
      </c>
      <c r="DF14" s="16">
        <v>428245</v>
      </c>
      <c r="DG14" s="16">
        <v>84391</v>
      </c>
      <c r="DH14" s="16">
        <v>50003</v>
      </c>
      <c r="DI14" s="16">
        <v>31671</v>
      </c>
      <c r="DJ14" s="16">
        <v>5285</v>
      </c>
      <c r="DK14" s="85" t="s">
        <v>10</v>
      </c>
    </row>
    <row r="15" spans="1:117" ht="21.95" customHeight="1">
      <c r="A15" s="60" t="s">
        <v>241</v>
      </c>
      <c r="B15" s="86">
        <v>1220.954</v>
      </c>
      <c r="C15" s="14">
        <v>483</v>
      </c>
      <c r="D15" s="14">
        <v>11375</v>
      </c>
      <c r="E15" s="14">
        <v>706908</v>
      </c>
      <c r="F15" s="14">
        <v>2035552</v>
      </c>
      <c r="G15" s="14">
        <v>1023102</v>
      </c>
      <c r="H15" s="14">
        <v>1012450</v>
      </c>
      <c r="I15" s="87">
        <v>101.05</v>
      </c>
      <c r="J15" s="31">
        <v>2.8795147317614198</v>
      </c>
      <c r="K15" s="31">
        <v>1667.18</v>
      </c>
      <c r="L15" s="12">
        <v>1171</v>
      </c>
      <c r="M15" s="24">
        <v>0.57999999999999996</v>
      </c>
      <c r="N15" s="14">
        <v>1411</v>
      </c>
      <c r="O15" s="31">
        <v>0.69</v>
      </c>
      <c r="P15" s="14">
        <v>895</v>
      </c>
      <c r="Q15" s="31">
        <v>0.44</v>
      </c>
      <c r="R15" s="14">
        <v>516</v>
      </c>
      <c r="S15" s="31">
        <v>0.25</v>
      </c>
      <c r="T15" s="14">
        <v>9909</v>
      </c>
      <c r="U15" s="14">
        <v>9254</v>
      </c>
      <c r="V15" s="33">
        <v>655</v>
      </c>
      <c r="W15" s="24">
        <v>0.32</v>
      </c>
      <c r="X15" s="14">
        <v>1553</v>
      </c>
      <c r="Y15" s="16">
        <v>522</v>
      </c>
      <c r="Z15" s="27">
        <v>1478</v>
      </c>
      <c r="AA15" s="14">
        <v>575</v>
      </c>
      <c r="AB15" s="14">
        <v>12</v>
      </c>
      <c r="AC15" s="14">
        <v>891</v>
      </c>
      <c r="AD15" s="14">
        <v>38</v>
      </c>
      <c r="AE15" s="14">
        <v>52</v>
      </c>
      <c r="AF15" s="27">
        <v>66</v>
      </c>
      <c r="AG15" s="189" t="s">
        <v>10</v>
      </c>
      <c r="AH15" s="16">
        <v>33</v>
      </c>
      <c r="AI15" s="16">
        <v>10852</v>
      </c>
      <c r="AJ15" s="16">
        <v>405</v>
      </c>
      <c r="AK15" s="16">
        <v>271</v>
      </c>
      <c r="AL15" s="16">
        <v>45302</v>
      </c>
      <c r="AM15" s="16">
        <v>11516576</v>
      </c>
      <c r="AN15" s="27">
        <v>127</v>
      </c>
      <c r="AO15" s="16">
        <v>68</v>
      </c>
      <c r="AP15" s="39" t="s">
        <v>10</v>
      </c>
      <c r="AQ15" s="16">
        <v>23</v>
      </c>
      <c r="AR15" s="39">
        <v>1</v>
      </c>
      <c r="AS15" s="16">
        <v>35</v>
      </c>
      <c r="AT15" s="27">
        <v>773</v>
      </c>
      <c r="AU15" s="16">
        <v>95</v>
      </c>
      <c r="AV15" s="16">
        <v>280</v>
      </c>
      <c r="AW15" s="16">
        <v>196</v>
      </c>
      <c r="AX15" s="16">
        <v>85</v>
      </c>
      <c r="AY15" s="16">
        <v>19</v>
      </c>
      <c r="AZ15" s="39">
        <v>2</v>
      </c>
      <c r="BA15" s="16">
        <v>76</v>
      </c>
      <c r="BB15" s="96">
        <v>20</v>
      </c>
      <c r="BC15" s="97">
        <v>622.55999999999995</v>
      </c>
      <c r="BD15" s="97">
        <v>9903.1200000000008</v>
      </c>
      <c r="BE15" s="35">
        <v>7</v>
      </c>
      <c r="BF15" s="194">
        <v>310</v>
      </c>
      <c r="BG15" s="38">
        <v>7</v>
      </c>
      <c r="BH15" s="37">
        <v>5</v>
      </c>
      <c r="BI15" s="16">
        <v>11</v>
      </c>
      <c r="BJ15" s="16">
        <v>580</v>
      </c>
      <c r="BK15" s="39">
        <v>0</v>
      </c>
      <c r="BL15" s="39">
        <v>0</v>
      </c>
      <c r="BM15" s="35">
        <v>42745</v>
      </c>
      <c r="BN15" s="38">
        <v>39351</v>
      </c>
      <c r="BO15" s="38">
        <v>18987</v>
      </c>
      <c r="BP15" s="37">
        <v>45519</v>
      </c>
      <c r="BQ15" s="38">
        <v>84805</v>
      </c>
      <c r="BR15" s="16">
        <v>239600</v>
      </c>
      <c r="BS15" s="16">
        <v>14212</v>
      </c>
      <c r="BT15" s="234" t="s">
        <v>293</v>
      </c>
      <c r="BU15" s="235" t="s">
        <v>226</v>
      </c>
      <c r="BV15" s="27">
        <v>746550</v>
      </c>
      <c r="BW15" s="16">
        <v>173616</v>
      </c>
      <c r="BX15" s="16">
        <v>27240</v>
      </c>
      <c r="BY15" s="16">
        <v>203772</v>
      </c>
      <c r="BZ15" s="16">
        <v>92720</v>
      </c>
      <c r="CA15" s="16">
        <v>100764</v>
      </c>
      <c r="CB15" s="16">
        <v>100194</v>
      </c>
      <c r="CC15" s="36">
        <v>48242</v>
      </c>
      <c r="CD15" s="83"/>
      <c r="CE15" s="60" t="s">
        <v>241</v>
      </c>
      <c r="CF15" s="14">
        <v>7685408</v>
      </c>
      <c r="CG15" s="14">
        <v>20008</v>
      </c>
      <c r="CH15" s="14">
        <v>1500922</v>
      </c>
      <c r="CI15" s="14">
        <v>4192449</v>
      </c>
      <c r="CJ15" s="14">
        <v>1646890</v>
      </c>
      <c r="CK15" s="14">
        <v>193744</v>
      </c>
      <c r="CL15" s="14">
        <v>98213</v>
      </c>
      <c r="CM15" s="19">
        <v>19051</v>
      </c>
      <c r="CN15" s="42">
        <v>644</v>
      </c>
      <c r="CO15" s="14">
        <v>13487</v>
      </c>
      <c r="CP15" s="39" t="s">
        <v>10</v>
      </c>
      <c r="CQ15" s="27">
        <v>7704811</v>
      </c>
      <c r="CR15" s="16">
        <v>6772586</v>
      </c>
      <c r="CS15" s="39">
        <v>0</v>
      </c>
      <c r="CT15" s="16">
        <v>309262</v>
      </c>
      <c r="CU15" s="12">
        <v>7646</v>
      </c>
      <c r="CV15" s="183" t="s">
        <v>10</v>
      </c>
      <c r="CW15" s="12">
        <v>18033</v>
      </c>
      <c r="CX15" s="12">
        <v>596304</v>
      </c>
      <c r="CY15" s="39">
        <v>980</v>
      </c>
      <c r="CZ15" s="39">
        <v>0</v>
      </c>
      <c r="DA15" s="27">
        <v>2257045</v>
      </c>
      <c r="DB15" s="16">
        <v>340480</v>
      </c>
      <c r="DC15" s="16">
        <v>65862</v>
      </c>
      <c r="DD15" s="16">
        <v>316264</v>
      </c>
      <c r="DE15" s="16">
        <v>441459</v>
      </c>
      <c r="DF15" s="16">
        <v>833599</v>
      </c>
      <c r="DG15" s="16">
        <v>204129</v>
      </c>
      <c r="DH15" s="16">
        <v>33892</v>
      </c>
      <c r="DI15" s="16">
        <v>19129</v>
      </c>
      <c r="DJ15" s="16">
        <v>2231</v>
      </c>
      <c r="DK15" s="85" t="s">
        <v>10</v>
      </c>
    </row>
    <row r="16" spans="1:117" ht="21.95" customHeight="1">
      <c r="A16" s="60" t="s">
        <v>242</v>
      </c>
      <c r="B16" s="86">
        <v>1220.954</v>
      </c>
      <c r="C16" s="14">
        <v>483</v>
      </c>
      <c r="D16" s="14">
        <v>11375</v>
      </c>
      <c r="E16" s="14">
        <v>708149</v>
      </c>
      <c r="F16" s="14">
        <v>2036708</v>
      </c>
      <c r="G16" s="14">
        <v>1023601</v>
      </c>
      <c r="H16" s="14">
        <v>1013107</v>
      </c>
      <c r="I16" s="87">
        <v>101.04</v>
      </c>
      <c r="J16" s="31">
        <v>2.8761009335605898</v>
      </c>
      <c r="K16" s="31">
        <v>1668.13</v>
      </c>
      <c r="L16" s="12">
        <v>1156</v>
      </c>
      <c r="M16" s="24">
        <v>0.56999999999999995</v>
      </c>
      <c r="N16" s="14">
        <v>1159</v>
      </c>
      <c r="O16" s="31">
        <v>0.56999999999999995</v>
      </c>
      <c r="P16" s="14">
        <v>774</v>
      </c>
      <c r="Q16" s="31">
        <v>0.38</v>
      </c>
      <c r="R16" s="14">
        <v>385</v>
      </c>
      <c r="S16" s="31">
        <v>0.19</v>
      </c>
      <c r="T16" s="14">
        <v>8519</v>
      </c>
      <c r="U16" s="14">
        <v>7748</v>
      </c>
      <c r="V16" s="33">
        <v>771</v>
      </c>
      <c r="W16" s="24">
        <v>0.38</v>
      </c>
      <c r="X16" s="14">
        <v>834</v>
      </c>
      <c r="Y16" s="16">
        <v>457</v>
      </c>
      <c r="Z16" s="27">
        <v>1443</v>
      </c>
      <c r="AA16" s="14">
        <v>514</v>
      </c>
      <c r="AB16" s="14">
        <v>12</v>
      </c>
      <c r="AC16" s="14">
        <v>917</v>
      </c>
      <c r="AD16" s="14">
        <v>37</v>
      </c>
      <c r="AE16" s="14">
        <v>24</v>
      </c>
      <c r="AF16" s="27">
        <v>47</v>
      </c>
      <c r="AG16" s="12">
        <v>-1</v>
      </c>
      <c r="AH16" s="16">
        <v>35</v>
      </c>
      <c r="AI16" s="16">
        <v>10863</v>
      </c>
      <c r="AJ16" s="16">
        <v>403</v>
      </c>
      <c r="AK16" s="16">
        <v>291</v>
      </c>
      <c r="AL16" s="16">
        <v>45419</v>
      </c>
      <c r="AM16" s="16">
        <v>11570660</v>
      </c>
      <c r="AN16" s="27">
        <v>168</v>
      </c>
      <c r="AO16" s="16">
        <v>87</v>
      </c>
      <c r="AP16" s="39" t="s">
        <v>10</v>
      </c>
      <c r="AQ16" s="16">
        <v>44</v>
      </c>
      <c r="AR16" s="96">
        <v>1</v>
      </c>
      <c r="AS16" s="16">
        <v>36</v>
      </c>
      <c r="AT16" s="27">
        <v>870</v>
      </c>
      <c r="AU16" s="16">
        <v>96</v>
      </c>
      <c r="AV16" s="16">
        <v>353</v>
      </c>
      <c r="AW16" s="16">
        <v>208</v>
      </c>
      <c r="AX16" s="16">
        <v>120</v>
      </c>
      <c r="AY16" s="16">
        <v>22</v>
      </c>
      <c r="AZ16" s="39">
        <v>0</v>
      </c>
      <c r="BA16" s="16">
        <v>50</v>
      </c>
      <c r="BB16" s="96">
        <v>21</v>
      </c>
      <c r="BC16" s="97">
        <v>1030.1600000000001</v>
      </c>
      <c r="BD16" s="97">
        <v>9467.58</v>
      </c>
      <c r="BE16" s="35">
        <v>9</v>
      </c>
      <c r="BF16" s="194">
        <v>330</v>
      </c>
      <c r="BG16" s="38">
        <v>10</v>
      </c>
      <c r="BH16" s="37">
        <v>6</v>
      </c>
      <c r="BI16" s="16">
        <v>11</v>
      </c>
      <c r="BJ16" s="16">
        <v>2173</v>
      </c>
      <c r="BK16" s="39">
        <v>1</v>
      </c>
      <c r="BL16" s="39">
        <v>1</v>
      </c>
      <c r="BM16" s="35">
        <v>44037</v>
      </c>
      <c r="BN16" s="38">
        <v>20330</v>
      </c>
      <c r="BO16" s="38">
        <v>55635</v>
      </c>
      <c r="BP16" s="37">
        <v>70599</v>
      </c>
      <c r="BQ16" s="38">
        <v>85486</v>
      </c>
      <c r="BR16" s="16">
        <v>260810</v>
      </c>
      <c r="BS16" s="16">
        <v>18827</v>
      </c>
      <c r="BT16" s="234" t="s">
        <v>293</v>
      </c>
      <c r="BU16" s="235"/>
      <c r="BV16" s="27"/>
      <c r="BW16" s="16"/>
      <c r="BX16" s="16"/>
      <c r="BY16" s="16"/>
      <c r="BZ16" s="16"/>
      <c r="CA16" s="16"/>
      <c r="CB16" s="16"/>
      <c r="CC16" s="36"/>
      <c r="CD16" s="83"/>
      <c r="CE16" s="60" t="s">
        <v>242</v>
      </c>
      <c r="CF16" s="14">
        <v>3148324</v>
      </c>
      <c r="CG16" s="14">
        <v>21621</v>
      </c>
      <c r="CH16" s="14">
        <v>1039499</v>
      </c>
      <c r="CI16" s="14">
        <v>1761114</v>
      </c>
      <c r="CJ16" s="14">
        <v>88506</v>
      </c>
      <c r="CK16" s="14">
        <v>162770</v>
      </c>
      <c r="CL16" s="14">
        <v>52031</v>
      </c>
      <c r="CM16" s="19">
        <v>18351</v>
      </c>
      <c r="CN16" s="42" t="s">
        <v>10</v>
      </c>
      <c r="CO16" s="14">
        <v>4425</v>
      </c>
      <c r="CP16" s="39">
        <v>7</v>
      </c>
      <c r="CQ16" s="27">
        <v>4310413</v>
      </c>
      <c r="CR16" s="16">
        <v>3642031</v>
      </c>
      <c r="CS16" s="39">
        <v>0</v>
      </c>
      <c r="CT16" s="16">
        <v>255107</v>
      </c>
      <c r="CU16" s="12">
        <v>6182</v>
      </c>
      <c r="CV16" s="183" t="s">
        <v>10</v>
      </c>
      <c r="CW16" s="12">
        <v>16959</v>
      </c>
      <c r="CX16" s="12">
        <v>389319</v>
      </c>
      <c r="CY16" s="12">
        <v>815</v>
      </c>
      <c r="CZ16" s="39">
        <v>0</v>
      </c>
      <c r="DA16" s="27">
        <v>3276930</v>
      </c>
      <c r="DB16" s="16">
        <v>369126</v>
      </c>
      <c r="DC16" s="16">
        <v>48810</v>
      </c>
      <c r="DD16" s="16">
        <v>169010</v>
      </c>
      <c r="DE16" s="16">
        <v>380723</v>
      </c>
      <c r="DF16" s="16">
        <v>462113</v>
      </c>
      <c r="DG16" s="16">
        <v>32451</v>
      </c>
      <c r="DH16" s="16">
        <v>16219</v>
      </c>
      <c r="DI16" s="16">
        <v>11635</v>
      </c>
      <c r="DJ16" s="16">
        <v>1786843</v>
      </c>
      <c r="DK16" s="85" t="s">
        <v>10</v>
      </c>
    </row>
    <row r="17" spans="1:117" ht="21.95" customHeight="1">
      <c r="A17" s="60" t="s">
        <v>243</v>
      </c>
      <c r="B17" s="86">
        <v>1220.954</v>
      </c>
      <c r="C17" s="14">
        <v>483</v>
      </c>
      <c r="D17" s="14">
        <v>11375</v>
      </c>
      <c r="E17" s="14">
        <v>709658</v>
      </c>
      <c r="F17" s="14">
        <v>2038147</v>
      </c>
      <c r="G17" s="14">
        <v>1024257</v>
      </c>
      <c r="H17" s="14">
        <v>1013890</v>
      </c>
      <c r="I17" s="87">
        <v>101.02</v>
      </c>
      <c r="J17" s="31">
        <v>2.8720129978102098</v>
      </c>
      <c r="K17" s="31">
        <v>1669.31</v>
      </c>
      <c r="L17" s="12">
        <v>1439</v>
      </c>
      <c r="M17" s="34">
        <v>0.71</v>
      </c>
      <c r="N17" s="14">
        <v>1322</v>
      </c>
      <c r="O17" s="31">
        <v>0.65</v>
      </c>
      <c r="P17" s="14">
        <v>964</v>
      </c>
      <c r="Q17" s="31">
        <v>0.47</v>
      </c>
      <c r="R17" s="14">
        <v>358</v>
      </c>
      <c r="S17" s="31">
        <v>0.18</v>
      </c>
      <c r="T17" s="14">
        <v>10034</v>
      </c>
      <c r="U17" s="14">
        <v>8953</v>
      </c>
      <c r="V17" s="33">
        <v>1081</v>
      </c>
      <c r="W17" s="24">
        <v>0.53075845923912501</v>
      </c>
      <c r="X17" s="14">
        <v>1044</v>
      </c>
      <c r="Y17" s="16">
        <v>532</v>
      </c>
      <c r="Z17" s="27">
        <v>1790</v>
      </c>
      <c r="AA17" s="14">
        <v>565</v>
      </c>
      <c r="AB17" s="14">
        <v>14</v>
      </c>
      <c r="AC17" s="14">
        <v>1211</v>
      </c>
      <c r="AD17" s="14">
        <v>138</v>
      </c>
      <c r="AE17" s="14">
        <v>28</v>
      </c>
      <c r="AF17" s="27">
        <v>82</v>
      </c>
      <c r="AG17" s="12">
        <v>1</v>
      </c>
      <c r="AH17" s="16">
        <v>32</v>
      </c>
      <c r="AI17" s="16">
        <v>10914</v>
      </c>
      <c r="AJ17" s="16">
        <v>381</v>
      </c>
      <c r="AK17" s="16">
        <v>273</v>
      </c>
      <c r="AL17" s="16">
        <v>45537</v>
      </c>
      <c r="AM17" s="16">
        <v>11629055</v>
      </c>
      <c r="AN17" s="27">
        <v>179</v>
      </c>
      <c r="AO17" s="16">
        <v>110</v>
      </c>
      <c r="AP17" s="39" t="s">
        <v>10</v>
      </c>
      <c r="AQ17" s="16">
        <v>29</v>
      </c>
      <c r="AR17" s="96">
        <v>2</v>
      </c>
      <c r="AS17" s="16">
        <v>38</v>
      </c>
      <c r="AT17" s="27">
        <v>1006</v>
      </c>
      <c r="AU17" s="16">
        <v>51</v>
      </c>
      <c r="AV17" s="16">
        <v>574</v>
      </c>
      <c r="AW17" s="16">
        <v>200</v>
      </c>
      <c r="AX17" s="16">
        <v>93</v>
      </c>
      <c r="AY17" s="16">
        <v>24</v>
      </c>
      <c r="AZ17" s="39">
        <v>0</v>
      </c>
      <c r="BA17" s="16">
        <v>47</v>
      </c>
      <c r="BB17" s="96">
        <v>17</v>
      </c>
      <c r="BC17" s="97">
        <v>979.54</v>
      </c>
      <c r="BD17" s="97">
        <v>9507.11</v>
      </c>
      <c r="BE17" s="35">
        <v>10</v>
      </c>
      <c r="BF17" s="194">
        <v>380</v>
      </c>
      <c r="BG17" s="38">
        <v>12</v>
      </c>
      <c r="BH17" s="37">
        <v>1</v>
      </c>
      <c r="BI17" s="16">
        <v>9</v>
      </c>
      <c r="BJ17" s="16">
        <v>200</v>
      </c>
      <c r="BK17" s="39">
        <v>0</v>
      </c>
      <c r="BL17" s="39">
        <v>0</v>
      </c>
      <c r="BM17" s="35">
        <v>143894</v>
      </c>
      <c r="BN17" s="38">
        <v>16591</v>
      </c>
      <c r="BO17" s="38">
        <v>99262</v>
      </c>
      <c r="BP17" s="37">
        <v>72570</v>
      </c>
      <c r="BQ17" s="38">
        <v>100573</v>
      </c>
      <c r="BR17" s="38">
        <v>326740</v>
      </c>
      <c r="BS17" s="38">
        <v>23040</v>
      </c>
      <c r="BT17" s="234" t="s">
        <v>293</v>
      </c>
      <c r="BU17" s="235" t="s">
        <v>227</v>
      </c>
      <c r="BV17" s="27">
        <v>748242</v>
      </c>
      <c r="BW17" s="16">
        <v>190092</v>
      </c>
      <c r="BX17" s="16">
        <v>26489</v>
      </c>
      <c r="BY17" s="16">
        <v>199212</v>
      </c>
      <c r="BZ17" s="16">
        <v>88779</v>
      </c>
      <c r="CA17" s="16">
        <v>102040</v>
      </c>
      <c r="CB17" s="16">
        <v>102709</v>
      </c>
      <c r="CC17" s="36">
        <v>38923</v>
      </c>
      <c r="CD17" s="83"/>
      <c r="CE17" s="60" t="s">
        <v>243</v>
      </c>
      <c r="CF17" s="16">
        <v>1694540</v>
      </c>
      <c r="CG17" s="16">
        <v>26479</v>
      </c>
      <c r="CH17" s="16">
        <v>1262526</v>
      </c>
      <c r="CI17" s="16">
        <v>51571</v>
      </c>
      <c r="CJ17" s="16">
        <v>66797</v>
      </c>
      <c r="CK17" s="16">
        <v>148736</v>
      </c>
      <c r="CL17" s="16">
        <v>106427</v>
      </c>
      <c r="CM17" s="16">
        <v>22822</v>
      </c>
      <c r="CN17" s="39" t="s">
        <v>10</v>
      </c>
      <c r="CO17" s="16">
        <v>9182</v>
      </c>
      <c r="CP17" s="39" t="s">
        <v>10</v>
      </c>
      <c r="CQ17" s="27">
        <v>4991691</v>
      </c>
      <c r="CR17" s="16">
        <v>2351026</v>
      </c>
      <c r="CS17" s="39">
        <v>0</v>
      </c>
      <c r="CT17" s="16">
        <v>292319</v>
      </c>
      <c r="CU17" s="12">
        <v>25182</v>
      </c>
      <c r="CV17" s="39">
        <v>8270</v>
      </c>
      <c r="CW17" s="12">
        <v>202191</v>
      </c>
      <c r="CX17" s="12">
        <v>2110843</v>
      </c>
      <c r="CY17" s="12">
        <v>1860</v>
      </c>
      <c r="CZ17" s="39">
        <v>0</v>
      </c>
      <c r="DA17" s="27">
        <v>8123269</v>
      </c>
      <c r="DB17" s="16">
        <v>380481</v>
      </c>
      <c r="DC17" s="16">
        <v>4816390</v>
      </c>
      <c r="DD17" s="16">
        <v>425426</v>
      </c>
      <c r="DE17" s="16">
        <v>372492</v>
      </c>
      <c r="DF17" s="16">
        <v>489019</v>
      </c>
      <c r="DG17" s="16">
        <v>52753</v>
      </c>
      <c r="DH17" s="16">
        <v>12704</v>
      </c>
      <c r="DI17" s="16">
        <v>30290</v>
      </c>
      <c r="DJ17" s="16">
        <v>1543714</v>
      </c>
      <c r="DK17" s="85" t="s">
        <v>10</v>
      </c>
    </row>
    <row r="18" spans="1:117" ht="21.95" customHeight="1">
      <c r="A18" s="60" t="s">
        <v>244</v>
      </c>
      <c r="B18" s="86">
        <v>1220.954</v>
      </c>
      <c r="C18" s="14">
        <v>483</v>
      </c>
      <c r="D18" s="14">
        <v>11375</v>
      </c>
      <c r="E18" s="14">
        <v>711438</v>
      </c>
      <c r="F18" s="14">
        <v>2039557</v>
      </c>
      <c r="G18" s="14">
        <v>1024797</v>
      </c>
      <c r="H18" s="14">
        <v>1014760</v>
      </c>
      <c r="I18" s="87">
        <v>100.99</v>
      </c>
      <c r="J18" s="31">
        <v>2.8668091948982202</v>
      </c>
      <c r="K18" s="31">
        <v>1670.46</v>
      </c>
      <c r="L18" s="12">
        <v>1410</v>
      </c>
      <c r="M18" s="24">
        <v>0.69</v>
      </c>
      <c r="N18" s="14">
        <v>1282</v>
      </c>
      <c r="O18" s="31">
        <v>0.63</v>
      </c>
      <c r="P18" s="14">
        <v>849</v>
      </c>
      <c r="Q18" s="31">
        <v>0.42</v>
      </c>
      <c r="R18" s="14">
        <v>433</v>
      </c>
      <c r="S18" s="31">
        <v>0.21</v>
      </c>
      <c r="T18" s="14">
        <v>10217</v>
      </c>
      <c r="U18" s="14">
        <v>9240</v>
      </c>
      <c r="V18" s="33">
        <v>977</v>
      </c>
      <c r="W18" s="34">
        <v>0.48</v>
      </c>
      <c r="X18" s="14">
        <v>572</v>
      </c>
      <c r="Y18" s="16">
        <v>486</v>
      </c>
      <c r="Z18" s="27">
        <v>1658</v>
      </c>
      <c r="AA18" s="14">
        <v>561</v>
      </c>
      <c r="AB18" s="14">
        <v>11</v>
      </c>
      <c r="AC18" s="14">
        <v>1086</v>
      </c>
      <c r="AD18" s="14">
        <v>43</v>
      </c>
      <c r="AE18" s="14">
        <v>24</v>
      </c>
      <c r="AF18" s="27">
        <v>87</v>
      </c>
      <c r="AG18" s="12">
        <v>-3</v>
      </c>
      <c r="AH18" s="16">
        <v>46</v>
      </c>
      <c r="AI18" s="16">
        <v>10952</v>
      </c>
      <c r="AJ18" s="16">
        <v>374</v>
      </c>
      <c r="AK18" s="16">
        <v>274</v>
      </c>
      <c r="AL18" s="16">
        <v>45640</v>
      </c>
      <c r="AM18" s="16">
        <v>11629361</v>
      </c>
      <c r="AN18" s="27">
        <v>184</v>
      </c>
      <c r="AO18" s="16">
        <v>130</v>
      </c>
      <c r="AP18" s="39">
        <v>1</v>
      </c>
      <c r="AQ18" s="16">
        <v>23</v>
      </c>
      <c r="AR18" s="96">
        <v>4</v>
      </c>
      <c r="AS18" s="16">
        <v>26</v>
      </c>
      <c r="AT18" s="27">
        <v>963</v>
      </c>
      <c r="AU18" s="16">
        <v>65</v>
      </c>
      <c r="AV18" s="16">
        <v>489</v>
      </c>
      <c r="AW18" s="16">
        <v>195</v>
      </c>
      <c r="AX18" s="16">
        <v>112</v>
      </c>
      <c r="AY18" s="16">
        <v>30</v>
      </c>
      <c r="AZ18" s="39">
        <v>1</v>
      </c>
      <c r="BA18" s="16">
        <v>54</v>
      </c>
      <c r="BB18" s="96">
        <v>17</v>
      </c>
      <c r="BC18" s="97">
        <v>973.58</v>
      </c>
      <c r="BD18" s="97">
        <v>8871.34</v>
      </c>
      <c r="BE18" s="35">
        <v>9</v>
      </c>
      <c r="BF18" s="194">
        <v>330</v>
      </c>
      <c r="BG18" s="38">
        <v>9</v>
      </c>
      <c r="BH18" s="37">
        <v>1</v>
      </c>
      <c r="BI18" s="16">
        <v>8</v>
      </c>
      <c r="BJ18" s="16">
        <v>15390</v>
      </c>
      <c r="BK18" s="39">
        <v>0</v>
      </c>
      <c r="BL18" s="39">
        <v>1</v>
      </c>
      <c r="BM18" s="35">
        <v>143971</v>
      </c>
      <c r="BN18" s="38">
        <v>16936</v>
      </c>
      <c r="BO18" s="38">
        <v>75372</v>
      </c>
      <c r="BP18" s="37">
        <v>63873</v>
      </c>
      <c r="BQ18" s="38">
        <v>90687</v>
      </c>
      <c r="BR18" s="16">
        <v>294983</v>
      </c>
      <c r="BS18" s="16">
        <v>27802</v>
      </c>
      <c r="BT18" s="234" t="s">
        <v>293</v>
      </c>
      <c r="BU18" s="235"/>
      <c r="BV18" s="27"/>
      <c r="BW18" s="16"/>
      <c r="BX18" s="16"/>
      <c r="BY18" s="16"/>
      <c r="BZ18" s="16"/>
      <c r="CA18" s="16"/>
      <c r="CB18" s="16"/>
      <c r="CC18" s="36"/>
      <c r="CD18" s="83"/>
      <c r="CE18" s="60" t="s">
        <v>244</v>
      </c>
      <c r="CF18" s="16">
        <v>1496294</v>
      </c>
      <c r="CG18" s="16">
        <v>27910</v>
      </c>
      <c r="CH18" s="16">
        <v>1132303</v>
      </c>
      <c r="CI18" s="16">
        <v>71874</v>
      </c>
      <c r="CJ18" s="16">
        <v>43351</v>
      </c>
      <c r="CK18" s="16">
        <v>135202</v>
      </c>
      <c r="CL18" s="16">
        <v>60029</v>
      </c>
      <c r="CM18" s="16">
        <v>19982</v>
      </c>
      <c r="CN18" s="42">
        <v>13</v>
      </c>
      <c r="CO18" s="16">
        <v>5630</v>
      </c>
      <c r="CP18" s="39" t="s">
        <v>10</v>
      </c>
      <c r="CQ18" s="27">
        <v>3599720</v>
      </c>
      <c r="CR18" s="16">
        <v>2346198</v>
      </c>
      <c r="CS18" s="39">
        <v>0</v>
      </c>
      <c r="CT18" s="16">
        <v>273687</v>
      </c>
      <c r="CU18" s="12">
        <v>33396</v>
      </c>
      <c r="CV18" s="39" t="s">
        <v>10</v>
      </c>
      <c r="CW18" s="12">
        <v>13104</v>
      </c>
      <c r="CX18" s="12">
        <v>934997</v>
      </c>
      <c r="CY18" s="12">
        <v>-1662</v>
      </c>
      <c r="CZ18" s="39">
        <v>0</v>
      </c>
      <c r="DA18" s="27">
        <v>2300188</v>
      </c>
      <c r="DB18" s="16">
        <v>305572</v>
      </c>
      <c r="DC18" s="16">
        <v>89558</v>
      </c>
      <c r="DD18" s="16">
        <v>408405</v>
      </c>
      <c r="DE18" s="16">
        <v>372874</v>
      </c>
      <c r="DF18" s="16">
        <v>855829</v>
      </c>
      <c r="DG18" s="16">
        <v>239965</v>
      </c>
      <c r="DH18" s="16">
        <v>12999</v>
      </c>
      <c r="DI18" s="16">
        <v>9684</v>
      </c>
      <c r="DJ18" s="16">
        <v>5302</v>
      </c>
      <c r="DK18" s="85" t="s">
        <v>10</v>
      </c>
    </row>
    <row r="19" spans="1:117" ht="21.95" customHeight="1">
      <c r="A19" s="95" t="s">
        <v>245</v>
      </c>
      <c r="B19" s="86">
        <v>1220.954</v>
      </c>
      <c r="C19" s="14">
        <v>483</v>
      </c>
      <c r="D19" s="14">
        <v>11375</v>
      </c>
      <c r="E19" s="14">
        <v>713505</v>
      </c>
      <c r="F19" s="14">
        <v>2040629</v>
      </c>
      <c r="G19" s="14">
        <v>1025241</v>
      </c>
      <c r="H19" s="14">
        <v>1015388</v>
      </c>
      <c r="I19" s="87">
        <v>100.97</v>
      </c>
      <c r="J19" s="31">
        <v>2.8600065871998099</v>
      </c>
      <c r="K19" s="31">
        <v>1671.34</v>
      </c>
      <c r="L19" s="12">
        <v>1072</v>
      </c>
      <c r="M19" s="24">
        <v>0.53</v>
      </c>
      <c r="N19" s="14">
        <v>1321</v>
      </c>
      <c r="O19" s="31">
        <v>0.65</v>
      </c>
      <c r="P19" s="14">
        <v>864</v>
      </c>
      <c r="Q19" s="31">
        <v>0.42</v>
      </c>
      <c r="R19" s="14">
        <v>457</v>
      </c>
      <c r="S19" s="31">
        <v>0.22</v>
      </c>
      <c r="T19" s="14">
        <v>9474</v>
      </c>
      <c r="U19" s="14">
        <v>8859</v>
      </c>
      <c r="V19" s="33">
        <v>615</v>
      </c>
      <c r="W19" s="34">
        <v>0.3</v>
      </c>
      <c r="X19" s="14">
        <v>1243</v>
      </c>
      <c r="Y19" s="14">
        <v>511</v>
      </c>
      <c r="Z19" s="27">
        <v>1452</v>
      </c>
      <c r="AA19" s="14">
        <v>503</v>
      </c>
      <c r="AB19" s="14">
        <v>11</v>
      </c>
      <c r="AC19" s="14">
        <v>1211</v>
      </c>
      <c r="AD19" s="14">
        <v>41</v>
      </c>
      <c r="AE19" s="14">
        <v>55</v>
      </c>
      <c r="AF19" s="27">
        <v>62</v>
      </c>
      <c r="AG19" s="12" t="s">
        <v>10</v>
      </c>
      <c r="AH19" s="16">
        <v>52</v>
      </c>
      <c r="AI19" s="16">
        <v>10962</v>
      </c>
      <c r="AJ19" s="16">
        <v>544</v>
      </c>
      <c r="AK19" s="16">
        <v>243</v>
      </c>
      <c r="AL19" s="16">
        <v>45941</v>
      </c>
      <c r="AM19" s="16">
        <v>11668626</v>
      </c>
      <c r="AN19" s="27">
        <v>104</v>
      </c>
      <c r="AO19" s="16">
        <v>48</v>
      </c>
      <c r="AP19" s="39">
        <v>1</v>
      </c>
      <c r="AQ19" s="16">
        <v>27</v>
      </c>
      <c r="AR19" s="96">
        <v>2</v>
      </c>
      <c r="AS19" s="16">
        <v>26</v>
      </c>
      <c r="AT19" s="27">
        <v>862</v>
      </c>
      <c r="AU19" s="16">
        <v>91</v>
      </c>
      <c r="AV19" s="16">
        <v>402</v>
      </c>
      <c r="AW19" s="16">
        <v>176</v>
      </c>
      <c r="AX19" s="16">
        <v>97</v>
      </c>
      <c r="AY19" s="16">
        <v>26</v>
      </c>
      <c r="AZ19" s="39">
        <v>2</v>
      </c>
      <c r="BA19" s="16">
        <v>50</v>
      </c>
      <c r="BB19" s="96">
        <v>18</v>
      </c>
      <c r="BC19" s="97">
        <v>953.91</v>
      </c>
      <c r="BD19" s="97">
        <v>8014.64</v>
      </c>
      <c r="BE19" s="35">
        <v>13</v>
      </c>
      <c r="BF19" s="194">
        <v>510</v>
      </c>
      <c r="BG19" s="38">
        <v>13</v>
      </c>
      <c r="BH19" s="37">
        <v>5</v>
      </c>
      <c r="BI19" s="16">
        <v>10</v>
      </c>
      <c r="BJ19" s="16">
        <v>970</v>
      </c>
      <c r="BK19" s="39">
        <v>0</v>
      </c>
      <c r="BL19" s="39">
        <v>0</v>
      </c>
      <c r="BM19" s="27">
        <v>34161</v>
      </c>
      <c r="BN19" s="16">
        <v>28672</v>
      </c>
      <c r="BO19" s="16">
        <v>32161</v>
      </c>
      <c r="BP19" s="39">
        <v>58953</v>
      </c>
      <c r="BQ19" s="16">
        <v>90931</v>
      </c>
      <c r="BR19" s="16">
        <v>256083</v>
      </c>
      <c r="BS19" s="16">
        <v>15355</v>
      </c>
      <c r="BT19" s="234" t="s">
        <v>293</v>
      </c>
      <c r="BU19" s="236" t="s">
        <v>229</v>
      </c>
      <c r="BV19" s="27">
        <v>742050</v>
      </c>
      <c r="BW19" s="16">
        <v>121963</v>
      </c>
      <c r="BX19" s="16">
        <v>26462</v>
      </c>
      <c r="BY19" s="16">
        <v>189399</v>
      </c>
      <c r="BZ19" s="16">
        <v>88217</v>
      </c>
      <c r="CA19" s="16">
        <v>109885</v>
      </c>
      <c r="CB19" s="16">
        <v>162854</v>
      </c>
      <c r="CC19" s="36">
        <v>43269</v>
      </c>
      <c r="CD19" s="89"/>
      <c r="CE19" s="60" t="s">
        <v>245</v>
      </c>
      <c r="CF19" s="14">
        <v>1493349</v>
      </c>
      <c r="CG19" s="14">
        <v>36999</v>
      </c>
      <c r="CH19" s="14">
        <v>1078582</v>
      </c>
      <c r="CI19" s="14">
        <v>62518</v>
      </c>
      <c r="CJ19" s="14">
        <v>26748</v>
      </c>
      <c r="CK19" s="14">
        <v>169936</v>
      </c>
      <c r="CL19" s="14">
        <v>95209</v>
      </c>
      <c r="CM19" s="14">
        <v>19753</v>
      </c>
      <c r="CN19" s="39" t="s">
        <v>10</v>
      </c>
      <c r="CO19" s="14">
        <v>3604</v>
      </c>
      <c r="CP19" s="39" t="s">
        <v>10</v>
      </c>
      <c r="CQ19" s="27">
        <v>3433607</v>
      </c>
      <c r="CR19" s="16">
        <v>2122484</v>
      </c>
      <c r="CS19" s="39">
        <v>0</v>
      </c>
      <c r="CT19" s="16">
        <v>273434</v>
      </c>
      <c r="CU19" s="12">
        <v>13603</v>
      </c>
      <c r="CV19" s="39" t="s">
        <v>10</v>
      </c>
      <c r="CW19" s="12">
        <v>425958</v>
      </c>
      <c r="CX19" s="12">
        <v>593823</v>
      </c>
      <c r="CY19" s="39">
        <v>4305</v>
      </c>
      <c r="CZ19" s="39">
        <v>0</v>
      </c>
      <c r="DA19" s="27">
        <v>1971896</v>
      </c>
      <c r="DB19" s="16">
        <v>355255</v>
      </c>
      <c r="DC19" s="16">
        <v>426970</v>
      </c>
      <c r="DD19" s="16">
        <v>266179</v>
      </c>
      <c r="DE19" s="16">
        <v>397700</v>
      </c>
      <c r="DF19" s="16">
        <v>425184</v>
      </c>
      <c r="DG19" s="16">
        <v>61873</v>
      </c>
      <c r="DH19" s="16">
        <v>34162</v>
      </c>
      <c r="DI19" s="16">
        <v>2155</v>
      </c>
      <c r="DJ19" s="16">
        <v>2418</v>
      </c>
      <c r="DK19" s="85" t="s">
        <v>10</v>
      </c>
    </row>
    <row r="20" spans="1:117" ht="21.95" customHeight="1">
      <c r="A20" s="60" t="s">
        <v>246</v>
      </c>
      <c r="B20" s="86">
        <v>1220.954</v>
      </c>
      <c r="C20" s="14">
        <v>483</v>
      </c>
      <c r="D20" s="14">
        <v>11375</v>
      </c>
      <c r="E20" s="14">
        <v>714289</v>
      </c>
      <c r="F20" s="14">
        <v>2041544</v>
      </c>
      <c r="G20" s="14">
        <v>1025583</v>
      </c>
      <c r="H20" s="14">
        <v>1015961</v>
      </c>
      <c r="I20" s="87">
        <v>100.95</v>
      </c>
      <c r="J20" s="31">
        <v>2.8581484525171201</v>
      </c>
      <c r="K20" s="31">
        <v>1672.09</v>
      </c>
      <c r="L20" s="12">
        <v>915</v>
      </c>
      <c r="M20" s="34">
        <v>0.45</v>
      </c>
      <c r="N20" s="14">
        <v>1448</v>
      </c>
      <c r="O20" s="31">
        <v>0.71</v>
      </c>
      <c r="P20" s="14">
        <v>926</v>
      </c>
      <c r="Q20" s="31">
        <v>0.45</v>
      </c>
      <c r="R20" s="14">
        <v>522</v>
      </c>
      <c r="S20" s="31">
        <v>0.26</v>
      </c>
      <c r="T20" s="14">
        <v>8093</v>
      </c>
      <c r="U20" s="14">
        <v>7700</v>
      </c>
      <c r="V20" s="33">
        <v>393</v>
      </c>
      <c r="W20" s="34">
        <v>0.19</v>
      </c>
      <c r="X20" s="14">
        <v>1298</v>
      </c>
      <c r="Y20" s="14">
        <v>538</v>
      </c>
      <c r="Z20" s="27">
        <v>1635</v>
      </c>
      <c r="AA20" s="14">
        <v>547</v>
      </c>
      <c r="AB20" s="14">
        <v>19</v>
      </c>
      <c r="AC20" s="14">
        <v>1069</v>
      </c>
      <c r="AD20" s="14">
        <v>31</v>
      </c>
      <c r="AE20" s="14">
        <v>29</v>
      </c>
      <c r="AF20" s="27">
        <v>65</v>
      </c>
      <c r="AG20" s="12">
        <v>-3</v>
      </c>
      <c r="AH20" s="16">
        <v>58</v>
      </c>
      <c r="AI20" s="16">
        <v>10966</v>
      </c>
      <c r="AJ20" s="16">
        <v>653</v>
      </c>
      <c r="AK20" s="16">
        <v>267</v>
      </c>
      <c r="AL20" s="16">
        <v>46334</v>
      </c>
      <c r="AM20" s="16">
        <v>11731263</v>
      </c>
      <c r="AN20" s="27">
        <v>156</v>
      </c>
      <c r="AO20" s="16">
        <v>96</v>
      </c>
      <c r="AP20" s="39" t="s">
        <v>10</v>
      </c>
      <c r="AQ20" s="16">
        <v>23</v>
      </c>
      <c r="AR20" s="96">
        <v>8</v>
      </c>
      <c r="AS20" s="16">
        <v>29</v>
      </c>
      <c r="AT20" s="27">
        <v>1046</v>
      </c>
      <c r="AU20" s="16">
        <v>109</v>
      </c>
      <c r="AV20" s="16">
        <v>496</v>
      </c>
      <c r="AW20" s="16">
        <v>256</v>
      </c>
      <c r="AX20" s="16">
        <v>103</v>
      </c>
      <c r="AY20" s="16">
        <v>24</v>
      </c>
      <c r="AZ20" s="39">
        <v>2</v>
      </c>
      <c r="BA20" s="16">
        <v>45</v>
      </c>
      <c r="BB20" s="96">
        <v>11</v>
      </c>
      <c r="BC20" s="97">
        <v>872.3</v>
      </c>
      <c r="BD20" s="97">
        <v>9294.1299999999992</v>
      </c>
      <c r="BE20" s="35">
        <v>6</v>
      </c>
      <c r="BF20" s="194">
        <v>240</v>
      </c>
      <c r="BG20" s="38">
        <v>6</v>
      </c>
      <c r="BH20" s="37">
        <v>3</v>
      </c>
      <c r="BI20" s="16">
        <v>11</v>
      </c>
      <c r="BJ20" s="16">
        <v>1525</v>
      </c>
      <c r="BK20" s="39">
        <v>1</v>
      </c>
      <c r="BL20" s="39">
        <v>0</v>
      </c>
      <c r="BM20" s="27">
        <v>33394</v>
      </c>
      <c r="BN20" s="16">
        <v>35220</v>
      </c>
      <c r="BO20" s="16">
        <v>23038</v>
      </c>
      <c r="BP20" s="39">
        <v>51960</v>
      </c>
      <c r="BQ20" s="16">
        <v>130330</v>
      </c>
      <c r="BR20" s="16">
        <v>319990</v>
      </c>
      <c r="BS20" s="16">
        <v>17346</v>
      </c>
      <c r="BT20" s="234" t="s">
        <v>293</v>
      </c>
      <c r="BU20" s="236"/>
      <c r="BV20" s="27"/>
      <c r="BW20" s="16"/>
      <c r="BX20" s="16"/>
      <c r="BY20" s="16"/>
      <c r="BZ20" s="16"/>
      <c r="CA20" s="16"/>
      <c r="CB20" s="16"/>
      <c r="CC20" s="36"/>
      <c r="CD20" s="83"/>
      <c r="CE20" s="60" t="s">
        <v>246</v>
      </c>
      <c r="CF20" s="14">
        <v>1486296</v>
      </c>
      <c r="CG20" s="14">
        <v>125517</v>
      </c>
      <c r="CH20" s="14">
        <v>1024238</v>
      </c>
      <c r="CI20" s="14">
        <v>37937</v>
      </c>
      <c r="CJ20" s="14">
        <v>79327</v>
      </c>
      <c r="CK20" s="14">
        <v>150992</v>
      </c>
      <c r="CL20" s="14">
        <v>40922</v>
      </c>
      <c r="CM20" s="14">
        <v>19670</v>
      </c>
      <c r="CN20" s="42">
        <v>139</v>
      </c>
      <c r="CO20" s="14">
        <v>7554</v>
      </c>
      <c r="CP20" s="39" t="s">
        <v>10</v>
      </c>
      <c r="CQ20" s="27">
        <v>3490982</v>
      </c>
      <c r="CR20" s="16">
        <v>2397218</v>
      </c>
      <c r="CS20" s="39">
        <v>0</v>
      </c>
      <c r="CT20" s="16">
        <v>263833</v>
      </c>
      <c r="CU20" s="12">
        <v>706</v>
      </c>
      <c r="CV20" s="183" t="s">
        <v>10</v>
      </c>
      <c r="CW20" s="12">
        <v>31457</v>
      </c>
      <c r="CX20" s="16">
        <v>778708</v>
      </c>
      <c r="CY20" s="39">
        <v>19060</v>
      </c>
      <c r="CZ20" s="39">
        <v>0</v>
      </c>
      <c r="DA20" s="27">
        <v>5586566</v>
      </c>
      <c r="DB20" s="16">
        <v>345745</v>
      </c>
      <c r="DC20" s="16">
        <v>3559939</v>
      </c>
      <c r="DD20" s="16">
        <v>682497</v>
      </c>
      <c r="DE20" s="16">
        <v>406758</v>
      </c>
      <c r="DF20" s="16">
        <v>368736</v>
      </c>
      <c r="DG20" s="16">
        <v>50281</v>
      </c>
      <c r="DH20" s="16">
        <v>120350</v>
      </c>
      <c r="DI20" s="16">
        <v>49889</v>
      </c>
      <c r="DJ20" s="16">
        <v>2371</v>
      </c>
      <c r="DK20" s="85" t="s">
        <v>10</v>
      </c>
    </row>
    <row r="21" spans="1:117" ht="21.95" customHeight="1">
      <c r="A21" s="60" t="s">
        <v>247</v>
      </c>
      <c r="B21" s="86">
        <v>1220.954</v>
      </c>
      <c r="C21" s="14">
        <v>483</v>
      </c>
      <c r="D21" s="14">
        <v>11375</v>
      </c>
      <c r="E21" s="14">
        <v>715623</v>
      </c>
      <c r="F21" s="14">
        <v>2042668</v>
      </c>
      <c r="G21" s="14">
        <v>1026076</v>
      </c>
      <c r="H21" s="14">
        <v>1016592</v>
      </c>
      <c r="I21" s="87">
        <v>100.93</v>
      </c>
      <c r="J21" s="31">
        <v>2.8543912087789201</v>
      </c>
      <c r="K21" s="31">
        <v>1673.01</v>
      </c>
      <c r="L21" s="12">
        <v>1124</v>
      </c>
      <c r="M21" s="34">
        <v>0.55000000000000004</v>
      </c>
      <c r="N21" s="14">
        <v>1369</v>
      </c>
      <c r="O21" s="31">
        <v>0.67</v>
      </c>
      <c r="P21" s="14">
        <v>867</v>
      </c>
      <c r="Q21" s="31">
        <v>0.42</v>
      </c>
      <c r="R21" s="14">
        <v>502</v>
      </c>
      <c r="S21" s="31">
        <v>0.25</v>
      </c>
      <c r="T21" s="14">
        <v>7723</v>
      </c>
      <c r="U21" s="14">
        <v>7101</v>
      </c>
      <c r="V21" s="33">
        <v>622</v>
      </c>
      <c r="W21" s="34">
        <v>0.3</v>
      </c>
      <c r="X21" s="14">
        <v>1435</v>
      </c>
      <c r="Y21" s="14">
        <v>443</v>
      </c>
      <c r="Z21" s="27">
        <v>1617</v>
      </c>
      <c r="AA21" s="14">
        <v>539</v>
      </c>
      <c r="AB21" s="14">
        <v>16</v>
      </c>
      <c r="AC21" s="14">
        <v>1062</v>
      </c>
      <c r="AD21" s="14">
        <v>21</v>
      </c>
      <c r="AE21" s="14">
        <v>23</v>
      </c>
      <c r="AF21" s="27">
        <v>58</v>
      </c>
      <c r="AG21" s="12">
        <v>1</v>
      </c>
      <c r="AH21" s="16">
        <v>37</v>
      </c>
      <c r="AI21" s="16">
        <v>10988</v>
      </c>
      <c r="AJ21" s="16">
        <v>432</v>
      </c>
      <c r="AK21" s="16">
        <v>200</v>
      </c>
      <c r="AL21" s="98">
        <v>46574</v>
      </c>
      <c r="AM21" s="16">
        <v>11775858</v>
      </c>
      <c r="AN21" s="27">
        <v>184</v>
      </c>
      <c r="AO21" s="16">
        <v>125</v>
      </c>
      <c r="AP21" s="39" t="s">
        <v>10</v>
      </c>
      <c r="AQ21" s="16">
        <v>24</v>
      </c>
      <c r="AR21" s="96">
        <v>1</v>
      </c>
      <c r="AS21" s="16">
        <v>34</v>
      </c>
      <c r="AT21" s="27">
        <v>922</v>
      </c>
      <c r="AU21" s="16">
        <v>97</v>
      </c>
      <c r="AV21" s="16">
        <v>388</v>
      </c>
      <c r="AW21" s="16">
        <v>264</v>
      </c>
      <c r="AX21" s="16">
        <v>97</v>
      </c>
      <c r="AY21" s="16">
        <v>28</v>
      </c>
      <c r="AZ21" s="39" t="s">
        <v>210</v>
      </c>
      <c r="BA21" s="16">
        <v>38</v>
      </c>
      <c r="BB21" s="96">
        <v>10</v>
      </c>
      <c r="BC21" s="97">
        <v>563.33000000000004</v>
      </c>
      <c r="BD21" s="97">
        <v>8810.56</v>
      </c>
      <c r="BE21" s="35">
        <v>10</v>
      </c>
      <c r="BF21" s="194">
        <v>380</v>
      </c>
      <c r="BG21" s="38">
        <v>10</v>
      </c>
      <c r="BH21" s="37">
        <v>4</v>
      </c>
      <c r="BI21" s="16">
        <v>9</v>
      </c>
      <c r="BJ21" s="16">
        <v>665</v>
      </c>
      <c r="BK21" s="39" t="s">
        <v>10</v>
      </c>
      <c r="BL21" s="39">
        <v>1</v>
      </c>
      <c r="BM21" s="27">
        <v>39999</v>
      </c>
      <c r="BN21" s="16">
        <v>37540</v>
      </c>
      <c r="BO21" s="16">
        <v>23763</v>
      </c>
      <c r="BP21" s="39">
        <v>48126</v>
      </c>
      <c r="BQ21" s="16">
        <v>102221</v>
      </c>
      <c r="BR21" s="200">
        <v>319340</v>
      </c>
      <c r="BS21" s="200">
        <v>15934</v>
      </c>
      <c r="BT21" s="234" t="s">
        <v>293</v>
      </c>
      <c r="BU21" s="236" t="s">
        <v>230</v>
      </c>
      <c r="BV21" s="27">
        <v>743251</v>
      </c>
      <c r="BW21" s="16">
        <v>137185</v>
      </c>
      <c r="BX21" s="16">
        <v>27476</v>
      </c>
      <c r="BY21" s="16">
        <v>193165</v>
      </c>
      <c r="BZ21" s="16">
        <v>76051</v>
      </c>
      <c r="CA21" s="16">
        <v>104791</v>
      </c>
      <c r="CB21" s="16">
        <v>164301</v>
      </c>
      <c r="CC21" s="36">
        <v>40282</v>
      </c>
      <c r="CD21" s="83"/>
      <c r="CE21" s="60" t="s">
        <v>247</v>
      </c>
      <c r="CF21" s="14">
        <v>5045901</v>
      </c>
      <c r="CG21" s="14">
        <v>3846059</v>
      </c>
      <c r="CH21" s="14">
        <v>858815</v>
      </c>
      <c r="CI21" s="14">
        <v>34260</v>
      </c>
      <c r="CJ21" s="14">
        <v>54295</v>
      </c>
      <c r="CK21" s="14">
        <v>135549</v>
      </c>
      <c r="CL21" s="14">
        <v>91853</v>
      </c>
      <c r="CM21" s="14">
        <v>18889</v>
      </c>
      <c r="CN21" s="39" t="s">
        <v>10</v>
      </c>
      <c r="CO21" s="14">
        <v>6181</v>
      </c>
      <c r="CP21" s="39" t="s">
        <v>10</v>
      </c>
      <c r="CQ21" s="27">
        <v>4008297</v>
      </c>
      <c r="CR21" s="16">
        <v>3088641</v>
      </c>
      <c r="CS21" s="39">
        <v>0</v>
      </c>
      <c r="CT21" s="16">
        <v>273934</v>
      </c>
      <c r="CU21" s="12">
        <v>7402</v>
      </c>
      <c r="CV21" s="39" t="s">
        <v>10</v>
      </c>
      <c r="CW21" s="12">
        <v>16043</v>
      </c>
      <c r="CX21" s="12">
        <v>621692</v>
      </c>
      <c r="CY21" s="39">
        <v>585</v>
      </c>
      <c r="CZ21" s="39">
        <v>1500000</v>
      </c>
      <c r="DA21" s="27">
        <v>2213137</v>
      </c>
      <c r="DB21" s="16">
        <v>413030</v>
      </c>
      <c r="DC21" s="16">
        <v>305845</v>
      </c>
      <c r="DD21" s="16">
        <v>481289</v>
      </c>
      <c r="DE21" s="16">
        <v>422321</v>
      </c>
      <c r="DF21" s="16">
        <v>318022</v>
      </c>
      <c r="DG21" s="16">
        <v>216064</v>
      </c>
      <c r="DH21" s="16">
        <v>55168</v>
      </c>
      <c r="DI21" s="16" t="s">
        <v>10</v>
      </c>
      <c r="DJ21" s="16">
        <v>1398</v>
      </c>
      <c r="DK21" s="85" t="s">
        <v>10</v>
      </c>
    </row>
    <row r="22" spans="1:117" ht="21.95" customHeight="1">
      <c r="A22" s="60" t="s">
        <v>248</v>
      </c>
      <c r="B22" s="86">
        <v>1220.954</v>
      </c>
      <c r="C22" s="14">
        <v>483</v>
      </c>
      <c r="D22" s="14">
        <v>11375</v>
      </c>
      <c r="E22" s="14">
        <v>716582</v>
      </c>
      <c r="F22" s="14">
        <v>2044023</v>
      </c>
      <c r="G22" s="14">
        <v>1026657</v>
      </c>
      <c r="H22" s="14">
        <v>1017366</v>
      </c>
      <c r="I22" s="87">
        <v>100.91</v>
      </c>
      <c r="J22" s="31">
        <v>2.8524621048254102</v>
      </c>
      <c r="K22" s="31">
        <v>1674.12</v>
      </c>
      <c r="L22" s="32">
        <v>1355</v>
      </c>
      <c r="M22" s="24">
        <v>0.66</v>
      </c>
      <c r="N22" s="14">
        <v>1426</v>
      </c>
      <c r="O22" s="31">
        <v>0.7</v>
      </c>
      <c r="P22" s="14">
        <v>1005</v>
      </c>
      <c r="Q22" s="31">
        <v>0.49184046457145902</v>
      </c>
      <c r="R22" s="14">
        <v>421</v>
      </c>
      <c r="S22" s="31">
        <v>0.21</v>
      </c>
      <c r="T22" s="14">
        <v>8452</v>
      </c>
      <c r="U22" s="14">
        <v>7518</v>
      </c>
      <c r="V22" s="33">
        <v>934</v>
      </c>
      <c r="W22" s="34">
        <v>0.46</v>
      </c>
      <c r="X22" s="14">
        <v>1360</v>
      </c>
      <c r="Y22" s="14">
        <v>478</v>
      </c>
      <c r="Z22" s="27">
        <v>1685</v>
      </c>
      <c r="AA22" s="14">
        <v>594</v>
      </c>
      <c r="AB22" s="14">
        <v>17</v>
      </c>
      <c r="AC22" s="14">
        <v>1074</v>
      </c>
      <c r="AD22" s="14">
        <v>16</v>
      </c>
      <c r="AE22" s="14">
        <v>46</v>
      </c>
      <c r="AF22" s="27">
        <v>65</v>
      </c>
      <c r="AG22" s="189" t="s">
        <v>10</v>
      </c>
      <c r="AH22" s="16">
        <v>200</v>
      </c>
      <c r="AI22" s="16">
        <v>10853</v>
      </c>
      <c r="AJ22" s="16">
        <v>351</v>
      </c>
      <c r="AK22" s="16">
        <v>299</v>
      </c>
      <c r="AL22" s="98">
        <v>46629</v>
      </c>
      <c r="AM22" s="16">
        <v>11778583</v>
      </c>
      <c r="AN22" s="27">
        <v>209</v>
      </c>
      <c r="AO22" s="16">
        <v>122</v>
      </c>
      <c r="AP22" s="39" t="s">
        <v>10</v>
      </c>
      <c r="AQ22" s="16">
        <v>31</v>
      </c>
      <c r="AR22" s="96">
        <v>5</v>
      </c>
      <c r="AS22" s="16">
        <v>51</v>
      </c>
      <c r="AT22" s="27">
        <v>768</v>
      </c>
      <c r="AU22" s="16">
        <v>64</v>
      </c>
      <c r="AV22" s="16">
        <v>294</v>
      </c>
      <c r="AW22" s="16">
        <v>189</v>
      </c>
      <c r="AX22" s="16">
        <v>142</v>
      </c>
      <c r="AY22" s="16">
        <v>30</v>
      </c>
      <c r="AZ22" s="39">
        <v>3</v>
      </c>
      <c r="BA22" s="16">
        <v>38</v>
      </c>
      <c r="BB22" s="96">
        <v>8</v>
      </c>
      <c r="BC22" s="97">
        <v>910.74</v>
      </c>
      <c r="BD22" s="97">
        <v>8864.2800000000007</v>
      </c>
      <c r="BE22" s="35">
        <v>8</v>
      </c>
      <c r="BF22" s="194">
        <v>320</v>
      </c>
      <c r="BG22" s="38">
        <v>8</v>
      </c>
      <c r="BH22" s="37">
        <v>6</v>
      </c>
      <c r="BI22" s="16">
        <v>12</v>
      </c>
      <c r="BJ22" s="16">
        <v>6270</v>
      </c>
      <c r="BK22" s="39">
        <v>4</v>
      </c>
      <c r="BL22" s="39">
        <v>3</v>
      </c>
      <c r="BM22" s="27">
        <v>23082</v>
      </c>
      <c r="BN22" s="16">
        <v>14268</v>
      </c>
      <c r="BO22" s="16">
        <v>16629</v>
      </c>
      <c r="BP22" s="39">
        <v>40026</v>
      </c>
      <c r="BQ22" s="16">
        <v>210750</v>
      </c>
      <c r="BR22" s="200">
        <v>265460</v>
      </c>
      <c r="BS22" s="200">
        <v>12521</v>
      </c>
      <c r="BT22" s="234" t="s">
        <v>293</v>
      </c>
      <c r="BU22" s="236"/>
      <c r="BV22" s="27"/>
      <c r="BW22" s="16"/>
      <c r="BX22" s="16"/>
      <c r="BY22" s="16"/>
      <c r="BZ22" s="16"/>
      <c r="CA22" s="16"/>
      <c r="CB22" s="16"/>
      <c r="CC22" s="36"/>
      <c r="CD22" s="83"/>
      <c r="CE22" s="60" t="s">
        <v>248</v>
      </c>
      <c r="CF22" s="14">
        <v>3538788</v>
      </c>
      <c r="CG22" s="14">
        <v>2142333</v>
      </c>
      <c r="CH22" s="14">
        <v>1101000</v>
      </c>
      <c r="CI22" s="14">
        <v>34430</v>
      </c>
      <c r="CJ22" s="14">
        <v>14030</v>
      </c>
      <c r="CK22" s="14">
        <v>169458</v>
      </c>
      <c r="CL22" s="14">
        <v>48484</v>
      </c>
      <c r="CM22" s="14">
        <v>20938</v>
      </c>
      <c r="CN22" s="39" t="s">
        <v>10</v>
      </c>
      <c r="CO22" s="14">
        <v>8115</v>
      </c>
      <c r="CP22" s="39" t="s">
        <v>10</v>
      </c>
      <c r="CQ22" s="27">
        <v>6470986</v>
      </c>
      <c r="CR22" s="16">
        <v>4589046</v>
      </c>
      <c r="CS22" s="39">
        <v>0</v>
      </c>
      <c r="CT22" s="16">
        <v>487408</v>
      </c>
      <c r="CU22" s="12">
        <v>33061</v>
      </c>
      <c r="CV22" s="39">
        <v>28237</v>
      </c>
      <c r="CW22" s="12">
        <v>14160</v>
      </c>
      <c r="CX22" s="12">
        <v>1296484</v>
      </c>
      <c r="CY22" s="12">
        <v>22590</v>
      </c>
      <c r="CZ22" s="39">
        <v>7500000</v>
      </c>
      <c r="DA22" s="27">
        <v>3321125</v>
      </c>
      <c r="DB22" s="16">
        <v>642982</v>
      </c>
      <c r="DC22" s="16">
        <v>81085</v>
      </c>
      <c r="DD22" s="16">
        <v>954401</v>
      </c>
      <c r="DE22" s="16">
        <v>678860</v>
      </c>
      <c r="DF22" s="16">
        <v>597975</v>
      </c>
      <c r="DG22" s="16">
        <v>171625</v>
      </c>
      <c r="DH22" s="16">
        <v>72521</v>
      </c>
      <c r="DI22" s="16">
        <v>109386</v>
      </c>
      <c r="DJ22" s="16">
        <v>12290</v>
      </c>
      <c r="DK22" s="85" t="s">
        <v>10</v>
      </c>
    </row>
    <row r="23" spans="1:117" ht="21.95" customHeight="1">
      <c r="A23" s="60"/>
      <c r="B23" s="86"/>
      <c r="C23" s="14"/>
      <c r="D23" s="14"/>
      <c r="E23" s="14"/>
      <c r="F23" s="14"/>
      <c r="G23" s="14"/>
      <c r="H23" s="14"/>
      <c r="I23" s="87"/>
      <c r="J23" s="31"/>
      <c r="K23" s="31"/>
      <c r="L23" s="32"/>
      <c r="M23" s="24"/>
      <c r="N23" s="14"/>
      <c r="O23" s="31"/>
      <c r="P23" s="14"/>
      <c r="Q23" s="31"/>
      <c r="R23" s="14"/>
      <c r="S23" s="31"/>
      <c r="T23" s="14"/>
      <c r="U23" s="14"/>
      <c r="V23" s="33"/>
      <c r="W23" s="34"/>
      <c r="X23" s="14"/>
      <c r="Y23" s="14"/>
      <c r="Z23" s="27"/>
      <c r="AA23" s="14"/>
      <c r="AB23" s="14"/>
      <c r="AC23" s="14"/>
      <c r="AD23" s="14"/>
      <c r="AE23" s="14"/>
      <c r="AF23" s="27"/>
      <c r="AG23" s="189"/>
      <c r="AH23" s="16"/>
      <c r="AI23" s="16"/>
      <c r="AJ23" s="16"/>
      <c r="AK23" s="16"/>
      <c r="AL23" s="98"/>
      <c r="AM23" s="16"/>
      <c r="AN23" s="27"/>
      <c r="AO23" s="16"/>
      <c r="AP23" s="39"/>
      <c r="AQ23" s="16"/>
      <c r="AR23" s="96"/>
      <c r="AS23" s="16"/>
      <c r="AT23" s="27"/>
      <c r="AU23" s="16"/>
      <c r="AV23" s="16"/>
      <c r="AW23" s="16"/>
      <c r="AX23" s="16"/>
      <c r="AY23" s="16"/>
      <c r="AZ23" s="39"/>
      <c r="BA23" s="16"/>
      <c r="BB23" s="96"/>
      <c r="BC23" s="97"/>
      <c r="BD23" s="97"/>
      <c r="BE23" s="35"/>
      <c r="BF23" s="194"/>
      <c r="BG23" s="38"/>
      <c r="BH23" s="37"/>
      <c r="BI23" s="16"/>
      <c r="BJ23" s="16"/>
      <c r="BK23" s="39"/>
      <c r="BL23" s="39"/>
      <c r="BM23" s="27"/>
      <c r="BN23" s="16"/>
      <c r="BO23" s="16"/>
      <c r="BP23" s="39"/>
      <c r="BQ23" s="16"/>
      <c r="BR23" s="200"/>
      <c r="BS23" s="200"/>
      <c r="BT23" s="234"/>
      <c r="BU23" s="236" t="s">
        <v>231</v>
      </c>
      <c r="BV23" s="27">
        <v>822232</v>
      </c>
      <c r="BW23" s="16">
        <v>136759</v>
      </c>
      <c r="BX23" s="16">
        <v>27961</v>
      </c>
      <c r="BY23" s="16">
        <v>211366</v>
      </c>
      <c r="BZ23" s="16">
        <v>91504</v>
      </c>
      <c r="CA23" s="16">
        <v>126622</v>
      </c>
      <c r="CB23" s="16">
        <v>182886</v>
      </c>
      <c r="CC23" s="36">
        <v>45134</v>
      </c>
      <c r="CD23" s="83"/>
      <c r="CE23" s="60"/>
      <c r="CF23" s="14"/>
      <c r="CG23" s="14"/>
      <c r="CH23" s="14"/>
      <c r="CI23" s="14"/>
      <c r="CJ23" s="14"/>
      <c r="CK23" s="14"/>
      <c r="CL23" s="14"/>
      <c r="CM23" s="14"/>
      <c r="CN23" s="42"/>
      <c r="CO23" s="14"/>
      <c r="CP23" s="39"/>
      <c r="CQ23" s="27"/>
      <c r="CR23" s="16"/>
      <c r="CS23" s="39"/>
      <c r="CT23" s="16"/>
      <c r="CU23" s="12"/>
      <c r="CV23" s="39"/>
      <c r="CW23" s="12"/>
      <c r="CX23" s="12"/>
      <c r="CY23" s="12"/>
      <c r="CZ23" s="39"/>
      <c r="DA23" s="27"/>
      <c r="DB23" s="16"/>
      <c r="DC23" s="16"/>
      <c r="DD23" s="16"/>
      <c r="DE23" s="16"/>
      <c r="DF23" s="16"/>
      <c r="DG23" s="16"/>
      <c r="DH23" s="16"/>
      <c r="DI23" s="16"/>
      <c r="DJ23" s="16"/>
      <c r="DK23" s="85" t="s">
        <v>10</v>
      </c>
    </row>
    <row r="24" spans="1:117" ht="21.95" customHeight="1">
      <c r="A24" s="60" t="s">
        <v>301</v>
      </c>
      <c r="B24" s="86">
        <v>1220.954</v>
      </c>
      <c r="C24" s="14">
        <v>495</v>
      </c>
      <c r="D24" s="14">
        <v>11548</v>
      </c>
      <c r="E24" s="14">
        <v>717215</v>
      </c>
      <c r="F24" s="14">
        <v>2044857</v>
      </c>
      <c r="G24" s="14">
        <v>1026942</v>
      </c>
      <c r="H24" s="14">
        <v>1017915</v>
      </c>
      <c r="I24" s="87">
        <v>100.89</v>
      </c>
      <c r="J24" s="31">
        <v>2.8511074085176702</v>
      </c>
      <c r="K24" s="31">
        <v>1674.8</v>
      </c>
      <c r="L24" s="32">
        <v>834</v>
      </c>
      <c r="M24" s="24">
        <v>0.41</v>
      </c>
      <c r="N24" s="14">
        <v>1343</v>
      </c>
      <c r="O24" s="31">
        <v>0.66</v>
      </c>
      <c r="P24" s="14">
        <v>1004</v>
      </c>
      <c r="Q24" s="31">
        <v>0.49</v>
      </c>
      <c r="R24" s="14">
        <v>339</v>
      </c>
      <c r="S24" s="31">
        <v>0.17</v>
      </c>
      <c r="T24" s="14">
        <v>7313</v>
      </c>
      <c r="U24" s="14">
        <v>6818</v>
      </c>
      <c r="V24" s="33">
        <v>495</v>
      </c>
      <c r="W24" s="34">
        <v>0.24</v>
      </c>
      <c r="X24" s="14">
        <v>1523</v>
      </c>
      <c r="Y24" s="14">
        <v>435</v>
      </c>
      <c r="Z24" s="27">
        <v>2376</v>
      </c>
      <c r="AA24" s="14">
        <v>1223</v>
      </c>
      <c r="AB24" s="14">
        <v>22</v>
      </c>
      <c r="AC24" s="14">
        <v>1131</v>
      </c>
      <c r="AD24" s="14">
        <v>73</v>
      </c>
      <c r="AE24" s="14">
        <v>51</v>
      </c>
      <c r="AF24" s="27">
        <v>51</v>
      </c>
      <c r="AG24" s="12">
        <v>-1</v>
      </c>
      <c r="AH24" s="16">
        <v>33</v>
      </c>
      <c r="AI24" s="16">
        <v>10870</v>
      </c>
      <c r="AJ24" s="16">
        <v>303</v>
      </c>
      <c r="AK24" s="16">
        <v>393</v>
      </c>
      <c r="AL24" s="98">
        <v>46541</v>
      </c>
      <c r="AM24" s="16">
        <v>11810322</v>
      </c>
      <c r="AN24" s="27">
        <v>214</v>
      </c>
      <c r="AO24" s="16">
        <v>118</v>
      </c>
      <c r="AP24" s="39">
        <v>1</v>
      </c>
      <c r="AQ24" s="16">
        <v>56</v>
      </c>
      <c r="AR24" s="96">
        <v>1</v>
      </c>
      <c r="AS24" s="16">
        <v>38</v>
      </c>
      <c r="AT24" s="27">
        <v>757</v>
      </c>
      <c r="AU24" s="16">
        <v>68</v>
      </c>
      <c r="AV24" s="16">
        <v>308</v>
      </c>
      <c r="AW24" s="16">
        <v>194</v>
      </c>
      <c r="AX24" s="16">
        <v>105</v>
      </c>
      <c r="AY24" s="16">
        <v>26</v>
      </c>
      <c r="AZ24" s="39">
        <v>1</v>
      </c>
      <c r="BA24" s="16">
        <v>44</v>
      </c>
      <c r="BB24" s="96">
        <v>11</v>
      </c>
      <c r="BC24" s="97">
        <v>1056.6400000000001</v>
      </c>
      <c r="BD24" s="97">
        <v>9206.73</v>
      </c>
      <c r="BE24" s="35">
        <v>8</v>
      </c>
      <c r="BF24" s="194">
        <v>320</v>
      </c>
      <c r="BG24" s="38">
        <v>9</v>
      </c>
      <c r="BH24" s="37">
        <v>7</v>
      </c>
      <c r="BI24" s="16">
        <v>13</v>
      </c>
      <c r="BJ24" s="16">
        <v>1350</v>
      </c>
      <c r="BK24" s="39">
        <v>0</v>
      </c>
      <c r="BL24" s="39">
        <v>2</v>
      </c>
      <c r="BM24" s="27">
        <v>45471</v>
      </c>
      <c r="BN24" s="16">
        <v>11497</v>
      </c>
      <c r="BO24" s="16">
        <v>16243</v>
      </c>
      <c r="BP24" s="39">
        <v>43233</v>
      </c>
      <c r="BQ24" s="16">
        <v>99201</v>
      </c>
      <c r="BR24" s="200">
        <v>382560</v>
      </c>
      <c r="BS24" s="200">
        <v>11796</v>
      </c>
      <c r="BT24" s="16">
        <v>96577</v>
      </c>
      <c r="BU24" s="236"/>
      <c r="BV24" s="27"/>
      <c r="BW24" s="16"/>
      <c r="BX24" s="16"/>
      <c r="BY24" s="16"/>
      <c r="BZ24" s="16"/>
      <c r="CA24" s="16"/>
      <c r="CB24" s="16"/>
      <c r="CC24" s="36"/>
      <c r="CD24" s="83"/>
      <c r="CE24" s="60" t="s">
        <v>308</v>
      </c>
      <c r="CF24" s="14">
        <v>1549088</v>
      </c>
      <c r="CG24" s="14">
        <v>35292</v>
      </c>
      <c r="CH24" s="14">
        <v>1087971</v>
      </c>
      <c r="CI24" s="14">
        <v>41250</v>
      </c>
      <c r="CJ24" s="14">
        <v>105529</v>
      </c>
      <c r="CK24" s="14">
        <v>151513</v>
      </c>
      <c r="CL24" s="14">
        <v>100258</v>
      </c>
      <c r="CM24" s="14">
        <v>19805</v>
      </c>
      <c r="CN24" s="39" t="s">
        <v>10</v>
      </c>
      <c r="CO24" s="14">
        <v>7470</v>
      </c>
      <c r="CP24" s="39" t="s">
        <v>10</v>
      </c>
      <c r="CQ24" s="27">
        <v>6936653</v>
      </c>
      <c r="CR24" s="16">
        <v>2473741</v>
      </c>
      <c r="CS24" s="39" t="s">
        <v>10</v>
      </c>
      <c r="CT24" s="16">
        <v>89743</v>
      </c>
      <c r="CU24" s="12">
        <v>5011</v>
      </c>
      <c r="CV24" s="39">
        <v>70000</v>
      </c>
      <c r="CW24" s="12">
        <v>112243</v>
      </c>
      <c r="CX24" s="12">
        <v>4183775</v>
      </c>
      <c r="CY24" s="12">
        <v>2140</v>
      </c>
      <c r="CZ24" s="39" t="s">
        <v>10</v>
      </c>
      <c r="DA24" s="27">
        <v>11941504</v>
      </c>
      <c r="DB24" s="16">
        <v>692438</v>
      </c>
      <c r="DC24" s="16">
        <v>7538654</v>
      </c>
      <c r="DD24" s="16">
        <v>183446</v>
      </c>
      <c r="DE24" s="16">
        <v>787802</v>
      </c>
      <c r="DF24" s="16">
        <v>785256</v>
      </c>
      <c r="DG24" s="16">
        <v>87249</v>
      </c>
      <c r="DH24" s="16">
        <v>118130</v>
      </c>
      <c r="DI24" s="16">
        <v>31664</v>
      </c>
      <c r="DJ24" s="16">
        <v>1716865</v>
      </c>
      <c r="DK24" s="85"/>
    </row>
    <row r="25" spans="1:117" ht="21.95" customHeight="1">
      <c r="A25" s="60" t="s">
        <v>302</v>
      </c>
      <c r="B25" s="86">
        <v>1220.954</v>
      </c>
      <c r="C25" s="14">
        <v>495</v>
      </c>
      <c r="D25" s="14">
        <v>11485</v>
      </c>
      <c r="E25" s="14">
        <v>717831</v>
      </c>
      <c r="F25" s="14">
        <v>2045309</v>
      </c>
      <c r="G25" s="14">
        <v>1027061</v>
      </c>
      <c r="H25" s="14">
        <v>1018248</v>
      </c>
      <c r="I25" s="87">
        <v>100.87</v>
      </c>
      <c r="J25" s="188">
        <v>2.8492904318704499</v>
      </c>
      <c r="K25" s="31">
        <v>1675.17</v>
      </c>
      <c r="L25" s="33">
        <v>452</v>
      </c>
      <c r="M25" s="24">
        <v>0.22</v>
      </c>
      <c r="N25" s="14">
        <v>1283</v>
      </c>
      <c r="O25" s="31">
        <v>0.63</v>
      </c>
      <c r="P25" s="14">
        <v>1126</v>
      </c>
      <c r="Q25" s="232">
        <v>0.55000000000000004</v>
      </c>
      <c r="R25" s="14">
        <v>157</v>
      </c>
      <c r="S25" s="31">
        <v>0.08</v>
      </c>
      <c r="T25" s="14">
        <v>7087</v>
      </c>
      <c r="U25" s="14">
        <v>6792</v>
      </c>
      <c r="V25" s="33">
        <v>295</v>
      </c>
      <c r="W25" s="34">
        <v>0.14000000000000001</v>
      </c>
      <c r="X25" s="14">
        <v>836</v>
      </c>
      <c r="Y25" s="14">
        <v>351</v>
      </c>
      <c r="Z25" s="27">
        <v>1432</v>
      </c>
      <c r="AA25" s="14">
        <v>613</v>
      </c>
      <c r="AB25" s="14">
        <v>11</v>
      </c>
      <c r="AC25" s="14">
        <v>808</v>
      </c>
      <c r="AD25" s="14">
        <v>108</v>
      </c>
      <c r="AE25" s="14">
        <v>5</v>
      </c>
      <c r="AF25" s="27">
        <v>33</v>
      </c>
      <c r="AG25" s="189" t="s">
        <v>10</v>
      </c>
      <c r="AH25" s="16">
        <v>18</v>
      </c>
      <c r="AI25" s="16">
        <v>10885</v>
      </c>
      <c r="AJ25" s="16">
        <v>261</v>
      </c>
      <c r="AK25" s="16">
        <v>248</v>
      </c>
      <c r="AL25" s="98">
        <v>46558</v>
      </c>
      <c r="AM25" s="16">
        <v>11835451</v>
      </c>
      <c r="AN25" s="27">
        <v>95</v>
      </c>
      <c r="AO25" s="38">
        <v>57</v>
      </c>
      <c r="AP25" s="39" t="s">
        <v>10</v>
      </c>
      <c r="AQ25" s="16">
        <v>14</v>
      </c>
      <c r="AR25" s="96">
        <v>7</v>
      </c>
      <c r="AS25" s="16">
        <v>17</v>
      </c>
      <c r="AT25" s="27">
        <v>543</v>
      </c>
      <c r="AU25" s="16">
        <v>36</v>
      </c>
      <c r="AV25" s="16">
        <v>213</v>
      </c>
      <c r="AW25" s="16">
        <v>164</v>
      </c>
      <c r="AX25" s="16">
        <v>78</v>
      </c>
      <c r="AY25" s="16">
        <v>11</v>
      </c>
      <c r="AZ25" s="39">
        <v>3</v>
      </c>
      <c r="BA25" s="16">
        <v>31</v>
      </c>
      <c r="BB25" s="96">
        <v>7</v>
      </c>
      <c r="BC25" s="97">
        <v>1075.9100000000001</v>
      </c>
      <c r="BD25" s="97">
        <v>8872.41</v>
      </c>
      <c r="BE25" s="35">
        <v>7</v>
      </c>
      <c r="BF25" s="194">
        <v>270</v>
      </c>
      <c r="BG25" s="38">
        <v>7</v>
      </c>
      <c r="BH25" s="37">
        <v>3</v>
      </c>
      <c r="BI25" s="16">
        <v>7</v>
      </c>
      <c r="BJ25" s="16">
        <v>310</v>
      </c>
      <c r="BK25" s="39" t="s">
        <v>294</v>
      </c>
      <c r="BL25" s="39">
        <v>1</v>
      </c>
      <c r="BM25" s="27">
        <v>120486</v>
      </c>
      <c r="BN25" s="16">
        <v>25748</v>
      </c>
      <c r="BO25" s="16">
        <v>32726</v>
      </c>
      <c r="BP25" s="39">
        <v>55206</v>
      </c>
      <c r="BQ25" s="16">
        <v>156962</v>
      </c>
      <c r="BR25" s="200">
        <v>359680</v>
      </c>
      <c r="BS25" s="200">
        <v>11032</v>
      </c>
      <c r="BT25" s="200">
        <v>43226</v>
      </c>
      <c r="BU25" s="236"/>
      <c r="BV25" s="27"/>
      <c r="BW25" s="16"/>
      <c r="BX25" s="16"/>
      <c r="BY25" s="16"/>
      <c r="BZ25" s="16"/>
      <c r="CA25" s="16"/>
      <c r="CB25" s="16"/>
      <c r="CC25" s="36"/>
      <c r="CD25" s="89"/>
      <c r="CE25" s="60" t="s">
        <v>306</v>
      </c>
      <c r="CF25" s="16">
        <v>1211066</v>
      </c>
      <c r="CG25" s="16">
        <v>23535</v>
      </c>
      <c r="CH25" s="16">
        <v>929306</v>
      </c>
      <c r="CI25" s="16">
        <v>25945</v>
      </c>
      <c r="CJ25" s="16">
        <v>67918</v>
      </c>
      <c r="CK25" s="16">
        <v>99941</v>
      </c>
      <c r="CL25" s="16">
        <v>32775</v>
      </c>
      <c r="CM25" s="16">
        <v>20849</v>
      </c>
      <c r="CN25" s="42" t="s">
        <v>10</v>
      </c>
      <c r="CO25" s="16">
        <v>10797</v>
      </c>
      <c r="CP25" s="39" t="s">
        <v>10</v>
      </c>
      <c r="CQ25" s="50">
        <v>2747099</v>
      </c>
      <c r="CR25" s="16">
        <v>1947163</v>
      </c>
      <c r="CS25" s="39" t="s">
        <v>10</v>
      </c>
      <c r="CT25" s="16">
        <v>229429</v>
      </c>
      <c r="CU25" s="12">
        <v>8677</v>
      </c>
      <c r="CV25" s="39">
        <v>101000</v>
      </c>
      <c r="CW25" s="12">
        <v>11668</v>
      </c>
      <c r="CX25" s="12">
        <v>448942</v>
      </c>
      <c r="CY25" s="12">
        <v>220</v>
      </c>
      <c r="CZ25" s="39" t="s">
        <v>10</v>
      </c>
      <c r="DA25" s="27">
        <v>2878136</v>
      </c>
      <c r="DB25" s="16">
        <v>310315</v>
      </c>
      <c r="DC25" s="16">
        <v>963689</v>
      </c>
      <c r="DD25" s="16">
        <v>604860</v>
      </c>
      <c r="DE25" s="16">
        <v>129367</v>
      </c>
      <c r="DF25" s="16">
        <v>535067</v>
      </c>
      <c r="DG25" s="16">
        <v>257031</v>
      </c>
      <c r="DH25" s="16">
        <v>69094</v>
      </c>
      <c r="DI25" s="16">
        <v>4790</v>
      </c>
      <c r="DJ25" s="16">
        <v>3923</v>
      </c>
      <c r="DK25" s="85" t="s">
        <v>10</v>
      </c>
    </row>
    <row r="26" spans="1:117" ht="21.95" customHeight="1" thickBot="1">
      <c r="A26" s="99" t="s">
        <v>299</v>
      </c>
      <c r="B26" s="86">
        <v>1220.954</v>
      </c>
      <c r="C26" s="14">
        <v>495</v>
      </c>
      <c r="D26" s="14">
        <v>11486</v>
      </c>
      <c r="E26" s="14">
        <v>718936</v>
      </c>
      <c r="F26" s="14">
        <v>2045811</v>
      </c>
      <c r="G26" s="14">
        <v>1027246</v>
      </c>
      <c r="H26" s="14">
        <v>1018565</v>
      </c>
      <c r="I26" s="87">
        <f>G26/H26*100</f>
        <v>100.85</v>
      </c>
      <c r="J26" s="188">
        <f>F26/E26</f>
        <v>2.8456093449208302</v>
      </c>
      <c r="K26" s="31">
        <f>F26/B26</f>
        <v>1675.58</v>
      </c>
      <c r="L26" s="33">
        <f>F26-F25</f>
        <v>502</v>
      </c>
      <c r="M26" s="24">
        <f>L26/F25*1000</f>
        <v>0.25</v>
      </c>
      <c r="N26" s="14">
        <v>1496</v>
      </c>
      <c r="O26" s="31">
        <f>N26/((F26+F25)/2)*1000</f>
        <v>0.73</v>
      </c>
      <c r="P26" s="14">
        <v>1173</v>
      </c>
      <c r="Q26" s="31">
        <f>P26/((F26+F25)/2)*1000</f>
        <v>0.56999999999999995</v>
      </c>
      <c r="R26" s="14">
        <f>N26-P26</f>
        <v>323</v>
      </c>
      <c r="S26" s="31">
        <f>O26-Q26</f>
        <v>0.16</v>
      </c>
      <c r="T26" s="14">
        <v>8826</v>
      </c>
      <c r="U26" s="14">
        <v>8647</v>
      </c>
      <c r="V26" s="33">
        <f>T26-U26</f>
        <v>179</v>
      </c>
      <c r="W26" s="24">
        <f>V26/((F26+F25)/2)*1000</f>
        <v>0.09</v>
      </c>
      <c r="X26" s="14">
        <v>1144</v>
      </c>
      <c r="Y26" s="244">
        <v>459</v>
      </c>
      <c r="Z26" s="27">
        <v>1509</v>
      </c>
      <c r="AA26" s="14">
        <v>509</v>
      </c>
      <c r="AB26" s="14">
        <v>10</v>
      </c>
      <c r="AC26" s="14">
        <v>990</v>
      </c>
      <c r="AD26" s="14">
        <v>82</v>
      </c>
      <c r="AE26" s="244">
        <v>56</v>
      </c>
      <c r="AF26" s="251">
        <v>47</v>
      </c>
      <c r="AG26" s="12">
        <v>-2</v>
      </c>
      <c r="AH26" s="100">
        <v>18</v>
      </c>
      <c r="AI26" s="16">
        <v>10912</v>
      </c>
      <c r="AJ26" s="250">
        <v>441</v>
      </c>
      <c r="AK26" s="250">
        <v>365</v>
      </c>
      <c r="AL26" s="244">
        <v>46636</v>
      </c>
      <c r="AM26" s="244">
        <v>11837640</v>
      </c>
      <c r="AN26" s="251">
        <v>170</v>
      </c>
      <c r="AO26" s="250">
        <v>105</v>
      </c>
      <c r="AP26" s="189" t="s">
        <v>10</v>
      </c>
      <c r="AQ26" s="16">
        <v>23</v>
      </c>
      <c r="AR26" s="96">
        <v>1</v>
      </c>
      <c r="AS26" s="250">
        <v>41</v>
      </c>
      <c r="AT26" s="251">
        <v>791</v>
      </c>
      <c r="AU26" s="250">
        <v>64</v>
      </c>
      <c r="AV26" s="250">
        <v>318</v>
      </c>
      <c r="AW26" s="250">
        <v>233</v>
      </c>
      <c r="AX26" s="250">
        <v>93</v>
      </c>
      <c r="AY26" s="250">
        <v>28</v>
      </c>
      <c r="AZ26" s="39">
        <v>4</v>
      </c>
      <c r="BA26" s="250">
        <v>37</v>
      </c>
      <c r="BB26" s="96">
        <v>14</v>
      </c>
      <c r="BC26" s="97">
        <v>1069.1300000000001</v>
      </c>
      <c r="BD26" s="97">
        <v>8933.24</v>
      </c>
      <c r="BE26" s="251">
        <v>11</v>
      </c>
      <c r="BF26" s="194">
        <v>510</v>
      </c>
      <c r="BG26" s="250">
        <v>11</v>
      </c>
      <c r="BH26" s="37">
        <v>5</v>
      </c>
      <c r="BI26" s="250">
        <v>12</v>
      </c>
      <c r="BJ26" s="16">
        <v>977</v>
      </c>
      <c r="BK26" s="39">
        <v>2</v>
      </c>
      <c r="BL26" s="39">
        <v>7</v>
      </c>
      <c r="BM26" s="27">
        <v>54477</v>
      </c>
      <c r="BN26" s="16">
        <v>18919</v>
      </c>
      <c r="BO26" s="16">
        <v>38976</v>
      </c>
      <c r="BP26" s="39">
        <v>44244</v>
      </c>
      <c r="BQ26" s="16">
        <v>120416</v>
      </c>
      <c r="BR26" s="254">
        <v>340120</v>
      </c>
      <c r="BS26" s="254">
        <v>15967</v>
      </c>
      <c r="BT26" s="255">
        <v>24872</v>
      </c>
      <c r="BU26" s="237" t="s">
        <v>232</v>
      </c>
      <c r="BV26" s="27">
        <v>815889</v>
      </c>
      <c r="BW26" s="49">
        <v>152195</v>
      </c>
      <c r="BX26" s="49">
        <v>30778</v>
      </c>
      <c r="BY26" s="49">
        <v>214470</v>
      </c>
      <c r="BZ26" s="49">
        <v>94541</v>
      </c>
      <c r="CA26" s="49">
        <v>109147</v>
      </c>
      <c r="CB26" s="49">
        <v>172149</v>
      </c>
      <c r="CC26" s="151">
        <v>42609</v>
      </c>
      <c r="CD26" s="93"/>
      <c r="CE26" s="60" t="s">
        <v>303</v>
      </c>
      <c r="CF26" s="16">
        <f>SUM(CG26:CP26)</f>
        <v>1629307</v>
      </c>
      <c r="CG26" s="244">
        <v>37299</v>
      </c>
      <c r="CH26" s="244">
        <v>1049355</v>
      </c>
      <c r="CI26" s="244">
        <v>42996</v>
      </c>
      <c r="CJ26" s="244">
        <v>225161</v>
      </c>
      <c r="CK26" s="244">
        <v>152275</v>
      </c>
      <c r="CL26" s="244">
        <v>97486</v>
      </c>
      <c r="CM26" s="244">
        <v>17548</v>
      </c>
      <c r="CN26" s="42">
        <v>30</v>
      </c>
      <c r="CO26" s="244">
        <v>7157</v>
      </c>
      <c r="CP26" s="39" t="s">
        <v>115</v>
      </c>
      <c r="CQ26" s="27">
        <f>SUM(CR26:CY26)</f>
        <v>2944116</v>
      </c>
      <c r="CR26" s="16">
        <v>2174352</v>
      </c>
      <c r="CS26" s="42" t="s">
        <v>10</v>
      </c>
      <c r="CT26" s="16">
        <v>250219</v>
      </c>
      <c r="CU26" s="39">
        <v>55937</v>
      </c>
      <c r="CV26" s="39">
        <v>20325</v>
      </c>
      <c r="CW26" s="39">
        <v>12161</v>
      </c>
      <c r="CX26" s="39">
        <v>430717</v>
      </c>
      <c r="CY26" s="39">
        <v>405</v>
      </c>
      <c r="CZ26" s="39" t="s">
        <v>115</v>
      </c>
      <c r="DA26" s="27">
        <f>SUM(DB26:DJ26)</f>
        <v>1427435</v>
      </c>
      <c r="DB26" s="16">
        <v>367471</v>
      </c>
      <c r="DC26" s="16">
        <v>110160</v>
      </c>
      <c r="DD26" s="16">
        <v>98159</v>
      </c>
      <c r="DE26" s="16">
        <v>365642</v>
      </c>
      <c r="DF26" s="16">
        <v>319873</v>
      </c>
      <c r="DG26" s="16">
        <v>67515</v>
      </c>
      <c r="DH26" s="16">
        <v>82228</v>
      </c>
      <c r="DI26" s="16">
        <v>8442</v>
      </c>
      <c r="DJ26" s="16">
        <v>7945</v>
      </c>
      <c r="DK26" s="257" t="s">
        <v>115</v>
      </c>
    </row>
    <row r="27" spans="1:117" ht="33.6" customHeight="1">
      <c r="A27" s="101" t="s">
        <v>315</v>
      </c>
      <c r="B27" s="185" t="s">
        <v>203</v>
      </c>
      <c r="C27" s="231" t="s">
        <v>115</v>
      </c>
      <c r="D27" s="221">
        <f>(D26-D25)/D25*100</f>
        <v>0.01</v>
      </c>
      <c r="E27" s="103">
        <f>((E26-E25)/E25)*100</f>
        <v>0.15</v>
      </c>
      <c r="F27" s="103">
        <f>((F26-F25)/F25)*100</f>
        <v>0.02</v>
      </c>
      <c r="G27" s="103">
        <f>((G26-G25)/G25)*100</f>
        <v>0.02</v>
      </c>
      <c r="H27" s="103">
        <f>((H26-H25)/H25)*100</f>
        <v>0.03</v>
      </c>
      <c r="I27" s="103">
        <f>I26-I25</f>
        <v>-0.02</v>
      </c>
      <c r="J27" s="103">
        <f>((J26-J25)/J25)*100</f>
        <v>-0.13</v>
      </c>
      <c r="K27" s="103">
        <f>((K26-K25)/K25)*100</f>
        <v>0.02</v>
      </c>
      <c r="L27" s="103">
        <f>((L26-L25)/L25)*100</f>
        <v>11.06</v>
      </c>
      <c r="M27" s="103">
        <f>M26-M25</f>
        <v>0.03</v>
      </c>
      <c r="N27" s="103">
        <f>((N26-N25)/N25)*100</f>
        <v>16.600000000000001</v>
      </c>
      <c r="O27" s="103">
        <f>O26-O25</f>
        <v>0.1</v>
      </c>
      <c r="P27" s="103">
        <f>((P26-P25)/P25)*100</f>
        <v>4.17</v>
      </c>
      <c r="Q27" s="103">
        <f>Q26-Q25</f>
        <v>0.02</v>
      </c>
      <c r="R27" s="103">
        <f>((R26-R25)/R25)*100</f>
        <v>105.73</v>
      </c>
      <c r="S27" s="103">
        <f>S26-S25</f>
        <v>0.08</v>
      </c>
      <c r="T27" s="103">
        <f>((T26-T25)/T25)*100</f>
        <v>24.54</v>
      </c>
      <c r="U27" s="103">
        <f>((U26-U25)/U25)*100</f>
        <v>27.31</v>
      </c>
      <c r="V27" s="103">
        <f>((V26-V25)/V25)*100</f>
        <v>-39.32</v>
      </c>
      <c r="W27" s="103">
        <f>W26-W25</f>
        <v>-0.05</v>
      </c>
      <c r="X27" s="103">
        <f t="shared" ref="X27:AF27" si="3">((X26-X25)/X25)*100</f>
        <v>36.840000000000003</v>
      </c>
      <c r="Y27" s="103">
        <f t="shared" si="3"/>
        <v>30.77</v>
      </c>
      <c r="Z27" s="102">
        <f t="shared" si="3"/>
        <v>5.38</v>
      </c>
      <c r="AA27" s="103">
        <f t="shared" si="3"/>
        <v>-16.97</v>
      </c>
      <c r="AB27" s="103">
        <f t="shared" si="3"/>
        <v>-9.09</v>
      </c>
      <c r="AC27" s="103">
        <f t="shared" si="3"/>
        <v>22.52</v>
      </c>
      <c r="AD27" s="103">
        <f t="shared" si="3"/>
        <v>-24.07</v>
      </c>
      <c r="AE27" s="253">
        <f>((AE26-AE25)/AE25)*100</f>
        <v>1020</v>
      </c>
      <c r="AF27" s="102">
        <f t="shared" si="3"/>
        <v>42.42</v>
      </c>
      <c r="AG27" s="190" t="s">
        <v>208</v>
      </c>
      <c r="AH27" s="190" t="s">
        <v>115</v>
      </c>
      <c r="AI27" s="103">
        <f t="shared" ref="AI27:AO27" si="4">((AI26-AI25)/AI25)*100</f>
        <v>0.25</v>
      </c>
      <c r="AJ27" s="103">
        <f t="shared" si="4"/>
        <v>68.97</v>
      </c>
      <c r="AK27" s="103">
        <f t="shared" si="4"/>
        <v>47.18</v>
      </c>
      <c r="AL27" s="103">
        <f t="shared" si="4"/>
        <v>0.17</v>
      </c>
      <c r="AM27" s="103">
        <f t="shared" si="4"/>
        <v>0.02</v>
      </c>
      <c r="AN27" s="102">
        <f t="shared" si="4"/>
        <v>78.95</v>
      </c>
      <c r="AO27" s="103">
        <f t="shared" si="4"/>
        <v>84.21</v>
      </c>
      <c r="AP27" s="190" t="s">
        <v>208</v>
      </c>
      <c r="AQ27" s="103">
        <f>((AQ26-AQ25)/AQ25)*100</f>
        <v>64.290000000000006</v>
      </c>
      <c r="AR27" s="103">
        <f>((AR26-AR25)/AR25)*100</f>
        <v>-85.71</v>
      </c>
      <c r="AS27" s="103">
        <f>((AS26-AS25)/AS25)*100</f>
        <v>141.18</v>
      </c>
      <c r="AT27" s="102">
        <f>((AT26-AT25)/AT25)*100</f>
        <v>45.67</v>
      </c>
      <c r="AU27" s="103">
        <f>((AU26-AU25)/AU25)*100</f>
        <v>77.78</v>
      </c>
      <c r="AV27" s="103">
        <f t="shared" ref="AV27:BB27" si="5">((AV26-AV25)/AV25)*100</f>
        <v>49.3</v>
      </c>
      <c r="AW27" s="103">
        <f t="shared" si="5"/>
        <v>42.07</v>
      </c>
      <c r="AX27" s="103">
        <f t="shared" si="5"/>
        <v>19.23</v>
      </c>
      <c r="AY27" s="252">
        <f t="shared" si="5"/>
        <v>154.55000000000001</v>
      </c>
      <c r="AZ27" s="103">
        <f t="shared" si="5"/>
        <v>33.33</v>
      </c>
      <c r="BA27" s="103">
        <f t="shared" si="5"/>
        <v>19.350000000000001</v>
      </c>
      <c r="BB27" s="103">
        <f t="shared" si="5"/>
        <v>100</v>
      </c>
      <c r="BC27" s="103">
        <f>((BC26-BC25)/BC25)*100</f>
        <v>-0.63</v>
      </c>
      <c r="BD27" s="103">
        <f>((BD26-BD25)/BD25)*100</f>
        <v>0.69</v>
      </c>
      <c r="BE27" s="229">
        <f t="shared" ref="BE27:BJ27" si="6">(BE26-BE25)/BE25*100</f>
        <v>57.14</v>
      </c>
      <c r="BF27" s="221">
        <f t="shared" si="6"/>
        <v>88.89</v>
      </c>
      <c r="BG27" s="221">
        <f t="shared" si="6"/>
        <v>57.14</v>
      </c>
      <c r="BH27" s="221">
        <f t="shared" si="6"/>
        <v>66.67</v>
      </c>
      <c r="BI27" s="221">
        <f t="shared" si="6"/>
        <v>71.430000000000007</v>
      </c>
      <c r="BJ27" s="221">
        <f t="shared" si="6"/>
        <v>215.16</v>
      </c>
      <c r="BK27" s="190" t="s">
        <v>208</v>
      </c>
      <c r="BL27" s="252">
        <f>((BL26-BL25)/BL25)*100</f>
        <v>600</v>
      </c>
      <c r="BM27" s="102">
        <f>((BM26-BM25)/BM25)*100</f>
        <v>-54.79</v>
      </c>
      <c r="BN27" s="103">
        <f t="shared" ref="BN27:BT27" si="7">((BN26-BN25)/BN25)*100</f>
        <v>-26.52</v>
      </c>
      <c r="BO27" s="103">
        <f t="shared" si="7"/>
        <v>19.100000000000001</v>
      </c>
      <c r="BP27" s="103">
        <f t="shared" si="7"/>
        <v>-19.86</v>
      </c>
      <c r="BQ27" s="103">
        <f t="shared" si="7"/>
        <v>-23.28</v>
      </c>
      <c r="BR27" s="103">
        <f t="shared" si="7"/>
        <v>-5.44</v>
      </c>
      <c r="BS27" s="103">
        <f t="shared" si="7"/>
        <v>44.73</v>
      </c>
      <c r="BT27" s="103">
        <f t="shared" si="7"/>
        <v>-42.46</v>
      </c>
      <c r="BU27" s="327" t="s">
        <v>228</v>
      </c>
      <c r="BV27" s="335">
        <f>(BV26-BV23)/BV23*100</f>
        <v>-0.77</v>
      </c>
      <c r="BW27" s="276">
        <f t="shared" ref="BW27:CC27" si="8">(BW26-BW23)/BW23*100</f>
        <v>11.29</v>
      </c>
      <c r="BX27" s="276">
        <f>(BX26-BX23)/BX23*100</f>
        <v>10.07</v>
      </c>
      <c r="BY27" s="276">
        <f t="shared" si="8"/>
        <v>1.47</v>
      </c>
      <c r="BZ27" s="276">
        <f t="shared" si="8"/>
        <v>3.32</v>
      </c>
      <c r="CA27" s="276">
        <f t="shared" si="8"/>
        <v>-13.8</v>
      </c>
      <c r="CB27" s="276">
        <f t="shared" si="8"/>
        <v>-5.87</v>
      </c>
      <c r="CC27" s="278">
        <f t="shared" si="8"/>
        <v>-5.59</v>
      </c>
      <c r="CD27" s="199"/>
      <c r="CE27" s="170" t="s">
        <v>190</v>
      </c>
      <c r="CF27" s="102">
        <f>(CF26-CF25)/CF25*100</f>
        <v>34.53</v>
      </c>
      <c r="CG27" s="103">
        <f>(CG26-CG25)/CG25*100</f>
        <v>58.48</v>
      </c>
      <c r="CH27" s="103">
        <f t="shared" ref="CH27:CM27" si="9">(CH26-CH25)/CH25*100</f>
        <v>12.92</v>
      </c>
      <c r="CI27" s="103">
        <f t="shared" si="9"/>
        <v>65.72</v>
      </c>
      <c r="CJ27" s="103">
        <f t="shared" si="9"/>
        <v>231.52</v>
      </c>
      <c r="CK27" s="103">
        <f t="shared" si="9"/>
        <v>52.36</v>
      </c>
      <c r="CL27" s="103">
        <f t="shared" si="9"/>
        <v>197.44</v>
      </c>
      <c r="CM27" s="103">
        <f t="shared" si="9"/>
        <v>-15.83</v>
      </c>
      <c r="CN27" s="190" t="s">
        <v>208</v>
      </c>
      <c r="CO27" s="103">
        <f>(CO26-CO25)/CO25*100</f>
        <v>-33.71</v>
      </c>
      <c r="CP27" s="190" t="s">
        <v>208</v>
      </c>
      <c r="CQ27" s="224">
        <f>(CQ26-CQ25)/CQ25*100</f>
        <v>7.17</v>
      </c>
      <c r="CR27" s="225">
        <f>(CR26-CR25)/CR25*100</f>
        <v>11.67</v>
      </c>
      <c r="CS27" s="190" t="s">
        <v>208</v>
      </c>
      <c r="CT27" s="225">
        <f t="shared" ref="CT27:CY27" si="10">(CT26-CT25)/CT25*100</f>
        <v>9.06</v>
      </c>
      <c r="CU27" s="225">
        <f t="shared" si="10"/>
        <v>544.66</v>
      </c>
      <c r="CV27" s="225">
        <f t="shared" si="10"/>
        <v>-79.88</v>
      </c>
      <c r="CW27" s="225">
        <f t="shared" si="10"/>
        <v>4.2300000000000004</v>
      </c>
      <c r="CX27" s="225">
        <f t="shared" si="10"/>
        <v>-4.0599999999999996</v>
      </c>
      <c r="CY27" s="225">
        <f t="shared" si="10"/>
        <v>84.09</v>
      </c>
      <c r="CZ27" s="190" t="s">
        <v>208</v>
      </c>
      <c r="DA27" s="229">
        <f>(DA26-DA25)/DA25*100</f>
        <v>-50.4</v>
      </c>
      <c r="DB27" s="221">
        <f>(DB26-DB25)/DB25*100</f>
        <v>18.420000000000002</v>
      </c>
      <c r="DC27" s="221">
        <f t="shared" ref="DC27:DJ27" si="11">(DC26-DC25)/DC25*100</f>
        <v>-88.57</v>
      </c>
      <c r="DD27" s="221">
        <f t="shared" si="11"/>
        <v>-83.77</v>
      </c>
      <c r="DE27" s="221">
        <f t="shared" si="11"/>
        <v>182.64</v>
      </c>
      <c r="DF27" s="221">
        <f t="shared" si="11"/>
        <v>-40.22</v>
      </c>
      <c r="DG27" s="221">
        <f t="shared" si="11"/>
        <v>-73.73</v>
      </c>
      <c r="DH27" s="221">
        <f t="shared" si="11"/>
        <v>19.010000000000002</v>
      </c>
      <c r="DI27" s="221">
        <f t="shared" si="11"/>
        <v>76.239999999999995</v>
      </c>
      <c r="DJ27" s="221">
        <f t="shared" si="11"/>
        <v>102.52</v>
      </c>
      <c r="DK27" s="203" t="s">
        <v>288</v>
      </c>
    </row>
    <row r="28" spans="1:117" ht="33.6" customHeight="1" thickBot="1">
      <c r="A28" s="104" t="s">
        <v>316</v>
      </c>
      <c r="B28" s="186" t="s">
        <v>115</v>
      </c>
      <c r="C28" s="258" t="s">
        <v>208</v>
      </c>
      <c r="D28" s="258" t="s">
        <v>208</v>
      </c>
      <c r="E28" s="106">
        <f t="shared" ref="E28:L28" si="12">((E26-E13)/E13)*100</f>
        <v>2.0499999999999998</v>
      </c>
      <c r="F28" s="106">
        <f t="shared" si="12"/>
        <v>0.6</v>
      </c>
      <c r="G28" s="106">
        <f t="shared" si="12"/>
        <v>0.49</v>
      </c>
      <c r="H28" s="106">
        <f t="shared" si="12"/>
        <v>0.71</v>
      </c>
      <c r="I28" s="106">
        <f>I26-I13</f>
        <v>-0.23</v>
      </c>
      <c r="J28" s="106">
        <f t="shared" si="12"/>
        <v>-1.54</v>
      </c>
      <c r="K28" s="106">
        <f t="shared" si="12"/>
        <v>0.6</v>
      </c>
      <c r="L28" s="106">
        <f t="shared" si="12"/>
        <v>-36.130000000000003</v>
      </c>
      <c r="M28" s="106">
        <f>M26-M13</f>
        <v>-0.14000000000000001</v>
      </c>
      <c r="N28" s="106">
        <f>((N26-N13)/N13)*100</f>
        <v>5.72</v>
      </c>
      <c r="O28" s="106">
        <f>O26-O13</f>
        <v>0.03</v>
      </c>
      <c r="P28" s="106">
        <f>((P26-P13)/P13)*100</f>
        <v>15.91</v>
      </c>
      <c r="Q28" s="106">
        <f>Q26-Q13</f>
        <v>7.0000000000000007E-2</v>
      </c>
      <c r="R28" s="106">
        <f>((R26-R13)/R13)*100</f>
        <v>-19.850000000000001</v>
      </c>
      <c r="S28" s="106">
        <f>S26-S13</f>
        <v>-0.04</v>
      </c>
      <c r="T28" s="106">
        <f>((T26-T13)/T13)*100</f>
        <v>-0.86</v>
      </c>
      <c r="U28" s="106">
        <f>((U26-U13)/U13)*100</f>
        <v>1.49</v>
      </c>
      <c r="V28" s="106">
        <f>((V26-V13)/V13)*100</f>
        <v>-53.26</v>
      </c>
      <c r="W28" s="106">
        <f>W26-W13</f>
        <v>-0.1</v>
      </c>
      <c r="X28" s="106">
        <f>((X26-X13)/X13)*100</f>
        <v>-2.72</v>
      </c>
      <c r="Y28" s="106">
        <f>((Y26-Y13)/Y13)*100</f>
        <v>-1.29</v>
      </c>
      <c r="Z28" s="105">
        <f t="shared" ref="Z28:AN28" si="13">((Z26-Z13)/Z13)*100</f>
        <v>5.75</v>
      </c>
      <c r="AA28" s="106">
        <f t="shared" si="13"/>
        <v>-12.99</v>
      </c>
      <c r="AB28" s="106">
        <f t="shared" si="13"/>
        <v>-9.09</v>
      </c>
      <c r="AC28" s="106">
        <f t="shared" si="13"/>
        <v>19.13</v>
      </c>
      <c r="AD28" s="106">
        <f t="shared" si="13"/>
        <v>121.62</v>
      </c>
      <c r="AE28" s="106">
        <f t="shared" si="13"/>
        <v>30.23</v>
      </c>
      <c r="AF28" s="105">
        <f>((AF26-AF13)/AF13)*100</f>
        <v>-38.159999999999997</v>
      </c>
      <c r="AG28" s="191" t="s">
        <v>208</v>
      </c>
      <c r="AH28" s="106">
        <f>((AH26-AH13)/AH13)*100</f>
        <v>-45.45</v>
      </c>
      <c r="AI28" s="106">
        <f t="shared" si="13"/>
        <v>1.04</v>
      </c>
      <c r="AJ28" s="106">
        <f t="shared" si="13"/>
        <v>10.25</v>
      </c>
      <c r="AK28" s="106">
        <f t="shared" si="13"/>
        <v>25.43</v>
      </c>
      <c r="AL28" s="106">
        <f t="shared" si="13"/>
        <v>3.57</v>
      </c>
      <c r="AM28" s="106">
        <f t="shared" si="13"/>
        <v>3.36</v>
      </c>
      <c r="AN28" s="105">
        <f t="shared" si="13"/>
        <v>26.87</v>
      </c>
      <c r="AO28" s="106">
        <f>((AO26-AO13)/AO13)*100</f>
        <v>29.63</v>
      </c>
      <c r="AP28" s="191" t="s">
        <v>208</v>
      </c>
      <c r="AQ28" s="106">
        <f t="shared" ref="AQ28:AZ28" si="14">((AQ26-AQ13)/AQ13)*100</f>
        <v>35.29</v>
      </c>
      <c r="AR28" s="106">
        <f t="shared" si="14"/>
        <v>-66.67</v>
      </c>
      <c r="AS28" s="106">
        <f t="shared" si="14"/>
        <v>24.24</v>
      </c>
      <c r="AT28" s="105">
        <f t="shared" si="14"/>
        <v>8.2100000000000009</v>
      </c>
      <c r="AU28" s="106">
        <f t="shared" si="14"/>
        <v>-5.88</v>
      </c>
      <c r="AV28" s="106">
        <f t="shared" si="14"/>
        <v>9.2799999999999994</v>
      </c>
      <c r="AW28" s="106">
        <f t="shared" si="14"/>
        <v>17.09</v>
      </c>
      <c r="AX28" s="106">
        <f t="shared" si="14"/>
        <v>-6.06</v>
      </c>
      <c r="AY28" s="106">
        <f t="shared" si="14"/>
        <v>33.33</v>
      </c>
      <c r="AZ28" s="106">
        <f t="shared" si="14"/>
        <v>-20</v>
      </c>
      <c r="BA28" s="106">
        <f t="shared" ref="BA28:BF28" si="15">((BA26-BA13)/BA13)*100</f>
        <v>-11.9</v>
      </c>
      <c r="BB28" s="106">
        <f t="shared" si="15"/>
        <v>133.33000000000001</v>
      </c>
      <c r="BC28" s="106">
        <f t="shared" si="15"/>
        <v>22.05</v>
      </c>
      <c r="BD28" s="106">
        <f t="shared" si="15"/>
        <v>-3.19</v>
      </c>
      <c r="BE28" s="105">
        <f>((BE26-BE13)/BE13)*100</f>
        <v>57.14</v>
      </c>
      <c r="BF28" s="106">
        <f t="shared" si="15"/>
        <v>75.86</v>
      </c>
      <c r="BG28" s="106">
        <f t="shared" ref="BG28:BS28" si="16">((BG26-BG13)/BG13)*100</f>
        <v>57.14</v>
      </c>
      <c r="BH28" s="187">
        <f t="shared" si="16"/>
        <v>150</v>
      </c>
      <c r="BI28" s="106">
        <f t="shared" si="16"/>
        <v>20</v>
      </c>
      <c r="BJ28" s="106">
        <f t="shared" si="16"/>
        <v>-13.92</v>
      </c>
      <c r="BK28" s="191" t="s">
        <v>208</v>
      </c>
      <c r="BL28" s="191" t="s">
        <v>208</v>
      </c>
      <c r="BM28" s="105">
        <f t="shared" si="16"/>
        <v>12.48</v>
      </c>
      <c r="BN28" s="106">
        <f t="shared" si="16"/>
        <v>-26.58</v>
      </c>
      <c r="BO28" s="106">
        <f t="shared" si="16"/>
        <v>0.78</v>
      </c>
      <c r="BP28" s="106">
        <f t="shared" si="16"/>
        <v>-21.24</v>
      </c>
      <c r="BQ28" s="106">
        <f t="shared" si="16"/>
        <v>35.090000000000003</v>
      </c>
      <c r="BR28" s="106">
        <f t="shared" si="16"/>
        <v>8.0299999999999994</v>
      </c>
      <c r="BS28" s="106">
        <f t="shared" si="16"/>
        <v>21.28</v>
      </c>
      <c r="BT28" s="191" t="s">
        <v>318</v>
      </c>
      <c r="BU28" s="328"/>
      <c r="BV28" s="336"/>
      <c r="BW28" s="277"/>
      <c r="BX28" s="277"/>
      <c r="BY28" s="277"/>
      <c r="BZ28" s="277"/>
      <c r="CA28" s="277"/>
      <c r="CB28" s="277"/>
      <c r="CC28" s="279"/>
      <c r="CD28" s="199"/>
      <c r="CE28" s="171" t="s">
        <v>191</v>
      </c>
      <c r="CF28" s="105">
        <f>(CF26-CF13)/CF13*100</f>
        <v>0.01</v>
      </c>
      <c r="CG28" s="106">
        <f>(CG26-CG13)/CG13*100</f>
        <v>-19.45</v>
      </c>
      <c r="CH28" s="106">
        <f t="shared" ref="CH28:CM28" si="17">(CH26-CH13)/CH13*100</f>
        <v>-11.38</v>
      </c>
      <c r="CI28" s="106">
        <f t="shared" si="17"/>
        <v>66.44</v>
      </c>
      <c r="CJ28" s="106">
        <f t="shared" si="17"/>
        <v>71.98</v>
      </c>
      <c r="CK28" s="106">
        <f t="shared" si="17"/>
        <v>12.88</v>
      </c>
      <c r="CL28" s="106">
        <f t="shared" si="17"/>
        <v>16.3</v>
      </c>
      <c r="CM28" s="106">
        <f t="shared" si="17"/>
        <v>-6.47</v>
      </c>
      <c r="CN28" s="191" t="s">
        <v>208</v>
      </c>
      <c r="CO28" s="106">
        <f>(CO26-CO13)/CO13*100</f>
        <v>59.75</v>
      </c>
      <c r="CP28" s="191" t="s">
        <v>208</v>
      </c>
      <c r="CQ28" s="226">
        <f>(CQ26-CQ13)/CQ13*100</f>
        <v>-16.579999999999998</v>
      </c>
      <c r="CR28" s="227">
        <f>(CR26-CR13)/CR13*100</f>
        <v>-2.74</v>
      </c>
      <c r="CS28" s="191" t="s">
        <v>208</v>
      </c>
      <c r="CT28" s="227">
        <f t="shared" ref="CT28:CY28" si="18">(CT26-CT13)/CT13*100</f>
        <v>-26.32</v>
      </c>
      <c r="CU28" s="227">
        <f t="shared" si="18"/>
        <v>841.86</v>
      </c>
      <c r="CV28" s="227">
        <f t="shared" si="18"/>
        <v>-78.569999999999993</v>
      </c>
      <c r="CW28" s="227">
        <f t="shared" si="18"/>
        <v>1.75</v>
      </c>
      <c r="CX28" s="227">
        <f t="shared" si="18"/>
        <v>-48.73</v>
      </c>
      <c r="CY28" s="227">
        <f t="shared" si="18"/>
        <v>-61.97</v>
      </c>
      <c r="CZ28" s="191" t="s">
        <v>208</v>
      </c>
      <c r="DA28" s="230">
        <f>(DA26-DA13)/DA13*100</f>
        <v>-31.45</v>
      </c>
      <c r="DB28" s="222">
        <f t="shared" ref="DB28:DJ28" si="19">(DB26-DB13)/DB13*100</f>
        <v>-27.28</v>
      </c>
      <c r="DC28" s="222">
        <f t="shared" si="19"/>
        <v>-72.98</v>
      </c>
      <c r="DD28" s="222">
        <f t="shared" si="19"/>
        <v>-54.77</v>
      </c>
      <c r="DE28" s="222">
        <f t="shared" si="19"/>
        <v>-0.03</v>
      </c>
      <c r="DF28" s="222">
        <f t="shared" si="19"/>
        <v>5.76</v>
      </c>
      <c r="DG28" s="222">
        <f t="shared" si="19"/>
        <v>-64.010000000000005</v>
      </c>
      <c r="DH28" s="222">
        <f t="shared" si="19"/>
        <v>-4.1399999999999997</v>
      </c>
      <c r="DI28" s="222">
        <f t="shared" si="19"/>
        <v>161.12</v>
      </c>
      <c r="DJ28" s="222">
        <f t="shared" si="19"/>
        <v>9</v>
      </c>
      <c r="DK28" s="192" t="s">
        <v>288</v>
      </c>
    </row>
    <row r="29" spans="1:117" s="107" customFormat="1" ht="17.25" customHeight="1">
      <c r="A29" s="107" t="s">
        <v>317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9"/>
      <c r="T29" s="110"/>
      <c r="U29" s="108"/>
      <c r="V29" s="108"/>
      <c r="W29" s="108"/>
      <c r="X29" s="108"/>
      <c r="Y29" s="108"/>
      <c r="Z29" s="111" t="s">
        <v>289</v>
      </c>
      <c r="AA29" s="108"/>
      <c r="AB29" s="108"/>
      <c r="AC29" s="108"/>
      <c r="AD29" s="108"/>
      <c r="AE29" s="108"/>
      <c r="AF29" s="193" t="s">
        <v>285</v>
      </c>
      <c r="AG29" s="334" t="s">
        <v>309</v>
      </c>
      <c r="AH29" s="334"/>
      <c r="AI29" s="334"/>
      <c r="AJ29" s="334"/>
      <c r="AK29" s="334"/>
      <c r="AL29" s="334"/>
      <c r="AM29" s="334"/>
      <c r="AN29" s="333"/>
      <c r="AO29" s="333"/>
      <c r="AP29" s="333"/>
      <c r="AQ29" s="333"/>
      <c r="AR29" s="333"/>
      <c r="AS29" s="333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326" t="s">
        <v>194</v>
      </c>
      <c r="BF29" s="272"/>
      <c r="BG29" s="272"/>
      <c r="BH29" s="272"/>
      <c r="BI29" s="272"/>
      <c r="BJ29" s="272"/>
      <c r="BK29" s="272"/>
      <c r="BL29" s="272"/>
      <c r="BM29" s="272" t="s">
        <v>291</v>
      </c>
      <c r="BN29" s="272"/>
      <c r="BO29" s="272"/>
      <c r="BP29" s="272"/>
      <c r="BQ29" s="272"/>
      <c r="BR29" s="272"/>
      <c r="BS29" s="272"/>
      <c r="BT29" s="272"/>
      <c r="BU29" s="198"/>
      <c r="BV29" s="111" t="s">
        <v>236</v>
      </c>
      <c r="BW29" s="110"/>
      <c r="BX29" s="112"/>
      <c r="BY29" s="112"/>
      <c r="BZ29" s="112"/>
      <c r="CA29" s="112"/>
      <c r="CB29" s="113"/>
      <c r="CC29" s="112"/>
      <c r="CD29" s="289"/>
      <c r="CE29" s="290"/>
      <c r="CF29" s="110" t="s">
        <v>205</v>
      </c>
      <c r="CG29" s="114"/>
      <c r="CH29" s="110"/>
      <c r="CI29" s="110"/>
      <c r="CJ29" s="110"/>
      <c r="CK29" s="110"/>
      <c r="CL29" s="110"/>
      <c r="CM29" s="110"/>
      <c r="CN29" s="110"/>
      <c r="CO29" s="110"/>
      <c r="CP29" s="115"/>
      <c r="CQ29" s="107" t="s">
        <v>195</v>
      </c>
      <c r="CR29" s="115"/>
      <c r="CT29" s="110"/>
      <c r="CU29" s="115"/>
      <c r="CV29" s="110"/>
      <c r="CW29" s="110"/>
      <c r="CX29" s="115"/>
      <c r="CY29" s="108"/>
      <c r="CZ29" s="108"/>
      <c r="DA29" s="107" t="s">
        <v>195</v>
      </c>
      <c r="DB29" s="115"/>
      <c r="DD29" s="110"/>
      <c r="DE29" s="115"/>
      <c r="DF29" s="110"/>
      <c r="DG29" s="110"/>
      <c r="DH29" s="110"/>
      <c r="DI29" s="110"/>
      <c r="DJ29" s="115"/>
      <c r="DK29" s="110"/>
      <c r="DL29" s="110"/>
      <c r="DM29" s="115"/>
    </row>
    <row r="30" spans="1:117" s="107" customFormat="1" ht="15.2" customHeight="1">
      <c r="A30" s="114"/>
      <c r="B30" s="108"/>
      <c r="C30" s="108"/>
      <c r="D30" s="108"/>
      <c r="E30" s="108"/>
      <c r="F30" s="116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 t="s">
        <v>234</v>
      </c>
      <c r="AA30" s="117"/>
      <c r="AB30" s="108"/>
      <c r="AC30" s="108"/>
      <c r="AD30" s="108"/>
      <c r="AE30" s="108"/>
      <c r="AF30" s="205"/>
      <c r="AG30" s="206"/>
      <c r="AH30" s="184"/>
      <c r="AI30" s="184"/>
      <c r="AJ30" s="184"/>
      <c r="AK30" s="184"/>
      <c r="AL30" s="184"/>
      <c r="AM30" s="184"/>
      <c r="AN30" s="117"/>
      <c r="AO30" s="117"/>
      <c r="AP30" s="117"/>
      <c r="AQ30" s="117"/>
      <c r="AR30" s="117"/>
      <c r="AS30" s="117"/>
      <c r="AT30" s="118"/>
      <c r="AU30" s="118"/>
      <c r="AV30" s="118"/>
      <c r="AW30" s="118"/>
      <c r="AX30" s="118"/>
      <c r="AZ30" s="118"/>
      <c r="BB30" s="110"/>
      <c r="BC30" s="117"/>
      <c r="BE30" s="272" t="s">
        <v>199</v>
      </c>
      <c r="BF30" s="272"/>
      <c r="BG30" s="272"/>
      <c r="BH30" s="272"/>
      <c r="BI30" s="272"/>
      <c r="BJ30" s="272"/>
      <c r="BK30" s="272"/>
      <c r="BL30" s="272"/>
      <c r="BM30" s="110"/>
      <c r="BN30" s="118"/>
      <c r="BO30" s="118"/>
      <c r="BP30" s="118"/>
      <c r="BQ30" s="118"/>
      <c r="BR30" s="118"/>
      <c r="BS30" s="118"/>
      <c r="BT30" s="118"/>
      <c r="BU30" s="118"/>
      <c r="BV30" s="119" t="s">
        <v>237</v>
      </c>
      <c r="BW30" s="122" t="s">
        <v>238</v>
      </c>
      <c r="BX30" s="112"/>
      <c r="BY30" s="112"/>
      <c r="BZ30" s="112"/>
      <c r="CA30" s="112"/>
      <c r="CB30" s="113"/>
      <c r="CC30" s="112"/>
      <c r="CD30" s="289"/>
      <c r="CE30" s="289"/>
      <c r="CF30" s="110"/>
      <c r="CG30" s="114"/>
      <c r="CH30" s="110"/>
      <c r="CI30" s="110"/>
      <c r="CJ30" s="110"/>
      <c r="CK30" s="110"/>
      <c r="CL30" s="110"/>
      <c r="CM30" s="110"/>
      <c r="CN30" s="110"/>
      <c r="CO30" s="110"/>
      <c r="CP30" s="115"/>
      <c r="CQ30" s="110" t="s">
        <v>314</v>
      </c>
      <c r="CR30" s="115"/>
      <c r="CS30" s="110"/>
      <c r="CT30" s="110"/>
      <c r="CU30" s="115"/>
      <c r="CV30" s="110"/>
      <c r="CW30" s="110"/>
      <c r="CX30" s="115"/>
      <c r="CY30" s="110"/>
      <c r="CZ30" s="110"/>
      <c r="DA30" s="110" t="s">
        <v>314</v>
      </c>
      <c r="DB30" s="115"/>
      <c r="DC30" s="110"/>
      <c r="DD30" s="110"/>
      <c r="DE30" s="115"/>
      <c r="DF30" s="110"/>
      <c r="DG30" s="110"/>
      <c r="DH30" s="110"/>
      <c r="DI30" s="110"/>
      <c r="DJ30" s="115"/>
      <c r="DK30" s="110"/>
      <c r="DL30" s="110"/>
      <c r="DM30" s="115"/>
    </row>
    <row r="31" spans="1:117" s="107" customFormat="1" ht="15.2" customHeight="1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22" t="s">
        <v>200</v>
      </c>
      <c r="AA31" s="182"/>
      <c r="AB31" s="120"/>
      <c r="AC31" s="120"/>
      <c r="AD31" s="120"/>
      <c r="AE31" s="117"/>
      <c r="AF31" s="184"/>
      <c r="AG31" s="184"/>
      <c r="AH31" s="184"/>
      <c r="AI31" s="184"/>
      <c r="AJ31" s="184"/>
      <c r="AK31" s="184"/>
      <c r="AL31" s="207"/>
      <c r="AM31" s="184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261"/>
      <c r="BD31" s="262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W31" s="275" t="s">
        <v>239</v>
      </c>
      <c r="BX31" s="275"/>
      <c r="BY31" s="275"/>
      <c r="BZ31" s="275"/>
      <c r="CA31" s="275"/>
      <c r="CB31" s="275"/>
      <c r="CC31" s="275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 t="s">
        <v>313</v>
      </c>
      <c r="CR31" s="117"/>
      <c r="CS31" s="117"/>
      <c r="CT31" s="117"/>
      <c r="CU31" s="117"/>
      <c r="CV31" s="117"/>
      <c r="CW31" s="117"/>
      <c r="CX31" s="117"/>
      <c r="CY31" s="117"/>
      <c r="CZ31" s="117"/>
      <c r="DA31" s="117" t="s">
        <v>313</v>
      </c>
      <c r="DB31" s="117"/>
      <c r="DC31" s="117"/>
      <c r="DD31" s="117"/>
      <c r="DE31" s="117"/>
      <c r="DF31" s="117"/>
    </row>
    <row r="32" spans="1:117" s="107" customFormat="1" ht="15.2" customHeight="1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22"/>
      <c r="AB32" s="117"/>
      <c r="AC32" s="117"/>
      <c r="AD32" s="117"/>
      <c r="AE32" s="117"/>
      <c r="AF32" s="184"/>
      <c r="AG32" s="206" t="s">
        <v>286</v>
      </c>
      <c r="AH32" s="184"/>
      <c r="AI32" s="184"/>
      <c r="AJ32" s="184"/>
      <c r="AK32" s="207"/>
      <c r="AL32" s="184"/>
      <c r="AM32" s="184"/>
      <c r="AN32" s="117"/>
      <c r="AO32" s="117"/>
      <c r="AP32" s="256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21"/>
      <c r="BW32" s="275"/>
      <c r="BX32" s="275"/>
      <c r="BY32" s="275"/>
      <c r="BZ32" s="275"/>
      <c r="CA32" s="275"/>
      <c r="CB32" s="275"/>
      <c r="CC32" s="275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 t="s">
        <v>196</v>
      </c>
      <c r="CR32" s="117"/>
      <c r="CS32" s="117"/>
      <c r="CT32" s="117"/>
      <c r="CU32" s="117"/>
      <c r="CV32" s="117"/>
      <c r="CW32" s="117"/>
      <c r="CX32" s="117"/>
      <c r="CY32" s="117"/>
      <c r="CZ32" s="117"/>
      <c r="DA32" s="117" t="s">
        <v>198</v>
      </c>
      <c r="DB32" s="117"/>
      <c r="DC32" s="117"/>
      <c r="DD32" s="117"/>
      <c r="DE32" s="117"/>
      <c r="DF32" s="117"/>
    </row>
    <row r="33" spans="1:115" s="107" customFormat="1" ht="15.2" customHeight="1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84"/>
      <c r="AG33" s="184"/>
      <c r="AH33" s="184"/>
      <c r="AI33" s="184"/>
      <c r="AJ33" s="184"/>
      <c r="AK33" s="184"/>
      <c r="AL33" s="184"/>
      <c r="AM33" s="184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22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 t="s">
        <v>197</v>
      </c>
      <c r="CR33" s="117"/>
      <c r="CS33" s="117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J33" s="228"/>
    </row>
    <row r="34" spans="1:115" ht="15.2" customHeight="1">
      <c r="BN34" s="123" t="s">
        <v>169</v>
      </c>
      <c r="CG34" s="92"/>
    </row>
    <row r="35" spans="1:115" ht="15.2" customHeight="1">
      <c r="AG35" s="123" t="s">
        <v>170</v>
      </c>
    </row>
    <row r="37" spans="1:115" s="156" customFormat="1">
      <c r="A37" s="154">
        <v>12</v>
      </c>
      <c r="B37" s="154">
        <v>10</v>
      </c>
      <c r="C37" s="154">
        <v>4.5</v>
      </c>
      <c r="D37" s="154">
        <v>6.25</v>
      </c>
      <c r="E37" s="154">
        <v>7.25</v>
      </c>
      <c r="F37" s="154">
        <v>9.5</v>
      </c>
      <c r="G37" s="154">
        <v>8.6</v>
      </c>
      <c r="H37" s="154">
        <v>8.6</v>
      </c>
      <c r="I37" s="154">
        <v>7</v>
      </c>
      <c r="J37" s="154">
        <v>5.5</v>
      </c>
      <c r="K37" s="154">
        <v>8.5</v>
      </c>
      <c r="L37" s="154">
        <v>7.3</v>
      </c>
      <c r="M37" s="154">
        <v>6</v>
      </c>
      <c r="N37" s="154">
        <v>6</v>
      </c>
      <c r="O37" s="154">
        <v>5.5</v>
      </c>
      <c r="P37" s="154">
        <v>6.2</v>
      </c>
      <c r="Q37" s="154">
        <v>6.2</v>
      </c>
      <c r="R37" s="154">
        <v>6.63</v>
      </c>
      <c r="S37" s="154">
        <v>6.2</v>
      </c>
      <c r="T37" s="154">
        <v>7</v>
      </c>
      <c r="U37" s="154">
        <v>7</v>
      </c>
      <c r="V37" s="155">
        <v>6.5</v>
      </c>
      <c r="W37" s="155">
        <v>6.2</v>
      </c>
      <c r="X37" s="155">
        <v>6.5</v>
      </c>
      <c r="Y37" s="155">
        <v>6.5</v>
      </c>
      <c r="Z37" s="155">
        <v>6.5</v>
      </c>
      <c r="AA37" s="155">
        <v>6.5</v>
      </c>
      <c r="AB37" s="155">
        <v>6.5</v>
      </c>
      <c r="AC37" s="155">
        <v>6.5</v>
      </c>
      <c r="AD37" s="155">
        <v>7.5</v>
      </c>
      <c r="AE37" s="155">
        <v>6.5</v>
      </c>
      <c r="AF37" s="155">
        <v>6.5</v>
      </c>
      <c r="AG37" s="155">
        <v>7.25</v>
      </c>
      <c r="AH37" s="155">
        <v>6</v>
      </c>
      <c r="AI37" s="155">
        <v>6.25</v>
      </c>
      <c r="AJ37" s="155">
        <v>6</v>
      </c>
      <c r="AK37" s="155">
        <v>6</v>
      </c>
      <c r="AL37" s="155">
        <v>6.5</v>
      </c>
      <c r="AM37" s="155">
        <v>10.25</v>
      </c>
      <c r="AN37" s="155">
        <v>6.5</v>
      </c>
      <c r="AO37" s="155">
        <v>6.5</v>
      </c>
      <c r="AP37" s="155">
        <v>6</v>
      </c>
      <c r="AQ37" s="155">
        <v>6.5</v>
      </c>
      <c r="AR37" s="155">
        <v>6.5</v>
      </c>
      <c r="AS37" s="155">
        <v>6.5</v>
      </c>
      <c r="AT37" s="155">
        <v>6.5</v>
      </c>
      <c r="AU37" s="155">
        <v>9</v>
      </c>
      <c r="AV37" s="155">
        <v>6.5</v>
      </c>
      <c r="AW37" s="155">
        <v>6</v>
      </c>
      <c r="AX37" s="155">
        <v>6.5</v>
      </c>
      <c r="AY37" s="155">
        <v>6</v>
      </c>
      <c r="AZ37" s="155">
        <v>6.5</v>
      </c>
      <c r="BA37" s="155">
        <v>6</v>
      </c>
      <c r="BB37" s="155">
        <v>6.5</v>
      </c>
      <c r="BC37" s="155">
        <v>9.6300000000000008</v>
      </c>
      <c r="BD37" s="155">
        <v>9.6300000000000008</v>
      </c>
      <c r="BE37" s="155">
        <v>6.5</v>
      </c>
      <c r="BF37" s="155">
        <v>7</v>
      </c>
      <c r="BG37" s="155">
        <v>6.2</v>
      </c>
      <c r="BH37" s="155">
        <v>6.2</v>
      </c>
      <c r="BI37" s="155">
        <v>6</v>
      </c>
      <c r="BJ37" s="155">
        <v>7</v>
      </c>
      <c r="BK37" s="155">
        <v>5.5</v>
      </c>
      <c r="BL37" s="155">
        <v>6</v>
      </c>
      <c r="BM37" s="155">
        <v>7.1</v>
      </c>
      <c r="BN37" s="155">
        <v>7.1</v>
      </c>
      <c r="BO37" s="155">
        <v>7.1</v>
      </c>
      <c r="BP37" s="155">
        <v>8.6</v>
      </c>
      <c r="BQ37" s="155">
        <v>8.6</v>
      </c>
      <c r="BR37" s="155">
        <v>8.6</v>
      </c>
      <c r="BS37" s="155">
        <v>7</v>
      </c>
      <c r="BT37" s="155">
        <v>6.2</v>
      </c>
      <c r="BU37" s="155">
        <v>9</v>
      </c>
      <c r="BV37" s="155">
        <v>7.2</v>
      </c>
      <c r="BW37" s="155">
        <v>7.8</v>
      </c>
      <c r="BX37" s="155">
        <v>6.5</v>
      </c>
      <c r="BY37" s="155">
        <v>7.5</v>
      </c>
      <c r="BZ37" s="155">
        <v>6</v>
      </c>
      <c r="CA37" s="155">
        <v>7.5</v>
      </c>
      <c r="CB37" s="155">
        <v>7.3</v>
      </c>
      <c r="CC37" s="155">
        <v>6.3</v>
      </c>
      <c r="CD37" s="155"/>
      <c r="CE37" s="155">
        <v>13</v>
      </c>
      <c r="CF37" s="155">
        <v>10.25</v>
      </c>
      <c r="CG37" s="155">
        <v>9</v>
      </c>
      <c r="CH37" s="155">
        <v>10.25</v>
      </c>
      <c r="CI37" s="155">
        <v>9</v>
      </c>
      <c r="CJ37" s="155">
        <v>9</v>
      </c>
      <c r="CK37" s="155">
        <v>9</v>
      </c>
      <c r="CL37" s="155">
        <v>7.25</v>
      </c>
      <c r="CM37" s="155">
        <v>7.25</v>
      </c>
      <c r="CN37" s="155">
        <v>6.5</v>
      </c>
      <c r="CO37" s="155">
        <v>7.5</v>
      </c>
      <c r="CP37" s="155">
        <v>5.5</v>
      </c>
      <c r="CQ37" s="155">
        <v>10</v>
      </c>
      <c r="CR37" s="155">
        <v>10</v>
      </c>
      <c r="CS37" s="155">
        <v>6</v>
      </c>
      <c r="CT37" s="155">
        <v>9</v>
      </c>
      <c r="CU37" s="155">
        <v>9</v>
      </c>
      <c r="CV37" s="155">
        <v>9.5</v>
      </c>
      <c r="CW37" s="155">
        <v>8.5</v>
      </c>
      <c r="CX37" s="155">
        <v>10</v>
      </c>
      <c r="CY37" s="155">
        <v>8</v>
      </c>
      <c r="CZ37" s="155">
        <v>10</v>
      </c>
      <c r="DA37" s="155">
        <v>10</v>
      </c>
      <c r="DB37" s="155">
        <v>9</v>
      </c>
      <c r="DC37" s="155">
        <v>9.8000000000000007</v>
      </c>
      <c r="DD37" s="155">
        <v>8.8000000000000007</v>
      </c>
      <c r="DE37" s="155">
        <v>8.8000000000000007</v>
      </c>
      <c r="DF37" s="155">
        <v>9.8000000000000007</v>
      </c>
      <c r="DG37" s="156">
        <v>9</v>
      </c>
      <c r="DH37" s="156">
        <v>9</v>
      </c>
      <c r="DI37" s="156">
        <v>7.25</v>
      </c>
      <c r="DJ37" s="156">
        <v>8.8000000000000007</v>
      </c>
      <c r="DK37" s="156">
        <v>6</v>
      </c>
    </row>
  </sheetData>
  <mergeCells count="138">
    <mergeCell ref="BV27:BV28"/>
    <mergeCell ref="BV5:BV6"/>
    <mergeCell ref="BU3:BU6"/>
    <mergeCell ref="BC4:BD4"/>
    <mergeCell ref="AJ4:AM4"/>
    <mergeCell ref="AN4:AS4"/>
    <mergeCell ref="AT3:BD3"/>
    <mergeCell ref="AN5:AN6"/>
    <mergeCell ref="AT4:BB4"/>
    <mergeCell ref="BM29:BT29"/>
    <mergeCell ref="BT5:BT6"/>
    <mergeCell ref="BF5:BF6"/>
    <mergeCell ref="BE29:BL29"/>
    <mergeCell ref="BU27:BU28"/>
    <mergeCell ref="AO5:AO6"/>
    <mergeCell ref="AY5:AY6"/>
    <mergeCell ref="AF3:AM3"/>
    <mergeCell ref="AN3:AS3"/>
    <mergeCell ref="AF5:AF6"/>
    <mergeCell ref="AL5:AL6"/>
    <mergeCell ref="AU5:AU6"/>
    <mergeCell ref="AF4:AI4"/>
    <mergeCell ref="AP5:AP6"/>
    <mergeCell ref="AN29:AS29"/>
    <mergeCell ref="AG29:AM29"/>
    <mergeCell ref="BV3:CC3"/>
    <mergeCell ref="BV4:CC4"/>
    <mergeCell ref="AJ5:AJ6"/>
    <mergeCell ref="AG5:AG6"/>
    <mergeCell ref="AX5:AX6"/>
    <mergeCell ref="AK5:AK6"/>
    <mergeCell ref="CC5:CC6"/>
    <mergeCell ref="Z3:AE3"/>
    <mergeCell ref="BE3:BL3"/>
    <mergeCell ref="BD5:BD6"/>
    <mergeCell ref="BB5:BB6"/>
    <mergeCell ref="BE5:BE6"/>
    <mergeCell ref="BR5:BR6"/>
    <mergeCell ref="BW5:BW6"/>
    <mergeCell ref="CA5:CA6"/>
    <mergeCell ref="CB5:CB6"/>
    <mergeCell ref="AI5:AI6"/>
    <mergeCell ref="AH5:AH6"/>
    <mergeCell ref="BX5:BX6"/>
    <mergeCell ref="AM5:AM6"/>
    <mergeCell ref="Z4:AC4"/>
    <mergeCell ref="AD4:AD6"/>
    <mergeCell ref="AE4:AE6"/>
    <mergeCell ref="AA5:AA6"/>
    <mergeCell ref="Z5:Z6"/>
    <mergeCell ref="AB5:AB6"/>
    <mergeCell ref="AC5:AC6"/>
    <mergeCell ref="BY5:BY6"/>
    <mergeCell ref="BA5:BA6"/>
    <mergeCell ref="AT5:AT6"/>
    <mergeCell ref="AZ5:AZ6"/>
    <mergeCell ref="BI4:BL4"/>
    <mergeCell ref="BH5:BH6"/>
    <mergeCell ref="BG5:BG6"/>
    <mergeCell ref="BE4:BH4"/>
    <mergeCell ref="BP5:BP6"/>
    <mergeCell ref="BL5:BL6"/>
    <mergeCell ref="BQ5:BQ6"/>
    <mergeCell ref="A3:A6"/>
    <mergeCell ref="K4:K6"/>
    <mergeCell ref="N4:S4"/>
    <mergeCell ref="T4:W4"/>
    <mergeCell ref="C4:C6"/>
    <mergeCell ref="F5:F6"/>
    <mergeCell ref="G5:G6"/>
    <mergeCell ref="H5:H6"/>
    <mergeCell ref="J4:J6"/>
    <mergeCell ref="D4:D6"/>
    <mergeCell ref="E4:E6"/>
    <mergeCell ref="F4:H4"/>
    <mergeCell ref="H3:M3"/>
    <mergeCell ref="BK5:BK6"/>
    <mergeCell ref="BI5:BI6"/>
    <mergeCell ref="AS5:AS6"/>
    <mergeCell ref="DK4:DK6"/>
    <mergeCell ref="DF4:DF6"/>
    <mergeCell ref="DG4:DG6"/>
    <mergeCell ref="DE4:DE6"/>
    <mergeCell ref="CQ3:CZ3"/>
    <mergeCell ref="BM3:BT3"/>
    <mergeCell ref="BM4:BT4"/>
    <mergeCell ref="CU4:CU6"/>
    <mergeCell ref="CP5:CP6"/>
    <mergeCell ref="BM5:BM6"/>
    <mergeCell ref="CX4:CX6"/>
    <mergeCell ref="DD4:DD6"/>
    <mergeCell ref="DB4:DB6"/>
    <mergeCell ref="CH4:CH6"/>
    <mergeCell ref="CI4:CI6"/>
    <mergeCell ref="CN4:CN6"/>
    <mergeCell ref="CO4:CP4"/>
    <mergeCell ref="BZ5:BZ6"/>
    <mergeCell ref="BS5:BS6"/>
    <mergeCell ref="CG4:CG6"/>
    <mergeCell ref="CM4:CM6"/>
    <mergeCell ref="DA3:DK3"/>
    <mergeCell ref="CE3:CE6"/>
    <mergeCell ref="DJ4:DJ6"/>
    <mergeCell ref="CY4:CY6"/>
    <mergeCell ref="CV4:CV6"/>
    <mergeCell ref="DI4:DI6"/>
    <mergeCell ref="CS4:CS6"/>
    <mergeCell ref="CT4:CT6"/>
    <mergeCell ref="CO5:CO6"/>
    <mergeCell ref="DC4:DC6"/>
    <mergeCell ref="CK4:CK6"/>
    <mergeCell ref="CJ4:CJ6"/>
    <mergeCell ref="CF3:CP3"/>
    <mergeCell ref="CF4:CF6"/>
    <mergeCell ref="BC31:BD31"/>
    <mergeCell ref="CL4:CL6"/>
    <mergeCell ref="DH4:DH6"/>
    <mergeCell ref="CW4:CW6"/>
    <mergeCell ref="CQ4:CQ6"/>
    <mergeCell ref="CZ4:CZ6"/>
    <mergeCell ref="DA4:DA6"/>
    <mergeCell ref="AT29:BD29"/>
    <mergeCell ref="BC5:BC6"/>
    <mergeCell ref="CR4:CR6"/>
    <mergeCell ref="BW31:CC32"/>
    <mergeCell ref="BZ27:BZ28"/>
    <mergeCell ref="CA27:CA28"/>
    <mergeCell ref="CB27:CB28"/>
    <mergeCell ref="CC27:CC28"/>
    <mergeCell ref="BW27:BW28"/>
    <mergeCell ref="BY27:BY28"/>
    <mergeCell ref="BX27:BX28"/>
    <mergeCell ref="CD29:CE30"/>
    <mergeCell ref="AV5:AV6"/>
    <mergeCell ref="AW5:AW6"/>
    <mergeCell ref="BE30:BL30"/>
    <mergeCell ref="BJ5:BJ6"/>
    <mergeCell ref="BO5:BO6"/>
  </mergeCells>
  <phoneticPr fontId="4" type="noConversion"/>
  <pageMargins left="0.74803149606299213" right="0.74803149606299213" top="0.39370078740157483" bottom="0.39370078740157483" header="0.51181102362204722" footer="0.51181102362204722"/>
  <pageSetup paperSize="9" scale="83" orientation="landscape" r:id="rId1"/>
  <headerFooter alignWithMargins="0"/>
  <colBreaks count="8" manualBreakCount="8">
    <brk id="11" max="32" man="1"/>
    <brk id="73" max="32" man="1"/>
    <brk id="31" max="32" man="1"/>
    <brk id="45" max="32" man="1"/>
    <brk id="56" max="32" man="1"/>
    <brk id="81" max="32" man="1"/>
    <brk id="94" max="32" man="1"/>
    <brk id="104" max="3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showGridLines="0" tabSelected="1" topLeftCell="A15" zoomScaleNormal="100" workbookViewId="0">
      <selection activeCell="R29" sqref="R29"/>
    </sheetView>
  </sheetViews>
  <sheetFormatPr defaultRowHeight="15.75"/>
  <cols>
    <col min="1" max="1" width="11.625" style="66" customWidth="1"/>
    <col min="2" max="2" width="8.125" style="66" customWidth="1"/>
    <col min="3" max="3" width="5.625" style="66" customWidth="1"/>
    <col min="4" max="5" width="5.25" style="66" customWidth="1"/>
    <col min="6" max="6" width="6.625" style="66" customWidth="1"/>
    <col min="7" max="7" width="6.125" style="66" customWidth="1"/>
    <col min="8" max="10" width="5.375" style="66" customWidth="1"/>
    <col min="11" max="13" width="5.625" style="66" customWidth="1"/>
    <col min="14" max="16384" width="9" style="66"/>
  </cols>
  <sheetData>
    <row r="2" spans="1:13" ht="24" customHeight="1" thickBo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s="159" customFormat="1" ht="23.1" customHeight="1">
      <c r="A3" s="349" t="s">
        <v>209</v>
      </c>
      <c r="B3" s="352" t="s">
        <v>110</v>
      </c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4"/>
    </row>
    <row r="4" spans="1:13" s="161" customFormat="1" ht="23.1" customHeight="1">
      <c r="A4" s="350"/>
      <c r="B4" s="342" t="s">
        <v>81</v>
      </c>
      <c r="C4" s="345" t="s">
        <v>114</v>
      </c>
      <c r="D4" s="355"/>
      <c r="E4" s="356"/>
      <c r="F4" s="356"/>
      <c r="G4" s="357"/>
      <c r="H4" s="292" t="s">
        <v>171</v>
      </c>
      <c r="I4" s="358"/>
      <c r="J4" s="359"/>
      <c r="K4" s="292" t="s">
        <v>172</v>
      </c>
      <c r="L4" s="358"/>
      <c r="M4" s="363"/>
    </row>
    <row r="5" spans="1:13" s="161" customFormat="1" ht="23.1" customHeight="1">
      <c r="A5" s="350"/>
      <c r="B5" s="343"/>
      <c r="C5" s="273" t="s">
        <v>173</v>
      </c>
      <c r="D5" s="345" t="s">
        <v>174</v>
      </c>
      <c r="E5" s="346"/>
      <c r="F5" s="345" t="s">
        <v>175</v>
      </c>
      <c r="G5" s="346"/>
      <c r="H5" s="360"/>
      <c r="I5" s="361"/>
      <c r="J5" s="362"/>
      <c r="K5" s="360"/>
      <c r="L5" s="361"/>
      <c r="M5" s="364"/>
    </row>
    <row r="6" spans="1:13" s="161" customFormat="1" ht="23.1" customHeight="1" thickBot="1">
      <c r="A6" s="351"/>
      <c r="B6" s="344"/>
      <c r="C6" s="291"/>
      <c r="D6" s="167" t="s">
        <v>176</v>
      </c>
      <c r="E6" s="167" t="s">
        <v>177</v>
      </c>
      <c r="F6" s="167" t="s">
        <v>176</v>
      </c>
      <c r="G6" s="167" t="s">
        <v>177</v>
      </c>
      <c r="H6" s="167" t="s">
        <v>41</v>
      </c>
      <c r="I6" s="167" t="s">
        <v>176</v>
      </c>
      <c r="J6" s="167" t="s">
        <v>177</v>
      </c>
      <c r="K6" s="167" t="s">
        <v>41</v>
      </c>
      <c r="L6" s="167" t="s">
        <v>176</v>
      </c>
      <c r="M6" s="168" t="s">
        <v>177</v>
      </c>
    </row>
    <row r="7" spans="1:13" ht="21.95" customHeight="1">
      <c r="A7" s="130" t="s">
        <v>223</v>
      </c>
      <c r="B7" s="50">
        <v>1393</v>
      </c>
      <c r="C7" s="13">
        <v>813</v>
      </c>
      <c r="D7" s="13">
        <v>446</v>
      </c>
      <c r="E7" s="13">
        <v>334</v>
      </c>
      <c r="F7" s="13">
        <v>20</v>
      </c>
      <c r="G7" s="13">
        <v>12</v>
      </c>
      <c r="H7" s="127">
        <v>58.4</v>
      </c>
      <c r="I7" s="127">
        <v>67.400000000000006</v>
      </c>
      <c r="J7" s="127">
        <v>49.4</v>
      </c>
      <c r="K7" s="127">
        <v>4</v>
      </c>
      <c r="L7" s="127">
        <v>4.4000000000000004</v>
      </c>
      <c r="M7" s="128">
        <v>3.4</v>
      </c>
    </row>
    <row r="8" spans="1:13" ht="21.95" customHeight="1">
      <c r="A8" s="130" t="s">
        <v>224</v>
      </c>
      <c r="B8" s="50">
        <v>1424</v>
      </c>
      <c r="C8" s="14">
        <v>845</v>
      </c>
      <c r="D8" s="14">
        <v>460</v>
      </c>
      <c r="E8" s="14">
        <v>351</v>
      </c>
      <c r="F8" s="14">
        <v>20</v>
      </c>
      <c r="G8" s="14">
        <v>14</v>
      </c>
      <c r="H8" s="129">
        <v>59.4</v>
      </c>
      <c r="I8" s="129">
        <v>68</v>
      </c>
      <c r="J8" s="129">
        <v>50.9</v>
      </c>
      <c r="K8" s="129">
        <v>4.0999999999999996</v>
      </c>
      <c r="L8" s="129">
        <v>4.0999999999999996</v>
      </c>
      <c r="M8" s="128">
        <v>3.9</v>
      </c>
    </row>
    <row r="9" spans="1:13" ht="21.95" customHeight="1">
      <c r="A9" s="130" t="s">
        <v>225</v>
      </c>
      <c r="B9" s="50">
        <v>1459</v>
      </c>
      <c r="C9" s="14">
        <v>876</v>
      </c>
      <c r="D9" s="14">
        <v>476</v>
      </c>
      <c r="E9" s="14">
        <v>366</v>
      </c>
      <c r="F9" s="14">
        <v>19</v>
      </c>
      <c r="G9" s="14">
        <v>16</v>
      </c>
      <c r="H9" s="129">
        <v>60.1</v>
      </c>
      <c r="I9" s="129">
        <v>68.3</v>
      </c>
      <c r="J9" s="129">
        <v>51.9</v>
      </c>
      <c r="K9" s="129">
        <v>4</v>
      </c>
      <c r="L9" s="129">
        <v>3.8</v>
      </c>
      <c r="M9" s="128">
        <v>4.2</v>
      </c>
    </row>
    <row r="10" spans="1:13" ht="21.95" customHeight="1">
      <c r="A10" s="130" t="s">
        <v>226</v>
      </c>
      <c r="B10" s="50">
        <v>1495</v>
      </c>
      <c r="C10" s="14">
        <v>894</v>
      </c>
      <c r="D10" s="14">
        <v>482</v>
      </c>
      <c r="E10" s="14">
        <v>376</v>
      </c>
      <c r="F10" s="14">
        <v>21</v>
      </c>
      <c r="G10" s="14">
        <v>14</v>
      </c>
      <c r="H10" s="129">
        <v>59.8</v>
      </c>
      <c r="I10" s="129">
        <v>67.900000000000006</v>
      </c>
      <c r="J10" s="129">
        <v>51.8</v>
      </c>
      <c r="K10" s="129">
        <v>4</v>
      </c>
      <c r="L10" s="129">
        <v>4.2</v>
      </c>
      <c r="M10" s="128">
        <v>3.7</v>
      </c>
    </row>
    <row r="11" spans="1:13" ht="21.95" customHeight="1">
      <c r="A11" s="130" t="s">
        <v>227</v>
      </c>
      <c r="B11" s="50">
        <v>1529</v>
      </c>
      <c r="C11" s="14">
        <v>914</v>
      </c>
      <c r="D11" s="14">
        <v>488</v>
      </c>
      <c r="E11" s="14">
        <v>386</v>
      </c>
      <c r="F11" s="14">
        <v>24</v>
      </c>
      <c r="G11" s="14">
        <v>15</v>
      </c>
      <c r="H11" s="129">
        <v>59.7</v>
      </c>
      <c r="I11" s="129">
        <v>67.599999999999994</v>
      </c>
      <c r="J11" s="129">
        <v>52</v>
      </c>
      <c r="K11" s="129">
        <v>4.3</v>
      </c>
      <c r="L11" s="129">
        <v>4.5999999999999996</v>
      </c>
      <c r="M11" s="128">
        <v>3.9</v>
      </c>
    </row>
    <row r="12" spans="1:13" ht="21.95" customHeight="1">
      <c r="A12" s="130" t="s">
        <v>229</v>
      </c>
      <c r="B12" s="50">
        <v>1563</v>
      </c>
      <c r="C12" s="14">
        <v>912</v>
      </c>
      <c r="D12" s="14">
        <v>475</v>
      </c>
      <c r="E12" s="14">
        <v>382</v>
      </c>
      <c r="F12" s="14">
        <v>33</v>
      </c>
      <c r="G12" s="14">
        <v>21</v>
      </c>
      <c r="H12" s="129">
        <v>58.3</v>
      </c>
      <c r="I12" s="129">
        <v>65.8</v>
      </c>
      <c r="J12" s="129">
        <v>50.8</v>
      </c>
      <c r="K12" s="129">
        <v>6</v>
      </c>
      <c r="L12" s="129">
        <v>6.6</v>
      </c>
      <c r="M12" s="128">
        <v>5.2</v>
      </c>
    </row>
    <row r="13" spans="1:13" ht="21.95" customHeight="1">
      <c r="A13" s="130" t="s">
        <v>230</v>
      </c>
      <c r="B13" s="50">
        <v>1601</v>
      </c>
      <c r="C13" s="14">
        <v>939</v>
      </c>
      <c r="D13" s="14">
        <v>492</v>
      </c>
      <c r="E13" s="14">
        <v>398</v>
      </c>
      <c r="F13" s="14">
        <v>31</v>
      </c>
      <c r="G13" s="14">
        <v>19</v>
      </c>
      <c r="H13" s="129">
        <v>58.7</v>
      </c>
      <c r="I13" s="129">
        <v>66.2</v>
      </c>
      <c r="J13" s="129">
        <v>51.4</v>
      </c>
      <c r="K13" s="129">
        <v>5.3</v>
      </c>
      <c r="L13" s="129">
        <v>5.9</v>
      </c>
      <c r="M13" s="128">
        <v>4.5999999999999996</v>
      </c>
    </row>
    <row r="14" spans="1:13" ht="21.95" customHeight="1">
      <c r="A14" s="130" t="s">
        <v>231</v>
      </c>
      <c r="B14" s="50">
        <v>1626</v>
      </c>
      <c r="C14" s="14">
        <v>965</v>
      </c>
      <c r="D14" s="14">
        <v>512</v>
      </c>
      <c r="E14" s="14">
        <v>410</v>
      </c>
      <c r="F14" s="14">
        <v>25</v>
      </c>
      <c r="G14" s="14">
        <v>18</v>
      </c>
      <c r="H14" s="129">
        <v>59.3</v>
      </c>
      <c r="I14" s="129">
        <v>67</v>
      </c>
      <c r="J14" s="129">
        <v>51.8</v>
      </c>
      <c r="K14" s="129">
        <v>4.4000000000000004</v>
      </c>
      <c r="L14" s="129">
        <v>4.5999999999999996</v>
      </c>
      <c r="M14" s="128">
        <v>4.2</v>
      </c>
    </row>
    <row r="15" spans="1:13" ht="21.95" customHeight="1">
      <c r="A15" s="130" t="s">
        <v>232</v>
      </c>
      <c r="B15" s="50">
        <v>1651</v>
      </c>
      <c r="C15" s="14">
        <v>980</v>
      </c>
      <c r="D15" s="14">
        <v>520</v>
      </c>
      <c r="E15" s="14">
        <v>418</v>
      </c>
      <c r="F15" s="14">
        <v>25</v>
      </c>
      <c r="G15" s="14">
        <v>17</v>
      </c>
      <c r="H15" s="129">
        <v>59.4</v>
      </c>
      <c r="I15" s="129">
        <v>67.099999999999994</v>
      </c>
      <c r="J15" s="129">
        <v>51.8</v>
      </c>
      <c r="K15" s="129">
        <v>4.3</v>
      </c>
      <c r="L15" s="129">
        <v>4.5999999999999996</v>
      </c>
      <c r="M15" s="128">
        <v>3.9</v>
      </c>
    </row>
    <row r="16" spans="1:13" ht="21.95" customHeight="1">
      <c r="A16" s="124" t="s">
        <v>256</v>
      </c>
      <c r="B16" s="50">
        <v>1675</v>
      </c>
      <c r="C16" s="14">
        <v>998</v>
      </c>
      <c r="D16" s="14">
        <v>528</v>
      </c>
      <c r="E16" s="14">
        <v>427</v>
      </c>
      <c r="F16" s="14">
        <v>27</v>
      </c>
      <c r="G16" s="14">
        <v>16</v>
      </c>
      <c r="H16" s="129">
        <v>59.6</v>
      </c>
      <c r="I16" s="129">
        <v>67.5</v>
      </c>
      <c r="J16" s="129">
        <v>51.9</v>
      </c>
      <c r="K16" s="129">
        <v>4.3</v>
      </c>
      <c r="L16" s="129">
        <v>4.8</v>
      </c>
      <c r="M16" s="128">
        <v>3.6</v>
      </c>
    </row>
    <row r="17" spans="1:13" ht="21.95" customHeight="1">
      <c r="A17" s="130"/>
      <c r="B17" s="50"/>
      <c r="C17" s="14"/>
      <c r="D17" s="14"/>
      <c r="E17" s="14"/>
      <c r="F17" s="14"/>
      <c r="G17" s="14"/>
      <c r="H17" s="14"/>
      <c r="I17" s="14"/>
      <c r="J17" s="31"/>
      <c r="K17" s="31"/>
      <c r="L17" s="31"/>
      <c r="M17" s="131"/>
    </row>
    <row r="18" spans="1:13" ht="21.95" customHeight="1">
      <c r="A18" s="347" t="s">
        <v>206</v>
      </c>
      <c r="B18" s="132"/>
      <c r="C18" s="19"/>
      <c r="D18" s="19"/>
      <c r="E18" s="19"/>
      <c r="F18" s="19"/>
      <c r="G18" s="19"/>
      <c r="H18" s="19"/>
      <c r="I18" s="19"/>
      <c r="J18" s="31"/>
      <c r="K18" s="31"/>
      <c r="L18" s="31"/>
      <c r="M18" s="131"/>
    </row>
    <row r="19" spans="1:13" ht="21.95" customHeight="1">
      <c r="A19" s="348"/>
      <c r="B19" s="132"/>
      <c r="C19" s="19"/>
      <c r="D19" s="19"/>
      <c r="E19" s="19"/>
      <c r="F19" s="19"/>
      <c r="G19" s="19"/>
      <c r="H19" s="19"/>
      <c r="I19" s="19"/>
      <c r="J19" s="129"/>
      <c r="K19" s="129"/>
      <c r="L19" s="129"/>
      <c r="M19" s="128"/>
    </row>
    <row r="20" spans="1:13" ht="21.95" customHeight="1">
      <c r="A20" s="125" t="s">
        <v>111</v>
      </c>
      <c r="B20" s="132">
        <v>1645</v>
      </c>
      <c r="C20" s="19">
        <v>974</v>
      </c>
      <c r="D20" s="19">
        <v>517</v>
      </c>
      <c r="E20" s="19">
        <v>417</v>
      </c>
      <c r="F20" s="19">
        <v>25</v>
      </c>
      <c r="G20" s="19">
        <v>16</v>
      </c>
      <c r="H20" s="133">
        <v>59.2</v>
      </c>
      <c r="I20" s="133">
        <v>66.900000000000006</v>
      </c>
      <c r="J20" s="129">
        <v>51.8</v>
      </c>
      <c r="K20" s="129">
        <v>4.2</v>
      </c>
      <c r="L20" s="129">
        <v>4.5999999999999996</v>
      </c>
      <c r="M20" s="128">
        <v>3.6</v>
      </c>
    </row>
    <row r="21" spans="1:13" ht="21.95" customHeight="1">
      <c r="A21" s="125" t="s">
        <v>112</v>
      </c>
      <c r="B21" s="132">
        <v>1658</v>
      </c>
      <c r="C21" s="19">
        <v>986</v>
      </c>
      <c r="D21" s="19">
        <v>524</v>
      </c>
      <c r="E21" s="19">
        <v>419</v>
      </c>
      <c r="F21" s="19">
        <v>25</v>
      </c>
      <c r="G21" s="19">
        <v>18</v>
      </c>
      <c r="H21" s="133">
        <v>59.5</v>
      </c>
      <c r="I21" s="133">
        <v>67.3</v>
      </c>
      <c r="J21" s="129">
        <v>51.8</v>
      </c>
      <c r="K21" s="129">
        <v>4.4000000000000004</v>
      </c>
      <c r="L21" s="129">
        <v>4.5999999999999996</v>
      </c>
      <c r="M21" s="128">
        <v>4.0999999999999996</v>
      </c>
    </row>
    <row r="22" spans="1:13" ht="21.95" customHeight="1">
      <c r="A22" s="169"/>
      <c r="B22" s="132"/>
      <c r="C22" s="19"/>
      <c r="D22" s="19"/>
      <c r="E22" s="19"/>
      <c r="F22" s="19"/>
      <c r="G22" s="19"/>
      <c r="H22" s="133"/>
      <c r="I22" s="133"/>
      <c r="J22" s="129"/>
      <c r="K22" s="129"/>
      <c r="L22" s="129"/>
      <c r="M22" s="128"/>
    </row>
    <row r="23" spans="1:13" ht="21.95" customHeight="1">
      <c r="A23" s="347" t="s">
        <v>207</v>
      </c>
      <c r="B23" s="132"/>
      <c r="C23" s="19"/>
      <c r="D23" s="19"/>
      <c r="E23" s="19"/>
      <c r="F23" s="19"/>
      <c r="G23" s="19"/>
      <c r="H23" s="19"/>
      <c r="I23" s="19"/>
      <c r="J23" s="129"/>
      <c r="K23" s="129"/>
      <c r="L23" s="129"/>
      <c r="M23" s="128"/>
    </row>
    <row r="24" spans="1:13" ht="21.95" customHeight="1">
      <c r="A24" s="348"/>
      <c r="B24" s="134"/>
      <c r="M24" s="93"/>
    </row>
    <row r="25" spans="1:13" ht="21.95" customHeight="1">
      <c r="A25" s="125" t="s">
        <v>178</v>
      </c>
      <c r="B25" s="135">
        <v>1670</v>
      </c>
      <c r="C25" s="100">
        <v>987</v>
      </c>
      <c r="D25" s="100">
        <v>523</v>
      </c>
      <c r="E25" s="100">
        <v>423</v>
      </c>
      <c r="F25" s="100">
        <v>28</v>
      </c>
      <c r="G25" s="100">
        <v>14</v>
      </c>
      <c r="H25" s="100">
        <v>59.1</v>
      </c>
      <c r="I25" s="100">
        <v>67.2</v>
      </c>
      <c r="J25" s="100">
        <v>51.4</v>
      </c>
      <c r="K25" s="100">
        <v>4.2</v>
      </c>
      <c r="L25" s="100">
        <v>5.0999999999999996</v>
      </c>
      <c r="M25" s="136">
        <v>3.1</v>
      </c>
    </row>
    <row r="26" spans="1:13" ht="21.95" customHeight="1" thickBot="1">
      <c r="A26" s="125" t="s">
        <v>179</v>
      </c>
      <c r="B26" s="208">
        <v>1681</v>
      </c>
      <c r="C26" s="200">
        <v>1008</v>
      </c>
      <c r="D26" s="200">
        <v>533</v>
      </c>
      <c r="E26" s="200">
        <v>431</v>
      </c>
      <c r="F26" s="200">
        <v>25</v>
      </c>
      <c r="G26" s="200">
        <v>18</v>
      </c>
      <c r="H26" s="209">
        <v>60</v>
      </c>
      <c r="I26" s="209">
        <v>67.7</v>
      </c>
      <c r="J26" s="209">
        <v>52.5</v>
      </c>
      <c r="K26" s="209">
        <v>4.3</v>
      </c>
      <c r="L26" s="209">
        <v>4.5999999999999996</v>
      </c>
      <c r="M26" s="210">
        <v>4.0999999999999996</v>
      </c>
    </row>
    <row r="27" spans="1:13" ht="33.6" customHeight="1">
      <c r="A27" s="238" t="s">
        <v>297</v>
      </c>
      <c r="B27" s="137">
        <f t="shared" ref="B27:G27" si="0">(B26-B25)/B25*100</f>
        <v>0.66</v>
      </c>
      <c r="C27" s="138">
        <f t="shared" si="0"/>
        <v>2.13</v>
      </c>
      <c r="D27" s="138">
        <f t="shared" si="0"/>
        <v>1.91</v>
      </c>
      <c r="E27" s="138">
        <f t="shared" si="0"/>
        <v>1.89</v>
      </c>
      <c r="F27" s="138">
        <f t="shared" si="0"/>
        <v>-10.71</v>
      </c>
      <c r="G27" s="138">
        <f t="shared" si="0"/>
        <v>28.57</v>
      </c>
      <c r="H27" s="138">
        <f t="shared" ref="H27:M27" si="1">H26-H25</f>
        <v>0.9</v>
      </c>
      <c r="I27" s="138">
        <f t="shared" si="1"/>
        <v>0.5</v>
      </c>
      <c r="J27" s="138">
        <f t="shared" si="1"/>
        <v>1.1000000000000001</v>
      </c>
      <c r="K27" s="138">
        <f t="shared" si="1"/>
        <v>0.1</v>
      </c>
      <c r="L27" s="138">
        <f t="shared" si="1"/>
        <v>-0.5</v>
      </c>
      <c r="M27" s="139">
        <f t="shared" si="1"/>
        <v>1</v>
      </c>
    </row>
    <row r="28" spans="1:13" ht="33.6" customHeight="1" thickBot="1">
      <c r="A28" s="239" t="s">
        <v>298</v>
      </c>
      <c r="B28" s="140">
        <f>(B26-B21)/B21*100</f>
        <v>1.39</v>
      </c>
      <c r="C28" s="141">
        <f>(C26-C21)/C21*100</f>
        <v>2.23</v>
      </c>
      <c r="D28" s="141">
        <f>(D26-D21)/D21*100</f>
        <v>1.72</v>
      </c>
      <c r="E28" s="141">
        <f>(E26-E21)/E21*100</f>
        <v>2.86</v>
      </c>
      <c r="F28" s="211" t="s">
        <v>115</v>
      </c>
      <c r="G28" s="211" t="s">
        <v>115</v>
      </c>
      <c r="H28" s="141">
        <f t="shared" ref="H28:M28" si="2">H26-H21</f>
        <v>0.5</v>
      </c>
      <c r="I28" s="141">
        <f t="shared" si="2"/>
        <v>0.4</v>
      </c>
      <c r="J28" s="141">
        <f t="shared" si="2"/>
        <v>0.7</v>
      </c>
      <c r="K28" s="141">
        <f t="shared" si="2"/>
        <v>-0.1</v>
      </c>
      <c r="L28" s="141">
        <f t="shared" si="2"/>
        <v>0</v>
      </c>
      <c r="M28" s="142">
        <f t="shared" si="2"/>
        <v>0</v>
      </c>
    </row>
    <row r="29" spans="1:13" ht="21.95" customHeight="1">
      <c r="A29" s="126" t="s">
        <v>180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</row>
    <row r="30" spans="1:13" s="107" customFormat="1" ht="15" customHeight="1">
      <c r="A30" s="122" t="s">
        <v>193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 s="107" customFormat="1" ht="15" customHeight="1"/>
    <row r="32" spans="1:13" s="107" customFormat="1" ht="15" customHeight="1"/>
    <row r="33" spans="1:13" s="154" customFormat="1" ht="15" customHeight="1">
      <c r="A33" s="154">
        <v>11</v>
      </c>
      <c r="B33" s="154">
        <v>7.5</v>
      </c>
      <c r="C33" s="154">
        <v>5</v>
      </c>
      <c r="D33" s="154">
        <v>4.5999999999999996</v>
      </c>
      <c r="E33" s="154">
        <v>4.5999999999999996</v>
      </c>
      <c r="F33" s="154">
        <v>6</v>
      </c>
      <c r="G33" s="154">
        <v>5.5</v>
      </c>
      <c r="H33" s="154">
        <v>4.8</v>
      </c>
      <c r="I33" s="154">
        <v>4.8</v>
      </c>
      <c r="J33" s="154">
        <v>4.8</v>
      </c>
      <c r="K33" s="154">
        <v>5</v>
      </c>
      <c r="L33" s="154">
        <v>5</v>
      </c>
      <c r="M33" s="154">
        <v>5</v>
      </c>
    </row>
    <row r="34" spans="1:13" s="107" customFormat="1" ht="15" customHeight="1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</row>
  </sheetData>
  <mergeCells count="11">
    <mergeCell ref="B4:B6"/>
    <mergeCell ref="D5:E5"/>
    <mergeCell ref="F5:G5"/>
    <mergeCell ref="C5:C6"/>
    <mergeCell ref="A23:A24"/>
    <mergeCell ref="A18:A19"/>
    <mergeCell ref="A3:A6"/>
    <mergeCell ref="B3:M3"/>
    <mergeCell ref="C4:G4"/>
    <mergeCell ref="H4:J5"/>
    <mergeCell ref="K4:M5"/>
  </mergeCells>
  <phoneticPr fontId="4" type="noConversion"/>
  <pageMargins left="0.75" right="0.75" top="1" bottom="1" header="0.5" footer="0.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31"/>
  <sheetViews>
    <sheetView showGridLines="0" zoomScaleNormal="100" workbookViewId="0">
      <selection activeCell="F9" sqref="F9"/>
    </sheetView>
  </sheetViews>
  <sheetFormatPr defaultRowHeight="15.75"/>
  <cols>
    <col min="1" max="1" width="2.875" style="7" customWidth="1"/>
    <col min="2" max="2" width="9.125" style="7" customWidth="1"/>
    <col min="3" max="3" width="11.625" style="7" customWidth="1"/>
    <col min="4" max="4" width="5.375" style="7" customWidth="1"/>
    <col min="5" max="5" width="5.875" style="7" customWidth="1"/>
    <col min="6" max="6" width="7.875" style="7" customWidth="1"/>
    <col min="7" max="7" width="10.125" style="7" customWidth="1"/>
    <col min="8" max="10" width="10.625" style="7" customWidth="1"/>
    <col min="11" max="11" width="7.625" style="7" customWidth="1"/>
    <col min="12" max="12" width="9.375" style="7" customWidth="1"/>
    <col min="13" max="13" width="5.25" style="7" customWidth="1"/>
    <col min="14" max="16384" width="9" style="7"/>
  </cols>
  <sheetData>
    <row r="1" spans="1:1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4" customHeight="1" thickBot="1">
      <c r="A2" s="6"/>
      <c r="B2" s="8" t="s">
        <v>305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77" customFormat="1" ht="23.45" customHeight="1">
      <c r="A3" s="176"/>
      <c r="B3" s="365" t="s">
        <v>4</v>
      </c>
      <c r="C3" s="368" t="s">
        <v>181</v>
      </c>
      <c r="D3" s="371" t="s">
        <v>6</v>
      </c>
      <c r="E3" s="374" t="s">
        <v>7</v>
      </c>
      <c r="F3" s="374" t="s">
        <v>8</v>
      </c>
      <c r="G3" s="374" t="s">
        <v>9</v>
      </c>
      <c r="H3" s="381" t="s">
        <v>0</v>
      </c>
      <c r="I3" s="382"/>
      <c r="J3" s="382"/>
      <c r="K3" s="383" t="s">
        <v>201</v>
      </c>
      <c r="L3" s="371" t="s">
        <v>182</v>
      </c>
      <c r="M3" s="377" t="s">
        <v>183</v>
      </c>
    </row>
    <row r="4" spans="1:13" s="177" customFormat="1" ht="23.45" customHeight="1">
      <c r="A4" s="176"/>
      <c r="B4" s="366"/>
      <c r="C4" s="369"/>
      <c r="D4" s="372"/>
      <c r="E4" s="375"/>
      <c r="F4" s="375"/>
      <c r="G4" s="375"/>
      <c r="H4" s="380" t="s">
        <v>1</v>
      </c>
      <c r="I4" s="380" t="s">
        <v>2</v>
      </c>
      <c r="J4" s="380" t="s">
        <v>3</v>
      </c>
      <c r="K4" s="372"/>
      <c r="L4" s="372"/>
      <c r="M4" s="378"/>
    </row>
    <row r="5" spans="1:13" s="177" customFormat="1" ht="23.45" customHeight="1" thickBot="1">
      <c r="A5" s="176"/>
      <c r="B5" s="367"/>
      <c r="C5" s="370"/>
      <c r="D5" s="373"/>
      <c r="E5" s="376"/>
      <c r="F5" s="376"/>
      <c r="G5" s="376"/>
      <c r="H5" s="376"/>
      <c r="I5" s="376"/>
      <c r="J5" s="376"/>
      <c r="K5" s="372"/>
      <c r="L5" s="373"/>
      <c r="M5" s="379"/>
    </row>
    <row r="6" spans="1:13" ht="19.5" customHeight="1">
      <c r="A6" s="6"/>
      <c r="B6" s="174" t="s">
        <v>5</v>
      </c>
      <c r="C6" s="20">
        <f>SUM(C8:C27)</f>
        <v>36009.4899</v>
      </c>
      <c r="D6" s="25">
        <f t="shared" ref="D6:J6" si="0">SUM(D8:D27)</f>
        <v>358</v>
      </c>
      <c r="E6" s="25">
        <f t="shared" si="0"/>
        <v>7791</v>
      </c>
      <c r="F6" s="25">
        <f t="shared" si="0"/>
        <v>146942</v>
      </c>
      <c r="G6" s="25">
        <f>SUM(G8:G27)</f>
        <v>8261349</v>
      </c>
      <c r="H6" s="25">
        <f t="shared" si="0"/>
        <v>23244987</v>
      </c>
      <c r="I6" s="25">
        <f t="shared" si="0"/>
        <v>11614958</v>
      </c>
      <c r="J6" s="25">
        <f t="shared" si="0"/>
        <v>11630029</v>
      </c>
      <c r="K6" s="47">
        <f>(I6/J6)*100</f>
        <v>99.87</v>
      </c>
      <c r="L6" s="196">
        <f>H6/C6</f>
        <v>645.52</v>
      </c>
      <c r="M6" s="44">
        <f>H6/G6</f>
        <v>2.81</v>
      </c>
    </row>
    <row r="7" spans="1:13" ht="19.5" customHeight="1">
      <c r="A7" s="6"/>
      <c r="B7" s="240" t="s">
        <v>89</v>
      </c>
      <c r="C7" s="26">
        <f>SUM(C8:C22)</f>
        <v>26330.957699999999</v>
      </c>
      <c r="D7" s="16">
        <f t="shared" ref="D7:J7" si="1">SUM(D8:D22)</f>
        <v>213</v>
      </c>
      <c r="E7" s="16">
        <f t="shared" si="1"/>
        <v>4033</v>
      </c>
      <c r="F7" s="16">
        <f t="shared" si="1"/>
        <v>70041</v>
      </c>
      <c r="G7" s="16">
        <f>SUM(G8:G22)</f>
        <v>3131353</v>
      </c>
      <c r="H7" s="16">
        <f t="shared" si="1"/>
        <v>9232555</v>
      </c>
      <c r="I7" s="16">
        <f>SUM(I8:I22)</f>
        <v>4704581</v>
      </c>
      <c r="J7" s="16">
        <f t="shared" si="1"/>
        <v>4527974</v>
      </c>
      <c r="K7" s="23">
        <f>I7/J7*100</f>
        <v>103.9</v>
      </c>
      <c r="L7" s="34">
        <f>H7/C7</f>
        <v>350.63</v>
      </c>
      <c r="M7" s="45">
        <f>H7/G7</f>
        <v>2.95</v>
      </c>
    </row>
    <row r="8" spans="1:13" ht="19.5" customHeight="1">
      <c r="A8" s="6"/>
      <c r="B8" s="175" t="s">
        <v>90</v>
      </c>
      <c r="C8" s="26">
        <v>2143.6251000000002</v>
      </c>
      <c r="D8" s="246">
        <v>12</v>
      </c>
      <c r="E8" s="247">
        <v>233</v>
      </c>
      <c r="F8" s="247">
        <v>3657</v>
      </c>
      <c r="G8" s="247">
        <v>161091</v>
      </c>
      <c r="H8" s="16">
        <v>458427</v>
      </c>
      <c r="I8" s="247">
        <v>232834</v>
      </c>
      <c r="J8" s="247">
        <v>225593</v>
      </c>
      <c r="K8" s="23">
        <f t="shared" ref="K8:K27" si="2">I8/J8*100</f>
        <v>103.21</v>
      </c>
      <c r="L8" s="34">
        <f t="shared" ref="L8:L27" si="3">H8/C8</f>
        <v>213.86</v>
      </c>
      <c r="M8" s="45">
        <f t="shared" ref="M8:M27" si="4">H8/G8</f>
        <v>2.85</v>
      </c>
    </row>
    <row r="9" spans="1:13" ht="19.5" customHeight="1">
      <c r="A9" s="6"/>
      <c r="B9" s="175" t="s">
        <v>91</v>
      </c>
      <c r="C9" s="26">
        <v>1220.954</v>
      </c>
      <c r="D9" s="246">
        <v>13</v>
      </c>
      <c r="E9" s="247">
        <v>495</v>
      </c>
      <c r="F9" s="247">
        <v>11486</v>
      </c>
      <c r="G9" s="247">
        <v>718936</v>
      </c>
      <c r="H9" s="16">
        <v>2045811</v>
      </c>
      <c r="I9" s="247">
        <v>1027246</v>
      </c>
      <c r="J9" s="247">
        <v>1018565</v>
      </c>
      <c r="K9" s="23">
        <f t="shared" si="2"/>
        <v>100.85</v>
      </c>
      <c r="L9" s="34">
        <f t="shared" si="3"/>
        <v>1675.58</v>
      </c>
      <c r="M9" s="45">
        <f>H9/G9</f>
        <v>2.85</v>
      </c>
    </row>
    <row r="10" spans="1:13" ht="19.5" customHeight="1">
      <c r="A10" s="6"/>
      <c r="B10" s="175" t="s">
        <v>92</v>
      </c>
      <c r="C10" s="26">
        <v>1427.5369000000001</v>
      </c>
      <c r="D10" s="246">
        <v>13</v>
      </c>
      <c r="E10" s="247">
        <v>191</v>
      </c>
      <c r="F10" s="247">
        <v>3182</v>
      </c>
      <c r="G10" s="247">
        <v>175569</v>
      </c>
      <c r="H10" s="16">
        <v>531723</v>
      </c>
      <c r="I10" s="247">
        <v>272429</v>
      </c>
      <c r="J10" s="247">
        <v>259294</v>
      </c>
      <c r="K10" s="23">
        <f t="shared" si="2"/>
        <v>105.07</v>
      </c>
      <c r="L10" s="34">
        <f t="shared" si="3"/>
        <v>372.48</v>
      </c>
      <c r="M10" s="45">
        <f t="shared" si="4"/>
        <v>3.03</v>
      </c>
    </row>
    <row r="11" spans="1:13" ht="19.5" customHeight="1">
      <c r="A11" s="6"/>
      <c r="B11" s="175" t="s">
        <v>93</v>
      </c>
      <c r="C11" s="26">
        <v>1820.3149000000001</v>
      </c>
      <c r="D11" s="246">
        <v>18</v>
      </c>
      <c r="E11" s="247">
        <v>274</v>
      </c>
      <c r="F11" s="247">
        <v>4645</v>
      </c>
      <c r="G11" s="247">
        <v>181264</v>
      </c>
      <c r="H11" s="16">
        <v>565693</v>
      </c>
      <c r="I11" s="247">
        <v>291930</v>
      </c>
      <c r="J11" s="247">
        <v>273763</v>
      </c>
      <c r="K11" s="23">
        <f t="shared" si="2"/>
        <v>106.64</v>
      </c>
      <c r="L11" s="34">
        <f t="shared" si="3"/>
        <v>310.77</v>
      </c>
      <c r="M11" s="45">
        <f t="shared" si="4"/>
        <v>3.12</v>
      </c>
    </row>
    <row r="12" spans="1:13" ht="19.5" customHeight="1">
      <c r="A12" s="6"/>
      <c r="B12" s="175" t="s">
        <v>94</v>
      </c>
      <c r="C12" s="26">
        <v>1074.396</v>
      </c>
      <c r="D12" s="246">
        <v>26</v>
      </c>
      <c r="E12" s="247">
        <v>589</v>
      </c>
      <c r="F12" s="247">
        <v>9126</v>
      </c>
      <c r="G12" s="247">
        <v>376328</v>
      </c>
      <c r="H12" s="16">
        <v>1294911</v>
      </c>
      <c r="I12" s="247">
        <v>662781</v>
      </c>
      <c r="J12" s="247">
        <v>632130</v>
      </c>
      <c r="K12" s="23">
        <f t="shared" si="2"/>
        <v>104.85</v>
      </c>
      <c r="L12" s="34">
        <f t="shared" si="3"/>
        <v>1205.25</v>
      </c>
      <c r="M12" s="45">
        <f t="shared" si="4"/>
        <v>3.44</v>
      </c>
    </row>
    <row r="13" spans="1:13" ht="19.5" customHeight="1">
      <c r="A13" s="6"/>
      <c r="B13" s="175" t="s">
        <v>95</v>
      </c>
      <c r="C13" s="26">
        <v>4106.4359999999997</v>
      </c>
      <c r="D13" s="246">
        <v>13</v>
      </c>
      <c r="E13" s="247">
        <v>262</v>
      </c>
      <c r="F13" s="247">
        <v>4263</v>
      </c>
      <c r="G13" s="247">
        <v>175527</v>
      </c>
      <c r="H13" s="16">
        <v>516315</v>
      </c>
      <c r="I13" s="247">
        <v>264985</v>
      </c>
      <c r="J13" s="247">
        <v>251330</v>
      </c>
      <c r="K13" s="23">
        <f t="shared" si="2"/>
        <v>105.43</v>
      </c>
      <c r="L13" s="34">
        <f t="shared" si="3"/>
        <v>125.73</v>
      </c>
      <c r="M13" s="45">
        <f t="shared" si="4"/>
        <v>2.94</v>
      </c>
    </row>
    <row r="14" spans="1:13" ht="19.5" customHeight="1">
      <c r="A14" s="6"/>
      <c r="B14" s="175" t="s">
        <v>96</v>
      </c>
      <c r="C14" s="26">
        <v>1290.8326</v>
      </c>
      <c r="D14" s="246">
        <v>20</v>
      </c>
      <c r="E14" s="247">
        <v>387</v>
      </c>
      <c r="F14" s="247">
        <v>6397</v>
      </c>
      <c r="G14" s="247">
        <v>236791</v>
      </c>
      <c r="H14" s="16">
        <v>706958</v>
      </c>
      <c r="I14" s="247">
        <v>368006</v>
      </c>
      <c r="J14" s="247">
        <v>338952</v>
      </c>
      <c r="K14" s="23">
        <f t="shared" si="2"/>
        <v>108.57</v>
      </c>
      <c r="L14" s="34">
        <f t="shared" si="3"/>
        <v>547.67999999999995</v>
      </c>
      <c r="M14" s="45">
        <f t="shared" si="4"/>
        <v>2.99</v>
      </c>
    </row>
    <row r="15" spans="1:13" ht="19.5" customHeight="1">
      <c r="A15" s="6"/>
      <c r="B15" s="175" t="s">
        <v>97</v>
      </c>
      <c r="C15" s="26">
        <v>1903.6367</v>
      </c>
      <c r="D15" s="246">
        <v>18</v>
      </c>
      <c r="E15" s="247">
        <v>357</v>
      </c>
      <c r="F15" s="247">
        <v>5313</v>
      </c>
      <c r="G15" s="247">
        <v>180730</v>
      </c>
      <c r="H15" s="16">
        <v>527721</v>
      </c>
      <c r="I15" s="247">
        <v>274921</v>
      </c>
      <c r="J15" s="247">
        <v>252800</v>
      </c>
      <c r="K15" s="23">
        <f t="shared" si="2"/>
        <v>108.75</v>
      </c>
      <c r="L15" s="34">
        <f t="shared" si="3"/>
        <v>277.22000000000003</v>
      </c>
      <c r="M15" s="45">
        <f t="shared" si="4"/>
        <v>2.92</v>
      </c>
    </row>
    <row r="16" spans="1:13" ht="19.5" customHeight="1">
      <c r="A16" s="6"/>
      <c r="B16" s="175" t="s">
        <v>98</v>
      </c>
      <c r="C16" s="26">
        <v>2775.6003000000001</v>
      </c>
      <c r="D16" s="246">
        <v>33</v>
      </c>
      <c r="E16" s="247">
        <v>464</v>
      </c>
      <c r="F16" s="247">
        <v>7432</v>
      </c>
      <c r="G16" s="247">
        <v>282306</v>
      </c>
      <c r="H16" s="16">
        <v>851127</v>
      </c>
      <c r="I16" s="247">
        <v>436452</v>
      </c>
      <c r="J16" s="247">
        <v>414675</v>
      </c>
      <c r="K16" s="23">
        <f t="shared" si="2"/>
        <v>105.25</v>
      </c>
      <c r="L16" s="34">
        <f t="shared" si="3"/>
        <v>306.64999999999998</v>
      </c>
      <c r="M16" s="45">
        <f t="shared" si="4"/>
        <v>3.01</v>
      </c>
    </row>
    <row r="17" spans="1:13" ht="19.5" customHeight="1">
      <c r="A17" s="6"/>
      <c r="B17" s="175" t="s">
        <v>99</v>
      </c>
      <c r="C17" s="26">
        <v>3515.2525999999998</v>
      </c>
      <c r="D17" s="246">
        <v>16</v>
      </c>
      <c r="E17" s="247">
        <v>147</v>
      </c>
      <c r="F17" s="247">
        <v>2687</v>
      </c>
      <c r="G17" s="247">
        <v>81794</v>
      </c>
      <c r="H17" s="16">
        <v>224675</v>
      </c>
      <c r="I17" s="247">
        <v>116663</v>
      </c>
      <c r="J17" s="247">
        <v>108012</v>
      </c>
      <c r="K17" s="23">
        <f t="shared" si="2"/>
        <v>108.01</v>
      </c>
      <c r="L17" s="34">
        <f>H17/C17</f>
        <v>63.91</v>
      </c>
      <c r="M17" s="45">
        <f t="shared" si="4"/>
        <v>2.75</v>
      </c>
    </row>
    <row r="18" spans="1:13" ht="19.5" customHeight="1">
      <c r="A18" s="6"/>
      <c r="B18" s="175" t="s">
        <v>100</v>
      </c>
      <c r="C18" s="26">
        <v>4628.5713999999998</v>
      </c>
      <c r="D18" s="246">
        <v>13</v>
      </c>
      <c r="E18" s="247">
        <v>177</v>
      </c>
      <c r="F18" s="247">
        <v>3578</v>
      </c>
      <c r="G18" s="247">
        <v>123606</v>
      </c>
      <c r="H18" s="16">
        <v>333639</v>
      </c>
      <c r="I18" s="247">
        <v>170731</v>
      </c>
      <c r="J18" s="247">
        <v>162908</v>
      </c>
      <c r="K18" s="23">
        <f t="shared" si="2"/>
        <v>104.8</v>
      </c>
      <c r="L18" s="34">
        <f t="shared" si="3"/>
        <v>72.08</v>
      </c>
      <c r="M18" s="45">
        <f t="shared" si="4"/>
        <v>2.7</v>
      </c>
    </row>
    <row r="19" spans="1:13" ht="19.5" customHeight="1">
      <c r="A19" s="6"/>
      <c r="B19" s="175" t="s">
        <v>101</v>
      </c>
      <c r="C19" s="26">
        <v>126.86409999999999</v>
      </c>
      <c r="D19" s="246">
        <v>6</v>
      </c>
      <c r="E19" s="247">
        <v>96</v>
      </c>
      <c r="F19" s="247">
        <v>1388</v>
      </c>
      <c r="G19" s="247">
        <v>37351</v>
      </c>
      <c r="H19" s="16">
        <v>100812</v>
      </c>
      <c r="I19" s="247">
        <v>51982</v>
      </c>
      <c r="J19" s="247">
        <v>48830</v>
      </c>
      <c r="K19" s="23">
        <f t="shared" si="2"/>
        <v>106.46</v>
      </c>
      <c r="L19" s="34">
        <f t="shared" si="3"/>
        <v>794.65</v>
      </c>
      <c r="M19" s="45">
        <f t="shared" si="4"/>
        <v>2.7</v>
      </c>
    </row>
    <row r="20" spans="1:13" ht="19.5" customHeight="1">
      <c r="A20" s="6"/>
      <c r="B20" s="175" t="s">
        <v>102</v>
      </c>
      <c r="C20" s="26">
        <v>132.75890000000001</v>
      </c>
      <c r="D20" s="246">
        <v>7</v>
      </c>
      <c r="E20" s="247">
        <v>157</v>
      </c>
      <c r="F20" s="247">
        <v>3311</v>
      </c>
      <c r="G20" s="247">
        <v>149780</v>
      </c>
      <c r="H20" s="16">
        <v>374428</v>
      </c>
      <c r="I20" s="247">
        <v>188395</v>
      </c>
      <c r="J20" s="247">
        <v>186033</v>
      </c>
      <c r="K20" s="23">
        <f t="shared" si="2"/>
        <v>101.27</v>
      </c>
      <c r="L20" s="34">
        <f t="shared" si="3"/>
        <v>2820.36</v>
      </c>
      <c r="M20" s="45">
        <f t="shared" si="4"/>
        <v>2.5</v>
      </c>
    </row>
    <row r="21" spans="1:13" ht="19.5" customHeight="1">
      <c r="A21" s="6"/>
      <c r="B21" s="175" t="s">
        <v>103</v>
      </c>
      <c r="C21" s="26">
        <v>104.15260000000001</v>
      </c>
      <c r="D21" s="246">
        <v>3</v>
      </c>
      <c r="E21" s="247">
        <v>120</v>
      </c>
      <c r="F21" s="247">
        <v>2188</v>
      </c>
      <c r="G21" s="247">
        <v>152568</v>
      </c>
      <c r="H21" s="16">
        <v>429212</v>
      </c>
      <c r="I21" s="247">
        <v>212523</v>
      </c>
      <c r="J21" s="247">
        <v>216689</v>
      </c>
      <c r="K21" s="23">
        <f t="shared" si="2"/>
        <v>98.08</v>
      </c>
      <c r="L21" s="34">
        <f t="shared" si="3"/>
        <v>4120.99</v>
      </c>
      <c r="M21" s="45">
        <f t="shared" si="4"/>
        <v>2.81</v>
      </c>
    </row>
    <row r="22" spans="1:13" ht="19.5" customHeight="1">
      <c r="A22" s="6"/>
      <c r="B22" s="175" t="s">
        <v>104</v>
      </c>
      <c r="C22" s="26">
        <v>60.025599999999997</v>
      </c>
      <c r="D22" s="246">
        <v>2</v>
      </c>
      <c r="E22" s="247">
        <v>84</v>
      </c>
      <c r="F22" s="247">
        <v>1388</v>
      </c>
      <c r="G22" s="247">
        <v>97712</v>
      </c>
      <c r="H22" s="16">
        <v>271103</v>
      </c>
      <c r="I22" s="247">
        <v>132703</v>
      </c>
      <c r="J22" s="247">
        <v>138400</v>
      </c>
      <c r="K22" s="23">
        <f t="shared" si="2"/>
        <v>95.88</v>
      </c>
      <c r="L22" s="34">
        <f t="shared" si="3"/>
        <v>4516.46</v>
      </c>
      <c r="M22" s="45">
        <f t="shared" si="4"/>
        <v>2.77</v>
      </c>
    </row>
    <row r="23" spans="1:13" ht="19.5" customHeight="1">
      <c r="A23" s="6"/>
      <c r="B23" s="241" t="s">
        <v>105</v>
      </c>
      <c r="C23" s="26">
        <v>2052.5666999999999</v>
      </c>
      <c r="D23" s="246">
        <v>29</v>
      </c>
      <c r="E23" s="247">
        <v>1032</v>
      </c>
      <c r="F23" s="247">
        <v>22113</v>
      </c>
      <c r="G23" s="247">
        <v>1480359</v>
      </c>
      <c r="H23" s="16">
        <v>3955390</v>
      </c>
      <c r="I23" s="247">
        <v>1949172</v>
      </c>
      <c r="J23" s="247">
        <v>2006218</v>
      </c>
      <c r="K23" s="23">
        <f t="shared" si="2"/>
        <v>97.16</v>
      </c>
      <c r="L23" s="34">
        <f t="shared" si="3"/>
        <v>1927.05</v>
      </c>
      <c r="M23" s="45">
        <f t="shared" si="4"/>
        <v>2.67</v>
      </c>
    </row>
    <row r="24" spans="1:13" ht="19.5" customHeight="1">
      <c r="A24" s="6"/>
      <c r="B24" s="241" t="s">
        <v>106</v>
      </c>
      <c r="C24" s="26">
        <v>271.79969999999997</v>
      </c>
      <c r="D24" s="246">
        <v>12</v>
      </c>
      <c r="E24" s="247">
        <v>456</v>
      </c>
      <c r="F24" s="247">
        <v>9547</v>
      </c>
      <c r="G24" s="247">
        <v>1027984</v>
      </c>
      <c r="H24" s="16">
        <v>2690232</v>
      </c>
      <c r="I24" s="247">
        <v>1291306</v>
      </c>
      <c r="J24" s="247">
        <v>1398926</v>
      </c>
      <c r="K24" s="23">
        <f t="shared" si="2"/>
        <v>92.31</v>
      </c>
      <c r="L24" s="34">
        <f t="shared" si="3"/>
        <v>9897.85</v>
      </c>
      <c r="M24" s="45">
        <f t="shared" si="4"/>
        <v>2.62</v>
      </c>
    </row>
    <row r="25" spans="1:13" ht="19.5" customHeight="1">
      <c r="A25" s="6"/>
      <c r="B25" s="241" t="s">
        <v>107</v>
      </c>
      <c r="C25" s="26">
        <v>2214.8968</v>
      </c>
      <c r="D25" s="246">
        <v>29</v>
      </c>
      <c r="E25" s="247">
        <v>625</v>
      </c>
      <c r="F25" s="247">
        <v>12941</v>
      </c>
      <c r="G25" s="247">
        <v>900230</v>
      </c>
      <c r="H25" s="16">
        <v>2705064</v>
      </c>
      <c r="I25" s="247">
        <v>1341024</v>
      </c>
      <c r="J25" s="247">
        <v>1364040</v>
      </c>
      <c r="K25" s="23">
        <f t="shared" si="2"/>
        <v>98.31</v>
      </c>
      <c r="L25" s="34">
        <f t="shared" si="3"/>
        <v>1221.3</v>
      </c>
      <c r="M25" s="45">
        <f t="shared" si="4"/>
        <v>3</v>
      </c>
    </row>
    <row r="26" spans="1:13" ht="19.5" customHeight="1">
      <c r="A26" s="6"/>
      <c r="B26" s="241" t="s">
        <v>108</v>
      </c>
      <c r="C26" s="26">
        <v>2191.6531</v>
      </c>
      <c r="D26" s="246">
        <v>37</v>
      </c>
      <c r="E26" s="247">
        <v>752</v>
      </c>
      <c r="F26" s="247">
        <v>14644</v>
      </c>
      <c r="G26" s="247">
        <v>663977</v>
      </c>
      <c r="H26" s="16">
        <v>1883077</v>
      </c>
      <c r="I26" s="247">
        <v>944234</v>
      </c>
      <c r="J26" s="247">
        <v>938843</v>
      </c>
      <c r="K26" s="23">
        <f t="shared" si="2"/>
        <v>100.57</v>
      </c>
      <c r="L26" s="34">
        <f t="shared" si="3"/>
        <v>859.2</v>
      </c>
      <c r="M26" s="45">
        <f t="shared" si="4"/>
        <v>2.84</v>
      </c>
    </row>
    <row r="27" spans="1:13" ht="19.5" customHeight="1" thickBot="1">
      <c r="A27" s="6"/>
      <c r="B27" s="242" t="s">
        <v>109</v>
      </c>
      <c r="C27" s="43">
        <v>2947.6158999999998</v>
      </c>
      <c r="D27" s="248">
        <v>38</v>
      </c>
      <c r="E27" s="249">
        <v>893</v>
      </c>
      <c r="F27" s="249">
        <v>17656</v>
      </c>
      <c r="G27" s="249">
        <v>1057446</v>
      </c>
      <c r="H27" s="49">
        <v>2778669</v>
      </c>
      <c r="I27" s="249">
        <v>1384641</v>
      </c>
      <c r="J27" s="249">
        <v>1394028</v>
      </c>
      <c r="K27" s="48">
        <f t="shared" si="2"/>
        <v>99.33</v>
      </c>
      <c r="L27" s="197">
        <f t="shared" si="3"/>
        <v>942.68</v>
      </c>
      <c r="M27" s="46">
        <f t="shared" si="4"/>
        <v>2.63</v>
      </c>
    </row>
    <row r="28" spans="1:13" ht="17.25" customHeight="1">
      <c r="A28" s="6"/>
      <c r="B28" s="243"/>
      <c r="C28" s="21"/>
      <c r="D28" s="22"/>
      <c r="E28" s="19"/>
      <c r="F28" s="10"/>
      <c r="G28" s="10"/>
      <c r="H28" s="16"/>
      <c r="I28" s="10"/>
      <c r="J28" s="10"/>
      <c r="K28" s="23"/>
      <c r="L28" s="24"/>
      <c r="M28" s="23"/>
    </row>
    <row r="29" spans="1:13" ht="17.25" customHeight="1">
      <c r="A29" s="6"/>
      <c r="B29" s="9"/>
      <c r="C29" s="21"/>
      <c r="D29" s="22"/>
      <c r="E29" s="19"/>
      <c r="F29" s="10"/>
      <c r="G29" s="10"/>
      <c r="H29" s="16"/>
      <c r="I29" s="10"/>
      <c r="J29" s="10"/>
      <c r="K29" s="23"/>
      <c r="L29" s="24"/>
      <c r="M29" s="23"/>
    </row>
    <row r="30" spans="1:13" s="173" customFormat="1" ht="14.25" customHeight="1">
      <c r="A30" s="172"/>
      <c r="B30" s="154">
        <v>8.5</v>
      </c>
      <c r="C30" s="154">
        <v>11</v>
      </c>
      <c r="D30" s="154">
        <v>4.75</v>
      </c>
      <c r="E30" s="154">
        <v>5.25</v>
      </c>
      <c r="F30" s="154">
        <v>7.25</v>
      </c>
      <c r="G30" s="154">
        <v>9.5</v>
      </c>
      <c r="H30" s="154">
        <v>10</v>
      </c>
      <c r="I30" s="154">
        <v>10</v>
      </c>
      <c r="J30" s="154">
        <v>10</v>
      </c>
      <c r="K30" s="154">
        <v>7</v>
      </c>
      <c r="L30" s="154">
        <v>8.75</v>
      </c>
      <c r="M30" s="154">
        <v>4.63</v>
      </c>
    </row>
    <row r="31" spans="1:13" ht="14.25" customHeight="1">
      <c r="A31" s="6"/>
      <c r="B31" s="6"/>
      <c r="C31" s="6"/>
      <c r="D31" s="6"/>
      <c r="E31" s="9"/>
      <c r="F31" s="10"/>
      <c r="G31" s="11"/>
      <c r="H31" s="12"/>
      <c r="I31" s="10"/>
      <c r="J31" s="10"/>
      <c r="K31" s="6"/>
      <c r="L31" s="6"/>
      <c r="M31" s="6"/>
    </row>
  </sheetData>
  <mergeCells count="13">
    <mergeCell ref="B3:B5"/>
    <mergeCell ref="C3:C5"/>
    <mergeCell ref="D3:D5"/>
    <mergeCell ref="E3:E5"/>
    <mergeCell ref="M3:M5"/>
    <mergeCell ref="J4:J5"/>
    <mergeCell ref="F3:F5"/>
    <mergeCell ref="G3:G5"/>
    <mergeCell ref="H4:H5"/>
    <mergeCell ref="I4:I5"/>
    <mergeCell ref="H3:J3"/>
    <mergeCell ref="K3:K5"/>
    <mergeCell ref="L3:L5"/>
  </mergeCells>
  <phoneticPr fontId="2" type="noConversion"/>
  <printOptions horizontalCentered="1" verticalCentered="1"/>
  <pageMargins left="0.35433070866141736" right="0.35433070866141736" top="0.19685039370078741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opLeftCell="A7" zoomScaleNormal="100" workbookViewId="0">
      <selection activeCell="K21" sqref="K21"/>
    </sheetView>
  </sheetViews>
  <sheetFormatPr defaultRowHeight="15.75"/>
  <cols>
    <col min="1" max="1" width="3.5" style="91" customWidth="1"/>
    <col min="2" max="2" width="7.625" style="91" customWidth="1"/>
    <col min="3" max="3" width="10.625" style="91" customWidth="1"/>
    <col min="4" max="4" width="4.625" style="91" customWidth="1"/>
    <col min="5" max="5" width="6.625" style="91" customWidth="1"/>
    <col min="6" max="6" width="7.625" style="91" customWidth="1"/>
    <col min="7" max="9" width="9.125" style="91" customWidth="1"/>
    <col min="10" max="10" width="7.625" style="91" customWidth="1"/>
    <col min="11" max="11" width="7.125" style="91" customWidth="1"/>
    <col min="12" max="12" width="5.625" style="91" customWidth="1"/>
    <col min="13" max="13" width="9.125" style="91" customWidth="1"/>
    <col min="14" max="15" width="10.125" style="91" customWidth="1"/>
    <col min="16" max="16" width="9" style="91"/>
    <col min="17" max="17" width="9.5" style="91" bestFit="1" customWidth="1"/>
    <col min="18" max="16384" width="9" style="91"/>
  </cols>
  <sheetData>
    <row r="1" spans="1:1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24" customHeight="1" thickBot="1">
      <c r="B2" s="8" t="s">
        <v>304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23.1" customHeight="1">
      <c r="A3" s="61"/>
      <c r="B3" s="396" t="s">
        <v>85</v>
      </c>
      <c r="C3" s="368" t="s">
        <v>86</v>
      </c>
      <c r="D3" s="374" t="s">
        <v>7</v>
      </c>
      <c r="E3" s="374" t="s">
        <v>8</v>
      </c>
      <c r="F3" s="374" t="s">
        <v>9</v>
      </c>
      <c r="G3" s="385" t="s">
        <v>0</v>
      </c>
      <c r="H3" s="386"/>
      <c r="I3" s="386"/>
      <c r="J3" s="383" t="s">
        <v>87</v>
      </c>
      <c r="K3" s="393" t="s">
        <v>184</v>
      </c>
      <c r="L3" s="371" t="s">
        <v>84</v>
      </c>
      <c r="M3" s="371" t="s">
        <v>113</v>
      </c>
      <c r="N3" s="390" t="s">
        <v>254</v>
      </c>
      <c r="O3" s="384" t="s">
        <v>255</v>
      </c>
    </row>
    <row r="4" spans="1:15" ht="23.1" customHeight="1">
      <c r="A4" s="61"/>
      <c r="B4" s="397"/>
      <c r="C4" s="369"/>
      <c r="D4" s="375"/>
      <c r="E4" s="375"/>
      <c r="F4" s="375"/>
      <c r="G4" s="387"/>
      <c r="H4" s="387"/>
      <c r="I4" s="387"/>
      <c r="J4" s="372"/>
      <c r="K4" s="394"/>
      <c r="L4" s="372"/>
      <c r="M4" s="372"/>
      <c r="N4" s="391"/>
      <c r="O4" s="378"/>
    </row>
    <row r="5" spans="1:15" ht="23.1" customHeight="1">
      <c r="A5" s="61"/>
      <c r="B5" s="397"/>
      <c r="C5" s="369"/>
      <c r="D5" s="375"/>
      <c r="E5" s="375"/>
      <c r="F5" s="375"/>
      <c r="G5" s="388" t="s">
        <v>1</v>
      </c>
      <c r="H5" s="388" t="s">
        <v>2</v>
      </c>
      <c r="I5" s="388" t="s">
        <v>3</v>
      </c>
      <c r="J5" s="372"/>
      <c r="K5" s="394"/>
      <c r="L5" s="372"/>
      <c r="M5" s="372"/>
      <c r="N5" s="391"/>
      <c r="O5" s="378"/>
    </row>
    <row r="6" spans="1:15" ht="23.1" customHeight="1" thickBot="1">
      <c r="A6" s="61"/>
      <c r="B6" s="398"/>
      <c r="C6" s="370"/>
      <c r="D6" s="376"/>
      <c r="E6" s="376"/>
      <c r="F6" s="376"/>
      <c r="G6" s="389"/>
      <c r="H6" s="389"/>
      <c r="I6" s="389"/>
      <c r="J6" s="373"/>
      <c r="K6" s="395"/>
      <c r="L6" s="373"/>
      <c r="M6" s="372"/>
      <c r="N6" s="392"/>
      <c r="O6" s="379"/>
    </row>
    <row r="7" spans="1:15" ht="23.1" customHeight="1">
      <c r="A7" s="61"/>
      <c r="B7" s="174" t="s">
        <v>13</v>
      </c>
      <c r="C7" s="20">
        <f t="shared" ref="C7:I7" si="0">SUM(C9:C25)</f>
        <v>1220.954</v>
      </c>
      <c r="D7" s="25">
        <f>SUM(D9:D25)</f>
        <v>495</v>
      </c>
      <c r="E7" s="25">
        <f t="shared" si="0"/>
        <v>11486</v>
      </c>
      <c r="F7" s="25">
        <f t="shared" si="0"/>
        <v>718936</v>
      </c>
      <c r="G7" s="25">
        <f t="shared" si="0"/>
        <v>2045811</v>
      </c>
      <c r="H7" s="25">
        <f t="shared" si="0"/>
        <v>1027246</v>
      </c>
      <c r="I7" s="25">
        <f t="shared" si="0"/>
        <v>1018565</v>
      </c>
      <c r="J7" s="25">
        <f>SUM(J9:J25)</f>
        <v>184369</v>
      </c>
      <c r="K7" s="144">
        <f>(H7/I7)*100</f>
        <v>100.85</v>
      </c>
      <c r="L7" s="47">
        <f>G7/F7</f>
        <v>2.85</v>
      </c>
      <c r="M7" s="47">
        <f>G7/C7</f>
        <v>1675.58</v>
      </c>
      <c r="N7" s="25">
        <f>SUM(N9:N25)</f>
        <v>14384292</v>
      </c>
      <c r="O7" s="145">
        <f>SUM(O9:O25)</f>
        <v>18774967</v>
      </c>
    </row>
    <row r="8" spans="1:15" ht="23.1" customHeight="1">
      <c r="A8" s="61"/>
      <c r="B8" s="179"/>
      <c r="C8" s="26"/>
      <c r="D8" s="16"/>
      <c r="E8" s="16"/>
      <c r="F8" s="146"/>
      <c r="G8" s="16"/>
      <c r="H8" s="16"/>
      <c r="I8" s="16"/>
      <c r="J8" s="19"/>
      <c r="K8" s="147"/>
      <c r="L8" s="23"/>
      <c r="M8" s="23"/>
      <c r="N8" s="16"/>
      <c r="O8" s="36"/>
    </row>
    <row r="9" spans="1:15" ht="23.1" customHeight="1">
      <c r="A9" s="61"/>
      <c r="B9" s="175" t="s">
        <v>14</v>
      </c>
      <c r="C9" s="26">
        <v>34.804600000000001</v>
      </c>
      <c r="D9" s="16">
        <v>76</v>
      </c>
      <c r="E9" s="200">
        <v>1624</v>
      </c>
      <c r="F9" s="16">
        <v>153520</v>
      </c>
      <c r="G9" s="16">
        <v>415490</v>
      </c>
      <c r="H9" s="16">
        <v>203107</v>
      </c>
      <c r="I9" s="16">
        <v>212383</v>
      </c>
      <c r="J9" s="19">
        <v>33664</v>
      </c>
      <c r="K9" s="147">
        <f t="shared" ref="K9:K25" si="1">(H9/I9)*100</f>
        <v>95.63</v>
      </c>
      <c r="L9" s="23">
        <f>G9/F9</f>
        <v>2.71</v>
      </c>
      <c r="M9" s="148">
        <f>G9/C9</f>
        <v>11937.79</v>
      </c>
      <c r="N9" s="16">
        <v>2612162</v>
      </c>
      <c r="O9" s="36">
        <v>3773387</v>
      </c>
    </row>
    <row r="10" spans="1:15" ht="23.1" customHeight="1">
      <c r="A10" s="61"/>
      <c r="B10" s="180"/>
      <c r="C10" s="26"/>
      <c r="D10" s="16"/>
      <c r="E10" s="200"/>
      <c r="F10" s="146"/>
      <c r="G10" s="16"/>
      <c r="H10" s="16"/>
      <c r="I10" s="16"/>
      <c r="J10" s="19"/>
      <c r="K10" s="147"/>
      <c r="L10" s="23"/>
      <c r="M10" s="148"/>
      <c r="N10" s="14"/>
      <c r="O10" s="36"/>
    </row>
    <row r="11" spans="1:15" ht="23.1" customHeight="1">
      <c r="A11" s="61"/>
      <c r="B11" s="175" t="s">
        <v>15</v>
      </c>
      <c r="C11" s="26">
        <v>76.52</v>
      </c>
      <c r="D11" s="16">
        <v>85</v>
      </c>
      <c r="E11" s="200">
        <v>1898</v>
      </c>
      <c r="F11" s="16">
        <v>136526</v>
      </c>
      <c r="G11" s="16">
        <v>379457</v>
      </c>
      <c r="H11" s="16">
        <v>188578</v>
      </c>
      <c r="I11" s="16">
        <v>190879</v>
      </c>
      <c r="J11" s="19">
        <v>35463</v>
      </c>
      <c r="K11" s="147">
        <f t="shared" si="1"/>
        <v>98.79</v>
      </c>
      <c r="L11" s="23">
        <f>G11/F11</f>
        <v>2.78</v>
      </c>
      <c r="M11" s="148">
        <f t="shared" ref="M11:M25" si="2">G11/C11</f>
        <v>4958.93</v>
      </c>
      <c r="N11" s="16">
        <v>2233497</v>
      </c>
      <c r="O11" s="36">
        <v>2511769</v>
      </c>
    </row>
    <row r="12" spans="1:15" ht="23.1" customHeight="1">
      <c r="A12" s="61"/>
      <c r="B12" s="175" t="s">
        <v>16</v>
      </c>
      <c r="C12" s="26">
        <v>47.7532</v>
      </c>
      <c r="D12" s="16">
        <v>46</v>
      </c>
      <c r="E12" s="200">
        <v>1479</v>
      </c>
      <c r="F12" s="16">
        <v>71066</v>
      </c>
      <c r="G12" s="16">
        <v>211224</v>
      </c>
      <c r="H12" s="16">
        <v>105860</v>
      </c>
      <c r="I12" s="16">
        <v>105364</v>
      </c>
      <c r="J12" s="19">
        <v>17448</v>
      </c>
      <c r="K12" s="147">
        <f>(H12/I12)*100</f>
        <v>100.47</v>
      </c>
      <c r="L12" s="23">
        <f>G12/F12</f>
        <v>2.97</v>
      </c>
      <c r="M12" s="148">
        <f t="shared" si="2"/>
        <v>4423.24</v>
      </c>
      <c r="N12" s="16">
        <v>1044426</v>
      </c>
      <c r="O12" s="36">
        <v>1226055</v>
      </c>
    </row>
    <row r="13" spans="1:15" ht="23.1" customHeight="1">
      <c r="A13" s="61"/>
      <c r="B13" s="175" t="s">
        <v>17</v>
      </c>
      <c r="C13" s="26">
        <v>33.711100000000002</v>
      </c>
      <c r="D13" s="16">
        <v>48</v>
      </c>
      <c r="E13" s="200">
        <v>1288</v>
      </c>
      <c r="F13" s="16">
        <v>62181</v>
      </c>
      <c r="G13" s="16">
        <v>179778</v>
      </c>
      <c r="H13" s="16">
        <v>90945</v>
      </c>
      <c r="I13" s="19">
        <v>88833</v>
      </c>
      <c r="J13" s="19">
        <v>16096</v>
      </c>
      <c r="K13" s="147">
        <f t="shared" si="1"/>
        <v>102.38</v>
      </c>
      <c r="L13" s="23">
        <f>G13/F13</f>
        <v>2.89</v>
      </c>
      <c r="M13" s="148">
        <f t="shared" si="2"/>
        <v>5332.9</v>
      </c>
      <c r="N13" s="16">
        <v>870356</v>
      </c>
      <c r="O13" s="36">
        <v>1001256</v>
      </c>
    </row>
    <row r="14" spans="1:15" ht="23.1" customHeight="1">
      <c r="A14" s="61"/>
      <c r="B14" s="180"/>
      <c r="C14" s="26"/>
      <c r="D14" s="16"/>
      <c r="E14" s="259"/>
      <c r="F14" s="146"/>
      <c r="G14" s="16"/>
      <c r="H14" s="146"/>
      <c r="I14" s="16"/>
      <c r="J14" s="19"/>
      <c r="K14" s="147"/>
      <c r="L14" s="23"/>
      <c r="M14" s="148"/>
      <c r="N14" s="14"/>
      <c r="O14" s="36"/>
    </row>
    <row r="15" spans="1:15" ht="23.1" customHeight="1">
      <c r="A15" s="61"/>
      <c r="B15" s="175" t="s">
        <v>88</v>
      </c>
      <c r="C15" s="26">
        <v>89.122900000000001</v>
      </c>
      <c r="D15" s="16">
        <v>41</v>
      </c>
      <c r="E15" s="200">
        <v>962</v>
      </c>
      <c r="F15" s="16">
        <v>52689</v>
      </c>
      <c r="G15" s="16">
        <v>155978</v>
      </c>
      <c r="H15" s="16">
        <v>79170</v>
      </c>
      <c r="I15" s="19">
        <v>76808</v>
      </c>
      <c r="J15" s="19">
        <v>13974</v>
      </c>
      <c r="K15" s="147">
        <f t="shared" si="1"/>
        <v>103.08</v>
      </c>
      <c r="L15" s="23">
        <f>G15/F15</f>
        <v>2.96</v>
      </c>
      <c r="M15" s="148">
        <f t="shared" si="2"/>
        <v>1750.15</v>
      </c>
      <c r="N15" s="14">
        <v>860734</v>
      </c>
      <c r="O15" s="36">
        <v>1010899</v>
      </c>
    </row>
    <row r="16" spans="1:15" ht="23.1" customHeight="1">
      <c r="A16" s="61"/>
      <c r="B16" s="175" t="s">
        <v>18</v>
      </c>
      <c r="C16" s="26">
        <v>105.1206</v>
      </c>
      <c r="D16" s="16">
        <v>27</v>
      </c>
      <c r="E16" s="200">
        <v>705</v>
      </c>
      <c r="F16" s="16">
        <v>30487</v>
      </c>
      <c r="G16" s="16">
        <v>91939</v>
      </c>
      <c r="H16" s="16">
        <v>47313</v>
      </c>
      <c r="I16" s="16">
        <v>44626</v>
      </c>
      <c r="J16" s="19">
        <v>10391</v>
      </c>
      <c r="K16" s="147">
        <f t="shared" si="1"/>
        <v>106.02</v>
      </c>
      <c r="L16" s="23">
        <f>G16/F16</f>
        <v>3.02</v>
      </c>
      <c r="M16" s="148">
        <f t="shared" si="2"/>
        <v>874.6</v>
      </c>
      <c r="N16" s="16">
        <v>762294</v>
      </c>
      <c r="O16" s="36">
        <v>925058</v>
      </c>
    </row>
    <row r="17" spans="1:15" ht="23.1" customHeight="1">
      <c r="A17" s="61"/>
      <c r="B17" s="175" t="s">
        <v>19</v>
      </c>
      <c r="C17" s="26">
        <v>75.502499999999998</v>
      </c>
      <c r="D17" s="16">
        <v>37</v>
      </c>
      <c r="E17" s="200">
        <v>653</v>
      </c>
      <c r="F17" s="16">
        <v>52978</v>
      </c>
      <c r="G17" s="16">
        <v>150135</v>
      </c>
      <c r="H17" s="16">
        <v>75020</v>
      </c>
      <c r="I17" s="16">
        <v>75115</v>
      </c>
      <c r="J17" s="19">
        <v>10420</v>
      </c>
      <c r="K17" s="147">
        <f t="shared" si="1"/>
        <v>99.87</v>
      </c>
      <c r="L17" s="23">
        <f>G17/F17</f>
        <v>2.83</v>
      </c>
      <c r="M17" s="148">
        <f t="shared" si="2"/>
        <v>1988.48</v>
      </c>
      <c r="N17" s="16">
        <v>1428853</v>
      </c>
      <c r="O17" s="36">
        <v>1963988</v>
      </c>
    </row>
    <row r="18" spans="1:15" ht="23.1" customHeight="1">
      <c r="A18" s="61"/>
      <c r="B18" s="180"/>
      <c r="C18" s="26"/>
      <c r="D18" s="16"/>
      <c r="E18" s="259"/>
      <c r="F18" s="146"/>
      <c r="G18" s="16"/>
      <c r="H18" s="146"/>
      <c r="I18" s="146"/>
      <c r="J18" s="19"/>
      <c r="K18" s="147"/>
      <c r="L18" s="23"/>
      <c r="M18" s="148"/>
      <c r="N18" s="14"/>
      <c r="O18" s="36"/>
    </row>
    <row r="19" spans="1:15" ht="23.1" customHeight="1">
      <c r="A19" s="61"/>
      <c r="B19" s="175" t="s">
        <v>20</v>
      </c>
      <c r="C19" s="26">
        <v>87.392499999999998</v>
      </c>
      <c r="D19" s="16">
        <v>18</v>
      </c>
      <c r="E19" s="200">
        <v>416</v>
      </c>
      <c r="F19" s="16">
        <v>28217</v>
      </c>
      <c r="G19" s="16">
        <v>83627</v>
      </c>
      <c r="H19" s="16">
        <v>43111</v>
      </c>
      <c r="I19" s="16">
        <v>40516</v>
      </c>
      <c r="J19" s="19">
        <v>7918</v>
      </c>
      <c r="K19" s="147">
        <f t="shared" si="1"/>
        <v>106.4</v>
      </c>
      <c r="L19" s="23">
        <f>G19/F19</f>
        <v>2.96</v>
      </c>
      <c r="M19" s="148">
        <f t="shared" si="2"/>
        <v>956.91</v>
      </c>
      <c r="N19" s="16">
        <v>801378</v>
      </c>
      <c r="O19" s="36">
        <v>955725</v>
      </c>
    </row>
    <row r="20" spans="1:15" ht="23.1" customHeight="1">
      <c r="A20" s="61"/>
      <c r="B20" s="175" t="s">
        <v>21</v>
      </c>
      <c r="C20" s="26">
        <v>72.017700000000005</v>
      </c>
      <c r="D20" s="16">
        <v>30</v>
      </c>
      <c r="E20" s="200">
        <v>790</v>
      </c>
      <c r="F20" s="16">
        <v>53233</v>
      </c>
      <c r="G20" s="16">
        <v>140543</v>
      </c>
      <c r="H20" s="16">
        <v>70770</v>
      </c>
      <c r="I20" s="16">
        <v>69773</v>
      </c>
      <c r="J20" s="19">
        <v>12369</v>
      </c>
      <c r="K20" s="147">
        <f t="shared" si="1"/>
        <v>101.43</v>
      </c>
      <c r="L20" s="23">
        <f>G20/F20</f>
        <v>2.64</v>
      </c>
      <c r="M20" s="148">
        <f t="shared" si="2"/>
        <v>1951.51</v>
      </c>
      <c r="N20" s="16">
        <v>1035656</v>
      </c>
      <c r="O20" s="36">
        <v>1731844</v>
      </c>
    </row>
    <row r="21" spans="1:15" ht="23.1" customHeight="1">
      <c r="A21" s="61"/>
      <c r="B21" s="175" t="s">
        <v>22</v>
      </c>
      <c r="C21" s="26">
        <v>75.234099999999998</v>
      </c>
      <c r="D21" s="16">
        <v>30</v>
      </c>
      <c r="E21" s="200">
        <v>891</v>
      </c>
      <c r="F21" s="16">
        <v>38608</v>
      </c>
      <c r="G21" s="16">
        <v>115913</v>
      </c>
      <c r="H21" s="16">
        <v>58676</v>
      </c>
      <c r="I21" s="16">
        <v>57237</v>
      </c>
      <c r="J21" s="19">
        <v>11287</v>
      </c>
      <c r="K21" s="147">
        <f t="shared" si="1"/>
        <v>102.51</v>
      </c>
      <c r="L21" s="23">
        <f>G21/F21</f>
        <v>3</v>
      </c>
      <c r="M21" s="148">
        <f t="shared" si="2"/>
        <v>1540.7</v>
      </c>
      <c r="N21" s="16">
        <v>1075784</v>
      </c>
      <c r="O21" s="36">
        <v>1611039</v>
      </c>
    </row>
    <row r="22" spans="1:15" ht="23.1" customHeight="1">
      <c r="A22" s="61"/>
      <c r="B22" s="180"/>
      <c r="C22" s="26"/>
      <c r="D22" s="16"/>
      <c r="E22" s="200"/>
      <c r="F22" s="146"/>
      <c r="G22" s="16"/>
      <c r="H22" s="146"/>
      <c r="I22" s="146"/>
      <c r="J22" s="19"/>
      <c r="K22" s="147"/>
      <c r="L22" s="23"/>
      <c r="M22" s="148"/>
      <c r="N22" s="16"/>
      <c r="O22" s="36"/>
    </row>
    <row r="23" spans="1:15" ht="23.1" customHeight="1">
      <c r="A23" s="61"/>
      <c r="B23" s="175" t="s">
        <v>23</v>
      </c>
      <c r="C23" s="26">
        <v>85.016599999999997</v>
      </c>
      <c r="D23" s="16">
        <v>23</v>
      </c>
      <c r="E23" s="200">
        <v>261</v>
      </c>
      <c r="F23" s="16">
        <v>15329</v>
      </c>
      <c r="G23" s="16">
        <v>48005</v>
      </c>
      <c r="H23" s="16">
        <v>25690</v>
      </c>
      <c r="I23" s="16">
        <v>22315</v>
      </c>
      <c r="J23" s="19">
        <v>7147</v>
      </c>
      <c r="K23" s="147">
        <f t="shared" si="1"/>
        <v>115.12</v>
      </c>
      <c r="L23" s="23">
        <f>G23/F23</f>
        <v>3.13</v>
      </c>
      <c r="M23" s="148">
        <f t="shared" si="2"/>
        <v>564.65</v>
      </c>
      <c r="N23" s="16">
        <v>480363</v>
      </c>
      <c r="O23" s="36">
        <v>528247</v>
      </c>
    </row>
    <row r="24" spans="1:15" ht="23.1" customHeight="1">
      <c r="A24" s="61"/>
      <c r="B24" s="175" t="s">
        <v>24</v>
      </c>
      <c r="C24" s="26">
        <v>87.980699999999999</v>
      </c>
      <c r="D24" s="16">
        <v>24</v>
      </c>
      <c r="E24" s="200">
        <v>389</v>
      </c>
      <c r="F24" s="16">
        <v>20380</v>
      </c>
      <c r="G24" s="16">
        <v>63058</v>
      </c>
      <c r="H24" s="16">
        <v>33096</v>
      </c>
      <c r="I24" s="16">
        <v>29962</v>
      </c>
      <c r="J24" s="19">
        <v>7037</v>
      </c>
      <c r="K24" s="147">
        <f t="shared" si="1"/>
        <v>110.46</v>
      </c>
      <c r="L24" s="23">
        <f>G24/F24</f>
        <v>3.09</v>
      </c>
      <c r="M24" s="148">
        <f t="shared" si="2"/>
        <v>716.73</v>
      </c>
      <c r="N24" s="16">
        <v>729834</v>
      </c>
      <c r="O24" s="36">
        <v>1034107</v>
      </c>
    </row>
    <row r="25" spans="1:15" ht="23.1" customHeight="1" thickBot="1">
      <c r="A25" s="61"/>
      <c r="B25" s="181" t="s">
        <v>25</v>
      </c>
      <c r="C25" s="43">
        <v>350.77749999999997</v>
      </c>
      <c r="D25" s="49">
        <v>10</v>
      </c>
      <c r="E25" s="260">
        <v>130</v>
      </c>
      <c r="F25" s="49">
        <v>3722</v>
      </c>
      <c r="G25" s="49">
        <v>10664</v>
      </c>
      <c r="H25" s="49">
        <v>5910</v>
      </c>
      <c r="I25" s="245">
        <v>4754</v>
      </c>
      <c r="J25" s="245">
        <v>1155</v>
      </c>
      <c r="K25" s="149">
        <f t="shared" si="1"/>
        <v>124.32</v>
      </c>
      <c r="L25" s="48">
        <f>G25/F25</f>
        <v>2.87</v>
      </c>
      <c r="M25" s="150">
        <f t="shared" si="2"/>
        <v>30.4</v>
      </c>
      <c r="N25" s="49">
        <v>448955</v>
      </c>
      <c r="O25" s="151">
        <v>501593</v>
      </c>
    </row>
    <row r="26" spans="1:15" ht="16.5">
      <c r="A26" s="61"/>
      <c r="B26" s="243"/>
      <c r="C26" s="61"/>
      <c r="D26" s="61"/>
      <c r="E26" s="61"/>
      <c r="F26" s="152"/>
      <c r="G26" s="153"/>
      <c r="H26" s="61"/>
      <c r="I26" s="61"/>
      <c r="J26" s="61"/>
      <c r="K26" s="61"/>
      <c r="L26" s="61"/>
      <c r="M26" s="61"/>
      <c r="N26" s="61"/>
      <c r="O26" s="61"/>
    </row>
    <row r="28" spans="1:15">
      <c r="N28" s="92"/>
    </row>
    <row r="29" spans="1:15" s="178" customFormat="1">
      <c r="B29" s="154">
        <v>7</v>
      </c>
      <c r="C29" s="154">
        <v>10</v>
      </c>
      <c r="D29" s="154">
        <v>4</v>
      </c>
      <c r="E29" s="154">
        <v>6</v>
      </c>
      <c r="F29" s="154">
        <v>7</v>
      </c>
      <c r="G29" s="154">
        <v>8.5</v>
      </c>
      <c r="H29" s="154">
        <v>8.5</v>
      </c>
      <c r="I29" s="154">
        <v>8.5</v>
      </c>
      <c r="J29" s="154">
        <v>7</v>
      </c>
      <c r="K29" s="154">
        <v>6.5</v>
      </c>
      <c r="L29" s="154">
        <v>5</v>
      </c>
      <c r="M29" s="154">
        <v>8.5</v>
      </c>
      <c r="N29" s="154">
        <v>9.5</v>
      </c>
      <c r="O29" s="154">
        <v>9.5</v>
      </c>
    </row>
  </sheetData>
  <mergeCells count="15">
    <mergeCell ref="B3:B6"/>
    <mergeCell ref="F3:F6"/>
    <mergeCell ref="E3:E6"/>
    <mergeCell ref="D3:D6"/>
    <mergeCell ref="C3:C6"/>
    <mergeCell ref="O3:O6"/>
    <mergeCell ref="G3:I4"/>
    <mergeCell ref="H5:H6"/>
    <mergeCell ref="I5:I6"/>
    <mergeCell ref="G5:G6"/>
    <mergeCell ref="M3:M6"/>
    <mergeCell ref="N3:N6"/>
    <mergeCell ref="L3:L6"/>
    <mergeCell ref="K3:K6"/>
    <mergeCell ref="J3:J6"/>
  </mergeCells>
  <phoneticPr fontId="2" type="noConversion"/>
  <printOptions horizontalCentered="1" verticalCentered="1"/>
  <pageMargins left="0.35433070866141736" right="0.35433070866141736" top="0.19685039370078741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H50" sqref="H50"/>
    </sheetView>
  </sheetViews>
  <sheetFormatPr defaultRowHeight="16.5"/>
  <cols>
    <col min="1" max="3" width="8.875" style="3" customWidth="1"/>
    <col min="4" max="4" width="10.375" style="4" bestFit="1" customWidth="1"/>
    <col min="5" max="5" width="9.75" bestFit="1" customWidth="1"/>
    <col min="6" max="6" width="9.375" customWidth="1"/>
    <col min="7" max="7" width="9.75" bestFit="1" customWidth="1"/>
    <col min="8" max="8" width="10.375" customWidth="1"/>
    <col min="9" max="9" width="10.125" customWidth="1"/>
    <col min="10" max="10" width="10.375" customWidth="1"/>
    <col min="11" max="11" width="9.5" customWidth="1"/>
  </cols>
  <sheetData>
    <row r="1" spans="1:13" s="1" customFormat="1">
      <c r="A1" s="223" t="s">
        <v>287</v>
      </c>
      <c r="B1" s="212"/>
      <c r="C1" s="215" t="s">
        <v>280</v>
      </c>
      <c r="D1" s="212" t="s">
        <v>257</v>
      </c>
      <c r="E1" s="212" t="s">
        <v>258</v>
      </c>
      <c r="F1" s="212" t="s">
        <v>259</v>
      </c>
      <c r="G1" s="212" t="s">
        <v>260</v>
      </c>
      <c r="H1" s="212" t="s">
        <v>261</v>
      </c>
      <c r="I1" s="212" t="s">
        <v>262</v>
      </c>
      <c r="J1" s="212" t="s">
        <v>263</v>
      </c>
      <c r="K1" s="212" t="s">
        <v>284</v>
      </c>
    </row>
    <row r="2" spans="1:13" s="1" customFormat="1">
      <c r="A2" s="215" t="s">
        <v>281</v>
      </c>
      <c r="B2" s="217" t="s">
        <v>280</v>
      </c>
      <c r="C2" s="218">
        <f>SUM(D2:K2)</f>
        <v>184369</v>
      </c>
      <c r="D2" s="219">
        <f>SUM(D5+D8+D11+D14+D17+D20+D23+D26+D29+D32+D35+D38+D41)</f>
        <v>56916</v>
      </c>
      <c r="E2" s="219">
        <f t="shared" ref="E2:K2" si="0">SUM(E5+E8+E11+E14+E17+E20+E23+E26+E29+E32+E35+E38+E41)</f>
        <v>45415</v>
      </c>
      <c r="F2" s="219">
        <f t="shared" si="0"/>
        <v>32306</v>
      </c>
      <c r="G2" s="219">
        <f t="shared" si="0"/>
        <v>26589</v>
      </c>
      <c r="H2" s="219">
        <f t="shared" si="0"/>
        <v>16883</v>
      </c>
      <c r="I2" s="219">
        <f t="shared" si="0"/>
        <v>5096</v>
      </c>
      <c r="J2" s="219">
        <f t="shared" si="0"/>
        <v>980</v>
      </c>
      <c r="K2" s="219">
        <f t="shared" si="0"/>
        <v>184</v>
      </c>
    </row>
    <row r="3" spans="1:13" s="1" customFormat="1">
      <c r="A3" s="212"/>
      <c r="B3" s="215" t="s">
        <v>282</v>
      </c>
      <c r="C3" s="216">
        <f>SUM(D3:K3)</f>
        <v>89778</v>
      </c>
      <c r="D3" s="213">
        <f>SUM(D6+D9+D12+D15+D18+D21+D24+D27+D30+D33+D36+D39+D42)</f>
        <v>26429</v>
      </c>
      <c r="E3" s="213">
        <f t="shared" ref="D3:K4" si="1">SUM(E6+E9+E12+E15+E18+E21+E24+E27+E30+E33+E36+E39+E42)</f>
        <v>20361</v>
      </c>
      <c r="F3" s="213">
        <f t="shared" si="1"/>
        <v>14066</v>
      </c>
      <c r="G3" s="213">
        <f t="shared" si="1"/>
        <v>15248</v>
      </c>
      <c r="H3" s="213">
        <f t="shared" si="1"/>
        <v>10428</v>
      </c>
      <c r="I3" s="213">
        <f t="shared" si="1"/>
        <v>2696</v>
      </c>
      <c r="J3" s="213">
        <f t="shared" si="1"/>
        <v>457</v>
      </c>
      <c r="K3" s="213">
        <f t="shared" si="1"/>
        <v>93</v>
      </c>
    </row>
    <row r="4" spans="1:13" s="1" customFormat="1">
      <c r="A4" s="212"/>
      <c r="B4" s="215" t="s">
        <v>283</v>
      </c>
      <c r="C4" s="216">
        <f t="shared" ref="C4:C43" si="2">SUM(D4:K4)</f>
        <v>94591</v>
      </c>
      <c r="D4" s="213">
        <f t="shared" si="1"/>
        <v>30487</v>
      </c>
      <c r="E4" s="213">
        <f t="shared" si="1"/>
        <v>25054</v>
      </c>
      <c r="F4" s="213">
        <f t="shared" si="1"/>
        <v>18240</v>
      </c>
      <c r="G4" s="213">
        <f t="shared" si="1"/>
        <v>11341</v>
      </c>
      <c r="H4" s="213">
        <f t="shared" si="1"/>
        <v>6455</v>
      </c>
      <c r="I4" s="213">
        <f t="shared" si="1"/>
        <v>2400</v>
      </c>
      <c r="J4" s="213">
        <f t="shared" si="1"/>
        <v>523</v>
      </c>
      <c r="K4" s="213">
        <f t="shared" si="1"/>
        <v>91</v>
      </c>
    </row>
    <row r="5" spans="1:13" s="2" customFormat="1">
      <c r="A5" s="215" t="s">
        <v>264</v>
      </c>
      <c r="B5" s="217" t="s">
        <v>279</v>
      </c>
      <c r="C5" s="218">
        <f>SUM(D5:K5)</f>
        <v>33664</v>
      </c>
      <c r="D5" s="219">
        <v>11459</v>
      </c>
      <c r="E5" s="219">
        <v>8780</v>
      </c>
      <c r="F5" s="219">
        <v>5908</v>
      </c>
      <c r="G5" s="219">
        <v>4140</v>
      </c>
      <c r="H5" s="219">
        <v>2412</v>
      </c>
      <c r="I5" s="219">
        <v>777</v>
      </c>
      <c r="J5" s="219">
        <v>166</v>
      </c>
      <c r="K5" s="219">
        <v>22</v>
      </c>
    </row>
    <row r="6" spans="1:13">
      <c r="B6" s="215" t="s">
        <v>265</v>
      </c>
      <c r="C6" s="216">
        <f t="shared" si="2"/>
        <v>15681</v>
      </c>
      <c r="D6" s="213">
        <v>5359</v>
      </c>
      <c r="E6" s="213">
        <v>3960</v>
      </c>
      <c r="F6" s="213">
        <v>2498</v>
      </c>
      <c r="G6" s="213">
        <v>2129</v>
      </c>
      <c r="H6" s="213">
        <v>1290</v>
      </c>
      <c r="I6" s="213">
        <v>364</v>
      </c>
      <c r="J6" s="213">
        <v>69</v>
      </c>
      <c r="K6" s="213">
        <v>12</v>
      </c>
      <c r="L6" s="28"/>
    </row>
    <row r="7" spans="1:13">
      <c r="B7" s="215" t="s">
        <v>266</v>
      </c>
      <c r="C7" s="216">
        <f t="shared" si="2"/>
        <v>17983</v>
      </c>
      <c r="D7" s="213">
        <v>6100</v>
      </c>
      <c r="E7" s="213">
        <v>4820</v>
      </c>
      <c r="F7" s="213">
        <v>3410</v>
      </c>
      <c r="G7" s="213">
        <v>2011</v>
      </c>
      <c r="H7" s="213">
        <v>1122</v>
      </c>
      <c r="I7" s="213">
        <v>413</v>
      </c>
      <c r="J7" s="213">
        <v>97</v>
      </c>
      <c r="K7" s="213">
        <v>10</v>
      </c>
      <c r="L7" s="28"/>
    </row>
    <row r="8" spans="1:13">
      <c r="A8" s="215" t="s">
        <v>267</v>
      </c>
      <c r="B8" s="217" t="s">
        <v>279</v>
      </c>
      <c r="C8" s="218">
        <f t="shared" si="2"/>
        <v>35463</v>
      </c>
      <c r="D8" s="219">
        <v>11016</v>
      </c>
      <c r="E8" s="219">
        <v>8640</v>
      </c>
      <c r="F8" s="219">
        <v>5819</v>
      </c>
      <c r="G8" s="219">
        <v>5381</v>
      </c>
      <c r="H8" s="219">
        <v>3439</v>
      </c>
      <c r="I8" s="219">
        <v>950</v>
      </c>
      <c r="J8" s="219">
        <v>183</v>
      </c>
      <c r="K8" s="219">
        <v>35</v>
      </c>
      <c r="L8" s="28"/>
    </row>
    <row r="9" spans="1:13">
      <c r="B9" s="215" t="s">
        <v>265</v>
      </c>
      <c r="C9" s="216">
        <f t="shared" si="2"/>
        <v>17109</v>
      </c>
      <c r="D9" s="213">
        <v>4721</v>
      </c>
      <c r="E9" s="213">
        <v>3553</v>
      </c>
      <c r="F9" s="213">
        <v>2478</v>
      </c>
      <c r="G9" s="213">
        <v>3392</v>
      </c>
      <c r="H9" s="213">
        <v>2297</v>
      </c>
      <c r="I9" s="213">
        <v>551</v>
      </c>
      <c r="J9" s="213">
        <v>98</v>
      </c>
      <c r="K9" s="213">
        <v>19</v>
      </c>
      <c r="L9" s="28"/>
    </row>
    <row r="10" spans="1:13">
      <c r="B10" s="215" t="s">
        <v>266</v>
      </c>
      <c r="C10" s="216">
        <f t="shared" si="2"/>
        <v>18354</v>
      </c>
      <c r="D10" s="213">
        <v>6295</v>
      </c>
      <c r="E10" s="213">
        <v>5087</v>
      </c>
      <c r="F10" s="213">
        <v>3341</v>
      </c>
      <c r="G10" s="213">
        <v>1989</v>
      </c>
      <c r="H10" s="213">
        <v>1142</v>
      </c>
      <c r="I10" s="213">
        <v>399</v>
      </c>
      <c r="J10" s="213">
        <v>85</v>
      </c>
      <c r="K10" s="213">
        <v>16</v>
      </c>
      <c r="L10" s="28"/>
    </row>
    <row r="11" spans="1:13">
      <c r="A11" s="215" t="s">
        <v>268</v>
      </c>
      <c r="B11" s="217" t="s">
        <v>279</v>
      </c>
      <c r="C11" s="218">
        <f t="shared" si="2"/>
        <v>17448</v>
      </c>
      <c r="D11" s="219">
        <v>5857</v>
      </c>
      <c r="E11" s="219">
        <v>4206</v>
      </c>
      <c r="F11" s="219">
        <v>2748</v>
      </c>
      <c r="G11" s="219">
        <v>2520</v>
      </c>
      <c r="H11" s="219">
        <v>1633</v>
      </c>
      <c r="I11" s="219">
        <v>391</v>
      </c>
      <c r="J11" s="219">
        <v>83</v>
      </c>
      <c r="K11" s="219">
        <v>10</v>
      </c>
      <c r="L11" s="28"/>
    </row>
    <row r="12" spans="1:13">
      <c r="A12" s="215"/>
      <c r="B12" s="215" t="s">
        <v>265</v>
      </c>
      <c r="C12" s="216">
        <f>SUM(D12:K12)</f>
        <v>8682</v>
      </c>
      <c r="D12" s="213">
        <v>2627</v>
      </c>
      <c r="E12" s="213">
        <v>1873</v>
      </c>
      <c r="F12" s="213">
        <v>1232</v>
      </c>
      <c r="G12" s="213">
        <v>1581</v>
      </c>
      <c r="H12" s="213">
        <v>1127</v>
      </c>
      <c r="I12" s="213">
        <v>204</v>
      </c>
      <c r="J12" s="213">
        <v>32</v>
      </c>
      <c r="K12" s="213">
        <v>6</v>
      </c>
      <c r="L12" s="28"/>
    </row>
    <row r="13" spans="1:13">
      <c r="A13" s="215"/>
      <c r="B13" s="215" t="s">
        <v>266</v>
      </c>
      <c r="C13" s="216">
        <f t="shared" si="2"/>
        <v>8766</v>
      </c>
      <c r="D13" s="213">
        <v>3230</v>
      </c>
      <c r="E13" s="213">
        <v>2333</v>
      </c>
      <c r="F13" s="213">
        <v>1516</v>
      </c>
      <c r="G13" s="213">
        <v>939</v>
      </c>
      <c r="H13" s="213">
        <v>506</v>
      </c>
      <c r="I13" s="213">
        <v>187</v>
      </c>
      <c r="J13" s="213">
        <v>51</v>
      </c>
      <c r="K13" s="213">
        <v>4</v>
      </c>
      <c r="L13" s="28"/>
    </row>
    <row r="14" spans="1:13">
      <c r="A14" s="215" t="s">
        <v>269</v>
      </c>
      <c r="B14" s="217" t="s">
        <v>279</v>
      </c>
      <c r="C14" s="218">
        <f t="shared" si="2"/>
        <v>16096</v>
      </c>
      <c r="D14" s="219">
        <v>5285</v>
      </c>
      <c r="E14" s="219">
        <v>3570</v>
      </c>
      <c r="F14" s="219">
        <v>2272</v>
      </c>
      <c r="G14" s="219">
        <v>2412</v>
      </c>
      <c r="H14" s="219">
        <v>1875</v>
      </c>
      <c r="I14" s="219">
        <v>544</v>
      </c>
      <c r="J14" s="219">
        <v>101</v>
      </c>
      <c r="K14" s="219">
        <v>37</v>
      </c>
      <c r="L14" s="28"/>
    </row>
    <row r="15" spans="1:13">
      <c r="A15" s="215"/>
      <c r="B15" s="215" t="s">
        <v>265</v>
      </c>
      <c r="C15" s="216">
        <f t="shared" si="2"/>
        <v>8430</v>
      </c>
      <c r="D15" s="213">
        <v>2362</v>
      </c>
      <c r="E15" s="213">
        <v>1562</v>
      </c>
      <c r="F15" s="213">
        <v>933</v>
      </c>
      <c r="G15" s="213">
        <v>1629</v>
      </c>
      <c r="H15" s="213">
        <v>1475</v>
      </c>
      <c r="I15" s="213">
        <v>372</v>
      </c>
      <c r="J15" s="213">
        <v>66</v>
      </c>
      <c r="K15" s="213">
        <v>31</v>
      </c>
      <c r="L15" s="28"/>
    </row>
    <row r="16" spans="1:13">
      <c r="A16" s="215"/>
      <c r="B16" s="215" t="s">
        <v>266</v>
      </c>
      <c r="C16" s="216">
        <f t="shared" si="2"/>
        <v>7666</v>
      </c>
      <c r="D16" s="213">
        <v>2923</v>
      </c>
      <c r="E16" s="213">
        <v>2008</v>
      </c>
      <c r="F16" s="213">
        <v>1339</v>
      </c>
      <c r="G16" s="213">
        <v>783</v>
      </c>
      <c r="H16" s="213">
        <v>400</v>
      </c>
      <c r="I16" s="213">
        <v>172</v>
      </c>
      <c r="J16" s="213">
        <v>35</v>
      </c>
      <c r="K16" s="213">
        <v>6</v>
      </c>
      <c r="L16" s="28"/>
      <c r="M16" s="28"/>
    </row>
    <row r="17" spans="1:13" s="5" customFormat="1">
      <c r="A17" s="215" t="s">
        <v>270</v>
      </c>
      <c r="B17" s="217" t="s">
        <v>279</v>
      </c>
      <c r="C17" s="218">
        <f t="shared" si="2"/>
        <v>13974</v>
      </c>
      <c r="D17" s="219">
        <v>4036</v>
      </c>
      <c r="E17" s="219">
        <v>3532</v>
      </c>
      <c r="F17" s="219">
        <v>2649</v>
      </c>
      <c r="G17" s="219">
        <v>2026</v>
      </c>
      <c r="H17" s="219">
        <v>1226</v>
      </c>
      <c r="I17" s="219">
        <v>422</v>
      </c>
      <c r="J17" s="219">
        <v>74</v>
      </c>
      <c r="K17" s="219">
        <v>9</v>
      </c>
      <c r="L17" s="29"/>
      <c r="M17" s="29"/>
    </row>
    <row r="18" spans="1:13">
      <c r="A18" s="215"/>
      <c r="B18" s="215" t="s">
        <v>265</v>
      </c>
      <c r="C18" s="216">
        <f t="shared" si="2"/>
        <v>6865</v>
      </c>
      <c r="D18" s="213">
        <v>2013</v>
      </c>
      <c r="E18" s="213">
        <v>1665</v>
      </c>
      <c r="F18" s="213">
        <v>1193</v>
      </c>
      <c r="G18" s="213">
        <v>1066</v>
      </c>
      <c r="H18" s="213">
        <v>705</v>
      </c>
      <c r="I18" s="213">
        <v>190</v>
      </c>
      <c r="J18" s="213">
        <v>32</v>
      </c>
      <c r="K18" s="213">
        <v>1</v>
      </c>
      <c r="L18" s="28"/>
      <c r="M18" s="28"/>
    </row>
    <row r="19" spans="1:13">
      <c r="A19" s="215"/>
      <c r="B19" s="215" t="s">
        <v>266</v>
      </c>
      <c r="C19" s="216">
        <f t="shared" si="2"/>
        <v>7109</v>
      </c>
      <c r="D19" s="213">
        <v>2023</v>
      </c>
      <c r="E19" s="213">
        <v>1867</v>
      </c>
      <c r="F19" s="213">
        <v>1456</v>
      </c>
      <c r="G19" s="213">
        <v>960</v>
      </c>
      <c r="H19" s="213">
        <v>521</v>
      </c>
      <c r="I19" s="213">
        <v>232</v>
      </c>
      <c r="J19" s="213">
        <v>42</v>
      </c>
      <c r="K19" s="213">
        <v>8</v>
      </c>
      <c r="L19" s="28"/>
      <c r="M19" s="28"/>
    </row>
    <row r="20" spans="1:13">
      <c r="A20" s="215" t="s">
        <v>271</v>
      </c>
      <c r="B20" s="217" t="s">
        <v>279</v>
      </c>
      <c r="C20" s="218">
        <f>SUM(D20:K20)</f>
        <v>10391</v>
      </c>
      <c r="D20" s="219">
        <v>2796</v>
      </c>
      <c r="E20" s="219">
        <v>2418</v>
      </c>
      <c r="F20" s="219">
        <v>1986</v>
      </c>
      <c r="G20" s="219">
        <v>1657</v>
      </c>
      <c r="H20" s="219">
        <v>1107</v>
      </c>
      <c r="I20" s="219">
        <v>342</v>
      </c>
      <c r="J20" s="219">
        <v>73</v>
      </c>
      <c r="K20" s="219">
        <v>12</v>
      </c>
      <c r="L20" s="28"/>
    </row>
    <row r="21" spans="1:13">
      <c r="A21" s="215"/>
      <c r="B21" s="215" t="s">
        <v>265</v>
      </c>
      <c r="C21" s="216">
        <f t="shared" si="2"/>
        <v>5038</v>
      </c>
      <c r="D21" s="213">
        <v>1279</v>
      </c>
      <c r="E21" s="213">
        <v>1084</v>
      </c>
      <c r="F21" s="213">
        <v>864</v>
      </c>
      <c r="G21" s="213">
        <v>936</v>
      </c>
      <c r="H21" s="213">
        <v>648</v>
      </c>
      <c r="I21" s="213">
        <v>191</v>
      </c>
      <c r="J21" s="213">
        <v>32</v>
      </c>
      <c r="K21" s="213">
        <v>4</v>
      </c>
      <c r="L21" s="28"/>
    </row>
    <row r="22" spans="1:13">
      <c r="A22" s="215"/>
      <c r="B22" s="215" t="s">
        <v>266</v>
      </c>
      <c r="C22" s="216">
        <f t="shared" si="2"/>
        <v>5353</v>
      </c>
      <c r="D22" s="213">
        <v>1517</v>
      </c>
      <c r="E22" s="213">
        <v>1334</v>
      </c>
      <c r="F22" s="213">
        <v>1122</v>
      </c>
      <c r="G22" s="213">
        <v>721</v>
      </c>
      <c r="H22" s="213">
        <v>459</v>
      </c>
      <c r="I22" s="213">
        <v>151</v>
      </c>
      <c r="J22" s="213">
        <v>41</v>
      </c>
      <c r="K22" s="213">
        <v>8</v>
      </c>
      <c r="L22" s="28"/>
    </row>
    <row r="23" spans="1:13">
      <c r="A23" s="215" t="s">
        <v>272</v>
      </c>
      <c r="B23" s="217" t="s">
        <v>279</v>
      </c>
      <c r="C23" s="218">
        <f t="shared" si="2"/>
        <v>10420</v>
      </c>
      <c r="D23" s="219">
        <v>3370</v>
      </c>
      <c r="E23" s="219">
        <v>2712</v>
      </c>
      <c r="F23" s="219">
        <v>1923</v>
      </c>
      <c r="G23" s="219">
        <v>1285</v>
      </c>
      <c r="H23" s="219">
        <v>788</v>
      </c>
      <c r="I23" s="219">
        <v>276</v>
      </c>
      <c r="J23" s="219">
        <v>61</v>
      </c>
      <c r="K23" s="219">
        <v>5</v>
      </c>
      <c r="L23" s="28"/>
    </row>
    <row r="24" spans="1:13">
      <c r="A24" s="215"/>
      <c r="B24" s="215" t="s">
        <v>265</v>
      </c>
      <c r="C24" s="216">
        <f t="shared" si="2"/>
        <v>4991</v>
      </c>
      <c r="D24" s="213">
        <v>1681</v>
      </c>
      <c r="E24" s="213">
        <v>1286</v>
      </c>
      <c r="F24" s="213">
        <v>867</v>
      </c>
      <c r="G24" s="213">
        <v>636</v>
      </c>
      <c r="H24" s="213">
        <v>372</v>
      </c>
      <c r="I24" s="213">
        <v>118</v>
      </c>
      <c r="J24" s="213">
        <v>28</v>
      </c>
      <c r="K24" s="213">
        <v>3</v>
      </c>
      <c r="L24" s="28"/>
    </row>
    <row r="25" spans="1:13">
      <c r="A25" s="215"/>
      <c r="B25" s="215" t="s">
        <v>266</v>
      </c>
      <c r="C25" s="216">
        <f t="shared" si="2"/>
        <v>5429</v>
      </c>
      <c r="D25" s="213">
        <v>1689</v>
      </c>
      <c r="E25" s="213">
        <v>1426</v>
      </c>
      <c r="F25" s="213">
        <v>1056</v>
      </c>
      <c r="G25" s="213">
        <v>649</v>
      </c>
      <c r="H25" s="213">
        <v>416</v>
      </c>
      <c r="I25" s="213">
        <v>158</v>
      </c>
      <c r="J25" s="213">
        <v>33</v>
      </c>
      <c r="K25" s="213">
        <v>2</v>
      </c>
      <c r="L25" s="28"/>
    </row>
    <row r="26" spans="1:13">
      <c r="A26" s="215" t="s">
        <v>273</v>
      </c>
      <c r="B26" s="217" t="s">
        <v>279</v>
      </c>
      <c r="C26" s="218">
        <f t="shared" si="2"/>
        <v>7918</v>
      </c>
      <c r="D26" s="219">
        <v>2183</v>
      </c>
      <c r="E26" s="219">
        <v>2031</v>
      </c>
      <c r="F26" s="219">
        <v>1623</v>
      </c>
      <c r="G26" s="219">
        <v>1138</v>
      </c>
      <c r="H26" s="219">
        <v>677</v>
      </c>
      <c r="I26" s="219">
        <v>216</v>
      </c>
      <c r="J26" s="219">
        <v>35</v>
      </c>
      <c r="K26" s="219">
        <v>15</v>
      </c>
      <c r="L26" s="28"/>
    </row>
    <row r="27" spans="1:13">
      <c r="A27" s="215"/>
      <c r="B27" s="215" t="s">
        <v>265</v>
      </c>
      <c r="C27" s="216">
        <f t="shared" si="2"/>
        <v>3763</v>
      </c>
      <c r="D27" s="213">
        <v>1105</v>
      </c>
      <c r="E27" s="213">
        <v>984</v>
      </c>
      <c r="F27" s="213">
        <v>698</v>
      </c>
      <c r="G27" s="213">
        <v>533</v>
      </c>
      <c r="H27" s="213">
        <v>331</v>
      </c>
      <c r="I27" s="213">
        <v>97</v>
      </c>
      <c r="J27" s="213">
        <v>11</v>
      </c>
      <c r="K27" s="213">
        <v>4</v>
      </c>
      <c r="L27" s="28"/>
    </row>
    <row r="28" spans="1:13">
      <c r="A28" s="215"/>
      <c r="B28" s="215" t="s">
        <v>266</v>
      </c>
      <c r="C28" s="216">
        <f t="shared" si="2"/>
        <v>4155</v>
      </c>
      <c r="D28" s="213">
        <v>1078</v>
      </c>
      <c r="E28" s="213">
        <v>1047</v>
      </c>
      <c r="F28" s="213">
        <v>925</v>
      </c>
      <c r="G28" s="213">
        <v>605</v>
      </c>
      <c r="H28" s="213">
        <v>346</v>
      </c>
      <c r="I28" s="213">
        <v>119</v>
      </c>
      <c r="J28" s="213">
        <v>24</v>
      </c>
      <c r="K28" s="213">
        <v>11</v>
      </c>
    </row>
    <row r="29" spans="1:13">
      <c r="A29" s="215" t="s">
        <v>274</v>
      </c>
      <c r="B29" s="217" t="s">
        <v>279</v>
      </c>
      <c r="C29" s="218">
        <f t="shared" si="2"/>
        <v>12369</v>
      </c>
      <c r="D29" s="219">
        <v>3931</v>
      </c>
      <c r="E29" s="219">
        <v>3025</v>
      </c>
      <c r="F29" s="219">
        <v>2045</v>
      </c>
      <c r="G29" s="219">
        <v>1741</v>
      </c>
      <c r="H29" s="219">
        <v>1192</v>
      </c>
      <c r="I29" s="219">
        <v>362</v>
      </c>
      <c r="J29" s="219">
        <v>63</v>
      </c>
      <c r="K29" s="219">
        <v>10</v>
      </c>
    </row>
    <row r="30" spans="1:13">
      <c r="A30" s="215"/>
      <c r="B30" s="215" t="s">
        <v>265</v>
      </c>
      <c r="C30" s="216">
        <f t="shared" si="2"/>
        <v>6022</v>
      </c>
      <c r="D30" s="213">
        <v>1774</v>
      </c>
      <c r="E30" s="213">
        <v>1291</v>
      </c>
      <c r="F30" s="213">
        <v>856</v>
      </c>
      <c r="G30" s="213">
        <v>1054</v>
      </c>
      <c r="H30" s="213">
        <v>791</v>
      </c>
      <c r="I30" s="213">
        <v>218</v>
      </c>
      <c r="J30" s="213">
        <v>32</v>
      </c>
      <c r="K30" s="213">
        <v>6</v>
      </c>
    </row>
    <row r="31" spans="1:13">
      <c r="A31" s="215"/>
      <c r="B31" s="215" t="s">
        <v>266</v>
      </c>
      <c r="C31" s="216">
        <f t="shared" si="2"/>
        <v>6347</v>
      </c>
      <c r="D31" s="213">
        <v>2157</v>
      </c>
      <c r="E31" s="213">
        <v>1734</v>
      </c>
      <c r="F31" s="213">
        <v>1189</v>
      </c>
      <c r="G31" s="213">
        <v>687</v>
      </c>
      <c r="H31" s="213">
        <v>401</v>
      </c>
      <c r="I31" s="213">
        <v>144</v>
      </c>
      <c r="J31" s="213">
        <v>31</v>
      </c>
      <c r="K31" s="213">
        <v>4</v>
      </c>
    </row>
    <row r="32" spans="1:13">
      <c r="A32" s="215" t="s">
        <v>275</v>
      </c>
      <c r="B32" s="217" t="s">
        <v>279</v>
      </c>
      <c r="C32" s="218">
        <f t="shared" si="2"/>
        <v>11287</v>
      </c>
      <c r="D32" s="219">
        <v>3380</v>
      </c>
      <c r="E32" s="219">
        <v>2538</v>
      </c>
      <c r="F32" s="219">
        <v>1922</v>
      </c>
      <c r="G32" s="219">
        <v>1828</v>
      </c>
      <c r="H32" s="219">
        <v>1208</v>
      </c>
      <c r="I32" s="219">
        <v>349</v>
      </c>
      <c r="J32" s="219">
        <v>50</v>
      </c>
      <c r="K32" s="220">
        <v>12</v>
      </c>
    </row>
    <row r="33" spans="1:11">
      <c r="A33" s="215"/>
      <c r="B33" s="215" t="s">
        <v>265</v>
      </c>
      <c r="C33" s="216">
        <f t="shared" si="2"/>
        <v>5781</v>
      </c>
      <c r="D33" s="213">
        <v>1570</v>
      </c>
      <c r="E33" s="213">
        <v>1160</v>
      </c>
      <c r="F33" s="213">
        <v>877</v>
      </c>
      <c r="G33" s="213">
        <v>1128</v>
      </c>
      <c r="H33" s="213">
        <v>810</v>
      </c>
      <c r="I33" s="213">
        <v>204</v>
      </c>
      <c r="J33" s="213">
        <v>28</v>
      </c>
      <c r="K33" s="214">
        <v>4</v>
      </c>
    </row>
    <row r="34" spans="1:11">
      <c r="A34" s="215"/>
      <c r="B34" s="215" t="s">
        <v>266</v>
      </c>
      <c r="C34" s="216">
        <f t="shared" si="2"/>
        <v>5506</v>
      </c>
      <c r="D34" s="213">
        <v>1810</v>
      </c>
      <c r="E34" s="213">
        <v>1378</v>
      </c>
      <c r="F34" s="213">
        <v>1045</v>
      </c>
      <c r="G34" s="213">
        <v>700</v>
      </c>
      <c r="H34" s="213">
        <v>398</v>
      </c>
      <c r="I34" s="213">
        <v>145</v>
      </c>
      <c r="J34" s="213">
        <v>22</v>
      </c>
      <c r="K34" s="214">
        <v>8</v>
      </c>
    </row>
    <row r="35" spans="1:11">
      <c r="A35" s="215" t="s">
        <v>276</v>
      </c>
      <c r="B35" s="217" t="s">
        <v>279</v>
      </c>
      <c r="C35" s="218">
        <f t="shared" si="2"/>
        <v>7147</v>
      </c>
      <c r="D35" s="219">
        <v>1594</v>
      </c>
      <c r="E35" s="219">
        <v>1831</v>
      </c>
      <c r="F35" s="219">
        <v>1611</v>
      </c>
      <c r="G35" s="219">
        <v>1171</v>
      </c>
      <c r="H35" s="219">
        <v>630</v>
      </c>
      <c r="I35" s="219">
        <v>253</v>
      </c>
      <c r="J35" s="219">
        <v>46</v>
      </c>
      <c r="K35" s="220">
        <v>11</v>
      </c>
    </row>
    <row r="36" spans="1:11">
      <c r="A36" s="215"/>
      <c r="B36" s="215" t="s">
        <v>265</v>
      </c>
      <c r="C36" s="216">
        <f t="shared" si="2"/>
        <v>3449</v>
      </c>
      <c r="D36" s="213">
        <v>867</v>
      </c>
      <c r="E36" s="213">
        <v>903</v>
      </c>
      <c r="F36" s="213">
        <v>728</v>
      </c>
      <c r="G36" s="213">
        <v>568</v>
      </c>
      <c r="H36" s="213">
        <v>270</v>
      </c>
      <c r="I36" s="213">
        <v>98</v>
      </c>
      <c r="J36" s="213">
        <v>13</v>
      </c>
      <c r="K36" s="214">
        <v>2</v>
      </c>
    </row>
    <row r="37" spans="1:11">
      <c r="A37" s="215"/>
      <c r="B37" s="215" t="s">
        <v>266</v>
      </c>
      <c r="C37" s="216">
        <f t="shared" si="2"/>
        <v>3698</v>
      </c>
      <c r="D37" s="213">
        <v>727</v>
      </c>
      <c r="E37" s="213">
        <v>928</v>
      </c>
      <c r="F37" s="213">
        <v>883</v>
      </c>
      <c r="G37" s="213">
        <v>603</v>
      </c>
      <c r="H37" s="213">
        <v>360</v>
      </c>
      <c r="I37" s="213">
        <v>155</v>
      </c>
      <c r="J37" s="213">
        <v>33</v>
      </c>
      <c r="K37" s="214">
        <v>9</v>
      </c>
    </row>
    <row r="38" spans="1:11">
      <c r="A38" s="215" t="s">
        <v>277</v>
      </c>
      <c r="B38" s="217" t="s">
        <v>279</v>
      </c>
      <c r="C38" s="218">
        <f t="shared" si="2"/>
        <v>7037</v>
      </c>
      <c r="D38" s="219">
        <v>1690</v>
      </c>
      <c r="E38" s="219">
        <v>1791</v>
      </c>
      <c r="F38" s="219">
        <v>1566</v>
      </c>
      <c r="G38" s="219">
        <v>1134</v>
      </c>
      <c r="H38" s="219">
        <v>620</v>
      </c>
      <c r="I38" s="219">
        <v>191</v>
      </c>
      <c r="J38" s="219">
        <v>39</v>
      </c>
      <c r="K38" s="220">
        <v>6</v>
      </c>
    </row>
    <row r="39" spans="1:11">
      <c r="A39" s="215"/>
      <c r="B39" s="215" t="s">
        <v>265</v>
      </c>
      <c r="C39" s="216">
        <f t="shared" si="2"/>
        <v>3364</v>
      </c>
      <c r="D39" s="213">
        <v>894</v>
      </c>
      <c r="E39" s="213">
        <v>861</v>
      </c>
      <c r="F39" s="213">
        <v>719</v>
      </c>
      <c r="G39" s="213">
        <v>519</v>
      </c>
      <c r="H39" s="213">
        <v>278</v>
      </c>
      <c r="I39" s="213">
        <v>79</v>
      </c>
      <c r="J39" s="213">
        <v>13</v>
      </c>
      <c r="K39" s="214">
        <v>1</v>
      </c>
    </row>
    <row r="40" spans="1:11">
      <c r="A40" s="215"/>
      <c r="B40" s="215" t="s">
        <v>266</v>
      </c>
      <c r="C40" s="216">
        <f t="shared" si="2"/>
        <v>3673</v>
      </c>
      <c r="D40" s="213">
        <v>796</v>
      </c>
      <c r="E40" s="213">
        <v>930</v>
      </c>
      <c r="F40" s="213">
        <v>847</v>
      </c>
      <c r="G40" s="213">
        <v>615</v>
      </c>
      <c r="H40" s="213">
        <v>342</v>
      </c>
      <c r="I40" s="213">
        <v>112</v>
      </c>
      <c r="J40" s="213">
        <v>26</v>
      </c>
      <c r="K40" s="214">
        <v>5</v>
      </c>
    </row>
    <row r="41" spans="1:11">
      <c r="A41" s="215" t="s">
        <v>278</v>
      </c>
      <c r="B41" s="217" t="s">
        <v>279</v>
      </c>
      <c r="C41" s="218">
        <f t="shared" si="2"/>
        <v>1155</v>
      </c>
      <c r="D41" s="219">
        <v>319</v>
      </c>
      <c r="E41" s="219">
        <v>341</v>
      </c>
      <c r="F41" s="219">
        <v>234</v>
      </c>
      <c r="G41" s="219">
        <v>156</v>
      </c>
      <c r="H41" s="219">
        <v>76</v>
      </c>
      <c r="I41" s="219">
        <v>23</v>
      </c>
      <c r="J41" s="219">
        <v>6</v>
      </c>
      <c r="K41" s="220">
        <v>0</v>
      </c>
    </row>
    <row r="42" spans="1:11">
      <c r="A42" s="215"/>
      <c r="B42" s="215" t="s">
        <v>265</v>
      </c>
      <c r="C42" s="216">
        <f t="shared" si="2"/>
        <v>603</v>
      </c>
      <c r="D42" s="213">
        <v>177</v>
      </c>
      <c r="E42" s="213">
        <v>179</v>
      </c>
      <c r="F42" s="213">
        <v>123</v>
      </c>
      <c r="G42" s="213">
        <v>77</v>
      </c>
      <c r="H42" s="213">
        <v>34</v>
      </c>
      <c r="I42" s="213">
        <v>10</v>
      </c>
      <c r="J42" s="213">
        <v>3</v>
      </c>
      <c r="K42" s="214">
        <v>0</v>
      </c>
    </row>
    <row r="43" spans="1:11">
      <c r="A43" s="215"/>
      <c r="B43" s="215" t="s">
        <v>266</v>
      </c>
      <c r="C43" s="216">
        <f t="shared" si="2"/>
        <v>552</v>
      </c>
      <c r="D43" s="213">
        <v>142</v>
      </c>
      <c r="E43" s="213">
        <v>162</v>
      </c>
      <c r="F43" s="213">
        <v>111</v>
      </c>
      <c r="G43" s="213">
        <v>79</v>
      </c>
      <c r="H43" s="213">
        <v>42</v>
      </c>
      <c r="I43" s="213">
        <v>13</v>
      </c>
      <c r="J43" s="213">
        <v>3</v>
      </c>
      <c r="K43" s="214">
        <v>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2</vt:i4>
      </vt:variant>
    </vt:vector>
  </HeadingPairs>
  <TitlesOfParts>
    <vt:vector size="7" baseType="lpstr">
      <vt:lpstr>人口等</vt:lpstr>
      <vt:lpstr>九、人力資源</vt:lpstr>
      <vt:lpstr>臺灣地區</vt:lpstr>
      <vt:lpstr>桃園縣</vt:lpstr>
      <vt:lpstr>65歲人口</vt:lpstr>
      <vt:lpstr>九、人力資源!Print_Area</vt:lpstr>
      <vt:lpstr>人口等!Print_Area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桃園縣政府Annie</dc:creator>
  <cp:lastModifiedBy>李文琳</cp:lastModifiedBy>
  <cp:lastPrinted>2013-12-17T04:01:59Z</cp:lastPrinted>
  <dcterms:created xsi:type="dcterms:W3CDTF">1999-08-18T00:57:24Z</dcterms:created>
  <dcterms:modified xsi:type="dcterms:W3CDTF">2015-02-04T08:28:46Z</dcterms:modified>
</cp:coreProperties>
</file>