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19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<sst xmlns="http://schemas.openxmlformats.org/spreadsheetml/2006/main" count="40" uniqueCount="21">
  <si>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 xml:space="preserve">男 </t>
  </si>
  <si>
    <t>男</t>
  </si>
  <si>
    <t>女</t>
  </si>
  <si>
    <t>占比(%)</t>
  </si>
  <si>
    <t>總計</t>
  </si>
  <si>
    <t>編製機關：桃園市政府工務局</t>
  </si>
  <si>
    <t>桃園市政府所屬機關員工諮詢採購法令相關問題人次</t>
  </si>
  <si>
    <t>資料來源：桃園市政府工務局採購管理科</t>
  </si>
  <si>
    <t>項目19</t>
  </si>
  <si>
    <t>招標</t>
  </si>
  <si>
    <t>開標</t>
  </si>
  <si>
    <t>決標</t>
  </si>
  <si>
    <t>履約管理</t>
  </si>
  <si>
    <t>驗收</t>
  </si>
  <si>
    <t>其他</t>
  </si>
  <si>
    <t>諮詢議題</t>
  </si>
  <si>
    <t>總計
(人次)</t>
  </si>
  <si>
    <t>民國109年度</t>
  </si>
  <si>
    <t>民國110年度</t>
  </si>
  <si>
    <t>民國111年度</t>
  </si>
  <si>
    <t>民國112年度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</si>
</sst>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56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56" applyFont="1" applyFill="1" applyBorder="1" applyAlignment="1">
      <alignment horizontal="left"/>
      <protection/>
    </xf>
    <xf numFmtId="176" fontId="6" fillId="0" borderId="2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189" fontId="6" fillId="0" borderId="24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41" fontId="43" fillId="0" borderId="25" xfId="0" applyNumberFormat="1" applyFont="1" applyBorder="1" applyAlignment="1">
      <alignment horizontal="right" vertical="center" wrapText="1"/>
    </xf>
    <xf numFmtId="41" fontId="43" fillId="0" borderId="23" xfId="0" applyNumberFormat="1" applyFont="1" applyBorder="1" applyAlignment="1">
      <alignment horizontal="right" vertical="center" wrapText="1"/>
    </xf>
    <xf numFmtId="189" fontId="43" fillId="0" borderId="0" xfId="0" applyNumberFormat="1" applyFont="1" applyBorder="1" applyAlignment="1">
      <alignment horizontal="right" vertical="center" wrapText="1"/>
    </xf>
    <xf numFmtId="189" fontId="43" fillId="0" borderId="27" xfId="0" applyNumberFormat="1" applyFont="1" applyBorder="1" applyAlignment="1">
      <alignment horizontal="right" vertical="center" wrapText="1"/>
    </xf>
    <xf numFmtId="41" fontId="43" fillId="0" borderId="0" xfId="0" applyNumberFormat="1" applyFont="1" applyBorder="1" applyAlignment="1">
      <alignment horizontal="right" vertical="center" wrapText="1"/>
    </xf>
    <xf numFmtId="41" fontId="43" fillId="0" borderId="26" xfId="0" applyNumberFormat="1" applyFont="1" applyBorder="1" applyAlignment="1">
      <alignment horizontal="right" vertical="center" wrapText="1"/>
    </xf>
    <xf numFmtId="41" fontId="43" fillId="0" borderId="24" xfId="0" applyNumberFormat="1" applyFont="1" applyBorder="1" applyAlignment="1">
      <alignment horizontal="right" vertical="center" wrapText="1"/>
    </xf>
    <xf numFmtId="189" fontId="43" fillId="0" borderId="24" xfId="0" applyNumberFormat="1" applyFont="1" applyBorder="1" applyAlignment="1">
      <alignment horizontal="right" vertical="center" wrapText="1"/>
    </xf>
    <xf numFmtId="189" fontId="43" fillId="0" borderId="2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43" fillId="0" borderId="25" xfId="52" applyNumberFormat="1" applyFont="1" applyBorder="1" applyAlignment="1">
      <alignment horizontal="right" vertical="center" wrapText="1"/>
      <protection/>
    </xf>
    <xf numFmtId="41" fontId="43" fillId="0" borderId="23" xfId="52" applyNumberFormat="1" applyFont="1" applyBorder="1" applyAlignment="1">
      <alignment horizontal="right" vertical="center" wrapText="1"/>
      <protection/>
    </xf>
    <xf numFmtId="189" fontId="43" fillId="0" borderId="0" xfId="52" applyNumberFormat="1" applyFont="1" applyAlignment="1">
      <alignment horizontal="right" vertical="center" wrapText="1"/>
      <protection/>
    </xf>
    <xf numFmtId="189" fontId="43" fillId="0" borderId="27" xfId="52" applyNumberFormat="1" applyFont="1" applyBorder="1" applyAlignment="1">
      <alignment horizontal="right" vertical="center" wrapText="1"/>
      <protection/>
    </xf>
    <xf numFmtId="41" fontId="43" fillId="0" borderId="0" xfId="52" applyNumberFormat="1" applyFont="1" applyAlignment="1">
      <alignment horizontal="right" vertical="center" wrapText="1"/>
      <protection/>
    </xf>
    <xf numFmtId="41" fontId="43" fillId="0" borderId="26" xfId="52" applyNumberFormat="1" applyFont="1" applyBorder="1" applyAlignment="1">
      <alignment horizontal="right" vertical="center" wrapText="1"/>
      <protection/>
    </xf>
    <xf numFmtId="41" fontId="43" fillId="0" borderId="24" xfId="52" applyNumberFormat="1" applyFont="1" applyBorder="1" applyAlignment="1">
      <alignment horizontal="right" vertical="center" wrapText="1"/>
      <protection/>
    </xf>
    <xf numFmtId="189" fontId="43" fillId="0" borderId="24" xfId="52" applyNumberFormat="1" applyFont="1" applyBorder="1" applyAlignment="1">
      <alignment horizontal="right" vertical="center" wrapText="1"/>
      <protection/>
    </xf>
    <xf numFmtId="189" fontId="43" fillId="0" borderId="28" xfId="52" applyNumberFormat="1" applyFont="1" applyBorder="1" applyAlignment="1">
      <alignment horizontal="right" vertical="center" wrapText="1"/>
      <protection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一般 5" xfId="55"/>
    <cellStyle name="一般_Sheet1" xfId="56"/>
    <cellStyle name="Comma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Hyperlink" xfId="75"/>
    <cellStyle name="說明文字" xfId="76"/>
    <cellStyle name="說明文字 2" xfId="77"/>
    <cellStyle name="輔色1" xfId="78"/>
    <cellStyle name="輔色1 2" xfId="79"/>
    <cellStyle name="輔色2" xfId="80"/>
    <cellStyle name="輔色2 2" xfId="81"/>
    <cellStyle name="輔色3" xfId="82"/>
    <cellStyle name="輔色3 2" xfId="83"/>
    <cellStyle name="輔色4" xfId="84"/>
    <cellStyle name="輔色4 2" xfId="85"/>
    <cellStyle name="輔色5" xfId="86"/>
    <cellStyle name="輔色5 2" xfId="87"/>
    <cellStyle name="輔色6" xfId="88"/>
    <cellStyle name="輔色6 2" xfId="89"/>
    <cellStyle name="標題" xfId="90"/>
    <cellStyle name="標題 1" xfId="91"/>
    <cellStyle name="標題 1 2" xfId="92"/>
    <cellStyle name="標題 2" xfId="93"/>
    <cellStyle name="標題 2 2" xfId="94"/>
    <cellStyle name="標題 3" xfId="95"/>
    <cellStyle name="標題 3 2" xfId="96"/>
    <cellStyle name="標題 4" xfId="97"/>
    <cellStyle name="標題 4 2" xfId="98"/>
    <cellStyle name="標題 5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view="pageLayout" workbookViewId="0" topLeftCell="N1">
      <selection activeCell="W1" sqref="W1"/>
    </sheetView>
  </sheetViews>
  <sheetFormatPr defaultColWidth="9.00390625" defaultRowHeight="16.5"/>
  <cols>
    <col min="1" max="1" width="7.50390625" style="3" customWidth="1"/>
    <col min="2" max="2" width="14.50390625" style="3" customWidth="1"/>
    <col min="3" max="7" width="8.125" style="3" customWidth="1"/>
    <col min="8" max="22" width="8.375" style="3" customWidth="1"/>
    <col min="23" max="27" width="8.25390625" style="3" customWidth="1"/>
    <col min="28" max="95" width="9.00390625" style="3" customWidth="1"/>
    <col min="96" max="16384" width="9.00390625" style="3" customWidth="1"/>
  </cols>
  <sheetData>
    <row r="1" ht="21">
      <c r="B1" s="11" t="s">
        <v>8</v>
      </c>
    </row>
    <row r="2" spans="1:27" ht="30" customHeight="1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2:7" ht="21" customHeight="1">
      <c r="B3" s="12"/>
      <c r="C3" s="4"/>
      <c r="D3" s="4"/>
      <c r="E3" s="4"/>
      <c r="F3" s="5"/>
      <c r="G3" s="5"/>
    </row>
    <row r="4" spans="2:27" ht="21" customHeight="1">
      <c r="B4" s="21"/>
      <c r="C4" s="41" t="s">
        <v>17</v>
      </c>
      <c r="D4" s="41"/>
      <c r="E4" s="41"/>
      <c r="F4" s="41"/>
      <c r="G4" s="41"/>
      <c r="H4" s="41" t="s">
        <v>18</v>
      </c>
      <c r="I4" s="41"/>
      <c r="J4" s="41"/>
      <c r="K4" s="41"/>
      <c r="L4" s="41"/>
      <c r="M4" s="41" t="s">
        <v>19</v>
      </c>
      <c r="N4" s="41"/>
      <c r="O4" s="41"/>
      <c r="P4" s="41"/>
      <c r="Q4" s="41"/>
      <c r="R4" s="57" t="s">
        <v>20</v>
      </c>
      <c r="S4" s="57"/>
      <c r="T4" s="57"/>
      <c r="U4" s="57"/>
      <c r="V4" s="57"/>
      <c r="W4" s="44"/>
      <c r="X4" s="44"/>
      <c r="Y4" s="44"/>
      <c r="Z4" s="44"/>
      <c r="AA4" s="44"/>
    </row>
    <row r="5" spans="2:27" ht="24" customHeight="1">
      <c r="B5" s="33" t="s">
        <v>15</v>
      </c>
      <c r="C5" s="35" t="s">
        <v>16</v>
      </c>
      <c r="D5" s="37"/>
      <c r="E5" s="38"/>
      <c r="F5" s="39" t="s">
        <v>3</v>
      </c>
      <c r="G5" s="40"/>
      <c r="H5" s="35" t="s">
        <v>16</v>
      </c>
      <c r="I5" s="37"/>
      <c r="J5" s="38"/>
      <c r="K5" s="39" t="s">
        <v>3</v>
      </c>
      <c r="L5" s="40"/>
      <c r="M5" s="35" t="s">
        <v>16</v>
      </c>
      <c r="N5" s="37"/>
      <c r="O5" s="38"/>
      <c r="P5" s="39" t="s">
        <v>3</v>
      </c>
      <c r="Q5" s="43"/>
      <c r="R5" s="58" t="s">
        <v>16</v>
      </c>
      <c r="S5" s="59"/>
      <c r="T5" s="60"/>
      <c r="U5" s="61" t="s">
        <v>3</v>
      </c>
      <c r="V5" s="62"/>
      <c r="W5" s="45"/>
      <c r="X5" s="47"/>
      <c r="Y5" s="47"/>
      <c r="Z5" s="45"/>
      <c r="AA5" s="46"/>
    </row>
    <row r="6" spans="2:27" ht="24" customHeight="1">
      <c r="B6" s="34"/>
      <c r="C6" s="36"/>
      <c r="D6" s="6" t="s">
        <v>1</v>
      </c>
      <c r="E6" s="6" t="s">
        <v>2</v>
      </c>
      <c r="F6" s="8" t="s">
        <v>0</v>
      </c>
      <c r="G6" s="7" t="s">
        <v>2</v>
      </c>
      <c r="H6" s="36"/>
      <c r="I6" s="6" t="s">
        <v>1</v>
      </c>
      <c r="J6" s="6" t="s">
        <v>2</v>
      </c>
      <c r="K6" s="8" t="s">
        <v>0</v>
      </c>
      <c r="L6" s="7" t="s">
        <v>2</v>
      </c>
      <c r="M6" s="36"/>
      <c r="N6" s="6" t="s">
        <v>1</v>
      </c>
      <c r="O6" s="6" t="s">
        <v>2</v>
      </c>
      <c r="P6" s="8" t="s">
        <v>0</v>
      </c>
      <c r="Q6" s="8" t="s">
        <v>2</v>
      </c>
      <c r="R6" s="63"/>
      <c r="S6" s="64" t="s">
        <v>1</v>
      </c>
      <c r="T6" s="64" t="s">
        <v>2</v>
      </c>
      <c r="U6" s="65" t="s">
        <v>0</v>
      </c>
      <c r="V6" s="65" t="s">
        <v>2</v>
      </c>
      <c r="W6" s="46"/>
      <c r="X6" s="22"/>
      <c r="Y6" s="22"/>
      <c r="Z6" s="22"/>
      <c r="AA6" s="22"/>
    </row>
    <row r="7" spans="2:27" ht="24" customHeight="1">
      <c r="B7" s="2" t="s">
        <v>4</v>
      </c>
      <c r="C7" s="14">
        <f aca="true" t="shared" si="0" ref="C7:C13">D7+E7</f>
        <v>11447</v>
      </c>
      <c r="D7" s="20">
        <f>SUM(D8:D13)</f>
        <v>5229</v>
      </c>
      <c r="E7" s="20">
        <f>SUM(E8:E13)</f>
        <v>6218</v>
      </c>
      <c r="F7" s="13">
        <f aca="true" t="shared" si="1" ref="F7:G10">IF($C7=0,"--",D7/$C7*100)</f>
        <v>45.68009085349873</v>
      </c>
      <c r="G7" s="13">
        <f t="shared" si="1"/>
        <v>54.31990914650127</v>
      </c>
      <c r="H7" s="14">
        <f aca="true" t="shared" si="2" ref="H7:H13">I7+J7</f>
        <v>11976</v>
      </c>
      <c r="I7" s="20">
        <f>SUM(I8:I13)</f>
        <v>5558</v>
      </c>
      <c r="J7" s="20">
        <f>SUM(J8:J13)</f>
        <v>6418</v>
      </c>
      <c r="K7" s="13">
        <f>IF($H7=0,"--",I7/$H7*100)</f>
        <v>46.40948563794255</v>
      </c>
      <c r="L7" s="13">
        <f>IF($H7=0,"--",J7/$H7*100)</f>
        <v>53.59051436205745</v>
      </c>
      <c r="M7" s="24">
        <f aca="true" t="shared" si="3" ref="M7:M13">N7+O7</f>
        <v>7700</v>
      </c>
      <c r="N7" s="25">
        <f>SUM(N8:N13)</f>
        <v>3620</v>
      </c>
      <c r="O7" s="25">
        <f>SUM(O8:O13)</f>
        <v>4080</v>
      </c>
      <c r="P7" s="26">
        <f>N7/M7*100</f>
        <v>47.01298701298701</v>
      </c>
      <c r="Q7" s="27">
        <f>O7/M7*100</f>
        <v>52.98701298701298</v>
      </c>
      <c r="R7" s="48">
        <f aca="true" t="shared" si="4" ref="R7:R13">S7+T7</f>
        <v>7178</v>
      </c>
      <c r="S7" s="49">
        <f>SUM(S8:S13)</f>
        <v>3313</v>
      </c>
      <c r="T7" s="49">
        <f>SUM(T8:T13)</f>
        <v>3865</v>
      </c>
      <c r="U7" s="50">
        <f>S7/R7*100</f>
        <v>46.15491780440234</v>
      </c>
      <c r="V7" s="51">
        <f>T7/R7*100</f>
        <v>53.84508219559766</v>
      </c>
      <c r="W7" s="15"/>
      <c r="X7" s="15"/>
      <c r="Y7" s="15"/>
      <c r="Z7" s="13"/>
      <c r="AA7" s="13"/>
    </row>
    <row r="8" spans="2:27" ht="24" customHeight="1">
      <c r="B8" s="18" t="s">
        <v>9</v>
      </c>
      <c r="C8" s="14">
        <f t="shared" si="0"/>
        <v>1347</v>
      </c>
      <c r="D8" s="15">
        <v>682</v>
      </c>
      <c r="E8" s="15">
        <v>665</v>
      </c>
      <c r="F8" s="13">
        <f t="shared" si="1"/>
        <v>50.631031922791394</v>
      </c>
      <c r="G8" s="13">
        <f t="shared" si="1"/>
        <v>49.36896807720861</v>
      </c>
      <c r="H8" s="14">
        <f t="shared" si="2"/>
        <v>6111</v>
      </c>
      <c r="I8" s="15">
        <v>2727</v>
      </c>
      <c r="J8" s="15">
        <v>3384</v>
      </c>
      <c r="K8" s="13">
        <f aca="true" t="shared" si="5" ref="K8:K13">IF($H8=0,"--",I8/$H8*100)</f>
        <v>44.62444771723123</v>
      </c>
      <c r="L8" s="13">
        <f aca="true" t="shared" si="6" ref="L8:L13">IF($H8=0,"--",J8/$H8*100)</f>
        <v>55.37555228276878</v>
      </c>
      <c r="M8" s="24">
        <f t="shared" si="3"/>
        <v>1210</v>
      </c>
      <c r="N8" s="28">
        <v>583</v>
      </c>
      <c r="O8" s="28">
        <v>627</v>
      </c>
      <c r="P8" s="26">
        <f aca="true" t="shared" si="7" ref="P8:P13">N8/M8*100</f>
        <v>48.18181818181818</v>
      </c>
      <c r="Q8" s="27">
        <f aca="true" t="shared" si="8" ref="Q8:Q13">O8/M8*100</f>
        <v>51.81818181818182</v>
      </c>
      <c r="R8" s="48">
        <f t="shared" si="4"/>
        <v>2213</v>
      </c>
      <c r="S8" s="52">
        <v>1039</v>
      </c>
      <c r="T8" s="52">
        <v>1174</v>
      </c>
      <c r="U8" s="50">
        <f aca="true" t="shared" si="9" ref="U8:U13">S8/R8*100</f>
        <v>46.94984184365115</v>
      </c>
      <c r="V8" s="51">
        <f aca="true" t="shared" si="10" ref="V8:V13">T8/R8*100</f>
        <v>53.05015815634885</v>
      </c>
      <c r="W8" s="15"/>
      <c r="X8" s="15"/>
      <c r="Y8" s="15"/>
      <c r="Z8" s="13"/>
      <c r="AA8" s="13"/>
    </row>
    <row r="9" spans="2:27" ht="16.5">
      <c r="B9" s="18" t="s">
        <v>10</v>
      </c>
      <c r="C9" s="14">
        <f t="shared" si="0"/>
        <v>1536</v>
      </c>
      <c r="D9" s="15">
        <v>752</v>
      </c>
      <c r="E9" s="15">
        <v>784</v>
      </c>
      <c r="F9" s="13">
        <f t="shared" si="1"/>
        <v>48.95833333333333</v>
      </c>
      <c r="G9" s="13">
        <f t="shared" si="1"/>
        <v>51.041666666666664</v>
      </c>
      <c r="H9" s="14">
        <f t="shared" si="2"/>
        <v>360</v>
      </c>
      <c r="I9" s="15">
        <v>189</v>
      </c>
      <c r="J9" s="15">
        <v>171</v>
      </c>
      <c r="K9" s="13">
        <f t="shared" si="5"/>
        <v>52.5</v>
      </c>
      <c r="L9" s="13">
        <f t="shared" si="6"/>
        <v>47.5</v>
      </c>
      <c r="M9" s="24">
        <f t="shared" si="3"/>
        <v>1463</v>
      </c>
      <c r="N9" s="28">
        <v>673</v>
      </c>
      <c r="O9" s="28">
        <v>790</v>
      </c>
      <c r="P9" s="26">
        <f t="shared" si="7"/>
        <v>46.001367053998635</v>
      </c>
      <c r="Q9" s="27">
        <f t="shared" si="8"/>
        <v>53.998632946001365</v>
      </c>
      <c r="R9" s="48">
        <f t="shared" si="4"/>
        <v>1023</v>
      </c>
      <c r="S9" s="52">
        <v>483</v>
      </c>
      <c r="T9" s="52">
        <v>540</v>
      </c>
      <c r="U9" s="50">
        <f t="shared" si="9"/>
        <v>47.214076246334315</v>
      </c>
      <c r="V9" s="51">
        <f t="shared" si="10"/>
        <v>52.785923753665685</v>
      </c>
      <c r="W9" s="15"/>
      <c r="X9" s="15"/>
      <c r="Y9" s="15"/>
      <c r="Z9" s="13"/>
      <c r="AA9" s="13"/>
    </row>
    <row r="10" spans="2:27" ht="24" customHeight="1">
      <c r="B10" s="18" t="s">
        <v>11</v>
      </c>
      <c r="C10" s="14">
        <f t="shared" si="0"/>
        <v>2788</v>
      </c>
      <c r="D10" s="15">
        <v>1430</v>
      </c>
      <c r="E10" s="15">
        <v>1358</v>
      </c>
      <c r="F10" s="13">
        <f t="shared" si="1"/>
        <v>51.29124820659972</v>
      </c>
      <c r="G10" s="13">
        <f t="shared" si="1"/>
        <v>48.70875179340028</v>
      </c>
      <c r="H10" s="14">
        <f t="shared" si="2"/>
        <v>585</v>
      </c>
      <c r="I10" s="15">
        <v>270</v>
      </c>
      <c r="J10" s="15">
        <v>315</v>
      </c>
      <c r="K10" s="13">
        <f t="shared" si="5"/>
        <v>46.15384615384615</v>
      </c>
      <c r="L10" s="13">
        <f t="shared" si="6"/>
        <v>53.84615384615385</v>
      </c>
      <c r="M10" s="24">
        <f t="shared" si="3"/>
        <v>1213</v>
      </c>
      <c r="N10" s="28">
        <v>523</v>
      </c>
      <c r="O10" s="28">
        <v>690</v>
      </c>
      <c r="P10" s="26">
        <f t="shared" si="7"/>
        <v>43.11624072547403</v>
      </c>
      <c r="Q10" s="27">
        <f t="shared" si="8"/>
        <v>56.88375927452597</v>
      </c>
      <c r="R10" s="48">
        <f t="shared" si="4"/>
        <v>483</v>
      </c>
      <c r="S10" s="52">
        <v>207</v>
      </c>
      <c r="T10" s="52">
        <v>276</v>
      </c>
      <c r="U10" s="50">
        <f t="shared" si="9"/>
        <v>42.857142857142854</v>
      </c>
      <c r="V10" s="51">
        <f t="shared" si="10"/>
        <v>57.14285714285714</v>
      </c>
      <c r="W10" s="15"/>
      <c r="X10" s="15"/>
      <c r="Y10" s="15"/>
      <c r="Z10" s="13"/>
      <c r="AA10" s="13"/>
    </row>
    <row r="11" spans="2:27" ht="24" customHeight="1">
      <c r="B11" s="18" t="s">
        <v>12</v>
      </c>
      <c r="C11" s="14">
        <f t="shared" si="0"/>
        <v>2570</v>
      </c>
      <c r="D11" s="4">
        <v>1241</v>
      </c>
      <c r="E11" s="4">
        <v>1329</v>
      </c>
      <c r="F11" s="13">
        <f aca="true" t="shared" si="11" ref="F11:G13">IF($C11=0,"--",D11/$C11*100)</f>
        <v>48.28793774319066</v>
      </c>
      <c r="G11" s="13">
        <f t="shared" si="11"/>
        <v>51.71206225680935</v>
      </c>
      <c r="H11" s="14">
        <f t="shared" si="2"/>
        <v>3256</v>
      </c>
      <c r="I11" s="15">
        <v>1533</v>
      </c>
      <c r="J11" s="15">
        <v>1723</v>
      </c>
      <c r="K11" s="13">
        <f t="shared" si="5"/>
        <v>47.082309582309584</v>
      </c>
      <c r="L11" s="13">
        <f t="shared" si="6"/>
        <v>52.91769041769042</v>
      </c>
      <c r="M11" s="24">
        <f t="shared" si="3"/>
        <v>2145</v>
      </c>
      <c r="N11" s="28">
        <v>1030</v>
      </c>
      <c r="O11" s="28">
        <v>1115</v>
      </c>
      <c r="P11" s="26">
        <f t="shared" si="7"/>
        <v>48.01864801864802</v>
      </c>
      <c r="Q11" s="27">
        <f t="shared" si="8"/>
        <v>51.981351981351985</v>
      </c>
      <c r="R11" s="48">
        <f t="shared" si="4"/>
        <v>1596</v>
      </c>
      <c r="S11" s="52">
        <v>761</v>
      </c>
      <c r="T11" s="52">
        <v>835</v>
      </c>
      <c r="U11" s="50">
        <f t="shared" si="9"/>
        <v>47.68170426065163</v>
      </c>
      <c r="V11" s="51">
        <f t="shared" si="10"/>
        <v>52.31829573934837</v>
      </c>
      <c r="W11" s="15"/>
      <c r="X11" s="4"/>
      <c r="Y11" s="4"/>
      <c r="Z11" s="13"/>
      <c r="AA11" s="13"/>
    </row>
    <row r="12" spans="2:27" ht="24" customHeight="1">
      <c r="B12" s="19" t="s">
        <v>13</v>
      </c>
      <c r="C12" s="14">
        <f t="shared" si="0"/>
        <v>1659</v>
      </c>
      <c r="D12" s="4">
        <v>342</v>
      </c>
      <c r="E12" s="4">
        <v>1317</v>
      </c>
      <c r="F12" s="13">
        <f t="shared" si="11"/>
        <v>20.61482820976492</v>
      </c>
      <c r="G12" s="13">
        <f t="shared" si="11"/>
        <v>79.38517179023508</v>
      </c>
      <c r="H12" s="14">
        <f t="shared" si="2"/>
        <v>53</v>
      </c>
      <c r="I12" s="15">
        <v>13</v>
      </c>
      <c r="J12" s="15">
        <v>40</v>
      </c>
      <c r="K12" s="13">
        <f t="shared" si="5"/>
        <v>24.528301886792452</v>
      </c>
      <c r="L12" s="13">
        <f t="shared" si="6"/>
        <v>75.47169811320755</v>
      </c>
      <c r="M12" s="24">
        <f t="shared" si="3"/>
        <v>843</v>
      </c>
      <c r="N12" s="28">
        <v>412</v>
      </c>
      <c r="O12" s="28">
        <v>431</v>
      </c>
      <c r="P12" s="26">
        <f t="shared" si="7"/>
        <v>48.873072360616845</v>
      </c>
      <c r="Q12" s="27">
        <f t="shared" si="8"/>
        <v>51.126927639383155</v>
      </c>
      <c r="R12" s="48">
        <f t="shared" si="4"/>
        <v>281</v>
      </c>
      <c r="S12" s="52">
        <v>149</v>
      </c>
      <c r="T12" s="52">
        <v>132</v>
      </c>
      <c r="U12" s="50">
        <f t="shared" si="9"/>
        <v>53.02491103202846</v>
      </c>
      <c r="V12" s="51">
        <f t="shared" si="10"/>
        <v>46.97508896797153</v>
      </c>
      <c r="W12" s="15"/>
      <c r="X12" s="4"/>
      <c r="Y12" s="4"/>
      <c r="Z12" s="13"/>
      <c r="AA12" s="13"/>
    </row>
    <row r="13" spans="2:27" ht="24" customHeight="1">
      <c r="B13" s="18" t="s">
        <v>14</v>
      </c>
      <c r="C13" s="16">
        <f t="shared" si="0"/>
        <v>1547</v>
      </c>
      <c r="D13" s="10">
        <v>782</v>
      </c>
      <c r="E13" s="10">
        <v>765</v>
      </c>
      <c r="F13" s="17">
        <f t="shared" si="11"/>
        <v>50.54945054945055</v>
      </c>
      <c r="G13" s="17">
        <f t="shared" si="11"/>
        <v>49.45054945054945</v>
      </c>
      <c r="H13" s="16">
        <f t="shared" si="2"/>
        <v>1611</v>
      </c>
      <c r="I13" s="23">
        <v>826</v>
      </c>
      <c r="J13" s="23">
        <v>785</v>
      </c>
      <c r="K13" s="17">
        <f t="shared" si="5"/>
        <v>51.27250155183116</v>
      </c>
      <c r="L13" s="17">
        <f t="shared" si="6"/>
        <v>48.72749844816884</v>
      </c>
      <c r="M13" s="29">
        <f t="shared" si="3"/>
        <v>826</v>
      </c>
      <c r="N13" s="30">
        <v>399</v>
      </c>
      <c r="O13" s="30">
        <v>427</v>
      </c>
      <c r="P13" s="31">
        <f t="shared" si="7"/>
        <v>48.30508474576271</v>
      </c>
      <c r="Q13" s="32">
        <f t="shared" si="8"/>
        <v>51.69491525423729</v>
      </c>
      <c r="R13" s="53">
        <f t="shared" si="4"/>
        <v>1582</v>
      </c>
      <c r="S13" s="54">
        <v>674</v>
      </c>
      <c r="T13" s="54">
        <v>908</v>
      </c>
      <c r="U13" s="55">
        <f t="shared" si="9"/>
        <v>42.604298356510746</v>
      </c>
      <c r="V13" s="56">
        <f t="shared" si="10"/>
        <v>57.39570164348925</v>
      </c>
      <c r="W13" s="15"/>
      <c r="X13" s="4"/>
      <c r="Y13" s="4"/>
      <c r="Z13" s="13"/>
      <c r="AA13" s="13"/>
    </row>
    <row r="14" spans="2:7" ht="24" customHeight="1">
      <c r="B14" s="9" t="s">
        <v>7</v>
      </c>
      <c r="C14" s="1"/>
      <c r="D14" s="1"/>
      <c r="E14" s="1"/>
      <c r="F14" s="1"/>
      <c r="G14" s="1"/>
    </row>
    <row r="15" spans="2:7" ht="24" customHeight="1">
      <c r="B15" s="1" t="s">
        <v>5</v>
      </c>
      <c r="C15" s="1"/>
      <c r="D15" s="1"/>
      <c r="E15" s="1"/>
      <c r="F15" s="1"/>
      <c r="G15" s="1"/>
    </row>
  </sheetData>
  <sheetProtection/>
  <mergeCells count="22">
    <mergeCell ref="X5:Y5"/>
    <mergeCell ref="Z5:AA5"/>
    <mergeCell ref="H5:H6"/>
    <mergeCell ref="I5:J5"/>
    <mergeCell ref="A2:AA2"/>
    <mergeCell ref="K5:L5"/>
    <mergeCell ref="M4:Q4"/>
    <mergeCell ref="M5:M6"/>
    <mergeCell ref="N5:O5"/>
    <mergeCell ref="P5:Q5"/>
    <mergeCell ref="W4:AA4"/>
    <mergeCell ref="W5:W6"/>
    <mergeCell ref="R4:V4"/>
    <mergeCell ref="R5:R6"/>
    <mergeCell ref="S5:T5"/>
    <mergeCell ref="U5:V5"/>
    <mergeCell ref="B5:B6"/>
    <mergeCell ref="C5:C6"/>
    <mergeCell ref="D5:E5"/>
    <mergeCell ref="F5:G5"/>
    <mergeCell ref="C4:G4"/>
    <mergeCell ref="H4:L4"/>
  </mergeCells>
  <printOptions/>
  <pageMargins left="0.25" right="0.25" top="0.75" bottom="0.75" header="0.3" footer="0.3"/>
  <pageSetup fitToHeight="1" fitToWidth="1" horizontalDpi="600" verticalDpi="600" orientation="landscape" paperSize="9" scale="62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2022-04-15T07:54:48Z</cp:lastPrinted>
  <dcterms:created xsi:type="dcterms:W3CDTF">2009-05-20T05:51:10Z</dcterms:created>
  <dcterms:modified xsi:type="dcterms:W3CDTF">2024-05-10T01:50:39Z</dcterms:modified>
  <cp:category/>
  <cp:version/>
  <cp:contentType/>
  <cp:contentStatus/>
</cp:coreProperties>
</file>