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7" sheetId="1" r:id="rId1"/>
  </sheets>
  <definedNames>
    <definedName name="_xlnm.Print_Titles" localSheetId="0">'項目7'!$1:$3</definedName>
  </definedNames>
  <calcPr fullCalcOnLoad="1"/>
</workbook>
</file>

<file path=xl/sharedStrings.xml><?xml version="1.0" encoding="utf-8"?>
<sst xmlns="http://schemas.openxmlformats.org/spreadsheetml/2006/main" count="221" uniqueCount="36">
  <si>
    <t>編製機關：桃園市政府工務局</t>
  </si>
  <si>
    <t xml:space="preserve">男 </t>
  </si>
  <si>
    <t>總計
(人)</t>
  </si>
  <si>
    <t>男</t>
  </si>
  <si>
    <t>女</t>
  </si>
  <si>
    <t>占比(%)</t>
  </si>
  <si>
    <t>專業執照名稱</t>
  </si>
  <si>
    <t>桃園市政府工務局暨所屬機關員工領有各類專業執照性別比例</t>
  </si>
  <si>
    <t>園藝技師</t>
  </si>
  <si>
    <t>應用地質技師</t>
  </si>
  <si>
    <t>大地技師</t>
  </si>
  <si>
    <t>測量技師</t>
  </si>
  <si>
    <t>土木技師</t>
  </si>
  <si>
    <t>建築師</t>
  </si>
  <si>
    <t>水土保持技師</t>
  </si>
  <si>
    <t>總計</t>
  </si>
  <si>
    <t>-</t>
  </si>
  <si>
    <t>-</t>
  </si>
  <si>
    <t>-</t>
  </si>
  <si>
    <t>民國105年5月底</t>
  </si>
  <si>
    <t>民國105年底</t>
  </si>
  <si>
    <t>-</t>
  </si>
  <si>
    <t>電機工程技師</t>
  </si>
  <si>
    <t>民國106年底</t>
  </si>
  <si>
    <t>地政士</t>
  </si>
  <si>
    <t>民國107年底</t>
  </si>
  <si>
    <t>民國108年底</t>
  </si>
  <si>
    <t>社會工作師</t>
  </si>
  <si>
    <t>民國109年底</t>
  </si>
  <si>
    <t>資料來源：桃園市政府工務局各科室、桃園市政府養護工程處、桃園市政府新建工程處、桃園市政府航空城工程處</t>
  </si>
  <si>
    <t>項目7</t>
  </si>
  <si>
    <t>結構工程技師</t>
  </si>
  <si>
    <t>民國110年底</t>
  </si>
  <si>
    <t>都市計畫技師</t>
  </si>
  <si>
    <t>民國111年底</t>
  </si>
  <si>
    <t>民國112年底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</si>
</sst>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_-* #,##0.0_-;\-* #,##0.0_-;_-* &quot;-&quot;?_-;_-@_-"/>
    <numFmt numFmtId="189" formatCode="[$-404]AM/PM\ hh:mm:ss"/>
    <numFmt numFmtId="190" formatCode="\-"/>
    <numFmt numFmtId="191" formatCode="0.00_);[Red]\(0.00\)"/>
    <numFmt numFmtId="192" formatCode="0.000_);[Red]\(0.000\)"/>
    <numFmt numFmtId="193" formatCode="0.0_);[Red]\(0.0\)"/>
    <numFmt numFmtId="194" formatCode="_-* #,##0.0_-;\-* #,##0.0_-;_-* &quot;-&quot;_-;_-@_-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name val="細明體"/>
      <family val="3"/>
    </font>
    <font>
      <sz val="12"/>
      <color indexed="8"/>
      <name val="DFKai-SB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DFKai-SB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0" borderId="1" applyNumberFormat="0" applyFill="0" applyAlignment="0" applyProtection="0"/>
    <xf numFmtId="0" fontId="10" fillId="0" borderId="2" applyNumberFormat="0" applyFill="0" applyAlignment="0" applyProtection="0"/>
    <xf numFmtId="0" fontId="32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9" borderId="0" applyNumberFormat="0" applyBorder="0" applyAlignment="0" applyProtection="0"/>
    <xf numFmtId="0" fontId="28" fillId="48" borderId="0" applyNumberFormat="0" applyBorder="0" applyAlignment="0" applyProtection="0"/>
    <xf numFmtId="0" fontId="8" fillId="31" borderId="0" applyNumberFormat="0" applyBorder="0" applyAlignment="0" applyProtection="0"/>
    <xf numFmtId="0" fontId="28" fillId="49" borderId="0" applyNumberFormat="0" applyBorder="0" applyAlignment="0" applyProtection="0"/>
    <xf numFmtId="0" fontId="8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1" borderId="3" applyNumberFormat="0" applyAlignment="0" applyProtection="0"/>
    <xf numFmtId="0" fontId="19" fillId="13" borderId="4" applyNumberFormat="0" applyAlignment="0" applyProtection="0"/>
    <xf numFmtId="0" fontId="41" fillId="37" borderId="15" applyNumberFormat="0" applyAlignment="0" applyProtection="0"/>
    <xf numFmtId="0" fontId="20" fillId="38" borderId="16" applyNumberFormat="0" applyAlignment="0" applyProtection="0"/>
    <xf numFmtId="0" fontId="42" fillId="52" borderId="17" applyNumberFormat="0" applyAlignment="0" applyProtection="0"/>
    <xf numFmtId="0" fontId="21" fillId="53" borderId="18" applyNumberFormat="0" applyAlignment="0" applyProtection="0"/>
    <xf numFmtId="0" fontId="43" fillId="54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19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25" xfId="0" applyNumberFormat="1" applyFont="1" applyBorder="1" applyAlignment="1">
      <alignment horizontal="right" vertical="center" wrapText="1"/>
    </xf>
    <xf numFmtId="177" fontId="6" fillId="0" borderId="21" xfId="0" applyNumberFormat="1" applyFont="1" applyBorder="1" applyAlignment="1">
      <alignment horizontal="right" vertical="center" wrapText="1"/>
    </xf>
    <xf numFmtId="177" fontId="6" fillId="0" borderId="25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Border="1" applyAlignment="1" quotePrefix="1">
      <alignment horizontal="right" vertical="center" wrapText="1"/>
    </xf>
    <xf numFmtId="177" fontId="6" fillId="0" borderId="0" xfId="0" applyNumberFormat="1" applyFont="1" applyBorder="1" applyAlignment="1" quotePrefix="1">
      <alignment horizontal="right" vertical="center" wrapText="1"/>
    </xf>
    <xf numFmtId="176" fontId="6" fillId="0" borderId="23" xfId="0" applyNumberFormat="1" applyFont="1" applyBorder="1" applyAlignment="1" quotePrefix="1">
      <alignment horizontal="right" vertical="center" wrapText="1"/>
    </xf>
    <xf numFmtId="0" fontId="0" fillId="0" borderId="25" xfId="0" applyFont="1" applyBorder="1" applyAlignment="1" quotePrefix="1">
      <alignment horizontal="right" vertical="center"/>
    </xf>
    <xf numFmtId="177" fontId="6" fillId="0" borderId="25" xfId="0" applyNumberFormat="1" applyFont="1" applyBorder="1" applyAlignment="1" quotePrefix="1">
      <alignment horizontal="right" vertical="center" wrapText="1"/>
    </xf>
    <xf numFmtId="0" fontId="0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7" fontId="6" fillId="0" borderId="29" xfId="0" applyNumberFormat="1" applyFont="1" applyBorder="1" applyAlignment="1" quotePrefix="1">
      <alignment horizontal="right" vertical="center" wrapText="1"/>
    </xf>
    <xf numFmtId="177" fontId="6" fillId="0" borderId="19" xfId="0" applyNumberFormat="1" applyFont="1" applyBorder="1" applyAlignment="1" quotePrefix="1">
      <alignment horizontal="right" vertical="center" wrapText="1"/>
    </xf>
    <xf numFmtId="176" fontId="6" fillId="0" borderId="19" xfId="0" applyNumberFormat="1" applyFont="1" applyBorder="1" applyAlignment="1" quotePrefix="1">
      <alignment horizontal="right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 quotePrefix="1">
      <alignment horizontal="right" vertical="center" wrapText="1"/>
    </xf>
    <xf numFmtId="188" fontId="6" fillId="0" borderId="21" xfId="0" applyNumberFormat="1" applyFont="1" applyBorder="1" applyAlignment="1">
      <alignment horizontal="right" vertical="center" wrapText="1"/>
    </xf>
    <xf numFmtId="188" fontId="6" fillId="0" borderId="0" xfId="0" applyNumberFormat="1" applyFont="1" applyBorder="1" applyAlignment="1">
      <alignment horizontal="right" vertical="center" wrapText="1"/>
    </xf>
    <xf numFmtId="188" fontId="6" fillId="0" borderId="2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6" fillId="0" borderId="23" xfId="0" applyNumberFormat="1" applyFont="1" applyBorder="1" applyAlignment="1" quotePrefix="1">
      <alignment horizontal="right" vertical="center" wrapText="1"/>
    </xf>
    <xf numFmtId="0" fontId="46" fillId="0" borderId="29" xfId="55" applyFont="1" applyBorder="1" applyAlignment="1">
      <alignment horizontal="left" vertical="center" wrapText="1"/>
      <protection/>
    </xf>
    <xf numFmtId="41" fontId="25" fillId="0" borderId="0" xfId="0" applyNumberFormat="1" applyFont="1" applyBorder="1" applyAlignment="1">
      <alignment horizontal="right" vertical="center" wrapText="1"/>
    </xf>
    <xf numFmtId="41" fontId="25" fillId="0" borderId="0" xfId="0" applyNumberFormat="1" applyFont="1" applyBorder="1" applyAlignment="1" quotePrefix="1">
      <alignment horizontal="right" vertical="center" wrapText="1"/>
    </xf>
    <xf numFmtId="41" fontId="25" fillId="0" borderId="0" xfId="0" applyNumberFormat="1" applyFont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 wrapText="1"/>
    </xf>
    <xf numFmtId="188" fontId="25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horizontal="right" vertical="center" wrapText="1"/>
    </xf>
    <xf numFmtId="0" fontId="6" fillId="0" borderId="21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193" fontId="6" fillId="0" borderId="20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93" fontId="6" fillId="0" borderId="19" xfId="0" applyNumberFormat="1" applyFont="1" applyFill="1" applyBorder="1" applyAlignment="1">
      <alignment horizontal="right" vertical="center" wrapText="1"/>
    </xf>
    <xf numFmtId="0" fontId="6" fillId="0" borderId="2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193" fontId="6" fillId="0" borderId="0" xfId="0" applyNumberFormat="1" applyFont="1" applyFill="1" applyBorder="1" applyAlignment="1">
      <alignment horizontal="right" vertical="center" wrapText="1"/>
    </xf>
    <xf numFmtId="41" fontId="6" fillId="0" borderId="19" xfId="0" applyNumberFormat="1" applyFont="1" applyFill="1" applyBorder="1" applyAlignment="1">
      <alignment horizontal="right" vertical="center" wrapText="1"/>
    </xf>
    <xf numFmtId="190" fontId="6" fillId="0" borderId="19" xfId="0" applyNumberFormat="1" applyFont="1" applyFill="1" applyBorder="1" applyAlignment="1">
      <alignment horizontal="right" vertical="center" wrapText="1"/>
    </xf>
    <xf numFmtId="41" fontId="6" fillId="0" borderId="23" xfId="0" applyNumberFormat="1" applyFont="1" applyFill="1" applyBorder="1" applyAlignment="1">
      <alignment horizontal="right" vertical="center" wrapText="1"/>
    </xf>
    <xf numFmtId="194" fontId="6" fillId="0" borderId="19" xfId="0" applyNumberFormat="1" applyFont="1" applyFill="1" applyBorder="1" applyAlignment="1">
      <alignment horizontal="right" vertical="center" wrapText="1"/>
    </xf>
    <xf numFmtId="194" fontId="6" fillId="0" borderId="0" xfId="0" applyNumberFormat="1" applyFont="1" applyFill="1" applyBorder="1" applyAlignment="1">
      <alignment horizontal="right" vertical="center" wrapText="1"/>
    </xf>
    <xf numFmtId="0" fontId="46" fillId="0" borderId="29" xfId="55" applyFont="1" applyFill="1" applyBorder="1" applyAlignment="1">
      <alignment horizontal="left" vertical="center" wrapText="1"/>
      <protection/>
    </xf>
    <xf numFmtId="41" fontId="6" fillId="0" borderId="24" xfId="0" applyNumberFormat="1" applyFont="1" applyFill="1" applyBorder="1" applyAlignment="1">
      <alignment horizontal="right" vertical="center" wrapText="1"/>
    </xf>
    <xf numFmtId="41" fontId="6" fillId="0" borderId="25" xfId="0" applyNumberFormat="1" applyFont="1" applyFill="1" applyBorder="1" applyAlignment="1">
      <alignment horizontal="right" vertical="center" wrapText="1"/>
    </xf>
    <xf numFmtId="194" fontId="6" fillId="0" borderId="25" xfId="0" applyNumberFormat="1" applyFont="1" applyFill="1" applyBorder="1" applyAlignment="1" quotePrefix="1">
      <alignment horizontal="right" vertical="center" wrapText="1"/>
    </xf>
    <xf numFmtId="41" fontId="6" fillId="0" borderId="29" xfId="0" applyNumberFormat="1" applyFont="1" applyFill="1" applyBorder="1" applyAlignment="1">
      <alignment horizontal="right" vertical="center" wrapText="1"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 6" xfId="55"/>
    <cellStyle name="一般_Sheet1" xfId="56"/>
    <cellStyle name="Comma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Hyperlink" xfId="75"/>
    <cellStyle name="說明文字" xfId="76"/>
    <cellStyle name="說明文字 2" xfId="77"/>
    <cellStyle name="輔色1" xfId="78"/>
    <cellStyle name="輔色1 2" xfId="79"/>
    <cellStyle name="輔色2" xfId="80"/>
    <cellStyle name="輔色2 2" xfId="81"/>
    <cellStyle name="輔色3" xfId="82"/>
    <cellStyle name="輔色3 2" xfId="83"/>
    <cellStyle name="輔色4" xfId="84"/>
    <cellStyle name="輔色4 2" xfId="85"/>
    <cellStyle name="輔色5" xfId="86"/>
    <cellStyle name="輔色5 2" xfId="87"/>
    <cellStyle name="輔色6" xfId="88"/>
    <cellStyle name="輔色6 2" xfId="89"/>
    <cellStyle name="標題" xfId="90"/>
    <cellStyle name="標題 1" xfId="91"/>
    <cellStyle name="標題 1 2" xfId="92"/>
    <cellStyle name="標題 2" xfId="93"/>
    <cellStyle name="標題 2 2" xfId="94"/>
    <cellStyle name="標題 3" xfId="95"/>
    <cellStyle name="標題 3 2" xfId="96"/>
    <cellStyle name="標題 4" xfId="97"/>
    <cellStyle name="標題 4 2" xfId="98"/>
    <cellStyle name="標題 5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view="pageLayout" zoomScale="80" zoomScalePageLayoutView="80" workbookViewId="0" topLeftCell="A29">
      <selection activeCell="J45" sqref="J45"/>
    </sheetView>
  </sheetViews>
  <sheetFormatPr defaultColWidth="9.00390625" defaultRowHeight="16.5"/>
  <cols>
    <col min="1" max="1" width="18.50390625" style="4" customWidth="1"/>
    <col min="2" max="14" width="9.00390625" style="4" customWidth="1"/>
    <col min="15" max="16" width="9.25390625" style="4" bestFit="1" customWidth="1"/>
    <col min="17" max="21" width="9.00390625" style="4" customWidth="1"/>
    <col min="22" max="22" width="9.125" style="4" customWidth="1"/>
    <col min="23" max="23" width="9.00390625" style="4" customWidth="1"/>
    <col min="24" max="24" width="12.25390625" style="4" customWidth="1"/>
    <col min="25" max="25" width="11.00390625" style="4" customWidth="1"/>
    <col min="26" max="26" width="9.50390625" style="4" customWidth="1"/>
    <col min="27" max="27" width="10.00390625" style="4" customWidth="1"/>
    <col min="28" max="183" width="9.00390625" style="4" customWidth="1"/>
    <col min="184" max="16384" width="9.00390625" style="4" customWidth="1"/>
  </cols>
  <sheetData>
    <row r="1" ht="21">
      <c r="A1" s="32" t="s">
        <v>30</v>
      </c>
    </row>
    <row r="2" spans="1:21" ht="23.25" customHeight="1">
      <c r="A2" s="27"/>
      <c r="B2" s="80" t="s">
        <v>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24" customHeight="1">
      <c r="A3" s="2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7.75" customHeight="1">
      <c r="A4" s="22"/>
      <c r="B4" s="74" t="s">
        <v>19</v>
      </c>
      <c r="C4" s="74"/>
      <c r="D4" s="74"/>
      <c r="E4" s="74"/>
      <c r="F4" s="74"/>
      <c r="G4" s="79" t="s">
        <v>20</v>
      </c>
      <c r="H4" s="79"/>
      <c r="I4" s="79"/>
      <c r="J4" s="79"/>
      <c r="K4" s="79"/>
      <c r="L4" s="79" t="s">
        <v>23</v>
      </c>
      <c r="M4" s="79"/>
      <c r="N4" s="79"/>
      <c r="O4" s="79"/>
      <c r="P4" s="79"/>
      <c r="Q4" s="79" t="s">
        <v>25</v>
      </c>
      <c r="R4" s="79"/>
      <c r="S4" s="79"/>
      <c r="T4" s="79"/>
      <c r="U4" s="79"/>
    </row>
    <row r="5" spans="1:21" ht="21.75" customHeight="1">
      <c r="A5" s="76" t="s">
        <v>6</v>
      </c>
      <c r="B5" s="71" t="s">
        <v>2</v>
      </c>
      <c r="C5" s="5"/>
      <c r="D5" s="3"/>
      <c r="E5" s="77" t="s">
        <v>5</v>
      </c>
      <c r="F5" s="78"/>
      <c r="G5" s="71" t="s">
        <v>2</v>
      </c>
      <c r="H5" s="5"/>
      <c r="I5" s="3"/>
      <c r="J5" s="77" t="s">
        <v>5</v>
      </c>
      <c r="K5" s="78"/>
      <c r="L5" s="71" t="s">
        <v>2</v>
      </c>
      <c r="M5" s="5"/>
      <c r="N5" s="3"/>
      <c r="O5" s="77" t="s">
        <v>5</v>
      </c>
      <c r="P5" s="78"/>
      <c r="Q5" s="71" t="s">
        <v>2</v>
      </c>
      <c r="R5" s="5"/>
      <c r="S5" s="3"/>
      <c r="T5" s="77" t="s">
        <v>5</v>
      </c>
      <c r="U5" s="78"/>
    </row>
    <row r="6" spans="1:21" ht="21.75" customHeight="1">
      <c r="A6" s="76"/>
      <c r="B6" s="72"/>
      <c r="C6" s="15" t="s">
        <v>3</v>
      </c>
      <c r="D6" s="15" t="s">
        <v>4</v>
      </c>
      <c r="E6" s="15" t="s">
        <v>1</v>
      </c>
      <c r="F6" s="16" t="s">
        <v>4</v>
      </c>
      <c r="G6" s="72"/>
      <c r="H6" s="15" t="s">
        <v>3</v>
      </c>
      <c r="I6" s="15" t="s">
        <v>4</v>
      </c>
      <c r="J6" s="23" t="s">
        <v>1</v>
      </c>
      <c r="K6" s="21" t="s">
        <v>4</v>
      </c>
      <c r="L6" s="72"/>
      <c r="M6" s="15" t="s">
        <v>3</v>
      </c>
      <c r="N6" s="15" t="s">
        <v>4</v>
      </c>
      <c r="O6" s="23" t="s">
        <v>1</v>
      </c>
      <c r="P6" s="21" t="s">
        <v>4</v>
      </c>
      <c r="Q6" s="72"/>
      <c r="R6" s="15" t="s">
        <v>3</v>
      </c>
      <c r="S6" s="15" t="s">
        <v>4</v>
      </c>
      <c r="T6" s="23" t="s">
        <v>1</v>
      </c>
      <c r="U6" s="21" t="s">
        <v>4</v>
      </c>
    </row>
    <row r="7" spans="1:22" ht="25.5" customHeight="1">
      <c r="A7" s="20" t="s">
        <v>15</v>
      </c>
      <c r="B7" s="8">
        <f>SUM(B8:B14)</f>
        <v>34</v>
      </c>
      <c r="C7" s="11">
        <f>SUM(C8:C14)</f>
        <v>31</v>
      </c>
      <c r="D7" s="11">
        <f>SUM(D8:D14)</f>
        <v>3</v>
      </c>
      <c r="E7" s="13">
        <f aca="true" t="shared" si="0" ref="E7:E12">C7/B7*100</f>
        <v>91.17647058823529</v>
      </c>
      <c r="F7" s="13">
        <f>D7/B7*100</f>
        <v>8.823529411764707</v>
      </c>
      <c r="G7" s="8">
        <f>SUM(H7:I7)</f>
        <v>30</v>
      </c>
      <c r="H7" s="11">
        <f>SUM(H8:H16)</f>
        <v>27</v>
      </c>
      <c r="I7" s="11">
        <f>SUM(I8:I16)</f>
        <v>3</v>
      </c>
      <c r="J7" s="7">
        <f>H7/G7*100</f>
        <v>90</v>
      </c>
      <c r="K7" s="7">
        <f>I7/G7*100</f>
        <v>10</v>
      </c>
      <c r="L7" s="8">
        <f>SUM(M7:N7)</f>
        <v>33</v>
      </c>
      <c r="M7" s="11">
        <f>SUM(M8:M16)</f>
        <v>29</v>
      </c>
      <c r="N7" s="11">
        <f>SUM(N8:N16)</f>
        <v>4</v>
      </c>
      <c r="O7" s="7">
        <f>M7/L7*100</f>
        <v>87.87878787878788</v>
      </c>
      <c r="P7" s="7">
        <f>N7/L7*100</f>
        <v>12.121212121212121</v>
      </c>
      <c r="Q7" s="8">
        <f>SUM(R7:S7)</f>
        <v>40</v>
      </c>
      <c r="R7" s="11">
        <f>SUM(R8:R16)</f>
        <v>33</v>
      </c>
      <c r="S7" s="11">
        <f>SUM(S8:S16)</f>
        <v>7</v>
      </c>
      <c r="T7" s="7">
        <f>R7/Q7*100</f>
        <v>82.5</v>
      </c>
      <c r="U7" s="7">
        <f>S7/Q7*100</f>
        <v>17.5</v>
      </c>
      <c r="V7" s="18"/>
    </row>
    <row r="8" spans="1:24" ht="25.5" customHeight="1">
      <c r="A8" s="17" t="s">
        <v>13</v>
      </c>
      <c r="B8" s="9">
        <f>C8+D8</f>
        <v>6</v>
      </c>
      <c r="C8" s="6">
        <v>5</v>
      </c>
      <c r="D8" s="6">
        <v>1</v>
      </c>
      <c r="E8" s="7">
        <f t="shared" si="0"/>
        <v>83.33333333333334</v>
      </c>
      <c r="F8" s="7">
        <f>D8/B8*100</f>
        <v>16.666666666666664</v>
      </c>
      <c r="G8" s="9">
        <f>SUM(H8:I8)</f>
        <v>4</v>
      </c>
      <c r="H8" s="6">
        <v>3</v>
      </c>
      <c r="I8" s="6">
        <v>1</v>
      </c>
      <c r="J8" s="7">
        <f>H8/G8*100</f>
        <v>75</v>
      </c>
      <c r="K8" s="7">
        <f>I8/G8*100</f>
        <v>25</v>
      </c>
      <c r="L8" s="9">
        <f>SUM(M8:N8)</f>
        <v>4</v>
      </c>
      <c r="M8" s="6">
        <v>3</v>
      </c>
      <c r="N8" s="6">
        <v>1</v>
      </c>
      <c r="O8" s="7">
        <f>M8/L8*100</f>
        <v>75</v>
      </c>
      <c r="P8" s="7">
        <f>N8/L8*100</f>
        <v>25</v>
      </c>
      <c r="Q8" s="9">
        <f aca="true" t="shared" si="1" ref="Q8:Q16">SUM(R8:S8)</f>
        <v>6</v>
      </c>
      <c r="R8" s="6">
        <v>4</v>
      </c>
      <c r="S8" s="6">
        <v>2</v>
      </c>
      <c r="T8" s="7">
        <f aca="true" t="shared" si="2" ref="T8:T15">R8/Q8*100</f>
        <v>66.66666666666666</v>
      </c>
      <c r="U8" s="7">
        <f aca="true" t="shared" si="3" ref="U8:U16">S8/Q8*100</f>
        <v>33.33333333333333</v>
      </c>
      <c r="V8" s="18"/>
      <c r="X8" s="18"/>
    </row>
    <row r="9" spans="1:28" ht="25.5" customHeight="1">
      <c r="A9" s="17" t="s">
        <v>12</v>
      </c>
      <c r="B9" s="9">
        <f>C9+D9</f>
        <v>22</v>
      </c>
      <c r="C9" s="6">
        <v>21</v>
      </c>
      <c r="D9" s="6">
        <v>1</v>
      </c>
      <c r="E9" s="7">
        <f t="shared" si="0"/>
        <v>95.45454545454545</v>
      </c>
      <c r="F9" s="7">
        <f>D9/B9*100</f>
        <v>4.545454545454546</v>
      </c>
      <c r="G9" s="9">
        <f>SUM(H9:I9)</f>
        <v>22</v>
      </c>
      <c r="H9" s="6">
        <v>21</v>
      </c>
      <c r="I9" s="6">
        <v>1</v>
      </c>
      <c r="J9" s="7">
        <f>H9/G9*100</f>
        <v>95.45454545454545</v>
      </c>
      <c r="K9" s="7">
        <f>I9/G9*100</f>
        <v>4.545454545454546</v>
      </c>
      <c r="L9" s="9">
        <f>SUM(M9:N9)</f>
        <v>22</v>
      </c>
      <c r="M9" s="6">
        <v>21</v>
      </c>
      <c r="N9" s="6">
        <v>1</v>
      </c>
      <c r="O9" s="7">
        <f>M9/L9*100</f>
        <v>95.45454545454545</v>
      </c>
      <c r="P9" s="7">
        <f>N9/L9*100</f>
        <v>4.545454545454546</v>
      </c>
      <c r="Q9" s="9">
        <f t="shared" si="1"/>
        <v>26</v>
      </c>
      <c r="R9" s="6">
        <v>23</v>
      </c>
      <c r="S9" s="6">
        <v>3</v>
      </c>
      <c r="T9" s="7">
        <f t="shared" si="2"/>
        <v>88.46153846153845</v>
      </c>
      <c r="U9" s="7">
        <f t="shared" si="3"/>
        <v>11.538461538461538</v>
      </c>
      <c r="V9" s="18"/>
      <c r="W9" s="18"/>
      <c r="X9" s="18"/>
      <c r="Y9" s="19"/>
      <c r="Z9" s="19"/>
      <c r="AA9" s="19"/>
      <c r="AB9" s="19"/>
    </row>
    <row r="10" spans="1:24" ht="25.5" customHeight="1">
      <c r="A10" s="17" t="s">
        <v>11</v>
      </c>
      <c r="B10" s="9">
        <v>1</v>
      </c>
      <c r="C10" s="6">
        <v>1</v>
      </c>
      <c r="D10" s="6" t="s">
        <v>17</v>
      </c>
      <c r="E10" s="7">
        <f t="shared" si="0"/>
        <v>100</v>
      </c>
      <c r="F10" s="7" t="s">
        <v>18</v>
      </c>
      <c r="G10" s="9" t="s">
        <v>21</v>
      </c>
      <c r="H10" s="6" t="s">
        <v>21</v>
      </c>
      <c r="I10" s="6" t="s">
        <v>21</v>
      </c>
      <c r="J10" s="7" t="s">
        <v>21</v>
      </c>
      <c r="K10" s="7" t="s">
        <v>21</v>
      </c>
      <c r="L10" s="9" t="s">
        <v>21</v>
      </c>
      <c r="M10" s="6" t="s">
        <v>21</v>
      </c>
      <c r="N10" s="6" t="s">
        <v>21</v>
      </c>
      <c r="O10" s="7" t="s">
        <v>21</v>
      </c>
      <c r="P10" s="7" t="s">
        <v>21</v>
      </c>
      <c r="Q10" s="35" t="s">
        <v>16</v>
      </c>
      <c r="R10" s="33" t="s">
        <v>16</v>
      </c>
      <c r="S10" s="33" t="s">
        <v>16</v>
      </c>
      <c r="T10" s="34" t="s">
        <v>16</v>
      </c>
      <c r="U10" s="34" t="s">
        <v>16</v>
      </c>
      <c r="V10" s="19"/>
      <c r="W10" s="19"/>
      <c r="X10" s="18"/>
    </row>
    <row r="11" spans="1:24" ht="25.5" customHeight="1">
      <c r="A11" s="17" t="s">
        <v>14</v>
      </c>
      <c r="B11" s="9">
        <v>2</v>
      </c>
      <c r="C11" s="6">
        <v>2</v>
      </c>
      <c r="D11" s="6" t="s">
        <v>17</v>
      </c>
      <c r="E11" s="7">
        <f t="shared" si="0"/>
        <v>100</v>
      </c>
      <c r="F11" s="7" t="s">
        <v>18</v>
      </c>
      <c r="G11" s="9">
        <f>SUM(H11:I11)</f>
        <v>1</v>
      </c>
      <c r="H11" s="6">
        <v>1</v>
      </c>
      <c r="I11" s="6" t="s">
        <v>21</v>
      </c>
      <c r="J11" s="7">
        <f>H11/G11*100</f>
        <v>100</v>
      </c>
      <c r="K11" s="7" t="s">
        <v>21</v>
      </c>
      <c r="L11" s="9">
        <f>SUM(M11:N11)</f>
        <v>2</v>
      </c>
      <c r="M11" s="6">
        <v>2</v>
      </c>
      <c r="N11" s="6" t="s">
        <v>21</v>
      </c>
      <c r="O11" s="7">
        <f>M11/L11*100</f>
        <v>100</v>
      </c>
      <c r="P11" s="7" t="s">
        <v>21</v>
      </c>
      <c r="Q11" s="9">
        <f t="shared" si="1"/>
        <v>2</v>
      </c>
      <c r="R11" s="6">
        <v>2</v>
      </c>
      <c r="S11" s="33" t="s">
        <v>16</v>
      </c>
      <c r="T11" s="7">
        <f t="shared" si="2"/>
        <v>100</v>
      </c>
      <c r="U11" s="34" t="s">
        <v>16</v>
      </c>
      <c r="V11" s="19"/>
      <c r="W11" s="19"/>
      <c r="X11" s="18"/>
    </row>
    <row r="12" spans="1:25" ht="25.5" customHeight="1">
      <c r="A12" s="17" t="s">
        <v>10</v>
      </c>
      <c r="B12" s="9">
        <v>1</v>
      </c>
      <c r="C12" s="6">
        <v>1</v>
      </c>
      <c r="D12" s="6" t="s">
        <v>17</v>
      </c>
      <c r="E12" s="7">
        <f t="shared" si="0"/>
        <v>100</v>
      </c>
      <c r="F12" s="7" t="s">
        <v>18</v>
      </c>
      <c r="G12" s="9" t="s">
        <v>21</v>
      </c>
      <c r="H12" s="6" t="s">
        <v>21</v>
      </c>
      <c r="I12" s="6" t="s">
        <v>21</v>
      </c>
      <c r="J12" s="7" t="s">
        <v>21</v>
      </c>
      <c r="K12" s="7" t="s">
        <v>21</v>
      </c>
      <c r="L12" s="9" t="s">
        <v>21</v>
      </c>
      <c r="M12" s="6" t="s">
        <v>21</v>
      </c>
      <c r="N12" s="6" t="s">
        <v>21</v>
      </c>
      <c r="O12" s="7" t="s">
        <v>21</v>
      </c>
      <c r="P12" s="7" t="s">
        <v>21</v>
      </c>
      <c r="Q12" s="9">
        <f t="shared" si="1"/>
        <v>2</v>
      </c>
      <c r="R12" s="6">
        <v>2</v>
      </c>
      <c r="S12" s="33" t="s">
        <v>16</v>
      </c>
      <c r="T12" s="7">
        <f t="shared" si="2"/>
        <v>100</v>
      </c>
      <c r="U12" s="34" t="s">
        <v>16</v>
      </c>
      <c r="V12" s="19"/>
      <c r="W12" s="19"/>
      <c r="X12" s="19"/>
      <c r="Y12" s="6"/>
    </row>
    <row r="13" spans="1:22" ht="25.5" customHeight="1">
      <c r="A13" s="17" t="s">
        <v>8</v>
      </c>
      <c r="B13" s="9">
        <v>1</v>
      </c>
      <c r="C13" s="6" t="s">
        <v>16</v>
      </c>
      <c r="D13" s="6">
        <v>1</v>
      </c>
      <c r="E13" s="7" t="s">
        <v>17</v>
      </c>
      <c r="F13" s="7">
        <f>D13/B13*100</f>
        <v>100</v>
      </c>
      <c r="G13" s="9">
        <f>SUM(H13:I13)</f>
        <v>1</v>
      </c>
      <c r="H13" s="6" t="s">
        <v>21</v>
      </c>
      <c r="I13" s="6">
        <v>1</v>
      </c>
      <c r="J13" s="7" t="s">
        <v>21</v>
      </c>
      <c r="K13" s="7">
        <f>I13/G13*100</f>
        <v>100</v>
      </c>
      <c r="L13" s="9">
        <f>SUM(M13:N13)</f>
        <v>2</v>
      </c>
      <c r="M13" s="6">
        <v>1</v>
      </c>
      <c r="N13" s="6">
        <v>1</v>
      </c>
      <c r="O13" s="7">
        <f>M13/L13*100</f>
        <v>50</v>
      </c>
      <c r="P13" s="7">
        <f>N13/L13*100</f>
        <v>50</v>
      </c>
      <c r="Q13" s="9">
        <f t="shared" si="1"/>
        <v>1</v>
      </c>
      <c r="R13" s="33" t="s">
        <v>16</v>
      </c>
      <c r="S13" s="6">
        <v>1</v>
      </c>
      <c r="T13" s="34" t="s">
        <v>16</v>
      </c>
      <c r="U13" s="7">
        <f t="shared" si="3"/>
        <v>100</v>
      </c>
      <c r="V13" s="18"/>
    </row>
    <row r="14" spans="1:21" ht="25.5" customHeight="1">
      <c r="A14" s="17" t="s">
        <v>9</v>
      </c>
      <c r="B14" s="9">
        <v>1</v>
      </c>
      <c r="C14" s="6">
        <v>1</v>
      </c>
      <c r="D14" s="6" t="s">
        <v>21</v>
      </c>
      <c r="E14" s="7">
        <f>C14/B14*100</f>
        <v>100</v>
      </c>
      <c r="F14" s="24" t="s">
        <v>17</v>
      </c>
      <c r="G14" s="9">
        <v>1</v>
      </c>
      <c r="H14" s="6">
        <v>1</v>
      </c>
      <c r="I14" s="6" t="s">
        <v>21</v>
      </c>
      <c r="J14" s="7">
        <f>H14/G14*100</f>
        <v>100</v>
      </c>
      <c r="K14" s="7" t="s">
        <v>21</v>
      </c>
      <c r="L14" s="9">
        <f>SUM(M14:N14)</f>
        <v>1</v>
      </c>
      <c r="M14" s="6">
        <v>1</v>
      </c>
      <c r="N14" s="6" t="s">
        <v>21</v>
      </c>
      <c r="O14" s="7">
        <f>M14/L14*100</f>
        <v>100</v>
      </c>
      <c r="P14" s="7" t="s">
        <v>21</v>
      </c>
      <c r="Q14" s="9">
        <f t="shared" si="1"/>
        <v>1</v>
      </c>
      <c r="R14" s="6">
        <v>1</v>
      </c>
      <c r="S14" s="33" t="s">
        <v>16</v>
      </c>
      <c r="T14" s="7">
        <f t="shared" si="2"/>
        <v>100</v>
      </c>
      <c r="U14" s="34" t="s">
        <v>16</v>
      </c>
    </row>
    <row r="15" spans="1:21" ht="25.5" customHeight="1">
      <c r="A15" s="17" t="s">
        <v>22</v>
      </c>
      <c r="B15" s="28" t="s">
        <v>21</v>
      </c>
      <c r="C15" s="28" t="s">
        <v>21</v>
      </c>
      <c r="D15" s="28" t="s">
        <v>21</v>
      </c>
      <c r="E15" s="28" t="s">
        <v>21</v>
      </c>
      <c r="F15" s="30" t="s">
        <v>21</v>
      </c>
      <c r="G15" s="9">
        <f>SUM(H15:I15)</f>
        <v>1</v>
      </c>
      <c r="H15" s="6">
        <v>1</v>
      </c>
      <c r="I15" s="6" t="s">
        <v>21</v>
      </c>
      <c r="J15" s="7">
        <f>H15/G15*100</f>
        <v>100</v>
      </c>
      <c r="K15" s="7" t="s">
        <v>21</v>
      </c>
      <c r="L15" s="9">
        <f>SUM(M15:N15)</f>
        <v>1</v>
      </c>
      <c r="M15" s="6">
        <v>1</v>
      </c>
      <c r="N15" s="6" t="s">
        <v>21</v>
      </c>
      <c r="O15" s="7">
        <f>M15/L15*100</f>
        <v>100</v>
      </c>
      <c r="P15" s="7" t="s">
        <v>21</v>
      </c>
      <c r="Q15" s="9">
        <f>SUM(R15:S15)</f>
        <v>1</v>
      </c>
      <c r="R15" s="6">
        <v>1</v>
      </c>
      <c r="S15" s="33" t="s">
        <v>16</v>
      </c>
      <c r="T15" s="7">
        <f t="shared" si="2"/>
        <v>100</v>
      </c>
      <c r="U15" s="34" t="s">
        <v>16</v>
      </c>
    </row>
    <row r="16" spans="1:25" ht="25.5" customHeight="1">
      <c r="A16" s="40" t="s">
        <v>24</v>
      </c>
      <c r="B16" s="29" t="s">
        <v>21</v>
      </c>
      <c r="C16" s="26" t="s">
        <v>21</v>
      </c>
      <c r="D16" s="26" t="s">
        <v>21</v>
      </c>
      <c r="E16" s="26" t="s">
        <v>21</v>
      </c>
      <c r="F16" s="25" t="s">
        <v>21</v>
      </c>
      <c r="G16" s="29" t="s">
        <v>21</v>
      </c>
      <c r="H16" s="26" t="s">
        <v>21</v>
      </c>
      <c r="I16" s="26" t="s">
        <v>21</v>
      </c>
      <c r="J16" s="26" t="s">
        <v>21</v>
      </c>
      <c r="K16" s="25" t="s">
        <v>21</v>
      </c>
      <c r="L16" s="10">
        <f>SUM(M16:N16)</f>
        <v>1</v>
      </c>
      <c r="M16" s="26" t="s">
        <v>21</v>
      </c>
      <c r="N16" s="12">
        <v>1</v>
      </c>
      <c r="O16" s="26" t="s">
        <v>21</v>
      </c>
      <c r="P16" s="14">
        <f>N16/L16*100</f>
        <v>100</v>
      </c>
      <c r="Q16" s="10">
        <f t="shared" si="1"/>
        <v>1</v>
      </c>
      <c r="R16" s="36" t="s">
        <v>16</v>
      </c>
      <c r="S16" s="12">
        <v>1</v>
      </c>
      <c r="T16" s="37" t="s">
        <v>16</v>
      </c>
      <c r="U16" s="14">
        <f t="shared" si="3"/>
        <v>100</v>
      </c>
      <c r="Y16" s="18"/>
    </row>
    <row r="17" spans="1:25" ht="24" customHeight="1">
      <c r="A17" s="39"/>
      <c r="B17" s="41"/>
      <c r="C17" s="41"/>
      <c r="D17" s="41"/>
      <c r="E17" s="41"/>
      <c r="F17" s="41"/>
      <c r="G17" s="28"/>
      <c r="H17" s="28"/>
      <c r="I17" s="28"/>
      <c r="J17" s="28"/>
      <c r="K17" s="28"/>
      <c r="L17" s="6"/>
      <c r="M17" s="28"/>
      <c r="N17" s="6"/>
      <c r="O17" s="28"/>
      <c r="P17" s="7"/>
      <c r="Q17" s="6"/>
      <c r="R17" s="38"/>
      <c r="S17" s="6"/>
      <c r="T17" s="34"/>
      <c r="U17" s="7"/>
      <c r="Y17" s="18"/>
    </row>
    <row r="18" spans="1:25" ht="24.75" customHeight="1">
      <c r="A18" s="22"/>
      <c r="B18" s="74" t="s">
        <v>26</v>
      </c>
      <c r="C18" s="74"/>
      <c r="D18" s="74"/>
      <c r="E18" s="74"/>
      <c r="F18" s="74"/>
      <c r="G18" s="74" t="s">
        <v>28</v>
      </c>
      <c r="H18" s="74"/>
      <c r="I18" s="74"/>
      <c r="J18" s="74"/>
      <c r="K18" s="74"/>
      <c r="L18" s="74" t="s">
        <v>32</v>
      </c>
      <c r="M18" s="74"/>
      <c r="N18" s="74"/>
      <c r="O18" s="74"/>
      <c r="P18" s="74"/>
      <c r="Q18" s="74" t="s">
        <v>34</v>
      </c>
      <c r="R18" s="74"/>
      <c r="S18" s="74"/>
      <c r="T18" s="74"/>
      <c r="U18" s="74"/>
      <c r="Y18" s="18"/>
    </row>
    <row r="19" spans="1:21" ht="21" customHeight="1">
      <c r="A19" s="76" t="s">
        <v>6</v>
      </c>
      <c r="B19" s="71" t="s">
        <v>2</v>
      </c>
      <c r="C19" s="5"/>
      <c r="D19" s="3"/>
      <c r="E19" s="77" t="s">
        <v>5</v>
      </c>
      <c r="F19" s="78"/>
      <c r="G19" s="71" t="s">
        <v>2</v>
      </c>
      <c r="H19" s="5"/>
      <c r="I19" s="3"/>
      <c r="J19" s="77" t="s">
        <v>5</v>
      </c>
      <c r="K19" s="78"/>
      <c r="L19" s="71" t="s">
        <v>2</v>
      </c>
      <c r="M19" s="5"/>
      <c r="N19" s="3"/>
      <c r="O19" s="77" t="s">
        <v>5</v>
      </c>
      <c r="P19" s="78"/>
      <c r="Q19" s="71" t="s">
        <v>2</v>
      </c>
      <c r="R19" s="5"/>
      <c r="S19" s="3"/>
      <c r="T19" s="77" t="s">
        <v>5</v>
      </c>
      <c r="U19" s="78"/>
    </row>
    <row r="20" spans="1:21" ht="21" customHeight="1">
      <c r="A20" s="76"/>
      <c r="B20" s="72"/>
      <c r="C20" s="15" t="s">
        <v>3</v>
      </c>
      <c r="D20" s="15" t="s">
        <v>4</v>
      </c>
      <c r="E20" s="15" t="s">
        <v>1</v>
      </c>
      <c r="F20" s="16" t="s">
        <v>4</v>
      </c>
      <c r="G20" s="72"/>
      <c r="H20" s="15" t="s">
        <v>3</v>
      </c>
      <c r="I20" s="15" t="s">
        <v>4</v>
      </c>
      <c r="J20" s="15" t="s">
        <v>1</v>
      </c>
      <c r="K20" s="16" t="s">
        <v>4</v>
      </c>
      <c r="L20" s="72"/>
      <c r="M20" s="15" t="s">
        <v>3</v>
      </c>
      <c r="N20" s="15" t="s">
        <v>4</v>
      </c>
      <c r="O20" s="15" t="s">
        <v>1</v>
      </c>
      <c r="P20" s="16" t="s">
        <v>4</v>
      </c>
      <c r="Q20" s="72"/>
      <c r="R20" s="15" t="s">
        <v>3</v>
      </c>
      <c r="S20" s="15" t="s">
        <v>4</v>
      </c>
      <c r="T20" s="15" t="s">
        <v>1</v>
      </c>
      <c r="U20" s="16" t="s">
        <v>4</v>
      </c>
    </row>
    <row r="21" spans="1:21" ht="25.5" customHeight="1">
      <c r="A21" s="20" t="s">
        <v>15</v>
      </c>
      <c r="B21" s="8">
        <f>SUM(B22:B30)</f>
        <v>40</v>
      </c>
      <c r="C21" s="11">
        <f>SUM(C22:C30)</f>
        <v>33</v>
      </c>
      <c r="D21" s="11">
        <f>SUM(D22:D30)</f>
        <v>7</v>
      </c>
      <c r="E21" s="13">
        <f>C21/B21*100</f>
        <v>82.5</v>
      </c>
      <c r="F21" s="13">
        <f aca="true" t="shared" si="4" ref="F21:F26">D21/B21*100</f>
        <v>17.5</v>
      </c>
      <c r="G21" s="8">
        <f>SUM(G22:G30)</f>
        <v>53</v>
      </c>
      <c r="H21" s="11">
        <f>SUM(H22:H30)</f>
        <v>42</v>
      </c>
      <c r="I21" s="11">
        <f>SUM(I22:I30)</f>
        <v>11</v>
      </c>
      <c r="J21" s="13">
        <f aca="true" t="shared" si="5" ref="J21:J27">H21/G21*100</f>
        <v>79.24528301886792</v>
      </c>
      <c r="K21" s="13">
        <f aca="true" t="shared" si="6" ref="K21:K28">I21/G21*100</f>
        <v>20.754716981132077</v>
      </c>
      <c r="L21" s="47">
        <f>SUM(L22:L30)</f>
        <v>66</v>
      </c>
      <c r="M21" s="48">
        <f>SUM(M22:M30)</f>
        <v>53</v>
      </c>
      <c r="N21" s="48">
        <f>SUM(N22:N30)</f>
        <v>13</v>
      </c>
      <c r="O21" s="55">
        <f aca="true" t="shared" si="7" ref="O21:O30">M21/L21*100</f>
        <v>80.3030303030303</v>
      </c>
      <c r="P21" s="55">
        <f aca="true" t="shared" si="8" ref="P21:P29">N21/L21*100</f>
        <v>19.696969696969695</v>
      </c>
      <c r="Q21" s="47">
        <f>SUM(Q22:Q30)</f>
        <v>82</v>
      </c>
      <c r="R21" s="48">
        <f>SUM(R22:R30)</f>
        <v>67</v>
      </c>
      <c r="S21" s="48">
        <f>SUM(S22:S30)</f>
        <v>15</v>
      </c>
      <c r="T21" s="55">
        <f aca="true" t="shared" si="9" ref="T21:T30">R21/Q21*100</f>
        <v>81.70731707317073</v>
      </c>
      <c r="U21" s="55">
        <f aca="true" t="shared" si="10" ref="U21:U29">S21/Q21*100</f>
        <v>18.29268292682927</v>
      </c>
    </row>
    <row r="22" spans="1:24" ht="25.5" customHeight="1">
      <c r="A22" s="17" t="s">
        <v>13</v>
      </c>
      <c r="B22" s="9">
        <f>C22+D22</f>
        <v>4</v>
      </c>
      <c r="C22" s="6">
        <v>2</v>
      </c>
      <c r="D22" s="6">
        <v>2</v>
      </c>
      <c r="E22" s="7">
        <f>C22/B22*100</f>
        <v>50</v>
      </c>
      <c r="F22" s="7">
        <f t="shared" si="4"/>
        <v>50</v>
      </c>
      <c r="G22" s="9">
        <f>H22+I22</f>
        <v>8</v>
      </c>
      <c r="H22" s="6">
        <v>5</v>
      </c>
      <c r="I22" s="6">
        <v>3</v>
      </c>
      <c r="J22" s="7">
        <f t="shared" si="5"/>
        <v>62.5</v>
      </c>
      <c r="K22" s="7">
        <f t="shared" si="6"/>
        <v>37.5</v>
      </c>
      <c r="L22" s="49">
        <f>SUM(M22:N22)</f>
        <v>8</v>
      </c>
      <c r="M22" s="50">
        <v>6</v>
      </c>
      <c r="N22" s="50">
        <v>2</v>
      </c>
      <c r="O22" s="56">
        <f t="shared" si="7"/>
        <v>75</v>
      </c>
      <c r="P22" s="56">
        <f t="shared" si="8"/>
        <v>25</v>
      </c>
      <c r="Q22" s="49">
        <f>SUM(R22:S22)</f>
        <v>12</v>
      </c>
      <c r="R22" s="50">
        <f>2+1+1+5</f>
        <v>9</v>
      </c>
      <c r="S22" s="50">
        <f>1+1+1</f>
        <v>3</v>
      </c>
      <c r="T22" s="56">
        <f t="shared" si="9"/>
        <v>75</v>
      </c>
      <c r="U22" s="56">
        <f t="shared" si="10"/>
        <v>25</v>
      </c>
      <c r="W22" s="42"/>
      <c r="X22" s="42"/>
    </row>
    <row r="23" spans="1:24" ht="25.5" customHeight="1">
      <c r="A23" s="17" t="s">
        <v>12</v>
      </c>
      <c r="B23" s="9">
        <f>C23+D23</f>
        <v>30</v>
      </c>
      <c r="C23" s="6">
        <v>28</v>
      </c>
      <c r="D23" s="6">
        <v>2</v>
      </c>
      <c r="E23" s="7">
        <f>C23/B23*100</f>
        <v>93.33333333333333</v>
      </c>
      <c r="F23" s="7">
        <f t="shared" si="4"/>
        <v>6.666666666666667</v>
      </c>
      <c r="G23" s="9">
        <f>H23+I23</f>
        <v>34</v>
      </c>
      <c r="H23" s="6">
        <v>29</v>
      </c>
      <c r="I23" s="6">
        <v>5</v>
      </c>
      <c r="J23" s="7">
        <f t="shared" si="5"/>
        <v>85.29411764705883</v>
      </c>
      <c r="K23" s="7">
        <f t="shared" si="6"/>
        <v>14.705882352941178</v>
      </c>
      <c r="L23" s="49">
        <f aca="true" t="shared" si="11" ref="L23:L30">SUM(M23:N23)</f>
        <v>43</v>
      </c>
      <c r="M23" s="50">
        <v>36</v>
      </c>
      <c r="N23" s="50">
        <v>7</v>
      </c>
      <c r="O23" s="56">
        <f t="shared" si="7"/>
        <v>83.72093023255815</v>
      </c>
      <c r="P23" s="56">
        <f t="shared" si="8"/>
        <v>16.27906976744186</v>
      </c>
      <c r="Q23" s="49">
        <f aca="true" t="shared" si="12" ref="Q23:Q30">SUM(R23:S23)</f>
        <v>60</v>
      </c>
      <c r="R23" s="50">
        <f>10+2+1+3+2+32</f>
        <v>50</v>
      </c>
      <c r="S23" s="50">
        <f>2+1+1+6</f>
        <v>10</v>
      </c>
      <c r="T23" s="56">
        <f t="shared" si="9"/>
        <v>83.33333333333334</v>
      </c>
      <c r="U23" s="56">
        <f t="shared" si="10"/>
        <v>16.666666666666664</v>
      </c>
      <c r="V23" s="42"/>
      <c r="W23" s="42"/>
      <c r="X23" s="42"/>
    </row>
    <row r="24" spans="1:24" ht="25.5" customHeight="1">
      <c r="A24" s="17" t="s">
        <v>14</v>
      </c>
      <c r="B24" s="9">
        <v>2</v>
      </c>
      <c r="C24" s="6">
        <v>2</v>
      </c>
      <c r="D24" s="34" t="s">
        <v>16</v>
      </c>
      <c r="E24" s="7">
        <f>C24/B24*100</f>
        <v>100</v>
      </c>
      <c r="F24" s="34" t="s">
        <v>16</v>
      </c>
      <c r="G24" s="9">
        <v>3</v>
      </c>
      <c r="H24" s="6">
        <v>3</v>
      </c>
      <c r="I24" s="33" t="s">
        <v>16</v>
      </c>
      <c r="J24" s="7">
        <f t="shared" si="5"/>
        <v>100</v>
      </c>
      <c r="K24" s="33" t="s">
        <v>16</v>
      </c>
      <c r="L24" s="49">
        <f t="shared" si="11"/>
        <v>6</v>
      </c>
      <c r="M24" s="50">
        <v>5</v>
      </c>
      <c r="N24" s="51">
        <v>1</v>
      </c>
      <c r="O24" s="56">
        <f t="shared" si="7"/>
        <v>83.33333333333334</v>
      </c>
      <c r="P24" s="56">
        <f t="shared" si="8"/>
        <v>16.666666666666664</v>
      </c>
      <c r="Q24" s="49">
        <f t="shared" si="12"/>
        <v>3</v>
      </c>
      <c r="R24" s="50">
        <f>1+1+1</f>
        <v>3</v>
      </c>
      <c r="S24" s="51">
        <v>0</v>
      </c>
      <c r="T24" s="56">
        <f t="shared" si="9"/>
        <v>100</v>
      </c>
      <c r="U24" s="56">
        <f t="shared" si="10"/>
        <v>0</v>
      </c>
      <c r="V24" s="42"/>
      <c r="X24" s="42"/>
    </row>
    <row r="25" spans="1:24" ht="25.5" customHeight="1">
      <c r="A25" s="17" t="s">
        <v>10</v>
      </c>
      <c r="B25" s="9">
        <v>1</v>
      </c>
      <c r="C25" s="6">
        <v>1</v>
      </c>
      <c r="D25" s="34" t="s">
        <v>16</v>
      </c>
      <c r="E25" s="7">
        <f>C25/B25*100</f>
        <v>100</v>
      </c>
      <c r="F25" s="34" t="s">
        <v>16</v>
      </c>
      <c r="G25" s="9">
        <v>2</v>
      </c>
      <c r="H25" s="6">
        <v>2</v>
      </c>
      <c r="I25" s="33" t="s">
        <v>16</v>
      </c>
      <c r="J25" s="7">
        <f t="shared" si="5"/>
        <v>100</v>
      </c>
      <c r="K25" s="33" t="s">
        <v>16</v>
      </c>
      <c r="L25" s="49">
        <f t="shared" si="11"/>
        <v>3</v>
      </c>
      <c r="M25" s="50">
        <v>3</v>
      </c>
      <c r="N25" s="51">
        <v>0</v>
      </c>
      <c r="O25" s="56">
        <f t="shared" si="7"/>
        <v>100</v>
      </c>
      <c r="P25" s="56">
        <f t="shared" si="8"/>
        <v>0</v>
      </c>
      <c r="Q25" s="49">
        <f t="shared" si="12"/>
        <v>2</v>
      </c>
      <c r="R25" s="50">
        <f>1+1</f>
        <v>2</v>
      </c>
      <c r="S25" s="51">
        <v>0</v>
      </c>
      <c r="T25" s="56">
        <f t="shared" si="9"/>
        <v>100</v>
      </c>
      <c r="U25" s="56">
        <f t="shared" si="10"/>
        <v>0</v>
      </c>
      <c r="X25" s="42"/>
    </row>
    <row r="26" spans="1:21" ht="25.5" customHeight="1">
      <c r="A26" s="17" t="s">
        <v>8</v>
      </c>
      <c r="B26" s="9">
        <v>2</v>
      </c>
      <c r="C26" s="34" t="s">
        <v>16</v>
      </c>
      <c r="D26" s="6">
        <v>2</v>
      </c>
      <c r="E26" s="34" t="s">
        <v>16</v>
      </c>
      <c r="F26" s="7">
        <f t="shared" si="4"/>
        <v>100</v>
      </c>
      <c r="G26" s="9">
        <v>2</v>
      </c>
      <c r="H26" s="33" t="s">
        <v>16</v>
      </c>
      <c r="I26" s="6">
        <v>2</v>
      </c>
      <c r="J26" s="33" t="s">
        <v>16</v>
      </c>
      <c r="K26" s="7">
        <f t="shared" si="6"/>
        <v>100</v>
      </c>
      <c r="L26" s="49">
        <f t="shared" si="11"/>
        <v>1</v>
      </c>
      <c r="M26" s="51">
        <v>0</v>
      </c>
      <c r="N26" s="50">
        <v>1</v>
      </c>
      <c r="O26" s="56">
        <f t="shared" si="7"/>
        <v>0</v>
      </c>
      <c r="P26" s="56">
        <f t="shared" si="8"/>
        <v>100</v>
      </c>
      <c r="Q26" s="49">
        <f t="shared" si="12"/>
        <v>2</v>
      </c>
      <c r="R26" s="51">
        <v>0</v>
      </c>
      <c r="S26" s="50">
        <f>2</f>
        <v>2</v>
      </c>
      <c r="T26" s="56">
        <f t="shared" si="9"/>
        <v>0</v>
      </c>
      <c r="U26" s="56">
        <f t="shared" si="10"/>
        <v>100</v>
      </c>
    </row>
    <row r="27" spans="1:22" ht="25.5" customHeight="1">
      <c r="A27" s="17" t="s">
        <v>22</v>
      </c>
      <c r="B27" s="34" t="s">
        <v>16</v>
      </c>
      <c r="C27" s="34" t="s">
        <v>16</v>
      </c>
      <c r="D27" s="34" t="s">
        <v>16</v>
      </c>
      <c r="E27" s="34" t="s">
        <v>16</v>
      </c>
      <c r="F27" s="34" t="s">
        <v>16</v>
      </c>
      <c r="G27" s="9">
        <v>2</v>
      </c>
      <c r="H27" s="43">
        <v>2</v>
      </c>
      <c r="I27" s="33" t="s">
        <v>16</v>
      </c>
      <c r="J27" s="7">
        <f t="shared" si="5"/>
        <v>100</v>
      </c>
      <c r="K27" s="33" t="s">
        <v>16</v>
      </c>
      <c r="L27" s="49">
        <f t="shared" si="11"/>
        <v>2</v>
      </c>
      <c r="M27" s="52">
        <v>2</v>
      </c>
      <c r="N27" s="51">
        <v>0</v>
      </c>
      <c r="O27" s="56">
        <f t="shared" si="7"/>
        <v>100</v>
      </c>
      <c r="P27" s="56">
        <f t="shared" si="8"/>
        <v>0</v>
      </c>
      <c r="Q27" s="49">
        <f t="shared" si="12"/>
        <v>1</v>
      </c>
      <c r="R27" s="52">
        <f>1</f>
        <v>1</v>
      </c>
      <c r="S27" s="51">
        <v>0</v>
      </c>
      <c r="T27" s="56">
        <f t="shared" si="9"/>
        <v>100</v>
      </c>
      <c r="U27" s="56">
        <f t="shared" si="10"/>
        <v>0</v>
      </c>
      <c r="V27" s="42"/>
    </row>
    <row r="28" spans="1:21" ht="25.5" customHeight="1">
      <c r="A28" s="17" t="s">
        <v>27</v>
      </c>
      <c r="B28" s="9">
        <v>1</v>
      </c>
      <c r="C28" s="34" t="s">
        <v>16</v>
      </c>
      <c r="D28" s="43">
        <v>1</v>
      </c>
      <c r="E28" s="34" t="s">
        <v>16</v>
      </c>
      <c r="F28" s="7">
        <f>D28/B28*100</f>
        <v>100</v>
      </c>
      <c r="G28" s="9">
        <v>1</v>
      </c>
      <c r="H28" s="33" t="s">
        <v>16</v>
      </c>
      <c r="I28" s="43">
        <v>1</v>
      </c>
      <c r="J28" s="33" t="s">
        <v>16</v>
      </c>
      <c r="K28" s="7">
        <f t="shared" si="6"/>
        <v>100</v>
      </c>
      <c r="L28" s="49">
        <f t="shared" si="11"/>
        <v>1</v>
      </c>
      <c r="M28" s="51">
        <v>0</v>
      </c>
      <c r="N28" s="52">
        <v>1</v>
      </c>
      <c r="O28" s="56">
        <f t="shared" si="7"/>
        <v>0</v>
      </c>
      <c r="P28" s="56">
        <f t="shared" si="8"/>
        <v>100</v>
      </c>
      <c r="Q28" s="60" t="s">
        <v>16</v>
      </c>
      <c r="R28" s="51">
        <v>0</v>
      </c>
      <c r="S28" s="51">
        <v>0</v>
      </c>
      <c r="T28" s="51">
        <v>0</v>
      </c>
      <c r="U28" s="51">
        <v>0</v>
      </c>
    </row>
    <row r="29" spans="1:21" ht="25.5" customHeight="1">
      <c r="A29" s="17" t="s">
        <v>31</v>
      </c>
      <c r="B29" s="34" t="s">
        <v>16</v>
      </c>
      <c r="C29" s="34" t="s">
        <v>16</v>
      </c>
      <c r="D29" s="34" t="s">
        <v>16</v>
      </c>
      <c r="E29" s="34" t="s">
        <v>16</v>
      </c>
      <c r="F29" s="45" t="s">
        <v>16</v>
      </c>
      <c r="G29" s="9">
        <v>1</v>
      </c>
      <c r="H29" s="43">
        <v>1</v>
      </c>
      <c r="I29" s="33" t="s">
        <v>16</v>
      </c>
      <c r="J29" s="7">
        <f>H29/G29*100</f>
        <v>100</v>
      </c>
      <c r="K29" s="46" t="s">
        <v>16</v>
      </c>
      <c r="L29" s="49">
        <f t="shared" si="11"/>
        <v>1</v>
      </c>
      <c r="M29" s="52">
        <v>1</v>
      </c>
      <c r="N29" s="51">
        <v>0</v>
      </c>
      <c r="O29" s="56">
        <f t="shared" si="7"/>
        <v>100</v>
      </c>
      <c r="P29" s="56">
        <f t="shared" si="8"/>
        <v>0</v>
      </c>
      <c r="Q29" s="49">
        <f t="shared" si="12"/>
        <v>1</v>
      </c>
      <c r="R29" s="52">
        <f>1</f>
        <v>1</v>
      </c>
      <c r="S29" s="51">
        <v>0</v>
      </c>
      <c r="T29" s="56">
        <f t="shared" si="9"/>
        <v>100</v>
      </c>
      <c r="U29" s="56">
        <f t="shared" si="10"/>
        <v>0</v>
      </c>
    </row>
    <row r="30" spans="1:21" ht="25.5" customHeight="1">
      <c r="A30" s="61" t="s">
        <v>33</v>
      </c>
      <c r="B30" s="37" t="s">
        <v>16</v>
      </c>
      <c r="C30" s="37" t="s">
        <v>16</v>
      </c>
      <c r="D30" s="37" t="s">
        <v>16</v>
      </c>
      <c r="E30" s="37" t="s">
        <v>16</v>
      </c>
      <c r="F30" s="44" t="s">
        <v>16</v>
      </c>
      <c r="G30" s="37" t="s">
        <v>16</v>
      </c>
      <c r="H30" s="37" t="s">
        <v>16</v>
      </c>
      <c r="I30" s="37" t="s">
        <v>16</v>
      </c>
      <c r="J30" s="37" t="s">
        <v>16</v>
      </c>
      <c r="K30" s="44" t="s">
        <v>16</v>
      </c>
      <c r="L30" s="53">
        <f t="shared" si="11"/>
        <v>1</v>
      </c>
      <c r="M30" s="54">
        <v>0</v>
      </c>
      <c r="N30" s="54">
        <v>1</v>
      </c>
      <c r="O30" s="57">
        <f t="shared" si="7"/>
        <v>0</v>
      </c>
      <c r="P30" s="57">
        <f>N30/L30*100</f>
        <v>100</v>
      </c>
      <c r="Q30" s="53">
        <f t="shared" si="12"/>
        <v>1</v>
      </c>
      <c r="R30" s="54">
        <f>1</f>
        <v>1</v>
      </c>
      <c r="S30" s="54">
        <v>0</v>
      </c>
      <c r="T30" s="57">
        <f t="shared" si="9"/>
        <v>100</v>
      </c>
      <c r="U30" s="57">
        <f>S30/Q30*100</f>
        <v>0</v>
      </c>
    </row>
    <row r="31" spans="1:6" ht="16.5">
      <c r="A31" s="1" t="s">
        <v>29</v>
      </c>
      <c r="B31" s="2"/>
      <c r="C31" s="2"/>
      <c r="D31" s="2"/>
      <c r="E31" s="2"/>
      <c r="F31" s="2"/>
    </row>
    <row r="32" spans="1:6" ht="16.5">
      <c r="A32" s="1" t="s">
        <v>0</v>
      </c>
      <c r="B32" s="2"/>
      <c r="C32" s="2"/>
      <c r="D32" s="2"/>
      <c r="E32" s="2"/>
      <c r="F32" s="2"/>
    </row>
    <row r="38" spans="1:21" ht="16.5">
      <c r="A38" s="81"/>
      <c r="B38" s="82" t="s">
        <v>35</v>
      </c>
      <c r="C38" s="82"/>
      <c r="D38" s="82"/>
      <c r="E38" s="82"/>
      <c r="F38" s="8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16.5">
      <c r="A39" s="83" t="s">
        <v>6</v>
      </c>
      <c r="B39" s="84" t="s">
        <v>2</v>
      </c>
      <c r="C39" s="85"/>
      <c r="D39" s="86"/>
      <c r="E39" s="87" t="s">
        <v>5</v>
      </c>
      <c r="F39" s="88"/>
      <c r="G39" s="75"/>
      <c r="H39" s="58"/>
      <c r="I39" s="58"/>
      <c r="J39" s="69"/>
      <c r="K39" s="70"/>
      <c r="L39" s="69"/>
      <c r="M39" s="58"/>
      <c r="N39" s="58"/>
      <c r="O39" s="69"/>
      <c r="P39" s="70"/>
      <c r="Q39" s="69"/>
      <c r="R39" s="58"/>
      <c r="S39" s="58"/>
      <c r="T39" s="69"/>
      <c r="U39" s="70"/>
    </row>
    <row r="40" spans="1:21" ht="16.5">
      <c r="A40" s="83"/>
      <c r="B40" s="89"/>
      <c r="C40" s="90" t="s">
        <v>3</v>
      </c>
      <c r="D40" s="90" t="s">
        <v>4</v>
      </c>
      <c r="E40" s="90" t="s">
        <v>1</v>
      </c>
      <c r="F40" s="91" t="s">
        <v>4</v>
      </c>
      <c r="G40" s="72"/>
      <c r="H40" s="59"/>
      <c r="I40" s="59"/>
      <c r="J40" s="59"/>
      <c r="K40" s="59"/>
      <c r="L40" s="70"/>
      <c r="M40" s="59"/>
      <c r="N40" s="59"/>
      <c r="O40" s="59"/>
      <c r="P40" s="59"/>
      <c r="Q40" s="70"/>
      <c r="R40" s="59"/>
      <c r="S40" s="59"/>
      <c r="T40" s="59"/>
      <c r="U40" s="59"/>
    </row>
    <row r="41" spans="1:21" ht="25.5" customHeight="1">
      <c r="A41" s="92" t="s">
        <v>15</v>
      </c>
      <c r="B41" s="93">
        <f>SUM(B42:B50)</f>
        <v>36</v>
      </c>
      <c r="C41" s="94">
        <f>SUM(C42:C50)</f>
        <v>30</v>
      </c>
      <c r="D41" s="95">
        <f>SUM(D42:D50)</f>
        <v>6</v>
      </c>
      <c r="E41" s="96">
        <f>C41/B41*100</f>
        <v>83.33333333333334</v>
      </c>
      <c r="F41" s="97">
        <f>D41/B41*100</f>
        <v>16.666666666666664</v>
      </c>
      <c r="G41" s="9"/>
      <c r="H41" s="6"/>
      <c r="I41" s="6"/>
      <c r="J41" s="7"/>
      <c r="K41" s="7"/>
      <c r="L41" s="50"/>
      <c r="M41" s="62"/>
      <c r="N41" s="50"/>
      <c r="O41" s="56"/>
      <c r="P41" s="56"/>
      <c r="Q41" s="50"/>
      <c r="R41" s="50"/>
      <c r="S41" s="50"/>
      <c r="T41" s="56"/>
      <c r="U41" s="56"/>
    </row>
    <row r="42" spans="1:21" ht="25.5" customHeight="1">
      <c r="A42" s="98" t="s">
        <v>13</v>
      </c>
      <c r="B42" s="99">
        <f>SUM(C42:D42)</f>
        <v>4</v>
      </c>
      <c r="C42" s="100">
        <f>1+1+1</f>
        <v>3</v>
      </c>
      <c r="D42" s="101">
        <v>1</v>
      </c>
      <c r="E42" s="102">
        <f>C42/B42*100</f>
        <v>75</v>
      </c>
      <c r="F42" s="103">
        <f>D42/B42*100</f>
        <v>25</v>
      </c>
      <c r="G42" s="9"/>
      <c r="H42" s="6"/>
      <c r="I42" s="6"/>
      <c r="J42" s="7"/>
      <c r="K42" s="7"/>
      <c r="L42" s="50"/>
      <c r="M42" s="62"/>
      <c r="N42" s="50"/>
      <c r="O42" s="67"/>
      <c r="P42" s="56"/>
      <c r="Q42" s="50"/>
      <c r="R42" s="50"/>
      <c r="S42" s="50"/>
      <c r="T42" s="56"/>
      <c r="U42" s="56"/>
    </row>
    <row r="43" spans="1:21" ht="25.5" customHeight="1">
      <c r="A43" s="98" t="s">
        <v>12</v>
      </c>
      <c r="B43" s="104">
        <f>SUM(C43:D43)</f>
        <v>19</v>
      </c>
      <c r="C43" s="105">
        <f>5+7+2+2</f>
        <v>16</v>
      </c>
      <c r="D43" s="105">
        <f>1+2</f>
        <v>3</v>
      </c>
      <c r="E43" s="106">
        <f>C43/B43*100</f>
        <v>84.21052631578947</v>
      </c>
      <c r="F43" s="103">
        <f>D43/B43*100</f>
        <v>15.789473684210526</v>
      </c>
      <c r="G43" s="9"/>
      <c r="H43" s="6"/>
      <c r="I43" s="6"/>
      <c r="J43" s="7"/>
      <c r="K43" s="7"/>
      <c r="L43" s="50"/>
      <c r="M43" s="62"/>
      <c r="N43" s="50"/>
      <c r="O43" s="56"/>
      <c r="P43" s="56"/>
      <c r="Q43" s="50"/>
      <c r="R43" s="50"/>
      <c r="S43" s="50"/>
      <c r="T43" s="56"/>
      <c r="U43" s="56"/>
    </row>
    <row r="44" spans="1:21" ht="25.5" customHeight="1">
      <c r="A44" s="98" t="s">
        <v>14</v>
      </c>
      <c r="B44" s="99">
        <f aca="true" t="shared" si="13" ref="B44:B49">SUM(C44:D44)</f>
        <v>2</v>
      </c>
      <c r="C44" s="100">
        <f>1+1</f>
        <v>2</v>
      </c>
      <c r="D44" s="68">
        <v>0</v>
      </c>
      <c r="E44" s="102">
        <f>C44/B44*100</f>
        <v>100</v>
      </c>
      <c r="F44" s="107">
        <v>0</v>
      </c>
      <c r="G44" s="9"/>
      <c r="H44" s="6"/>
      <c r="I44" s="33"/>
      <c r="J44" s="7"/>
      <c r="K44" s="33"/>
      <c r="L44" s="50"/>
      <c r="M44" s="62"/>
      <c r="N44" s="51"/>
      <c r="O44" s="56"/>
      <c r="P44" s="56"/>
      <c r="Q44" s="50"/>
      <c r="R44" s="50"/>
      <c r="S44" s="51"/>
      <c r="T44" s="56"/>
      <c r="U44" s="56"/>
    </row>
    <row r="45" spans="1:21" ht="25.5" customHeight="1">
      <c r="A45" s="98" t="s">
        <v>10</v>
      </c>
      <c r="B45" s="104">
        <f>SUM(C45:D45)</f>
        <v>3</v>
      </c>
      <c r="C45" s="105">
        <f>2+1</f>
        <v>3</v>
      </c>
      <c r="D45" s="68">
        <v>0</v>
      </c>
      <c r="E45" s="106">
        <f>C45/B45*100</f>
        <v>100</v>
      </c>
      <c r="F45" s="108">
        <f>D45/B45*100</f>
        <v>0</v>
      </c>
      <c r="G45" s="9"/>
      <c r="H45" s="6"/>
      <c r="I45" s="33"/>
      <c r="J45" s="7"/>
      <c r="K45" s="33"/>
      <c r="L45" s="50"/>
      <c r="M45" s="62"/>
      <c r="N45" s="51"/>
      <c r="O45" s="56"/>
      <c r="P45" s="56"/>
      <c r="Q45" s="50"/>
      <c r="R45" s="50"/>
      <c r="S45" s="51"/>
      <c r="T45" s="56"/>
      <c r="U45" s="56"/>
    </row>
    <row r="46" spans="1:21" ht="25.5" customHeight="1">
      <c r="A46" s="98" t="s">
        <v>8</v>
      </c>
      <c r="B46" s="109">
        <f t="shared" si="13"/>
        <v>2</v>
      </c>
      <c r="C46" s="68">
        <v>0</v>
      </c>
      <c r="D46" s="68">
        <f>1+1</f>
        <v>2</v>
      </c>
      <c r="E46" s="68">
        <v>0</v>
      </c>
      <c r="F46" s="110">
        <f>D46/B46*100</f>
        <v>100</v>
      </c>
      <c r="G46" s="9"/>
      <c r="H46" s="33"/>
      <c r="I46" s="6"/>
      <c r="J46" s="33"/>
      <c r="K46" s="7"/>
      <c r="L46" s="50"/>
      <c r="M46" s="63"/>
      <c r="N46" s="50"/>
      <c r="O46" s="56"/>
      <c r="P46" s="56"/>
      <c r="Q46" s="50"/>
      <c r="R46" s="51"/>
      <c r="S46" s="50"/>
      <c r="T46" s="56"/>
      <c r="U46" s="56"/>
    </row>
    <row r="47" spans="1:21" ht="25.5" customHeight="1">
      <c r="A47" s="98" t="s">
        <v>22</v>
      </c>
      <c r="B47" s="104">
        <f t="shared" si="13"/>
        <v>4</v>
      </c>
      <c r="C47" s="105">
        <f>2+2</f>
        <v>4</v>
      </c>
      <c r="D47" s="68">
        <v>0</v>
      </c>
      <c r="E47" s="106">
        <f>C47/B47*100</f>
        <v>100</v>
      </c>
      <c r="F47" s="107">
        <v>0</v>
      </c>
      <c r="G47" s="9"/>
      <c r="H47" s="43"/>
      <c r="I47" s="33"/>
      <c r="J47" s="7"/>
      <c r="K47" s="33"/>
      <c r="L47" s="50"/>
      <c r="M47" s="64"/>
      <c r="N47" s="51"/>
      <c r="O47" s="56"/>
      <c r="P47" s="56"/>
      <c r="Q47" s="50"/>
      <c r="R47" s="52"/>
      <c r="S47" s="51"/>
      <c r="T47" s="56"/>
      <c r="U47" s="56"/>
    </row>
    <row r="48" spans="1:21" ht="25.5" customHeight="1">
      <c r="A48" s="98" t="s">
        <v>27</v>
      </c>
      <c r="B48" s="109">
        <f t="shared" si="13"/>
        <v>0</v>
      </c>
      <c r="C48" s="68">
        <v>0</v>
      </c>
      <c r="D48" s="68">
        <v>0</v>
      </c>
      <c r="E48" s="68">
        <v>0</v>
      </c>
      <c r="F48" s="107">
        <v>0</v>
      </c>
      <c r="G48" s="9"/>
      <c r="H48" s="33"/>
      <c r="I48" s="43"/>
      <c r="J48" s="33"/>
      <c r="K48" s="7"/>
      <c r="L48" s="50"/>
      <c r="M48" s="63"/>
      <c r="N48" s="52"/>
      <c r="O48" s="56"/>
      <c r="P48" s="56"/>
      <c r="Q48" s="50"/>
      <c r="R48" s="51"/>
      <c r="S48" s="52"/>
      <c r="T48" s="56"/>
      <c r="U48" s="56"/>
    </row>
    <row r="49" spans="1:21" ht="25.5" customHeight="1">
      <c r="A49" s="98" t="s">
        <v>31</v>
      </c>
      <c r="B49" s="109">
        <f t="shared" si="13"/>
        <v>1</v>
      </c>
      <c r="C49" s="68">
        <v>1</v>
      </c>
      <c r="D49" s="68">
        <v>0</v>
      </c>
      <c r="E49" s="111">
        <f>C49/B49*100</f>
        <v>100</v>
      </c>
      <c r="F49" s="107">
        <v>0</v>
      </c>
      <c r="G49" s="9"/>
      <c r="H49" s="43"/>
      <c r="I49" s="33"/>
      <c r="J49" s="7"/>
      <c r="K49" s="33"/>
      <c r="L49" s="50"/>
      <c r="M49" s="64"/>
      <c r="N49" s="51"/>
      <c r="O49" s="56"/>
      <c r="P49" s="56"/>
      <c r="Q49" s="50"/>
      <c r="R49" s="52"/>
      <c r="S49" s="51"/>
      <c r="T49" s="56"/>
      <c r="U49" s="56"/>
    </row>
    <row r="50" spans="1:21" ht="25.5" customHeight="1">
      <c r="A50" s="112" t="s">
        <v>33</v>
      </c>
      <c r="B50" s="113">
        <f>SUM(C50:D50)</f>
        <v>1</v>
      </c>
      <c r="C50" s="114">
        <v>1</v>
      </c>
      <c r="D50" s="114">
        <v>0</v>
      </c>
      <c r="E50" s="115">
        <f>C50/B50*100</f>
        <v>100</v>
      </c>
      <c r="F50" s="116">
        <v>0</v>
      </c>
      <c r="G50" s="60"/>
      <c r="H50" s="34"/>
      <c r="I50" s="34"/>
      <c r="J50" s="34"/>
      <c r="K50" s="34"/>
      <c r="L50" s="50"/>
      <c r="M50" s="63"/>
      <c r="N50" s="51"/>
      <c r="O50" s="56"/>
      <c r="P50" s="56"/>
      <c r="Q50" s="50"/>
      <c r="R50" s="51"/>
      <c r="S50" s="51"/>
      <c r="T50" s="56"/>
      <c r="U50" s="56"/>
    </row>
    <row r="51" spans="1:14" ht="16.5">
      <c r="A51" s="1" t="s">
        <v>29</v>
      </c>
      <c r="B51" s="2"/>
      <c r="C51" s="2"/>
      <c r="D51" s="2"/>
      <c r="E51" s="2"/>
      <c r="F51" s="2"/>
      <c r="M51" s="65"/>
      <c r="N51" s="68"/>
    </row>
    <row r="52" spans="1:14" ht="16.5">
      <c r="A52" s="1" t="s">
        <v>0</v>
      </c>
      <c r="B52" s="2"/>
      <c r="C52" s="2"/>
      <c r="D52" s="2"/>
      <c r="E52" s="2"/>
      <c r="F52" s="2"/>
      <c r="M52" s="66"/>
      <c r="N52" s="68"/>
    </row>
  </sheetData>
  <sheetProtection/>
  <mergeCells count="40">
    <mergeCell ref="G4:K4"/>
    <mergeCell ref="G5:G6"/>
    <mergeCell ref="B2:U2"/>
    <mergeCell ref="J5:K5"/>
    <mergeCell ref="T5:U5"/>
    <mergeCell ref="Q4:U4"/>
    <mergeCell ref="B4:F4"/>
    <mergeCell ref="L4:P4"/>
    <mergeCell ref="O5:P5"/>
    <mergeCell ref="E5:F5"/>
    <mergeCell ref="Q19:Q20"/>
    <mergeCell ref="T19:U19"/>
    <mergeCell ref="J19:K19"/>
    <mergeCell ref="L5:L6"/>
    <mergeCell ref="B18:F18"/>
    <mergeCell ref="G18:K18"/>
    <mergeCell ref="G19:G20"/>
    <mergeCell ref="L18:P18"/>
    <mergeCell ref="L19:L20"/>
    <mergeCell ref="O19:P19"/>
    <mergeCell ref="A39:A40"/>
    <mergeCell ref="B39:B40"/>
    <mergeCell ref="E39:F39"/>
    <mergeCell ref="G39:G40"/>
    <mergeCell ref="J39:K39"/>
    <mergeCell ref="A5:A6"/>
    <mergeCell ref="B5:B6"/>
    <mergeCell ref="A19:A20"/>
    <mergeCell ref="B19:B20"/>
    <mergeCell ref="E19:F19"/>
    <mergeCell ref="L39:L40"/>
    <mergeCell ref="O39:P39"/>
    <mergeCell ref="Q39:Q40"/>
    <mergeCell ref="T39:U39"/>
    <mergeCell ref="Q5:Q6"/>
    <mergeCell ref="B38:F38"/>
    <mergeCell ref="G38:K38"/>
    <mergeCell ref="L38:P38"/>
    <mergeCell ref="Q38:U38"/>
    <mergeCell ref="Q18:U18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landscape" paperSize="9" scale="65" r:id="rId1"/>
  <headerFooter alignWithMargins="0">
    <oddFooter xml:space="preserve">&amp;C &amp;P </oddFooter>
  </headerFooter>
  <ignoredErrors>
    <ignoredError sqref="B43:B50" formulaRange="1"/>
    <ignoredError sqref="C44:C48 C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2021-03-03T07:46:16Z</cp:lastPrinted>
  <dcterms:created xsi:type="dcterms:W3CDTF">2009-05-20T05:51:10Z</dcterms:created>
  <dcterms:modified xsi:type="dcterms:W3CDTF">2024-05-13T00:59:15Z</dcterms:modified>
  <cp:category/>
  <cp:version/>
  <cp:contentType/>
  <cp:contentStatus/>
</cp:coreProperties>
</file>