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1200" windowWidth="11340" windowHeight="6480" tabRatio="813" activeTab="0"/>
  </bookViews>
  <sheets>
    <sheet name="8-1" sheetId="1" r:id="rId1"/>
    <sheet name="8-1 續1" sheetId="2" r:id="rId2"/>
    <sheet name="8-1 續2" sheetId="3" r:id="rId3"/>
    <sheet name="8-1 續3完" sheetId="4" r:id="rId4"/>
    <sheet name="8-2" sheetId="5" r:id="rId5"/>
    <sheet name="8-2 續1" sheetId="6" r:id="rId6"/>
    <sheet name="8-2 續2" sheetId="7" r:id="rId7"/>
    <sheet name="8-2 續3完" sheetId="8" r:id="rId8"/>
    <sheet name="8-3" sheetId="9" r:id="rId9"/>
    <sheet name="8-4" sheetId="10" r:id="rId10"/>
    <sheet name="8-4 續" sheetId="11" r:id="rId11"/>
    <sheet name="8-5" sheetId="12" r:id="rId12"/>
    <sheet name="8-6" sheetId="13" r:id="rId13"/>
    <sheet name="8-7" sheetId="14" r:id="rId14"/>
    <sheet name="8-7 續" sheetId="15" r:id="rId15"/>
    <sheet name="8-8" sheetId="16" r:id="rId16"/>
    <sheet name="8-8 續" sheetId="17" r:id="rId17"/>
    <sheet name="8-9" sheetId="18" r:id="rId18"/>
    <sheet name="8-10" sheetId="19" r:id="rId19"/>
    <sheet name="8-11" sheetId="20" r:id="rId20"/>
    <sheet name="8-12" sheetId="21" r:id="rId21"/>
    <sheet name="摘要圖表" sheetId="22" state="hidden" r:id="rId22"/>
  </sheets>
  <definedNames>
    <definedName name="_xlnm.Print_Area" localSheetId="2">'8-1 續2'!$A$1:$N$34</definedName>
    <definedName name="_xlnm.Print_Area" localSheetId="3">'8-1 續3完'!$A$1:$P$28</definedName>
    <definedName name="_xlnm.Print_Area" localSheetId="18">'8-10'!$A$1:$AB$24</definedName>
    <definedName name="_xlnm.Print_Area" localSheetId="19">'8-11'!$A$1:$K$31</definedName>
    <definedName name="_xlnm.Print_Area" localSheetId="20">'8-12'!$A$1:$Z$22</definedName>
    <definedName name="_xlnm.Print_Area" localSheetId="4">'8-2'!$A$1:$V$39</definedName>
    <definedName name="_xlnm.Print_Area" localSheetId="5">'8-2 續1'!$A$1:$U$34</definedName>
    <definedName name="_xlnm.Print_Area" localSheetId="6">'8-2 續2'!$A$1:$V$26</definedName>
    <definedName name="_xlnm.Print_Area" localSheetId="7">'8-2 續3完'!$A$1:$U$24</definedName>
    <definedName name="_xlnm.Print_Area" localSheetId="11">'8-5'!$A$1:$L$31</definedName>
    <definedName name="_xlnm.Print_Area" localSheetId="12">'8-6'!$A$1:$M$17</definedName>
    <definedName name="_xlnm.Print_Area" localSheetId="13">'8-7'!$A$1:$K$16</definedName>
    <definedName name="_xlnm.Print_Area" localSheetId="14">'8-7 續'!$A$1:$H$15</definedName>
    <definedName name="_xlnm.Print_Area" localSheetId="15">'8-8'!$A$1:$P$18</definedName>
    <definedName name="_xlnm.Print_Area" localSheetId="16">'8-8 續'!$A$1:$V$16</definedName>
    <definedName name="_xlnm.Print_Area" localSheetId="17">'8-9'!$A$1:$AB$21</definedName>
  </definedNames>
  <calcPr fullCalcOnLoad="1"/>
</workbook>
</file>

<file path=xl/comments9.xml><?xml version="1.0" encoding="utf-8"?>
<comments xmlns="http://schemas.openxmlformats.org/spreadsheetml/2006/main">
  <authors>
    <author>王筱薇</author>
  </authors>
  <commentList>
    <comment ref="A35" authorId="0">
      <text>
        <r>
          <rPr>
            <b/>
            <sz val="9"/>
            <rFont val="細明體"/>
            <family val="3"/>
          </rPr>
          <t>王筱薇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105</t>
        </r>
        <r>
          <rPr>
            <sz val="9"/>
            <rFont val="細明體"/>
            <family val="3"/>
          </rPr>
          <t>年新增</t>
        </r>
      </text>
    </comment>
  </commentList>
</comments>
</file>

<file path=xl/sharedStrings.xml><?xml version="1.0" encoding="utf-8"?>
<sst xmlns="http://schemas.openxmlformats.org/spreadsheetml/2006/main" count="1884" uniqueCount="510">
  <si>
    <t>年度</t>
  </si>
  <si>
    <t>高中</t>
  </si>
  <si>
    <t>高職</t>
  </si>
  <si>
    <t>人數</t>
  </si>
  <si>
    <t>大學</t>
  </si>
  <si>
    <t>專科</t>
  </si>
  <si>
    <t>班級數</t>
  </si>
  <si>
    <t>No. of Teachers and Staffs
(Persons)</t>
  </si>
  <si>
    <t>Education and Culture</t>
  </si>
  <si>
    <t>Source : Dept. of Statistics, M.O.E.</t>
  </si>
  <si>
    <t>Education and Culture</t>
  </si>
  <si>
    <t>-</t>
  </si>
  <si>
    <t>Education and Culture</t>
  </si>
  <si>
    <t>No. of Teachers and Staffs
(Persons)</t>
  </si>
  <si>
    <t>-</t>
  </si>
  <si>
    <t xml:space="preserve">Note : 1. The number of "Teachers" includes teaching assistants. </t>
  </si>
  <si>
    <t>No. of Students
(Persons)</t>
  </si>
  <si>
    <t>Education and Culture</t>
  </si>
  <si>
    <t>Education and Culture</t>
  </si>
  <si>
    <t>Education and Culture</t>
  </si>
  <si>
    <t>No. of Students   (Persons)</t>
  </si>
  <si>
    <t>…</t>
  </si>
  <si>
    <t>…</t>
  </si>
  <si>
    <t>Education and Culture</t>
  </si>
  <si>
    <t>Unit: Units</t>
  </si>
  <si>
    <t>Education and Culture</t>
  </si>
  <si>
    <t>Unit: Units</t>
  </si>
  <si>
    <t>Table 8-8. Summary of Elementary and Junior High School Dropouts</t>
  </si>
  <si>
    <t>Note : Dropout rate means the percentage the dropouts take among all students.</t>
  </si>
  <si>
    <t>Education and Culture</t>
  </si>
  <si>
    <t>Education and Culture</t>
  </si>
  <si>
    <t>Table 8-9. Junior High School Students' Eyesight Tests</t>
  </si>
  <si>
    <t>Public</t>
  </si>
  <si>
    <t>Source : Dept. of Statistics, M.O.E.</t>
  </si>
  <si>
    <t>Public</t>
  </si>
  <si>
    <t>52.04</t>
  </si>
  <si>
    <t>51.87</t>
  </si>
  <si>
    <t>54.71</t>
  </si>
  <si>
    <t>58.15</t>
  </si>
  <si>
    <t>50.30</t>
  </si>
  <si>
    <t>Education and Culture</t>
  </si>
  <si>
    <t>Table 8-11. Public Library Statistics</t>
  </si>
  <si>
    <t>Education and Culture</t>
  </si>
  <si>
    <t>No. of Teachers and Staffs (Persons)</t>
  </si>
  <si>
    <t>University</t>
  </si>
  <si>
    <t>University</t>
  </si>
  <si>
    <t>Junior College</t>
  </si>
  <si>
    <t>Source : Dept. of Statistics, M.O.E.</t>
  </si>
  <si>
    <t>Unit: Persons</t>
  </si>
  <si>
    <t>Categories for Skills and Arts</t>
  </si>
  <si>
    <t>No. of Activities</t>
  </si>
  <si>
    <t>Source : Dept. of Statistics, M.O.E.</t>
  </si>
  <si>
    <t>Kindergartens</t>
  </si>
  <si>
    <t>Preschools</t>
  </si>
  <si>
    <t>Table 8-3. Summary of Junior High Schools in the City</t>
  </si>
  <si>
    <t>Table 8-4. Summary of Elementary Schools in the City</t>
  </si>
  <si>
    <t>No. of Schools
(Schools)</t>
  </si>
  <si>
    <t>50.11</t>
  </si>
  <si>
    <t>49.31</t>
  </si>
  <si>
    <t>51.06</t>
  </si>
  <si>
    <t xml:space="preserve">Table 8-2. Summary of Senior High and Vocational Schools in the City (Cont. 2) </t>
  </si>
  <si>
    <t>Table 8-1. Summary of Higher Education in the City</t>
  </si>
  <si>
    <t>Table 8-2. Summary of Senior High and Vocational Schools in the City
(Cont. 3 End)</t>
  </si>
  <si>
    <t>Table 8-6. Summary of Supplementary Schools at All Levels in the City</t>
  </si>
  <si>
    <t>Source : Dept. of Statistics, M.O.E.</t>
  </si>
  <si>
    <t>Table 8-1. Summary of Higher Education in the City (Cont. 1)</t>
  </si>
  <si>
    <t>Table 8-1. Summary of Higher Education in the City (Cont. 2)</t>
  </si>
  <si>
    <t>Table 8-1. Summary of Higher Education in the City (Cont. 3 End)</t>
  </si>
  <si>
    <t>Table 8-4. Summary of Elementary Schools in the City (Cont.)</t>
  </si>
  <si>
    <t>Table 8-10. Elementary Schools Students' Eyesight Tests</t>
  </si>
  <si>
    <t>Table 8-8. Summary of Elementary and Junior High School Dropouts (Cont.)</t>
  </si>
  <si>
    <t>Note : Visual acuity under 0.9 was marked as defected.</t>
  </si>
  <si>
    <t>Table 8-2. Summary of Senior High and Vocational Schools in the City</t>
  </si>
  <si>
    <t>No. of Book Collections, End of Year</t>
  </si>
  <si>
    <r>
      <rPr>
        <sz val="10"/>
        <rFont val="華康粗圓體"/>
        <family val="3"/>
      </rPr>
      <t>大學</t>
    </r>
  </si>
  <si>
    <t xml:space="preserve"> No. of Students (Persons)</t>
  </si>
  <si>
    <r>
      <rPr>
        <sz val="10"/>
        <rFont val="華康粗圓體"/>
        <family val="3"/>
      </rPr>
      <t>專科</t>
    </r>
  </si>
  <si>
    <t>Table 8-2. Summary of Senior High and Vocational Schools in the City (Cont. 1)</t>
  </si>
  <si>
    <r>
      <rPr>
        <sz val="10"/>
        <rFont val="華康粗圓體"/>
        <family val="3"/>
      </rPr>
      <t>幼兒園</t>
    </r>
  </si>
  <si>
    <r>
      <rPr>
        <sz val="10"/>
        <rFont val="華康粗圓體"/>
        <family val="3"/>
      </rPr>
      <t>幼稚園</t>
    </r>
  </si>
  <si>
    <t>Unit : Persons</t>
  </si>
  <si>
    <t>Table 8-12. Activities of Performances and Shows of Various Arts Literatures</t>
  </si>
  <si>
    <t xml:space="preserve">           2. The number of "Teachers" includes teaching assistants. </t>
  </si>
  <si>
    <t xml:space="preserve">           3. Figures in the form exclude students enrolled in a military or police academy. </t>
  </si>
  <si>
    <t>-</t>
  </si>
  <si>
    <t>Source : Dept. of Statistics, M.O.E.</t>
  </si>
  <si>
    <t>Source : Dept. of Statistics, M.O.E.</t>
  </si>
  <si>
    <t xml:space="preserve">Note : 1. Statistics of branches are included in the schools to which they belong. No. of Schools exclude figures from branches. </t>
  </si>
  <si>
    <t>-</t>
  </si>
  <si>
    <t>-</t>
  </si>
  <si>
    <t>No. of Educators and Staffs (Persons)</t>
  </si>
  <si>
    <t>Source : Dept. of Statistics, M.O.E. and Dept. of Education, Taoyuan City Gov.</t>
  </si>
  <si>
    <t>Source : Dept. of Statistics, M.O.E. and Dept. of Cultural Affairs, Taoyuan City Gov.</t>
  </si>
  <si>
    <t>Table 8-7. Summary of Short-term Supplementary Schools (Cont.)</t>
  </si>
  <si>
    <t>Table 8-7. Summary of Short-term Supplementary Schools</t>
  </si>
  <si>
    <t xml:space="preserve">           2. The figures for "No. of Schools", "No. of Teachers", and "No. of Staffers" exclude Lunghwa University of Science and </t>
  </si>
  <si>
    <t xml:space="preserve">               Technology (2YRS. &amp; 5YRS.), Chien Hsin University of Science and Technology (2YRS. &amp; 5YRS.), Vanung University </t>
  </si>
  <si>
    <t xml:space="preserve">              (2YRS.), Chang Gung University of Science and Technology (5YRS.), Taoyuan Innovation Institute of Technology (5YRS.).</t>
  </si>
  <si>
    <t xml:space="preserve">               The number of teachers and staffers of the two-year junior colleges of Hsin Sheng Junior College of Medical Care and </t>
  </si>
  <si>
    <t xml:space="preserve">               Management are added to those of the five-year junior colleges of the same school.</t>
  </si>
  <si>
    <t>Source : Dept. of Education, Taoyuan City Gov.</t>
  </si>
  <si>
    <t>Note:1.The number of Principals, Teachers, Educare Givers and Educare Assistants who have been audited by Department of Education</t>
  </si>
  <si>
    <t xml:space="preserve">           , Taoyuan City Government are included in the educators.</t>
  </si>
  <si>
    <t xml:space="preserve">         2. The number of administrative staffs, full-time workers, full-time kitchen workers, drivers, nurses and social workers who have </t>
  </si>
  <si>
    <t xml:space="preserve">         3. Since the implementation of an integrated preschool system in 2012, preschools included information on kindergartens and</t>
  </si>
  <si>
    <t xml:space="preserve">             been audited by Department of Education, Taoyuan City Government are included in the staffs.</t>
  </si>
  <si>
    <t xml:space="preserve">             nurseries. This is why the number of schools is somewhat different from the previous school years.</t>
  </si>
  <si>
    <t>Table 8-5. Summary of Preschool (Kindergartens) in the City</t>
  </si>
  <si>
    <r>
      <rPr>
        <sz val="10"/>
        <rFont val="華康粗圓體"/>
        <family val="3"/>
      </rPr>
      <t>教育文化</t>
    </r>
  </si>
  <si>
    <r>
      <rPr>
        <sz val="10"/>
        <rFont val="華康粗圓體"/>
        <family val="3"/>
      </rPr>
      <t xml:space="preserve">學年度及學校別
</t>
    </r>
    <r>
      <rPr>
        <sz val="10"/>
        <rFont val="Arial Narrow"/>
        <family val="2"/>
      </rPr>
      <t>SY &amp; School</t>
    </r>
  </si>
  <si>
    <r>
      <rPr>
        <sz val="10"/>
        <rFont val="華康粗圓體"/>
        <family val="3"/>
      </rPr>
      <t>教職員數
（人）</t>
    </r>
  </si>
  <si>
    <r>
      <rPr>
        <sz val="10"/>
        <rFont val="華康粗圓體"/>
        <family val="3"/>
      </rPr>
      <t xml:space="preserve">學生數（人）
</t>
    </r>
    <r>
      <rPr>
        <sz val="10"/>
        <rFont val="Arial Narrow"/>
        <family val="2"/>
      </rPr>
      <t>No. of Students (Persons)</t>
    </r>
  </si>
  <si>
    <r>
      <rPr>
        <sz val="10"/>
        <rFont val="華康粗圓體"/>
        <family val="3"/>
      </rPr>
      <t xml:space="preserve">合計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</si>
  <si>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</rPr>
      <t xml:space="preserve">教師
</t>
    </r>
    <r>
      <rPr>
        <sz val="10"/>
        <rFont val="Arial Narrow"/>
        <family val="2"/>
      </rPr>
      <t>Teachers</t>
    </r>
  </si>
  <si>
    <r>
      <rPr>
        <sz val="10"/>
        <rFont val="華康粗圓體"/>
        <family val="3"/>
      </rPr>
      <t xml:space="preserve">職員
</t>
    </r>
    <r>
      <rPr>
        <sz val="10"/>
        <rFont val="Arial Narrow"/>
        <family val="2"/>
      </rPr>
      <t>Staffs</t>
    </r>
  </si>
  <si>
    <r>
      <rPr>
        <sz val="10"/>
        <rFont val="華康粗圓體"/>
        <family val="3"/>
      </rPr>
      <t>大學部</t>
    </r>
    <r>
      <rPr>
        <sz val="10"/>
        <rFont val="Arial Narrow"/>
        <family val="2"/>
      </rPr>
      <t xml:space="preserve">  Universities</t>
    </r>
  </si>
  <si>
    <r>
      <rPr>
        <sz val="10"/>
        <rFont val="華康粗圓體"/>
        <family val="3"/>
      </rPr>
      <t>合計</t>
    </r>
    <r>
      <rPr>
        <sz val="10"/>
        <rFont val="Arial Narrow"/>
        <family val="2"/>
      </rPr>
      <t xml:space="preserve">  Total</t>
    </r>
  </si>
  <si>
    <r>
      <rPr>
        <sz val="10"/>
        <rFont val="華康粗圓體"/>
        <family val="3"/>
      </rPr>
      <t>一年級</t>
    </r>
    <r>
      <rPr>
        <sz val="10"/>
        <rFont val="Arial Narrow"/>
        <family val="2"/>
      </rPr>
      <t xml:space="preserve">  1st Year</t>
    </r>
  </si>
  <si>
    <r>
      <rPr>
        <sz val="10"/>
        <rFont val="華康粗圓體"/>
        <family val="3"/>
      </rPr>
      <t>二年級</t>
    </r>
    <r>
      <rPr>
        <sz val="10"/>
        <rFont val="Arial Narrow"/>
        <family val="2"/>
      </rPr>
      <t xml:space="preserve">  2nd Year</t>
    </r>
  </si>
  <si>
    <r>
      <rPr>
        <sz val="10"/>
        <rFont val="華康粗圓體"/>
        <family val="3"/>
      </rPr>
      <t>三年級</t>
    </r>
    <r>
      <rPr>
        <sz val="10"/>
        <rFont val="Arial Narrow"/>
        <family val="2"/>
      </rPr>
      <t xml:space="preserve">  3rd Year</t>
    </r>
  </si>
  <si>
    <r>
      <rPr>
        <sz val="10"/>
        <rFont val="華康粗圓體"/>
        <family val="3"/>
      </rPr>
      <t xml:space="preserve">計
</t>
    </r>
    <r>
      <rPr>
        <sz val="10"/>
        <rFont val="Arial Narrow"/>
        <family val="2"/>
      </rPr>
      <t>Subtotal</t>
    </r>
  </si>
  <si>
    <r>
      <rPr>
        <sz val="10"/>
        <rFont val="華康粗圓體"/>
        <family val="3"/>
      </rPr>
      <t xml:space="preserve">男
</t>
    </r>
    <r>
      <rPr>
        <sz val="10"/>
        <rFont val="Arial Narrow"/>
        <family val="2"/>
      </rPr>
      <t>Male</t>
    </r>
  </si>
  <si>
    <r>
      <rPr>
        <sz val="10"/>
        <rFont val="華康粗圓體"/>
        <family val="3"/>
      </rPr>
      <t xml:space="preserve">女
</t>
    </r>
    <r>
      <rPr>
        <sz val="10"/>
        <rFont val="Arial Narrow"/>
        <family val="2"/>
      </rPr>
      <t>Female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</si>
  <si>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105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2016-2017</t>
    </r>
  </si>
  <si>
    <r>
      <t xml:space="preserve">  </t>
    </r>
    <r>
      <rPr>
        <sz val="10"/>
        <rFont val="華康粗圓體"/>
        <family val="3"/>
      </rPr>
      <t xml:space="preserve">國立中央大學
</t>
    </r>
    <r>
      <rPr>
        <sz val="10"/>
        <rFont val="Arial Narrow"/>
        <family val="2"/>
      </rPr>
      <t xml:space="preserve">  National Central University </t>
    </r>
  </si>
  <si>
    <r>
      <t xml:space="preserve">  </t>
    </r>
    <r>
      <rPr>
        <sz val="10"/>
        <rFont val="華康粗圓體"/>
        <family val="3"/>
      </rPr>
      <t xml:space="preserve">國立體育大學
</t>
    </r>
    <r>
      <rPr>
        <sz val="10"/>
        <rFont val="Arial Narrow"/>
        <family val="2"/>
      </rPr>
      <t xml:space="preserve">  National Taiwan Sport University</t>
    </r>
  </si>
  <si>
    <r>
      <t xml:space="preserve">  </t>
    </r>
    <r>
      <rPr>
        <sz val="10"/>
        <rFont val="華康粗圓體"/>
        <family val="3"/>
      </rPr>
      <t xml:space="preserve">中原大學
</t>
    </r>
    <r>
      <rPr>
        <sz val="10"/>
        <rFont val="Arial Narrow"/>
        <family val="2"/>
      </rPr>
      <t xml:space="preserve">  Chung Yuan Christian University </t>
    </r>
  </si>
  <si>
    <r>
      <t xml:space="preserve">  </t>
    </r>
    <r>
      <rPr>
        <sz val="10"/>
        <rFont val="華康粗圓體"/>
        <family val="3"/>
      </rPr>
      <t xml:space="preserve">長庚大學
</t>
    </r>
    <r>
      <rPr>
        <sz val="10"/>
        <rFont val="Arial Narrow"/>
        <family val="2"/>
      </rPr>
      <t xml:space="preserve">  Chang Gung University </t>
    </r>
  </si>
  <si>
    <r>
      <t xml:space="preserve">  </t>
    </r>
    <r>
      <rPr>
        <sz val="10"/>
        <rFont val="華康粗圓體"/>
        <family val="3"/>
      </rPr>
      <t xml:space="preserve">元智大學
</t>
    </r>
    <r>
      <rPr>
        <sz val="10"/>
        <rFont val="Arial Narrow"/>
        <family val="2"/>
      </rPr>
      <t xml:space="preserve">  Yuan Ze University </t>
    </r>
  </si>
  <si>
    <r>
      <t xml:space="preserve">  </t>
    </r>
    <r>
      <rPr>
        <sz val="10"/>
        <rFont val="華康粗圓體"/>
        <family val="3"/>
      </rPr>
      <t xml:space="preserve">龍華科技大學
</t>
    </r>
    <r>
      <rPr>
        <sz val="10"/>
        <rFont val="Arial Narrow"/>
        <family val="2"/>
      </rPr>
      <t xml:space="preserve">  Lunghwa University of Science and Technology</t>
    </r>
  </si>
  <si>
    <r>
      <t xml:space="preserve">  </t>
    </r>
    <r>
      <rPr>
        <sz val="10"/>
        <rFont val="華康粗圓體"/>
        <family val="3"/>
      </rPr>
      <t xml:space="preserve">健行科技大學
</t>
    </r>
    <r>
      <rPr>
        <sz val="10"/>
        <rFont val="Arial Narrow"/>
        <family val="2"/>
      </rPr>
      <t xml:space="preserve">  Chien Hsin University of Science and Technology</t>
    </r>
  </si>
  <si>
    <r>
      <t xml:space="preserve">  </t>
    </r>
    <r>
      <rPr>
        <sz val="10"/>
        <rFont val="華康粗圓體"/>
        <family val="3"/>
      </rPr>
      <t xml:space="preserve">萬能科技大學
</t>
    </r>
    <r>
      <rPr>
        <sz val="10"/>
        <rFont val="Arial Narrow"/>
        <family val="2"/>
      </rPr>
      <t xml:space="preserve">  Vanung University </t>
    </r>
  </si>
  <si>
    <r>
      <t xml:space="preserve">  </t>
    </r>
    <r>
      <rPr>
        <sz val="10"/>
        <rFont val="華康粗圓體"/>
        <family val="3"/>
      </rPr>
      <t xml:space="preserve">開南大學
</t>
    </r>
    <r>
      <rPr>
        <sz val="10"/>
        <rFont val="Arial Narrow"/>
        <family val="2"/>
      </rPr>
      <t xml:space="preserve">  Kainan University</t>
    </r>
  </si>
  <si>
    <r>
      <t xml:space="preserve">  </t>
    </r>
    <r>
      <rPr>
        <sz val="10"/>
        <rFont val="華康粗圓體"/>
        <family val="3"/>
      </rPr>
      <t xml:space="preserve">長庚科技大學
</t>
    </r>
    <r>
      <rPr>
        <sz val="10"/>
        <rFont val="Arial Narrow"/>
        <family val="2"/>
      </rPr>
      <t xml:space="preserve">  Chang Gung University of Science and Technology</t>
    </r>
  </si>
  <si>
    <r>
      <t xml:space="preserve">  </t>
    </r>
    <r>
      <rPr>
        <sz val="10"/>
        <rFont val="華康粗圓體"/>
        <family val="3"/>
      </rPr>
      <t xml:space="preserve">桃園創新技術學院
</t>
    </r>
    <r>
      <rPr>
        <sz val="10"/>
        <rFont val="Arial Narrow"/>
        <family val="2"/>
      </rPr>
      <t xml:space="preserve">  Taoyuan Innovation Institute of Technology</t>
    </r>
  </si>
  <si>
    <r>
      <rPr>
        <sz val="10"/>
        <rFont val="華康粗圓體"/>
        <family val="3"/>
      </rPr>
      <t>資料來源：教育部統計處。</t>
    </r>
  </si>
  <si>
    <r>
      <rPr>
        <sz val="10"/>
        <rFont val="華康粗圓體"/>
        <family val="3"/>
      </rPr>
      <t xml:space="preserve">年別
</t>
    </r>
    <r>
      <rPr>
        <sz val="10"/>
        <rFont val="Arial Narrow"/>
        <family val="2"/>
      </rPr>
      <t>Year</t>
    </r>
  </si>
  <si>
    <r>
      <rPr>
        <sz val="10"/>
        <rFont val="華康粗圓體"/>
        <family val="3"/>
      </rPr>
      <t>場次</t>
    </r>
  </si>
  <si>
    <r>
      <rPr>
        <sz val="10"/>
        <rFont val="華康粗圓體"/>
        <family val="3"/>
      </rPr>
      <t xml:space="preserve">出席人次
</t>
    </r>
    <r>
      <rPr>
        <sz val="10"/>
        <rFont val="Arial Narrow"/>
        <family val="2"/>
      </rPr>
      <t>Times of Attended Persons</t>
    </r>
  </si>
  <si>
    <r>
      <rPr>
        <sz val="10"/>
        <rFont val="華康粗圓體"/>
        <family val="3"/>
      </rPr>
      <t xml:space="preserve">總計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</si>
  <si>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 xml:space="preserve">視覺藝術
</t>
    </r>
    <r>
      <rPr>
        <sz val="10"/>
        <rFont val="Arial Narrow"/>
        <family val="2"/>
      </rPr>
      <t>Visual Arts</t>
    </r>
  </si>
  <si>
    <r>
      <rPr>
        <sz val="10"/>
        <rFont val="華康粗圓體"/>
        <family val="3"/>
      </rPr>
      <t xml:space="preserve">工藝
</t>
    </r>
    <r>
      <rPr>
        <sz val="10"/>
        <rFont val="Arial Narrow"/>
        <family val="2"/>
      </rPr>
      <t>Craft</t>
    </r>
  </si>
  <si>
    <r>
      <rPr>
        <sz val="10"/>
        <rFont val="華康粗圓體"/>
        <family val="3"/>
      </rPr>
      <t xml:space="preserve">設計
</t>
    </r>
    <r>
      <rPr>
        <sz val="10"/>
        <rFont val="Arial Narrow"/>
        <family val="2"/>
      </rPr>
      <t>Design</t>
    </r>
  </si>
  <si>
    <r>
      <rPr>
        <sz val="10"/>
        <rFont val="華康粗圓體"/>
        <family val="3"/>
      </rPr>
      <t xml:space="preserve">音樂
</t>
    </r>
    <r>
      <rPr>
        <sz val="10"/>
        <rFont val="Arial Narrow"/>
        <family val="2"/>
      </rPr>
      <t>Music</t>
    </r>
  </si>
  <si>
    <r>
      <rPr>
        <sz val="10"/>
        <rFont val="華康粗圓體"/>
        <family val="3"/>
      </rPr>
      <t xml:space="preserve">戲劇
</t>
    </r>
    <r>
      <rPr>
        <sz val="10"/>
        <rFont val="Arial Narrow"/>
        <family val="2"/>
      </rPr>
      <t>Drama</t>
    </r>
  </si>
  <si>
    <r>
      <rPr>
        <sz val="10"/>
        <rFont val="華康粗圓體"/>
        <family val="3"/>
      </rPr>
      <t xml:space="preserve">舞蹈
</t>
    </r>
    <r>
      <rPr>
        <sz val="10"/>
        <rFont val="Arial Narrow"/>
        <family val="2"/>
      </rPr>
      <t>Dance</t>
    </r>
  </si>
  <si>
    <r>
      <rPr>
        <sz val="10"/>
        <rFont val="華康粗圓體"/>
        <family val="3"/>
      </rPr>
      <t xml:space="preserve">說唱
</t>
    </r>
    <r>
      <rPr>
        <sz val="10"/>
        <rFont val="Arial Narrow"/>
        <family val="2"/>
      </rPr>
      <t>Speech  Singing</t>
    </r>
  </si>
  <si>
    <r>
      <rPr>
        <sz val="10"/>
        <rFont val="華康粗圓體"/>
        <family val="3"/>
      </rPr>
      <t xml:space="preserve">影片
</t>
    </r>
    <r>
      <rPr>
        <sz val="10"/>
        <rFont val="Arial Narrow"/>
        <family val="2"/>
      </rPr>
      <t>Movie</t>
    </r>
  </si>
  <si>
    <r>
      <rPr>
        <sz val="10"/>
        <rFont val="華康粗圓體"/>
        <family val="3"/>
      </rPr>
      <t xml:space="preserve">民俗
</t>
    </r>
    <r>
      <rPr>
        <sz val="10"/>
        <rFont val="Arial Narrow"/>
        <family val="2"/>
      </rPr>
      <t>Folklore</t>
    </r>
  </si>
  <si>
    <r>
      <rPr>
        <sz val="10"/>
        <rFont val="華康粗圓體"/>
        <family val="3"/>
      </rPr>
      <t xml:space="preserve">語文
</t>
    </r>
    <r>
      <rPr>
        <sz val="10"/>
        <rFont val="Arial Narrow"/>
        <family val="2"/>
      </rPr>
      <t>Language</t>
    </r>
  </si>
  <si>
    <r>
      <rPr>
        <sz val="10"/>
        <rFont val="華康粗圓體"/>
        <family val="3"/>
      </rPr>
      <t xml:space="preserve">圖書
</t>
    </r>
    <r>
      <rPr>
        <sz val="10"/>
        <rFont val="Arial Narrow"/>
        <family val="2"/>
      </rPr>
      <t>Book</t>
    </r>
  </si>
  <si>
    <r>
      <rPr>
        <sz val="10"/>
        <rFont val="華康粗圓體"/>
        <family val="3"/>
      </rPr>
      <t xml:space="preserve">綜藝
</t>
    </r>
    <r>
      <rPr>
        <sz val="10"/>
        <rFont val="Arial Narrow"/>
        <family val="2"/>
      </rPr>
      <t>Entertainment</t>
    </r>
  </si>
  <si>
    <r>
      <rPr>
        <sz val="10"/>
        <rFont val="華康粗圓體"/>
        <family val="3"/>
      </rPr>
      <t xml:space="preserve">其他
</t>
    </r>
    <r>
      <rPr>
        <sz val="10"/>
        <rFont val="Arial Narrow"/>
        <family val="2"/>
      </rPr>
      <t>Others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</si>
  <si>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</si>
  <si>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</si>
  <si>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</si>
  <si>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</si>
  <si>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</si>
  <si>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</si>
  <si>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2013</t>
    </r>
  </si>
  <si>
    <r>
      <rPr>
        <sz val="10"/>
        <rFont val="華康粗圓體"/>
        <family val="3"/>
      </rPr>
      <t xml:space="preserve">古典與
傳統音樂
</t>
    </r>
    <r>
      <rPr>
        <sz val="10"/>
        <rFont val="Arial Narrow"/>
        <family val="2"/>
      </rPr>
      <t>Classical &amp;
Traditional Music</t>
    </r>
  </si>
  <si>
    <r>
      <rPr>
        <sz val="10"/>
        <rFont val="華康粗圓體"/>
        <family val="3"/>
      </rPr>
      <t xml:space="preserve">流行音樂
</t>
    </r>
    <r>
      <rPr>
        <sz val="10"/>
        <rFont val="Arial Narrow"/>
        <family val="2"/>
      </rPr>
      <t>Pop Music</t>
    </r>
  </si>
  <si>
    <r>
      <rPr>
        <sz val="10"/>
        <rFont val="華康粗圓體"/>
        <family val="3"/>
      </rPr>
      <t>影視</t>
    </r>
    <r>
      <rPr>
        <sz val="10"/>
        <rFont val="Arial Narrow"/>
        <family val="2"/>
      </rPr>
      <t>/</t>
    </r>
    <r>
      <rPr>
        <sz val="10"/>
        <rFont val="華康粗圓體"/>
        <family val="3"/>
      </rPr>
      <t xml:space="preserve">廣播
</t>
    </r>
    <r>
      <rPr>
        <sz val="10"/>
        <rFont val="Arial Narrow"/>
        <family val="2"/>
      </rPr>
      <t>Film &amp;
TV/Radio</t>
    </r>
  </si>
  <si>
    <r>
      <rPr>
        <sz val="10"/>
        <rFont val="華康粗圓體"/>
        <family val="3"/>
      </rPr>
      <t xml:space="preserve">民俗與
文化資產
</t>
    </r>
    <r>
      <rPr>
        <sz val="10"/>
        <rFont val="Arial Narrow"/>
        <family val="2"/>
      </rPr>
      <t>Folk &amp; Cultural
Assets</t>
    </r>
  </si>
  <si>
    <r>
      <rPr>
        <sz val="10"/>
        <rFont val="華康粗圓體"/>
        <family val="3"/>
      </rPr>
      <t xml:space="preserve">語文與圖書
</t>
    </r>
    <r>
      <rPr>
        <sz val="10"/>
        <rFont val="Arial Narrow"/>
        <family val="2"/>
      </rPr>
      <t>Language &amp;
Book</t>
    </r>
  </si>
  <si>
    <r>
      <rPr>
        <sz val="10"/>
        <rFont val="華康粗圓體"/>
        <family val="3"/>
      </rPr>
      <t xml:space="preserve">綜合
</t>
    </r>
    <r>
      <rPr>
        <sz val="10"/>
        <rFont val="Arial Narrow"/>
        <family val="2"/>
      </rPr>
      <t>Complex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</si>
  <si>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</si>
  <si>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2016</t>
    </r>
  </si>
  <si>
    <r>
      <rPr>
        <sz val="10"/>
        <rFont val="華康粗圓體"/>
        <family val="3"/>
      </rPr>
      <t>圖書（冊）</t>
    </r>
    <r>
      <rPr>
        <sz val="10"/>
        <rFont val="Arial Narrow"/>
        <family val="2"/>
      </rPr>
      <t xml:space="preserve">  Books (Volumes)</t>
    </r>
  </si>
  <si>
    <r>
      <rPr>
        <sz val="10"/>
        <rFont val="華康粗圓體"/>
        <family val="3"/>
      </rPr>
      <t>期刊（種）</t>
    </r>
    <r>
      <rPr>
        <sz val="10"/>
        <rFont val="Arial Narrow"/>
        <family val="2"/>
      </rPr>
      <t xml:space="preserve"> Serials (Titles)</t>
    </r>
  </si>
  <si>
    <r>
      <rPr>
        <sz val="10"/>
        <rFont val="華康粗圓體"/>
        <family val="3"/>
      </rPr>
      <t xml:space="preserve">中文
</t>
    </r>
    <r>
      <rPr>
        <sz val="10"/>
        <rFont val="Arial Narrow"/>
        <family val="2"/>
      </rPr>
      <t>In Chinese</t>
    </r>
  </si>
  <si>
    <r>
      <rPr>
        <sz val="10"/>
        <rFont val="華康粗圓體"/>
        <family val="3"/>
      </rPr>
      <t xml:space="preserve">外文
</t>
    </r>
    <r>
      <rPr>
        <sz val="10"/>
        <rFont val="Arial Narrow"/>
        <family val="2"/>
      </rPr>
      <t>In Foreign Languages</t>
    </r>
  </si>
  <si>
    <r>
      <rPr>
        <sz val="10"/>
        <rFont val="華康粗圓體"/>
        <family val="3"/>
      </rPr>
      <t>　桃園區</t>
    </r>
    <r>
      <rPr>
        <sz val="10"/>
        <rFont val="Arial Narrow"/>
        <family val="2"/>
      </rPr>
      <t xml:space="preserve"> Taoyuan District</t>
    </r>
  </si>
  <si>
    <r>
      <rPr>
        <sz val="10"/>
        <rFont val="華康粗圓體"/>
        <family val="3"/>
      </rPr>
      <t>　中壢區</t>
    </r>
    <r>
      <rPr>
        <sz val="10"/>
        <rFont val="Arial Narrow"/>
        <family val="2"/>
      </rPr>
      <t xml:space="preserve"> Zhongli District</t>
    </r>
  </si>
  <si>
    <r>
      <rPr>
        <sz val="10"/>
        <rFont val="華康粗圓體"/>
        <family val="3"/>
      </rPr>
      <t>　大溪區</t>
    </r>
    <r>
      <rPr>
        <sz val="10"/>
        <rFont val="Arial Narrow"/>
        <family val="2"/>
      </rPr>
      <t xml:space="preserve"> Daxi District</t>
    </r>
  </si>
  <si>
    <r>
      <rPr>
        <sz val="10"/>
        <rFont val="華康粗圓體"/>
        <family val="3"/>
      </rPr>
      <t>　楊梅區</t>
    </r>
    <r>
      <rPr>
        <sz val="10"/>
        <rFont val="Arial Narrow"/>
        <family val="2"/>
      </rPr>
      <t xml:space="preserve"> Yangmei District</t>
    </r>
  </si>
  <si>
    <r>
      <rPr>
        <sz val="10"/>
        <rFont val="華康粗圓體"/>
        <family val="3"/>
      </rPr>
      <t>　蘆竹區</t>
    </r>
    <r>
      <rPr>
        <sz val="10"/>
        <rFont val="Arial Narrow"/>
        <family val="2"/>
      </rPr>
      <t xml:space="preserve"> Luzhu District</t>
    </r>
  </si>
  <si>
    <r>
      <rPr>
        <sz val="10"/>
        <rFont val="華康粗圓體"/>
        <family val="3"/>
      </rPr>
      <t>　大園區</t>
    </r>
    <r>
      <rPr>
        <sz val="10"/>
        <rFont val="Arial Narrow"/>
        <family val="2"/>
      </rPr>
      <t xml:space="preserve"> Dayuan District</t>
    </r>
  </si>
  <si>
    <r>
      <rPr>
        <sz val="10"/>
        <rFont val="華康粗圓體"/>
        <family val="3"/>
      </rPr>
      <t>　龜山區</t>
    </r>
    <r>
      <rPr>
        <sz val="10"/>
        <rFont val="Arial Narrow"/>
        <family val="2"/>
      </rPr>
      <t xml:space="preserve"> Guishan District</t>
    </r>
  </si>
  <si>
    <r>
      <rPr>
        <sz val="10"/>
        <rFont val="華康粗圓體"/>
        <family val="3"/>
      </rPr>
      <t>　八德區</t>
    </r>
    <r>
      <rPr>
        <sz val="10"/>
        <rFont val="Arial Narrow"/>
        <family val="2"/>
      </rPr>
      <t xml:space="preserve"> Bade District</t>
    </r>
  </si>
  <si>
    <r>
      <rPr>
        <sz val="10"/>
        <rFont val="華康粗圓體"/>
        <family val="3"/>
      </rPr>
      <t>　龍潭區</t>
    </r>
    <r>
      <rPr>
        <sz val="10"/>
        <rFont val="Arial Narrow"/>
        <family val="2"/>
      </rPr>
      <t xml:space="preserve"> Longtan District</t>
    </r>
  </si>
  <si>
    <r>
      <rPr>
        <sz val="10"/>
        <rFont val="華康粗圓體"/>
        <family val="3"/>
      </rPr>
      <t>　平鎮區</t>
    </r>
    <r>
      <rPr>
        <sz val="10"/>
        <rFont val="Arial Narrow"/>
        <family val="2"/>
      </rPr>
      <t xml:space="preserve"> Pingzhen District</t>
    </r>
  </si>
  <si>
    <r>
      <rPr>
        <sz val="10"/>
        <rFont val="華康粗圓體"/>
        <family val="3"/>
      </rPr>
      <t>　新屋區</t>
    </r>
    <r>
      <rPr>
        <sz val="10"/>
        <rFont val="Arial Narrow"/>
        <family val="2"/>
      </rPr>
      <t xml:space="preserve"> Xinwu District</t>
    </r>
  </si>
  <si>
    <r>
      <rPr>
        <sz val="10"/>
        <rFont val="華康粗圓體"/>
        <family val="3"/>
      </rPr>
      <t>　觀音區</t>
    </r>
    <r>
      <rPr>
        <sz val="10"/>
        <rFont val="Arial Narrow"/>
        <family val="2"/>
      </rPr>
      <t xml:space="preserve"> Guanyin District</t>
    </r>
  </si>
  <si>
    <r>
      <rPr>
        <sz val="10"/>
        <rFont val="華康粗圓體"/>
        <family val="3"/>
      </rPr>
      <t>　復興區</t>
    </r>
    <r>
      <rPr>
        <sz val="10"/>
        <rFont val="Arial Narrow"/>
        <family val="2"/>
      </rPr>
      <t xml:space="preserve"> Fuxing District</t>
    </r>
  </si>
  <si>
    <r>
      <rPr>
        <sz val="10"/>
        <rFont val="華康粗圓體"/>
        <family val="3"/>
      </rPr>
      <t>資料來源：教育部統計處及本府文化局。</t>
    </r>
  </si>
  <si>
    <r>
      <rPr>
        <sz val="10"/>
        <rFont val="華康粗圓體"/>
        <family val="3"/>
      </rPr>
      <t>單位：人</t>
    </r>
  </si>
  <si>
    <r>
      <rPr>
        <sz val="10"/>
        <rFont val="華康粗圓體"/>
        <family val="3"/>
      </rPr>
      <t xml:space="preserve">學年度及年級別
</t>
    </r>
    <r>
      <rPr>
        <sz val="10"/>
        <rFont val="Arial Narrow"/>
        <family val="2"/>
      </rPr>
      <t>SY &amp; Class</t>
    </r>
  </si>
  <si>
    <r>
      <rPr>
        <sz val="10"/>
        <rFont val="華康粗圓體"/>
        <family val="3"/>
      </rPr>
      <t>總計</t>
    </r>
    <r>
      <rPr>
        <sz val="10"/>
        <rFont val="Arial Narrow"/>
        <family val="2"/>
      </rPr>
      <t xml:space="preserve">  Grand Total</t>
    </r>
  </si>
  <si>
    <r>
      <rPr>
        <sz val="10"/>
        <rFont val="華康粗圓體"/>
        <family val="3"/>
      </rPr>
      <t>公立</t>
    </r>
  </si>
  <si>
    <r>
      <rPr>
        <sz val="10"/>
        <rFont val="華康粗圓體"/>
        <family val="3"/>
      </rPr>
      <t>私立</t>
    </r>
    <r>
      <rPr>
        <sz val="10"/>
        <rFont val="Arial Narrow"/>
        <family val="2"/>
      </rPr>
      <t xml:space="preserve">  Private</t>
    </r>
  </si>
  <si>
    <r>
      <rPr>
        <sz val="10"/>
        <rFont val="華康粗圓體"/>
        <family val="3"/>
      </rPr>
      <t xml:space="preserve">檢查人數
</t>
    </r>
    <r>
      <rPr>
        <sz val="10"/>
        <rFont val="Arial Narrow"/>
        <family val="2"/>
      </rPr>
      <t>No. of 
Students Taking Tests</t>
    </r>
  </si>
  <si>
    <r>
      <rPr>
        <sz val="10"/>
        <rFont val="華康粗圓體"/>
        <family val="3"/>
      </rPr>
      <t xml:space="preserve">視力不良人數
</t>
    </r>
    <r>
      <rPr>
        <sz val="10"/>
        <rFont val="Arial Narrow"/>
        <family val="2"/>
      </rPr>
      <t>No. of 
Defected Eyesight</t>
    </r>
  </si>
  <si>
    <r>
      <rPr>
        <sz val="10"/>
        <rFont val="華康粗圓體"/>
        <family val="3"/>
      </rPr>
      <t xml:space="preserve">視力不良率（％）
</t>
    </r>
    <r>
      <rPr>
        <sz val="10"/>
        <rFont val="Arial Narrow"/>
        <family val="2"/>
      </rPr>
      <t>Rate of 
Defected Eyesight (%)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</si>
  <si>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105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2016-2017</t>
    </r>
  </si>
  <si>
    <r>
      <rPr>
        <sz val="10"/>
        <rFont val="華康粗圓體"/>
        <family val="3"/>
      </rPr>
      <t>一年級</t>
    </r>
    <r>
      <rPr>
        <sz val="10"/>
        <rFont val="Arial Narrow"/>
        <family val="2"/>
      </rPr>
      <t xml:space="preserve"> 1st Year</t>
    </r>
  </si>
  <si>
    <r>
      <rPr>
        <sz val="10"/>
        <rFont val="華康粗圓體"/>
        <family val="3"/>
      </rPr>
      <t>二年級</t>
    </r>
    <r>
      <rPr>
        <sz val="10"/>
        <rFont val="Arial Narrow"/>
        <family val="2"/>
      </rPr>
      <t xml:space="preserve"> 2nd Year</t>
    </r>
  </si>
  <si>
    <r>
      <rPr>
        <sz val="10"/>
        <rFont val="華康粗圓體"/>
        <family val="3"/>
      </rPr>
      <t>三年級</t>
    </r>
    <r>
      <rPr>
        <sz val="10"/>
        <rFont val="Arial Narrow"/>
        <family val="2"/>
      </rPr>
      <t xml:space="preserve"> 3rd Year</t>
    </r>
  </si>
  <si>
    <r>
      <rPr>
        <sz val="10"/>
        <rFont val="華康粗圓體"/>
        <family val="3"/>
      </rPr>
      <t>四年級</t>
    </r>
    <r>
      <rPr>
        <sz val="10"/>
        <rFont val="Arial Narrow"/>
        <family val="2"/>
      </rPr>
      <t xml:space="preserve"> 4th Year</t>
    </r>
  </si>
  <si>
    <r>
      <rPr>
        <sz val="10"/>
        <rFont val="華康粗圓體"/>
        <family val="3"/>
      </rPr>
      <t>五年級</t>
    </r>
    <r>
      <rPr>
        <sz val="10"/>
        <rFont val="Arial Narrow"/>
        <family val="2"/>
      </rPr>
      <t xml:space="preserve"> 5th Year</t>
    </r>
  </si>
  <si>
    <r>
      <rPr>
        <sz val="10"/>
        <rFont val="華康粗圓體"/>
        <family val="3"/>
      </rPr>
      <t>六年級</t>
    </r>
    <r>
      <rPr>
        <sz val="10"/>
        <rFont val="Arial Narrow"/>
        <family val="2"/>
      </rPr>
      <t xml:space="preserve"> 6th Year</t>
    </r>
  </si>
  <si>
    <r>
      <rPr>
        <sz val="10"/>
        <color indexed="8"/>
        <rFont val="華康粗圓體"/>
        <family val="3"/>
      </rPr>
      <t>資料來源：教育部統計處。</t>
    </r>
  </si>
  <si>
    <r>
      <rPr>
        <sz val="10"/>
        <rFont val="華康粗圓體"/>
        <family val="3"/>
      </rPr>
      <t>說　　明：一眼視力在</t>
    </r>
    <r>
      <rPr>
        <sz val="10"/>
        <rFont val="Arial Narrow"/>
        <family val="2"/>
      </rPr>
      <t>0.9</t>
    </r>
    <r>
      <rPr>
        <sz val="10"/>
        <rFont val="華康粗圓體"/>
        <family val="3"/>
      </rPr>
      <t>（含）以下者即為視力不良。</t>
    </r>
  </si>
  <si>
    <r>
      <rPr>
        <sz val="10"/>
        <rFont val="華康粗圓體"/>
        <family val="3"/>
      </rPr>
      <t>七年級</t>
    </r>
    <r>
      <rPr>
        <sz val="10"/>
        <rFont val="Arial Narrow"/>
        <family val="2"/>
      </rPr>
      <t xml:space="preserve"> 7th Year</t>
    </r>
  </si>
  <si>
    <r>
      <rPr>
        <sz val="10"/>
        <rFont val="華康粗圓體"/>
        <family val="3"/>
      </rPr>
      <t>八年級</t>
    </r>
    <r>
      <rPr>
        <sz val="10"/>
        <rFont val="Arial Narrow"/>
        <family val="2"/>
      </rPr>
      <t xml:space="preserve"> 8th Year</t>
    </r>
  </si>
  <si>
    <r>
      <rPr>
        <sz val="10"/>
        <rFont val="華康粗圓體"/>
        <family val="3"/>
      </rPr>
      <t>九年級</t>
    </r>
    <r>
      <rPr>
        <sz val="10"/>
        <rFont val="Arial Narrow"/>
        <family val="2"/>
      </rPr>
      <t xml:space="preserve"> 9th Year</t>
    </r>
  </si>
  <si>
    <r>
      <rPr>
        <sz val="10"/>
        <rFont val="華康粗圓體"/>
        <family val="3"/>
      </rPr>
      <t>資料來源：教育部統計處。</t>
    </r>
  </si>
  <si>
    <r>
      <rPr>
        <sz val="10"/>
        <rFont val="華康粗圓體"/>
        <family val="3"/>
      </rPr>
      <t xml:space="preserve">學年度別
</t>
    </r>
    <r>
      <rPr>
        <sz val="10"/>
        <rFont val="Arial Narrow"/>
        <family val="2"/>
      </rPr>
      <t>SY</t>
    </r>
  </si>
  <si>
    <r>
      <rPr>
        <sz val="10"/>
        <rFont val="華康粗圓體"/>
        <family val="3"/>
      </rPr>
      <t>國小</t>
    </r>
    <r>
      <rPr>
        <sz val="10"/>
        <rFont val="Arial Narrow"/>
        <family val="2"/>
      </rPr>
      <t xml:space="preserve">  Elementary Schools</t>
    </r>
  </si>
  <si>
    <r>
      <rPr>
        <sz val="10"/>
        <rFont val="華康粗圓體"/>
        <family val="3"/>
      </rPr>
      <t>國中</t>
    </r>
    <r>
      <rPr>
        <sz val="10"/>
        <rFont val="Arial Narrow"/>
        <family val="2"/>
      </rPr>
      <t xml:space="preserve">  Junior High Schools</t>
    </r>
  </si>
  <si>
    <r>
      <rPr>
        <sz val="10"/>
        <rFont val="華康粗圓體"/>
        <family val="3"/>
      </rPr>
      <t xml:space="preserve">國小
</t>
    </r>
    <r>
      <rPr>
        <sz val="10"/>
        <rFont val="Arial Narrow"/>
        <family val="2"/>
      </rPr>
      <t>Elementary Schools</t>
    </r>
  </si>
  <si>
    <r>
      <rPr>
        <sz val="10"/>
        <rFont val="華康粗圓體"/>
        <family val="3"/>
      </rPr>
      <t xml:space="preserve">國中
</t>
    </r>
    <r>
      <rPr>
        <sz val="10"/>
        <rFont val="Arial Narrow"/>
        <family val="2"/>
      </rPr>
      <t>Junior High Schools</t>
    </r>
  </si>
  <si>
    <r>
      <rPr>
        <sz val="10"/>
        <rFont val="華康粗圓體"/>
        <family val="3"/>
      </rPr>
      <t>合計</t>
    </r>
    <r>
      <rPr>
        <sz val="10"/>
        <rFont val="Arial Narrow"/>
        <family val="2"/>
      </rPr>
      <t xml:space="preserve"> 
Total</t>
    </r>
  </si>
  <si>
    <r>
      <rPr>
        <sz val="10"/>
        <rFont val="華康粗圓體"/>
        <family val="3"/>
      </rPr>
      <t>國中</t>
    </r>
    <r>
      <rPr>
        <sz val="10"/>
        <rFont val="Arial Narrow"/>
        <family val="2"/>
      </rPr>
      <t xml:space="preserve"> 
Junior High Schools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</si>
  <si>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104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2015-2016</t>
    </r>
  </si>
  <si>
    <r>
      <rPr>
        <sz val="10"/>
        <rFont val="華康粗圓體"/>
        <family val="3"/>
      </rPr>
      <t>輟學人數（人）</t>
    </r>
    <r>
      <rPr>
        <sz val="10"/>
        <rFont val="Arial Narrow"/>
        <family val="2"/>
      </rPr>
      <t>No. of Dropouts  (Persons)</t>
    </r>
  </si>
  <si>
    <r>
      <rPr>
        <sz val="10"/>
        <rFont val="華康粗圓體"/>
        <family val="3"/>
      </rPr>
      <t>輟學率（％）</t>
    </r>
    <r>
      <rPr>
        <sz val="10"/>
        <rFont val="Arial Narrow"/>
        <family val="2"/>
      </rPr>
      <t xml:space="preserve">  Dropout Rate (%)</t>
    </r>
  </si>
  <si>
    <r>
      <rPr>
        <sz val="10"/>
        <rFont val="華康粗圓體"/>
        <family val="3"/>
      </rPr>
      <t>復學率（％）</t>
    </r>
    <r>
      <rPr>
        <sz val="10"/>
        <rFont val="Arial Narrow"/>
        <family val="2"/>
      </rPr>
      <t xml:space="preserve">  Reentry Rate (%)</t>
    </r>
  </si>
  <si>
    <r>
      <rPr>
        <sz val="10"/>
        <rFont val="華康粗圓體"/>
        <family val="3"/>
      </rPr>
      <t xml:space="preserve">國小
</t>
    </r>
    <r>
      <rPr>
        <sz val="10"/>
        <rFont val="Arial Narrow"/>
        <family val="2"/>
      </rPr>
      <t xml:space="preserve">Elementary Schools </t>
    </r>
  </si>
  <si>
    <r>
      <rPr>
        <sz val="10"/>
        <rFont val="華康粗圓體"/>
        <family val="3"/>
      </rPr>
      <t>資料來源：教育部統計處及本府教育局。</t>
    </r>
  </si>
  <si>
    <r>
      <rPr>
        <sz val="10"/>
        <rFont val="華康粗圓體"/>
        <family val="3"/>
      </rPr>
      <t>說　　明：輟學率指輟學學生占學生總數的比率。</t>
    </r>
  </si>
  <si>
    <r>
      <rPr>
        <sz val="10"/>
        <rFont val="華康粗圓體"/>
        <family val="3"/>
      </rPr>
      <t>教育文化</t>
    </r>
  </si>
  <si>
    <r>
      <rPr>
        <sz val="10"/>
        <rFont val="華康粗圓體"/>
        <family val="3"/>
      </rPr>
      <t>單位：家</t>
    </r>
  </si>
  <si>
    <r>
      <rPr>
        <sz val="10"/>
        <rFont val="華康粗圓體"/>
        <family val="3"/>
      </rPr>
      <t xml:space="preserve">年底別
</t>
    </r>
    <r>
      <rPr>
        <sz val="10"/>
        <rFont val="Arial Narrow"/>
        <family val="2"/>
      </rPr>
      <t>End of Year</t>
    </r>
  </si>
  <si>
    <r>
      <rPr>
        <sz val="10"/>
        <rFont val="華康粗圓體"/>
        <family val="3"/>
      </rPr>
      <t>技藝類</t>
    </r>
  </si>
  <si>
    <r>
      <rPr>
        <sz val="10"/>
        <rFont val="華康粗圓體"/>
        <family val="3"/>
      </rPr>
      <t xml:space="preserve">美容、美髮理髮
</t>
    </r>
    <r>
      <rPr>
        <sz val="10"/>
        <rFont val="Arial Narrow"/>
        <family val="2"/>
      </rPr>
      <t xml:space="preserve">Beauty and Hair Salon
</t>
    </r>
  </si>
  <si>
    <r>
      <rPr>
        <sz val="10"/>
        <rFont val="華康粗圓體"/>
        <family val="3"/>
      </rPr>
      <t xml:space="preserve">音樂、舞蹈
</t>
    </r>
    <r>
      <rPr>
        <sz val="10"/>
        <rFont val="Arial Narrow"/>
        <family val="2"/>
      </rPr>
      <t xml:space="preserve">Music and Dance
</t>
    </r>
  </si>
  <si>
    <r>
      <rPr>
        <sz val="10"/>
        <rFont val="華康粗圓體"/>
        <family val="3"/>
      </rPr>
      <t xml:space="preserve">美術、書法、攝影、
美工設計、圍棋
</t>
    </r>
    <r>
      <rPr>
        <sz val="10"/>
        <rFont val="Arial Narrow"/>
        <family val="2"/>
      </rPr>
      <t>Art, Calligraphy, Photography, Art Designing, and Gobang</t>
    </r>
  </si>
  <si>
    <r>
      <rPr>
        <sz val="10"/>
        <rFont val="華康粗圓體"/>
        <family val="3"/>
      </rPr>
      <t xml:space="preserve">瑜珈
</t>
    </r>
    <r>
      <rPr>
        <sz val="10"/>
        <rFont val="Arial Narrow"/>
        <family val="2"/>
      </rPr>
      <t xml:space="preserve">Yoga
</t>
    </r>
  </si>
  <si>
    <r>
      <rPr>
        <sz val="10"/>
        <rFont val="華康粗圓體"/>
        <family val="3"/>
      </rPr>
      <t xml:space="preserve">速讀
</t>
    </r>
    <r>
      <rPr>
        <sz val="10"/>
        <rFont val="Arial Narrow"/>
        <family val="2"/>
      </rPr>
      <t xml:space="preserve">Speed Reading
</t>
    </r>
  </si>
  <si>
    <r>
      <rPr>
        <sz val="10"/>
        <rFont val="華康粗圓體"/>
        <family val="3"/>
      </rPr>
      <t xml:space="preserve">其他
</t>
    </r>
    <r>
      <rPr>
        <sz val="10"/>
        <rFont val="Arial Narrow"/>
        <family val="2"/>
      </rPr>
      <t xml:space="preserve">Others
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</si>
  <si>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105  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
End of 2016</t>
    </r>
  </si>
  <si>
    <r>
      <rPr>
        <sz val="10"/>
        <rFont val="華康粗圓體"/>
        <family val="3"/>
      </rPr>
      <t xml:space="preserve">總計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</si>
  <si>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>文理類</t>
    </r>
    <r>
      <rPr>
        <sz val="10"/>
        <rFont val="Arial Narrow"/>
        <family val="2"/>
      </rPr>
      <t xml:space="preserve"> 
Categories for Literature and Science</t>
    </r>
  </si>
  <si>
    <r>
      <rPr>
        <sz val="10"/>
        <rFont val="華康粗圓體"/>
        <family val="3"/>
      </rPr>
      <t>技藝類</t>
    </r>
    <r>
      <rPr>
        <sz val="10"/>
        <rFont val="Arial Narrow"/>
        <family val="2"/>
      </rPr>
      <t xml:space="preserve"> 
Categories for Skills and Arts</t>
    </r>
  </si>
  <si>
    <r>
      <rPr>
        <sz val="10"/>
        <rFont val="華康粗圓體"/>
        <family val="3"/>
      </rPr>
      <t xml:space="preserve">合計
</t>
    </r>
    <r>
      <rPr>
        <sz val="10"/>
        <rFont val="Arial Narrow"/>
        <family val="2"/>
      </rPr>
      <t xml:space="preserve">Total
</t>
    </r>
  </si>
  <si>
    <r>
      <rPr>
        <sz val="10"/>
        <rFont val="華康粗圓體"/>
        <family val="3"/>
      </rPr>
      <t xml:space="preserve">文理
</t>
    </r>
    <r>
      <rPr>
        <sz val="10"/>
        <rFont val="Arial Narrow"/>
        <family val="2"/>
      </rPr>
      <t>Literature and 
Science</t>
    </r>
  </si>
  <si>
    <r>
      <rPr>
        <sz val="10"/>
        <rFont val="華康粗圓體"/>
        <family val="3"/>
      </rPr>
      <t xml:space="preserve">外語
</t>
    </r>
    <r>
      <rPr>
        <sz val="10"/>
        <rFont val="Arial Narrow"/>
        <family val="2"/>
      </rPr>
      <t>Foreign
Language</t>
    </r>
  </si>
  <si>
    <r>
      <rPr>
        <sz val="10"/>
        <rFont val="華康粗圓體"/>
        <family val="3"/>
      </rPr>
      <t xml:space="preserve">法政
</t>
    </r>
    <r>
      <rPr>
        <sz val="10"/>
        <rFont val="Arial Narrow"/>
        <family val="2"/>
      </rPr>
      <t>Laws and
Regulations</t>
    </r>
  </si>
  <si>
    <r>
      <t xml:space="preserve">
</t>
    </r>
    <r>
      <rPr>
        <sz val="10"/>
        <rFont val="華康粗圓體"/>
        <family val="3"/>
      </rPr>
      <t xml:space="preserve">電機、汽車修護、
建築、工藝、製圖
</t>
    </r>
    <r>
      <rPr>
        <sz val="10"/>
        <rFont val="Arial Narrow"/>
        <family val="2"/>
      </rPr>
      <t xml:space="preserve">Electric, Auto Repair, Architecture and Drafting
</t>
    </r>
  </si>
  <si>
    <r>
      <rPr>
        <sz val="10"/>
        <rFont val="華康粗圓體"/>
        <family val="3"/>
      </rPr>
      <t xml:space="preserve">資訊
</t>
    </r>
    <r>
      <rPr>
        <sz val="10"/>
        <rFont val="Arial Narrow"/>
        <family val="2"/>
      </rPr>
      <t xml:space="preserve">Information
</t>
    </r>
  </si>
  <si>
    <r>
      <rPr>
        <sz val="10"/>
        <rFont val="華康粗圓體"/>
        <family val="3"/>
      </rPr>
      <t xml:space="preserve">家政、插花、烹飪
</t>
    </r>
    <r>
      <rPr>
        <sz val="10"/>
        <rFont val="Arial Narrow"/>
        <family val="2"/>
      </rPr>
      <t xml:space="preserve">Home Management, Flower Arranging and Cooking </t>
    </r>
  </si>
  <si>
    <r>
      <rPr>
        <sz val="10"/>
        <rFont val="華康粗圓體"/>
        <family val="3"/>
      </rPr>
      <t xml:space="preserve">縫紉
</t>
    </r>
    <r>
      <rPr>
        <sz val="10"/>
        <rFont val="Arial Narrow"/>
        <family val="2"/>
      </rPr>
      <t xml:space="preserve">Sewing
</t>
    </r>
  </si>
  <si>
    <r>
      <rPr>
        <sz val="10"/>
        <rFont val="華康粗圓體"/>
        <family val="3"/>
      </rPr>
      <t>資料來源：本府教育局。</t>
    </r>
  </si>
  <si>
    <r>
      <rPr>
        <sz val="10"/>
        <rFont val="華康粗圓體"/>
        <family val="3"/>
      </rPr>
      <t xml:space="preserve">校數（所）
</t>
    </r>
    <r>
      <rPr>
        <sz val="10"/>
        <rFont val="Arial Narrow"/>
        <family val="2"/>
      </rPr>
      <t>No. of Schools  (Schools)</t>
    </r>
  </si>
  <si>
    <r>
      <rPr>
        <sz val="10"/>
        <rFont val="華康粗圓體"/>
        <family val="3"/>
      </rPr>
      <t xml:space="preserve">班級數（班）
</t>
    </r>
    <r>
      <rPr>
        <sz val="10"/>
        <rFont val="Arial Narrow"/>
        <family val="2"/>
      </rPr>
      <t>No. of Classes  (Classes)</t>
    </r>
  </si>
  <si>
    <r>
      <rPr>
        <sz val="10"/>
        <rFont val="華康粗圓體"/>
        <family val="3"/>
      </rPr>
      <t xml:space="preserve">學生數（人）
</t>
    </r>
    <r>
      <rPr>
        <sz val="10"/>
        <rFont val="Arial Narrow"/>
        <family val="2"/>
      </rPr>
      <t>No. of Students  (Persons)</t>
    </r>
  </si>
  <si>
    <r>
      <rPr>
        <sz val="10"/>
        <rFont val="華康粗圓體"/>
        <family val="3"/>
      </rPr>
      <t xml:space="preserve">上學年度畢業生數（人）
</t>
    </r>
    <r>
      <rPr>
        <sz val="10"/>
        <rFont val="Arial Narrow"/>
        <family val="2"/>
      </rPr>
      <t>No. of Graduates, Last Year  (Persons)</t>
    </r>
  </si>
  <si>
    <r>
      <rPr>
        <sz val="10"/>
        <rFont val="華康粗圓體"/>
        <family val="3"/>
      </rPr>
      <t xml:space="preserve">國小補校
</t>
    </r>
    <r>
      <rPr>
        <sz val="10"/>
        <rFont val="Arial Narrow"/>
        <family val="2"/>
      </rPr>
      <t>Elementary Supp.
Schools</t>
    </r>
  </si>
  <si>
    <r>
      <rPr>
        <sz val="10"/>
        <rFont val="華康粗圓體"/>
        <family val="3"/>
      </rPr>
      <t xml:space="preserve">國中補校
</t>
    </r>
    <r>
      <rPr>
        <sz val="10"/>
        <rFont val="Arial Narrow"/>
        <family val="2"/>
      </rPr>
      <t>Junior High Supp.
Schools</t>
    </r>
  </si>
  <si>
    <r>
      <rPr>
        <sz val="10"/>
        <rFont val="華康粗圓體"/>
        <family val="3"/>
      </rPr>
      <t>國小補校</t>
    </r>
    <r>
      <rPr>
        <sz val="10"/>
        <rFont val="Arial Narrow"/>
        <family val="2"/>
      </rPr>
      <t xml:space="preserve"> 
Elementary Supp. Schools</t>
    </r>
  </si>
  <si>
    <r>
      <rPr>
        <sz val="10"/>
        <rFont val="華康粗圓體"/>
        <family val="3"/>
      </rPr>
      <t>國中補校</t>
    </r>
    <r>
      <rPr>
        <sz val="10"/>
        <rFont val="Arial Narrow"/>
        <family val="2"/>
      </rPr>
      <t xml:space="preserve"> 
Junior High Supp. Schools</t>
    </r>
  </si>
  <si>
    <r>
      <rPr>
        <sz val="10"/>
        <rFont val="華康粗圓體"/>
        <family val="3"/>
      </rPr>
      <t xml:space="preserve">國小補校
</t>
    </r>
    <r>
      <rPr>
        <sz val="10"/>
        <rFont val="Arial Narrow"/>
        <family val="2"/>
      </rPr>
      <t>Elementary Supp. Schools</t>
    </r>
  </si>
  <si>
    <r>
      <rPr>
        <sz val="10"/>
        <rFont val="華康粗圓體"/>
        <family val="3"/>
      </rPr>
      <t xml:space="preserve">國中補校
</t>
    </r>
    <r>
      <rPr>
        <sz val="10"/>
        <rFont val="Arial Narrow"/>
        <family val="2"/>
      </rPr>
      <t>Junior High Supp. Schools</t>
    </r>
  </si>
  <si>
    <r>
      <rPr>
        <sz val="10"/>
        <rFont val="華康粗圓體"/>
        <family val="3"/>
      </rPr>
      <t xml:space="preserve">學年度及設立別
</t>
    </r>
    <r>
      <rPr>
        <sz val="10"/>
        <rFont val="Arial Narrow"/>
        <family val="2"/>
      </rPr>
      <t>SY &amp; Founder</t>
    </r>
  </si>
  <si>
    <r>
      <rPr>
        <sz val="10"/>
        <rFont val="華康粗圓體"/>
        <family val="3"/>
      </rPr>
      <t xml:space="preserve">園數（所）
</t>
    </r>
    <r>
      <rPr>
        <sz val="10"/>
        <rFont val="Arial Narrow"/>
        <family val="2"/>
      </rPr>
      <t>No. of Schools
(Schools)</t>
    </r>
  </si>
  <si>
    <r>
      <rPr>
        <sz val="10"/>
        <rFont val="華康粗圓體"/>
        <family val="3"/>
      </rPr>
      <t>教職員工人數（人）</t>
    </r>
  </si>
  <si>
    <r>
      <rPr>
        <sz val="10"/>
        <rFont val="華康粗圓體"/>
        <family val="3"/>
      </rPr>
      <t>教師</t>
    </r>
    <r>
      <rPr>
        <sz val="10"/>
        <rFont val="Arial Narrow"/>
        <family val="2"/>
      </rPr>
      <t xml:space="preserve">  Teachers</t>
    </r>
  </si>
  <si>
    <r>
      <rPr>
        <sz val="10"/>
        <rFont val="華康粗圓體"/>
        <family val="3"/>
      </rPr>
      <t>職員</t>
    </r>
    <r>
      <rPr>
        <sz val="10"/>
        <rFont val="Arial Narrow"/>
        <family val="2"/>
      </rPr>
      <t xml:space="preserve">  Staffs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</si>
  <si>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 96 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2007-2008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</si>
  <si>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 97 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2008-2009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</si>
  <si>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 98 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2009-2010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</si>
  <si>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 99 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2010-2011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</si>
  <si>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100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2011-2012</t>
    </r>
  </si>
  <si>
    <r>
      <rPr>
        <sz val="10"/>
        <rFont val="華康粗圓體"/>
        <family val="3"/>
      </rPr>
      <t>教保服務人員</t>
    </r>
    <r>
      <rPr>
        <sz val="10"/>
        <rFont val="Arial Narrow"/>
        <family val="2"/>
      </rPr>
      <t xml:space="preserve">  Educators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</si>
  <si>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101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2012-2013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</si>
  <si>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102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2013-2014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</si>
  <si>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103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2014-2015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</si>
  <si>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104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2015-2016</t>
    </r>
  </si>
  <si>
    <r>
      <rPr>
        <sz val="10"/>
        <rFont val="華康粗圓體"/>
        <family val="3"/>
      </rPr>
      <t>公立</t>
    </r>
    <r>
      <rPr>
        <sz val="10"/>
        <rFont val="Arial Narrow"/>
        <family val="2"/>
      </rPr>
      <t xml:space="preserve"> Public</t>
    </r>
  </si>
  <si>
    <r>
      <rPr>
        <sz val="10"/>
        <rFont val="華康粗圓體"/>
        <family val="3"/>
      </rPr>
      <t>私立</t>
    </r>
    <r>
      <rPr>
        <sz val="10"/>
        <rFont val="Arial Narrow"/>
        <family val="2"/>
      </rPr>
      <t xml:space="preserve"> Private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</si>
  <si>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 xml:space="preserve">1.  </t>
    </r>
    <r>
      <rPr>
        <sz val="10"/>
        <rFont val="華康粗圓體"/>
        <family val="3"/>
      </rPr>
      <t>教保服務人員數係指本府教育局審核通過之園長、教師、教保員及助理教保員。</t>
    </r>
  </si>
  <si>
    <r>
      <rPr>
        <sz val="10"/>
        <rFont val="華康粗圓體"/>
        <family val="3"/>
      </rPr>
      <t xml:space="preserve">學年度、
區及設立別
</t>
    </r>
    <r>
      <rPr>
        <sz val="10"/>
        <rFont val="Arial Narrow"/>
        <family val="2"/>
      </rPr>
      <t>SY, District &amp; Founder</t>
    </r>
  </si>
  <si>
    <r>
      <rPr>
        <sz val="10"/>
        <rFont val="華康粗圓體"/>
        <family val="3"/>
      </rPr>
      <t xml:space="preserve">上學年度畢業生數（人）
</t>
    </r>
    <r>
      <rPr>
        <sz val="10"/>
        <rFont val="Arial Narrow"/>
        <family val="2"/>
      </rPr>
      <t>No. of Graduates, Last SY (Persons)</t>
    </r>
  </si>
  <si>
    <r>
      <rPr>
        <sz val="10"/>
        <rFont val="華康粗圓體"/>
        <family val="3"/>
      </rPr>
      <t>四年級</t>
    </r>
    <r>
      <rPr>
        <sz val="10"/>
        <rFont val="Arial Narrow"/>
        <family val="2"/>
      </rPr>
      <t xml:space="preserve">  4th Year</t>
    </r>
  </si>
  <si>
    <r>
      <rPr>
        <sz val="10"/>
        <rFont val="華康粗圓體"/>
        <family val="3"/>
      </rPr>
      <t>五年級</t>
    </r>
    <r>
      <rPr>
        <sz val="10"/>
        <rFont val="Arial Narrow"/>
        <family val="2"/>
      </rPr>
      <t xml:space="preserve">  5th Year</t>
    </r>
  </si>
  <si>
    <r>
      <rPr>
        <sz val="10"/>
        <rFont val="華康粗圓體"/>
        <family val="3"/>
      </rPr>
      <t>六年級</t>
    </r>
    <r>
      <rPr>
        <sz val="10"/>
        <rFont val="Arial Narrow"/>
        <family val="2"/>
      </rPr>
      <t xml:space="preserve">  6th Year</t>
    </r>
  </si>
  <si>
    <r>
      <rPr>
        <sz val="10"/>
        <rFont val="華康粗圓體"/>
        <family val="3"/>
      </rPr>
      <t>男</t>
    </r>
    <r>
      <rPr>
        <sz val="10"/>
        <rFont val="Arial Narrow"/>
        <family val="2"/>
      </rPr>
      <t xml:space="preserve"> 
Male</t>
    </r>
  </si>
  <si>
    <r>
      <rPr>
        <sz val="10"/>
        <rFont val="華康粗圓體"/>
        <family val="3"/>
      </rPr>
      <t>女</t>
    </r>
    <r>
      <rPr>
        <sz val="10"/>
        <rFont val="Arial Narrow"/>
        <family val="2"/>
      </rPr>
      <t xml:space="preserve"> 
Female</t>
    </r>
  </si>
  <si>
    <r>
      <t xml:space="preserve">  </t>
    </r>
    <r>
      <rPr>
        <sz val="10"/>
        <rFont val="華康粗圓體"/>
        <family val="3"/>
      </rPr>
      <t xml:space="preserve">市立國民小學
</t>
    </r>
    <r>
      <rPr>
        <sz val="10"/>
        <rFont val="Arial Narrow"/>
        <family val="2"/>
      </rPr>
      <t xml:space="preserve">  Municipal Elementary School</t>
    </r>
  </si>
  <si>
    <r>
      <t xml:space="preserve">    </t>
    </r>
    <r>
      <rPr>
        <sz val="10"/>
        <rFont val="華康粗圓體"/>
        <family val="3"/>
      </rPr>
      <t>桃園區</t>
    </r>
    <r>
      <rPr>
        <sz val="10"/>
        <rFont val="Arial Narrow"/>
        <family val="2"/>
      </rPr>
      <t xml:space="preserve"> Taoyuan District</t>
    </r>
  </si>
  <si>
    <r>
      <t xml:space="preserve">    </t>
    </r>
    <r>
      <rPr>
        <sz val="10"/>
        <rFont val="華康粗圓體"/>
        <family val="3"/>
      </rPr>
      <t>中壢區</t>
    </r>
    <r>
      <rPr>
        <sz val="10"/>
        <rFont val="Arial Narrow"/>
        <family val="2"/>
      </rPr>
      <t xml:space="preserve"> Zhongli District</t>
    </r>
  </si>
  <si>
    <r>
      <t xml:space="preserve">    </t>
    </r>
    <r>
      <rPr>
        <sz val="10"/>
        <rFont val="華康粗圓體"/>
        <family val="3"/>
      </rPr>
      <t>大溪區</t>
    </r>
    <r>
      <rPr>
        <sz val="10"/>
        <rFont val="Arial Narrow"/>
        <family val="2"/>
      </rPr>
      <t xml:space="preserve"> Daxi District</t>
    </r>
  </si>
  <si>
    <r>
      <t xml:space="preserve">    </t>
    </r>
    <r>
      <rPr>
        <sz val="10"/>
        <rFont val="華康粗圓體"/>
        <family val="3"/>
      </rPr>
      <t>楊梅區</t>
    </r>
    <r>
      <rPr>
        <sz val="10"/>
        <rFont val="Arial Narrow"/>
        <family val="2"/>
      </rPr>
      <t xml:space="preserve"> Yangmei District</t>
    </r>
  </si>
  <si>
    <r>
      <t xml:space="preserve">    </t>
    </r>
    <r>
      <rPr>
        <sz val="10"/>
        <rFont val="華康粗圓體"/>
        <family val="3"/>
      </rPr>
      <t>蘆竹區</t>
    </r>
    <r>
      <rPr>
        <sz val="10"/>
        <rFont val="Arial Narrow"/>
        <family val="2"/>
      </rPr>
      <t xml:space="preserve"> Luzhu District</t>
    </r>
  </si>
  <si>
    <r>
      <t xml:space="preserve">    </t>
    </r>
    <r>
      <rPr>
        <sz val="10"/>
        <rFont val="華康粗圓體"/>
        <family val="3"/>
      </rPr>
      <t>大園區</t>
    </r>
    <r>
      <rPr>
        <sz val="10"/>
        <rFont val="Arial Narrow"/>
        <family val="2"/>
      </rPr>
      <t xml:space="preserve"> Dayuan District</t>
    </r>
  </si>
  <si>
    <r>
      <t xml:space="preserve">    </t>
    </r>
    <r>
      <rPr>
        <sz val="10"/>
        <rFont val="華康粗圓體"/>
        <family val="3"/>
      </rPr>
      <t>龜山區</t>
    </r>
    <r>
      <rPr>
        <sz val="10"/>
        <rFont val="Arial Narrow"/>
        <family val="2"/>
      </rPr>
      <t xml:space="preserve"> Guishan District</t>
    </r>
  </si>
  <si>
    <r>
      <t xml:space="preserve">    </t>
    </r>
    <r>
      <rPr>
        <sz val="10"/>
        <rFont val="華康粗圓體"/>
        <family val="3"/>
      </rPr>
      <t>八德區</t>
    </r>
    <r>
      <rPr>
        <sz val="10"/>
        <rFont val="Arial Narrow"/>
        <family val="2"/>
      </rPr>
      <t xml:space="preserve"> Bade District</t>
    </r>
  </si>
  <si>
    <r>
      <t xml:space="preserve">    </t>
    </r>
    <r>
      <rPr>
        <sz val="10"/>
        <rFont val="華康粗圓體"/>
        <family val="3"/>
      </rPr>
      <t>龍潭區</t>
    </r>
    <r>
      <rPr>
        <sz val="10"/>
        <rFont val="Arial Narrow"/>
        <family val="2"/>
      </rPr>
      <t xml:space="preserve"> Longtan District</t>
    </r>
  </si>
  <si>
    <r>
      <t xml:space="preserve">    </t>
    </r>
    <r>
      <rPr>
        <sz val="10"/>
        <rFont val="華康粗圓體"/>
        <family val="3"/>
      </rPr>
      <t>平鎮區</t>
    </r>
    <r>
      <rPr>
        <sz val="10"/>
        <rFont val="Arial Narrow"/>
        <family val="2"/>
      </rPr>
      <t xml:space="preserve"> Pingzhen District</t>
    </r>
  </si>
  <si>
    <r>
      <t xml:space="preserve">    </t>
    </r>
    <r>
      <rPr>
        <sz val="10"/>
        <rFont val="華康粗圓體"/>
        <family val="3"/>
      </rPr>
      <t>新屋區</t>
    </r>
    <r>
      <rPr>
        <sz val="10"/>
        <rFont val="Arial Narrow"/>
        <family val="2"/>
      </rPr>
      <t xml:space="preserve"> Xinwu District</t>
    </r>
  </si>
  <si>
    <r>
      <t xml:space="preserve">    </t>
    </r>
    <r>
      <rPr>
        <sz val="10"/>
        <rFont val="華康粗圓體"/>
        <family val="3"/>
      </rPr>
      <t>觀音區</t>
    </r>
    <r>
      <rPr>
        <sz val="10"/>
        <rFont val="Arial Narrow"/>
        <family val="2"/>
      </rPr>
      <t xml:space="preserve"> Guanyin District</t>
    </r>
  </si>
  <si>
    <r>
      <t xml:space="preserve">    </t>
    </r>
    <r>
      <rPr>
        <sz val="10"/>
        <rFont val="華康粗圓體"/>
        <family val="3"/>
      </rPr>
      <t>復興區</t>
    </r>
    <r>
      <rPr>
        <sz val="10"/>
        <rFont val="Arial Narrow"/>
        <family val="2"/>
      </rPr>
      <t xml:space="preserve"> Fuxing District</t>
    </r>
  </si>
  <si>
    <r>
      <t xml:space="preserve">  </t>
    </r>
    <r>
      <rPr>
        <sz val="10"/>
        <rFont val="華康粗圓體"/>
        <family val="3"/>
      </rPr>
      <t xml:space="preserve">私立小學
</t>
    </r>
    <r>
      <rPr>
        <sz val="10"/>
        <rFont val="Arial Narrow"/>
        <family val="2"/>
      </rPr>
      <t xml:space="preserve">  Private Elementary School</t>
    </r>
  </si>
  <si>
    <r>
      <rPr>
        <sz val="10"/>
        <rFont val="華康粗圓體"/>
        <family val="3"/>
      </rPr>
      <t xml:space="preserve">校數
（所）
</t>
    </r>
    <r>
      <rPr>
        <sz val="10"/>
        <rFont val="Arial Narrow"/>
        <family val="2"/>
      </rPr>
      <t>No. of Schools
(Schools)</t>
    </r>
  </si>
  <si>
    <r>
      <rPr>
        <sz val="10"/>
        <rFont val="華康粗圓體"/>
        <family val="3"/>
      </rPr>
      <t xml:space="preserve">教師數（人）
</t>
    </r>
    <r>
      <rPr>
        <sz val="10"/>
        <rFont val="Arial Narrow"/>
        <family val="2"/>
      </rPr>
      <t>No. of Teachers (Persons)</t>
    </r>
  </si>
  <si>
    <r>
      <rPr>
        <sz val="10"/>
        <rFont val="華康粗圓體"/>
        <family val="3"/>
      </rPr>
      <t xml:space="preserve">職員數（人）
</t>
    </r>
    <r>
      <rPr>
        <sz val="10"/>
        <rFont val="Arial Narrow"/>
        <family val="2"/>
      </rPr>
      <t>No. of Staffs (Persons)</t>
    </r>
  </si>
  <si>
    <r>
      <rPr>
        <sz val="10"/>
        <rFont val="華康粗圓體"/>
        <family val="3"/>
      </rPr>
      <t xml:space="preserve">班級數（班）
</t>
    </r>
    <r>
      <rPr>
        <sz val="10"/>
        <rFont val="Arial Narrow"/>
        <family val="2"/>
      </rPr>
      <t>No. of Classes (Classes)</t>
    </r>
  </si>
  <si>
    <r>
      <rPr>
        <sz val="10"/>
        <rFont val="華康粗圓體"/>
        <family val="3"/>
      </rPr>
      <t xml:space="preserve">一年級
</t>
    </r>
    <r>
      <rPr>
        <sz val="10"/>
        <rFont val="Arial Narrow"/>
        <family val="2"/>
      </rPr>
      <t>1st Year</t>
    </r>
  </si>
  <si>
    <r>
      <rPr>
        <sz val="10"/>
        <rFont val="華康粗圓體"/>
        <family val="3"/>
      </rPr>
      <t xml:space="preserve">二年級
</t>
    </r>
    <r>
      <rPr>
        <sz val="10"/>
        <rFont val="Arial Narrow"/>
        <family val="2"/>
      </rPr>
      <t>2nd Year</t>
    </r>
  </si>
  <si>
    <r>
      <rPr>
        <sz val="10"/>
        <rFont val="華康粗圓體"/>
        <family val="3"/>
      </rPr>
      <t xml:space="preserve">三年級
</t>
    </r>
    <r>
      <rPr>
        <sz val="10"/>
        <rFont val="Arial Narrow"/>
        <family val="2"/>
      </rPr>
      <t>3rd Year</t>
    </r>
  </si>
  <si>
    <r>
      <rPr>
        <sz val="10"/>
        <rFont val="華康粗圓體"/>
        <family val="3"/>
      </rPr>
      <t xml:space="preserve">四年級
</t>
    </r>
    <r>
      <rPr>
        <sz val="10"/>
        <rFont val="Arial Narrow"/>
        <family val="2"/>
      </rPr>
      <t>4th Year</t>
    </r>
  </si>
  <si>
    <r>
      <rPr>
        <sz val="10"/>
        <rFont val="華康粗圓體"/>
        <family val="3"/>
      </rPr>
      <t xml:space="preserve">五年級
</t>
    </r>
    <r>
      <rPr>
        <sz val="10"/>
        <rFont val="Arial Narrow"/>
        <family val="2"/>
      </rPr>
      <t>5th Year</t>
    </r>
  </si>
  <si>
    <r>
      <rPr>
        <sz val="10"/>
        <rFont val="華康粗圓體"/>
        <family val="3"/>
      </rPr>
      <t xml:space="preserve">六年級
</t>
    </r>
    <r>
      <rPr>
        <sz val="10"/>
        <rFont val="Arial Narrow"/>
        <family val="2"/>
      </rPr>
      <t>6th Year</t>
    </r>
  </si>
  <si>
    <r>
      <rPr>
        <sz val="10"/>
        <rFont val="華康粗圓體"/>
        <family val="3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分校資料包含於本校中，校數不包含分校數。</t>
    </r>
  </si>
  <si>
    <r>
      <rPr>
        <sz val="10"/>
        <rFont val="華康粗圓體"/>
        <family val="3"/>
      </rPr>
      <t>　　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</rPr>
      <t>附設國小之校數不列入本表。</t>
    </r>
  </si>
  <si>
    <r>
      <rPr>
        <sz val="10"/>
        <rFont val="華康粗圓體"/>
        <family val="3"/>
      </rPr>
      <t>　　</t>
    </r>
    <r>
      <rPr>
        <sz val="10"/>
        <rFont val="Arial Narrow"/>
        <family val="2"/>
      </rPr>
      <t xml:space="preserve">  2. "No. of schools" excludes affiliated elementary schools.</t>
    </r>
  </si>
  <si>
    <r>
      <rPr>
        <sz val="10"/>
        <rFont val="華康粗圓體"/>
        <family val="3"/>
      </rPr>
      <t xml:space="preserve">教師數（人）
</t>
    </r>
    <r>
      <rPr>
        <sz val="10"/>
        <rFont val="Arial Narrow"/>
        <family val="2"/>
      </rPr>
      <t>No. of Teachers
(Persons)</t>
    </r>
  </si>
  <si>
    <r>
      <rPr>
        <sz val="10"/>
        <rFont val="華康粗圓體"/>
        <family val="3"/>
      </rPr>
      <t xml:space="preserve">職員數（人）
</t>
    </r>
    <r>
      <rPr>
        <sz val="10"/>
        <rFont val="Arial Narrow"/>
        <family val="2"/>
      </rPr>
      <t>No. of Staffs
(Persons)</t>
    </r>
  </si>
  <si>
    <r>
      <rPr>
        <sz val="10"/>
        <rFont val="華康粗圓體"/>
        <family val="3"/>
      </rPr>
      <t xml:space="preserve">班級數（班）
</t>
    </r>
    <r>
      <rPr>
        <sz val="10"/>
        <rFont val="Arial Narrow"/>
        <family val="2"/>
      </rPr>
      <t>No. of Classes
(Classes)</t>
    </r>
  </si>
  <si>
    <r>
      <rPr>
        <sz val="10"/>
        <rFont val="華康粗圓體"/>
        <family val="3"/>
      </rPr>
      <t xml:space="preserve">上學年度畢業生數（人）
</t>
    </r>
    <r>
      <rPr>
        <sz val="10"/>
        <rFont val="Arial Narrow"/>
        <family val="2"/>
      </rPr>
      <t>No. of Graduates, Last SY
(Persons)</t>
    </r>
  </si>
  <si>
    <r>
      <rPr>
        <sz val="10"/>
        <rFont val="華康粗圓體"/>
        <family val="3"/>
      </rPr>
      <t xml:space="preserve">七年級
</t>
    </r>
    <r>
      <rPr>
        <sz val="10"/>
        <rFont val="Arial Narrow"/>
        <family val="2"/>
      </rPr>
      <t>7th Year</t>
    </r>
  </si>
  <si>
    <r>
      <rPr>
        <sz val="10"/>
        <rFont val="華康粗圓體"/>
        <family val="3"/>
      </rPr>
      <t xml:space="preserve">八年級
</t>
    </r>
    <r>
      <rPr>
        <sz val="10"/>
        <rFont val="Arial Narrow"/>
        <family val="2"/>
      </rPr>
      <t>8th Year</t>
    </r>
  </si>
  <si>
    <r>
      <rPr>
        <sz val="10"/>
        <rFont val="華康粗圓體"/>
        <family val="3"/>
      </rPr>
      <t xml:space="preserve">九年級
</t>
    </r>
    <r>
      <rPr>
        <sz val="10"/>
        <rFont val="Arial Narrow"/>
        <family val="2"/>
      </rPr>
      <t>9th Year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</si>
  <si>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2016-2017</t>
    </r>
  </si>
  <si>
    <r>
      <t xml:space="preserve">  </t>
    </r>
    <r>
      <rPr>
        <sz val="10"/>
        <rFont val="華康粗圓體"/>
        <family val="3"/>
      </rPr>
      <t xml:space="preserve">私立中學
</t>
    </r>
    <r>
      <rPr>
        <sz val="10"/>
        <rFont val="Arial Narrow"/>
        <family val="2"/>
      </rPr>
      <t xml:space="preserve">  Private Junior High School</t>
    </r>
  </si>
  <si>
    <r>
      <rPr>
        <sz val="10"/>
        <rFont val="華康粗圓體"/>
        <family val="3"/>
      </rPr>
      <t>學生數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>) No. of Students (Persons)</t>
    </r>
  </si>
  <si>
    <r>
      <rPr>
        <sz val="10"/>
        <rFont val="華康粗圓體"/>
        <family val="3"/>
      </rPr>
      <t>上學年度畢業生數（人）</t>
    </r>
    <r>
      <rPr>
        <sz val="10"/>
        <rFont val="Arial Narrow"/>
        <family val="2"/>
      </rPr>
      <t>No. of Graduates, Last SY(Persons)</t>
    </r>
  </si>
  <si>
    <r>
      <rPr>
        <sz val="10"/>
        <rFont val="華康粗圓體"/>
        <family val="3"/>
      </rPr>
      <t>專業群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職業</t>
    </r>
    <r>
      <rPr>
        <sz val="10"/>
        <rFont val="Arial Narrow"/>
        <family val="2"/>
      </rPr>
      <t>)</t>
    </r>
    <r>
      <rPr>
        <sz val="10"/>
        <rFont val="華康粗圓體"/>
        <family val="3"/>
      </rPr>
      <t xml:space="preserve">科
</t>
    </r>
    <r>
      <rPr>
        <sz val="10"/>
        <rFont val="Arial Narrow"/>
        <family val="2"/>
      </rPr>
      <t>Vocational Education</t>
    </r>
  </si>
  <si>
    <r>
      <rPr>
        <sz val="10"/>
        <rFont val="華康粗圓體"/>
        <family val="3"/>
      </rPr>
      <t xml:space="preserve">實用技能學程
</t>
    </r>
    <r>
      <rPr>
        <sz val="10"/>
        <rFont val="Arial Narrow"/>
        <family val="2"/>
      </rPr>
      <t>Practical Technical Program</t>
    </r>
  </si>
  <si>
    <r>
      <rPr>
        <sz val="10"/>
        <rFont val="華康粗圓體"/>
        <family val="3"/>
      </rPr>
      <t xml:space="preserve">普通科
</t>
    </r>
    <r>
      <rPr>
        <sz val="10"/>
        <rFont val="Arial Narrow"/>
        <family val="2"/>
      </rPr>
      <t>General Education</t>
    </r>
  </si>
  <si>
    <r>
      <rPr>
        <sz val="10"/>
        <rFont val="華康粗圓體"/>
        <family val="3"/>
      </rPr>
      <t xml:space="preserve">綜合高中
</t>
    </r>
    <r>
      <rPr>
        <sz val="10"/>
        <rFont val="Arial Narrow"/>
        <family val="2"/>
      </rPr>
      <t>Comprehensive High School</t>
    </r>
  </si>
  <si>
    <r>
      <rPr>
        <sz val="10"/>
        <rFont val="華康粗圓體"/>
        <family val="3"/>
      </rPr>
      <t xml:space="preserve">專業群（職業）科
</t>
    </r>
    <r>
      <rPr>
        <sz val="10"/>
        <rFont val="Arial Narrow"/>
        <family val="2"/>
      </rPr>
      <t>Vocational Education</t>
    </r>
  </si>
  <si>
    <r>
      <rPr>
        <sz val="10"/>
        <rFont val="華康粗圓體"/>
        <family val="3"/>
      </rPr>
      <t xml:space="preserve">進修部（學校）
</t>
    </r>
    <r>
      <rPr>
        <sz val="10"/>
        <rFont val="Arial Narrow"/>
        <family val="2"/>
      </rPr>
      <t>Continuing Education</t>
    </r>
  </si>
  <si>
    <r>
      <rPr>
        <sz val="10"/>
        <rFont val="華康粗圓體"/>
        <family val="3"/>
      </rPr>
      <t xml:space="preserve">私立高級中等學校
</t>
    </r>
    <r>
      <rPr>
        <sz val="10"/>
        <rFont val="Arial Narrow"/>
        <family val="2"/>
      </rPr>
      <t>Private Senior High School</t>
    </r>
  </si>
  <si>
    <r>
      <rPr>
        <sz val="10"/>
        <rFont val="華康粗圓體"/>
        <family val="3"/>
      </rPr>
      <t xml:space="preserve">私立漢英高中
</t>
    </r>
    <r>
      <rPr>
        <sz val="10"/>
        <rFont val="Arial Narrow"/>
        <family val="2"/>
      </rPr>
      <t>Hanyin High School</t>
    </r>
  </si>
  <si>
    <r>
      <rPr>
        <sz val="10"/>
        <rFont val="華康粗圓體"/>
        <family val="3"/>
      </rPr>
      <t xml:space="preserve">私立育達高中
</t>
    </r>
    <r>
      <rPr>
        <sz val="10"/>
        <rFont val="Arial Narrow"/>
        <family val="2"/>
      </rPr>
      <t>Yuda High School</t>
    </r>
  </si>
  <si>
    <r>
      <rPr>
        <sz val="10"/>
        <rFont val="華康粗圓體"/>
        <family val="3"/>
      </rPr>
      <t xml:space="preserve">私立六和高中
</t>
    </r>
    <r>
      <rPr>
        <sz val="10"/>
        <rFont val="Arial Narrow"/>
        <family val="2"/>
      </rPr>
      <t xml:space="preserve">Lioho High School </t>
    </r>
  </si>
  <si>
    <r>
      <rPr>
        <sz val="10"/>
        <rFont val="華康粗圓體"/>
        <family val="3"/>
      </rPr>
      <t xml:space="preserve">私立復旦高中
</t>
    </r>
    <r>
      <rPr>
        <sz val="10"/>
        <rFont val="Arial Narrow"/>
        <family val="2"/>
      </rPr>
      <t>Fudan High School</t>
    </r>
  </si>
  <si>
    <r>
      <rPr>
        <sz val="10"/>
        <rFont val="華康粗圓體"/>
        <family val="3"/>
      </rPr>
      <t xml:space="preserve">私立治平高中
</t>
    </r>
    <r>
      <rPr>
        <sz val="10"/>
        <rFont val="Arial Narrow"/>
        <family val="2"/>
      </rPr>
      <t>Chih Ping Senior High School</t>
    </r>
  </si>
  <si>
    <r>
      <rPr>
        <sz val="10"/>
        <rFont val="華康粗圓體"/>
        <family val="3"/>
      </rPr>
      <t xml:space="preserve">私立振聲高中
</t>
    </r>
    <r>
      <rPr>
        <sz val="10"/>
        <rFont val="Arial Narrow"/>
        <family val="2"/>
      </rPr>
      <t>St. Francis Xavier High School</t>
    </r>
  </si>
  <si>
    <r>
      <rPr>
        <sz val="10"/>
        <rFont val="華康粗圓體"/>
        <family val="3"/>
      </rPr>
      <t xml:space="preserve">私立光啟高中
</t>
    </r>
    <r>
      <rPr>
        <sz val="10"/>
        <rFont val="Arial Narrow"/>
        <family val="2"/>
      </rPr>
      <t>Paul Hsu Senior High School</t>
    </r>
  </si>
  <si>
    <r>
      <rPr>
        <sz val="10"/>
        <rFont val="華康粗圓體"/>
        <family val="3"/>
      </rPr>
      <t xml:space="preserve">私立啟英高中
</t>
    </r>
    <r>
      <rPr>
        <sz val="10"/>
        <rFont val="Arial Narrow"/>
        <family val="2"/>
      </rPr>
      <t>Chi-Ying Senior High School</t>
    </r>
  </si>
  <si>
    <r>
      <rPr>
        <sz val="10"/>
        <rFont val="華康粗圓體"/>
        <family val="3"/>
      </rPr>
      <t xml:space="preserve">私立清華高中
</t>
    </r>
    <r>
      <rPr>
        <sz val="10"/>
        <rFont val="Arial Narrow"/>
        <family val="2"/>
      </rPr>
      <t>Chin Hwa High School</t>
    </r>
  </si>
  <si>
    <r>
      <rPr>
        <sz val="10"/>
        <rFont val="華康粗圓體"/>
        <family val="3"/>
      </rPr>
      <t xml:space="preserve">私立新興高中
</t>
    </r>
    <r>
      <rPr>
        <sz val="10"/>
        <rFont val="Arial Narrow"/>
        <family val="2"/>
      </rPr>
      <t>Shin-Shing High School</t>
    </r>
  </si>
  <si>
    <r>
      <rPr>
        <sz val="10"/>
        <rFont val="華康粗圓體"/>
        <family val="3"/>
      </rPr>
      <t xml:space="preserve">私立至善高中
</t>
    </r>
    <r>
      <rPr>
        <sz val="10"/>
        <rFont val="Arial Narrow"/>
        <family val="2"/>
      </rPr>
      <t>Jhih Shan High School</t>
    </r>
  </si>
  <si>
    <r>
      <rPr>
        <sz val="10"/>
        <rFont val="華康粗圓體"/>
        <family val="3"/>
      </rPr>
      <t xml:space="preserve">私立大興高中
</t>
    </r>
    <r>
      <rPr>
        <sz val="10"/>
        <rFont val="Arial Narrow"/>
        <family val="2"/>
      </rPr>
      <t>Daxing High School</t>
    </r>
  </si>
  <si>
    <r>
      <rPr>
        <sz val="10"/>
        <rFont val="華康粗圓體"/>
        <family val="3"/>
      </rPr>
      <t xml:space="preserve">私立大華高中
</t>
    </r>
    <r>
      <rPr>
        <sz val="10"/>
        <rFont val="Arial Narrow"/>
        <family val="2"/>
      </rPr>
      <t>Yung Ping Vocational High School</t>
    </r>
  </si>
  <si>
    <r>
      <rPr>
        <sz val="10"/>
        <rFont val="華康粗圓體"/>
        <family val="3"/>
      </rPr>
      <t xml:space="preserve">私立成功工商
</t>
    </r>
    <r>
      <rPr>
        <sz val="10"/>
        <rFont val="Arial Narrow"/>
        <family val="2"/>
      </rPr>
      <t>Cheng-kung Senior Industial 
Commercial Vocational School</t>
    </r>
  </si>
  <si>
    <r>
      <rPr>
        <sz val="10"/>
        <rFont val="華康粗圓體"/>
        <family val="3"/>
      </rPr>
      <t xml:space="preserve">私立方曙商工
</t>
    </r>
    <r>
      <rPr>
        <sz val="10"/>
        <rFont val="Arial Narrow"/>
        <family val="2"/>
      </rPr>
      <t>Fan Shu Vocational School</t>
    </r>
  </si>
  <si>
    <r>
      <rPr>
        <sz val="10"/>
        <rFont val="華康粗圓體"/>
        <family val="3"/>
      </rPr>
      <t xml:space="preserve">私立永平工商
</t>
    </r>
    <r>
      <rPr>
        <sz val="10"/>
        <rFont val="Arial Narrow"/>
        <family val="2"/>
      </rPr>
      <t>Yung Ping Vocational High School</t>
    </r>
  </si>
  <si>
    <r>
      <rPr>
        <sz val="10"/>
        <rFont val="華康粗圓體"/>
        <family val="3"/>
      </rPr>
      <t xml:space="preserve">私立宏德高商進修學校
</t>
    </r>
    <r>
      <rPr>
        <sz val="10"/>
        <rFont val="Arial Narrow"/>
        <family val="2"/>
      </rPr>
      <t>Hong-Teh School of Continuing Education</t>
    </r>
  </si>
  <si>
    <r>
      <rPr>
        <sz val="10"/>
        <rFont val="華康粗圓體"/>
        <family val="3"/>
      </rPr>
      <t>校數
（所）</t>
    </r>
  </si>
  <si>
    <r>
      <rPr>
        <sz val="10"/>
        <rFont val="華康粗圓體"/>
        <family val="3"/>
      </rPr>
      <t xml:space="preserve">職員數（人）
</t>
    </r>
    <r>
      <rPr>
        <sz val="10"/>
        <rFont val="Arial Narrow"/>
        <family val="2"/>
      </rPr>
      <t>No. of Staffs(Persons)</t>
    </r>
  </si>
  <si>
    <r>
      <rPr>
        <sz val="10"/>
        <rFont val="華康粗圓體"/>
        <family val="3"/>
      </rPr>
      <t xml:space="preserve">班級數（班）
</t>
    </r>
    <r>
      <rPr>
        <sz val="10"/>
        <rFont val="Arial Narrow"/>
        <family val="2"/>
      </rPr>
      <t>No. of Classes(Classes)</t>
    </r>
  </si>
  <si>
    <r>
      <rPr>
        <sz val="10"/>
        <rFont val="華康粗圓體"/>
        <family val="3"/>
      </rPr>
      <t>學生數（人）</t>
    </r>
    <r>
      <rPr>
        <sz val="10"/>
        <rFont val="Arial Narrow"/>
        <family val="2"/>
      </rPr>
      <t>No. of Students (Persons)</t>
    </r>
  </si>
  <si>
    <r>
      <rPr>
        <sz val="10"/>
        <rFont val="華康粗圓體"/>
        <family val="3"/>
      </rPr>
      <t xml:space="preserve">專業群
（職業）科
</t>
    </r>
    <r>
      <rPr>
        <sz val="10"/>
        <rFont val="Arial Narrow"/>
        <family val="2"/>
      </rPr>
      <t>Vocational Education</t>
    </r>
  </si>
  <si>
    <r>
      <rPr>
        <sz val="10"/>
        <rFont val="華康粗圓體"/>
        <family val="3"/>
      </rPr>
      <t xml:space="preserve">實用技能
學程
</t>
    </r>
    <r>
      <rPr>
        <sz val="10"/>
        <rFont val="Arial Narrow"/>
        <family val="2"/>
      </rPr>
      <t>Practical Technical Program</t>
    </r>
  </si>
  <si>
    <r>
      <rPr>
        <sz val="10"/>
        <rFont val="華康粗圓體"/>
        <family val="3"/>
      </rPr>
      <t xml:space="preserve">進修部
（學校）
</t>
    </r>
    <r>
      <rPr>
        <sz val="10"/>
        <rFont val="Arial Narrow"/>
        <family val="2"/>
      </rPr>
      <t>Continuing Education</t>
    </r>
  </si>
  <si>
    <r>
      <rPr>
        <sz val="10"/>
        <rFont val="華康粗圓體"/>
        <family val="3"/>
      </rPr>
      <t xml:space="preserve">綜合高中
</t>
    </r>
    <r>
      <rPr>
        <sz val="10"/>
        <rFont val="Arial Narrow"/>
        <family val="2"/>
      </rPr>
      <t>Comprehensive
High School</t>
    </r>
  </si>
  <si>
    <r>
      <t xml:space="preserve">  </t>
    </r>
    <r>
      <rPr>
        <sz val="10"/>
        <rFont val="華康粗圓體"/>
        <family val="3"/>
      </rPr>
      <t xml:space="preserve">私立高級中等學校
</t>
    </r>
    <r>
      <rPr>
        <sz val="10"/>
        <rFont val="Arial Narrow"/>
        <family val="2"/>
      </rPr>
      <t xml:space="preserve">  Private Senior High School</t>
    </r>
  </si>
  <si>
    <r>
      <rPr>
        <sz val="10"/>
        <rFont val="華康粗圓體"/>
        <family val="3"/>
      </rPr>
      <t xml:space="preserve">私立成功工商
</t>
    </r>
    <r>
      <rPr>
        <sz val="10"/>
        <rFont val="Arial Narrow"/>
        <family val="2"/>
      </rPr>
      <t>Cheng-kung Senior Industial
Commercial Vocational School</t>
    </r>
  </si>
  <si>
    <r>
      <rPr>
        <sz val="10"/>
        <rFont val="華康粗圓體"/>
        <family val="3"/>
      </rPr>
      <t>上學年度畢業生數（人）</t>
    </r>
    <r>
      <rPr>
        <sz val="10"/>
        <rFont val="Arial Narrow"/>
        <family val="2"/>
      </rPr>
      <t>No. of Graduates, Last SY (Persons)</t>
    </r>
  </si>
  <si>
    <r>
      <rPr>
        <sz val="10"/>
        <rFont val="華康粗圓體"/>
        <family val="3"/>
      </rPr>
      <t>進修部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學校</t>
    </r>
    <r>
      <rPr>
        <sz val="10"/>
        <rFont val="Arial Narrow"/>
        <family val="2"/>
      </rPr>
      <t>)
Continuing Education</t>
    </r>
  </si>
  <si>
    <r>
      <t xml:space="preserve">  </t>
    </r>
    <r>
      <rPr>
        <sz val="10"/>
        <rFont val="華康粗圓體"/>
        <family val="3"/>
      </rPr>
      <t xml:space="preserve">國（市）立高級中等學校
</t>
    </r>
    <r>
      <rPr>
        <sz val="10"/>
        <rFont val="Arial Narrow"/>
        <family val="2"/>
      </rPr>
      <t xml:space="preserve">  National (Municipal) Senior High School</t>
    </r>
  </si>
  <si>
    <r>
      <rPr>
        <sz val="10"/>
        <rFont val="華康粗圓體"/>
        <family val="3"/>
      </rPr>
      <t>　國立龍潭高中
　</t>
    </r>
    <r>
      <rPr>
        <sz val="10"/>
        <rFont val="Arial Narrow"/>
        <family val="2"/>
      </rPr>
      <t>National Longtan Senior High School</t>
    </r>
  </si>
  <si>
    <r>
      <rPr>
        <sz val="10"/>
        <rFont val="華康粗圓體"/>
        <family val="3"/>
      </rPr>
      <t>　國立桃園高中
　</t>
    </r>
    <r>
      <rPr>
        <sz val="10"/>
        <rFont val="Arial Narrow"/>
        <family val="2"/>
      </rPr>
      <t>National Taoyuan Senior High School</t>
    </r>
  </si>
  <si>
    <r>
      <rPr>
        <sz val="10"/>
        <rFont val="華康粗圓體"/>
        <family val="3"/>
      </rPr>
      <t>　國立中央大學附屬中壢高級中學
　</t>
    </r>
    <r>
      <rPr>
        <sz val="10"/>
        <rFont val="Arial Narrow"/>
        <family val="2"/>
      </rPr>
      <t>The Affiliated Jhongli Senior High School of NCU</t>
    </r>
  </si>
  <si>
    <r>
      <rPr>
        <sz val="10"/>
        <rFont val="華康粗圓體"/>
        <family val="3"/>
      </rPr>
      <t>　國立武陵高中
　</t>
    </r>
    <r>
      <rPr>
        <sz val="10"/>
        <rFont val="Arial Narrow"/>
        <family val="2"/>
      </rPr>
      <t>National Wu-Ling Senior High School</t>
    </r>
  </si>
  <si>
    <r>
      <rPr>
        <sz val="10"/>
        <rFont val="華康粗圓體"/>
        <family val="3"/>
      </rPr>
      <t>　國立楊梅高中
　</t>
    </r>
    <r>
      <rPr>
        <sz val="10"/>
        <rFont val="Arial Narrow"/>
        <family val="2"/>
      </rPr>
      <t>National Yangmei Senior High School</t>
    </r>
  </si>
  <si>
    <r>
      <rPr>
        <sz val="10"/>
        <rFont val="華康粗圓體"/>
        <family val="3"/>
      </rPr>
      <t>　國立陽明高中
　</t>
    </r>
    <r>
      <rPr>
        <sz val="10"/>
        <rFont val="Arial Narrow"/>
        <family val="2"/>
      </rPr>
      <t>National Yang Ming Senior High School</t>
    </r>
  </si>
  <si>
    <r>
      <rPr>
        <sz val="10"/>
        <rFont val="華康粗圓體"/>
        <family val="3"/>
      </rPr>
      <t>　國立內壢高中
　</t>
    </r>
    <r>
      <rPr>
        <sz val="10"/>
        <rFont val="Arial Narrow"/>
        <family val="2"/>
      </rPr>
      <t>National Neili Senior High School</t>
    </r>
  </si>
  <si>
    <r>
      <rPr>
        <sz val="10"/>
        <rFont val="華康粗圓體"/>
        <family val="3"/>
      </rPr>
      <t>含補校分校</t>
    </r>
  </si>
  <si>
    <r>
      <rPr>
        <sz val="10"/>
        <rFont val="華康粗圓體"/>
        <family val="3"/>
      </rPr>
      <t>　國立中壢高商
　</t>
    </r>
    <r>
      <rPr>
        <sz val="10"/>
        <rFont val="Arial Narrow"/>
        <family val="2"/>
      </rPr>
      <t>National Jhongli  Commercial High School</t>
    </r>
  </si>
  <si>
    <r>
      <rPr>
        <sz val="10"/>
        <rFont val="華康粗圓體"/>
        <family val="3"/>
      </rPr>
      <t>　市立大溪高中
　</t>
    </r>
    <r>
      <rPr>
        <sz val="10"/>
        <rFont val="Arial Narrow"/>
        <family val="2"/>
      </rPr>
      <t>Taoyuan Municipal Da-Si Senior High School</t>
    </r>
  </si>
  <si>
    <r>
      <rPr>
        <sz val="10"/>
        <rFont val="華康粗圓體"/>
        <family val="3"/>
      </rPr>
      <t>　市立壽山高中
　</t>
    </r>
    <r>
      <rPr>
        <sz val="10"/>
        <rFont val="Arial Narrow"/>
        <family val="2"/>
      </rPr>
      <t>Taoyuan Municipal Shou-Shan Senior High School</t>
    </r>
  </si>
  <si>
    <r>
      <rPr>
        <sz val="10"/>
        <rFont val="華康粗圓體"/>
        <family val="3"/>
      </rPr>
      <t>　市立平鎮高中
　</t>
    </r>
    <r>
      <rPr>
        <sz val="10"/>
        <rFont val="Arial Narrow"/>
        <family val="2"/>
      </rPr>
      <t>Taoyuan Municipal Ping Jen Senior High School</t>
    </r>
  </si>
  <si>
    <r>
      <rPr>
        <sz val="10"/>
        <rFont val="華康粗圓體"/>
        <family val="3"/>
      </rPr>
      <t>　市立觀音高中
　</t>
    </r>
    <r>
      <rPr>
        <sz val="10"/>
        <rFont val="Arial Narrow"/>
        <family val="2"/>
      </rPr>
      <t>Taoyuan Municipal Guanyin Senior High School</t>
    </r>
  </si>
  <si>
    <r>
      <rPr>
        <sz val="10"/>
        <rFont val="華康粗圓體"/>
        <family val="3"/>
      </rPr>
      <t>　市立永豐高中
　</t>
    </r>
    <r>
      <rPr>
        <sz val="10"/>
        <rFont val="Arial Narrow"/>
        <family val="2"/>
      </rPr>
      <t>Taoyuan Municipal Yung-Feng High School</t>
    </r>
  </si>
  <si>
    <r>
      <rPr>
        <sz val="10"/>
        <rFont val="華康粗圓體"/>
        <family val="3"/>
      </rPr>
      <t>　市立大園國際高中
　</t>
    </r>
    <r>
      <rPr>
        <sz val="10"/>
        <rFont val="Arial Narrow"/>
        <family val="2"/>
      </rPr>
      <t>Taoyuan Municipal Dayuan International Senior High School</t>
    </r>
  </si>
  <si>
    <r>
      <rPr>
        <sz val="10"/>
        <rFont val="華康粗圓體"/>
        <family val="3"/>
      </rPr>
      <t xml:space="preserve">國（市）立高級中等學校
</t>
    </r>
    <r>
      <rPr>
        <sz val="10"/>
        <rFont val="Arial Narrow"/>
        <family val="2"/>
      </rPr>
      <t>National (Municipal) Senior High School</t>
    </r>
  </si>
  <si>
    <r>
      <rPr>
        <sz val="10"/>
        <rFont val="華康粗圓體"/>
        <family val="3"/>
      </rPr>
      <t>學生數
（人）</t>
    </r>
  </si>
  <si>
    <r>
      <rPr>
        <sz val="10"/>
        <rFont val="華康粗圓體"/>
        <family val="3"/>
      </rPr>
      <t xml:space="preserve">四年級
</t>
    </r>
    <r>
      <rPr>
        <sz val="10"/>
        <rFont val="Arial Narrow"/>
        <family val="2"/>
      </rPr>
      <t xml:space="preserve">4th Year  </t>
    </r>
  </si>
  <si>
    <r>
      <rPr>
        <sz val="10"/>
        <rFont val="華康粗圓體"/>
        <family val="3"/>
      </rPr>
      <t>五年級</t>
    </r>
    <r>
      <rPr>
        <sz val="10"/>
        <rFont val="Arial Narrow"/>
        <family val="2"/>
      </rPr>
      <t xml:space="preserve"> 
5th Year</t>
    </r>
  </si>
  <si>
    <r>
      <rPr>
        <sz val="10"/>
        <rFont val="華康粗圓體"/>
        <family val="3"/>
      </rPr>
      <t xml:space="preserve">延修生
</t>
    </r>
    <r>
      <rPr>
        <sz val="10"/>
        <rFont val="Arial Narrow"/>
        <family val="2"/>
      </rPr>
      <t>Deferred</t>
    </r>
  </si>
  <si>
    <r>
      <t xml:space="preserve"> </t>
    </r>
    <r>
      <rPr>
        <sz val="10"/>
        <rFont val="華康粗圓體"/>
        <family val="3"/>
      </rPr>
      <t xml:space="preserve">龍華科技大學（二專部）
</t>
    </r>
    <r>
      <rPr>
        <sz val="10"/>
        <rFont val="Arial Narrow"/>
        <family val="2"/>
      </rPr>
      <t xml:space="preserve"> Lunghwa University of Science and Technology (2YRS.)</t>
    </r>
  </si>
  <si>
    <r>
      <t xml:space="preserve"> </t>
    </r>
    <r>
      <rPr>
        <sz val="10"/>
        <rFont val="華康粗圓體"/>
        <family val="3"/>
      </rPr>
      <t xml:space="preserve">龍華科技大學（五專部）
</t>
    </r>
    <r>
      <rPr>
        <sz val="10"/>
        <rFont val="Arial Narrow"/>
        <family val="2"/>
      </rPr>
      <t xml:space="preserve"> Lunghwa University of Science and Technology (5YRS.)</t>
    </r>
  </si>
  <si>
    <r>
      <t xml:space="preserve"> </t>
    </r>
    <r>
      <rPr>
        <sz val="10"/>
        <rFont val="華康粗圓體"/>
        <family val="3"/>
      </rPr>
      <t xml:space="preserve">健行科技大學（二專部）
</t>
    </r>
    <r>
      <rPr>
        <sz val="10"/>
        <rFont val="Arial Narrow"/>
        <family val="2"/>
      </rPr>
      <t xml:space="preserve"> Chien Hsin University of Science and Technology (2YRS.)</t>
    </r>
  </si>
  <si>
    <r>
      <t xml:space="preserve"> </t>
    </r>
    <r>
      <rPr>
        <sz val="10"/>
        <rFont val="華康粗圓體"/>
        <family val="3"/>
      </rPr>
      <t xml:space="preserve">健行科技大學（五專部）
</t>
    </r>
    <r>
      <rPr>
        <sz val="10"/>
        <rFont val="Arial Narrow"/>
        <family val="2"/>
      </rPr>
      <t xml:space="preserve"> Chien Hsin University of Science and Technology (5YRS.)</t>
    </r>
  </si>
  <si>
    <r>
      <t xml:space="preserve"> </t>
    </r>
    <r>
      <rPr>
        <sz val="10"/>
        <rFont val="華康粗圓體"/>
        <family val="3"/>
      </rPr>
      <t xml:space="preserve">萬能科技大學（二專部）
</t>
    </r>
    <r>
      <rPr>
        <sz val="10"/>
        <rFont val="Arial Narrow"/>
        <family val="2"/>
      </rPr>
      <t xml:space="preserve"> Vanung University (2YRS.)</t>
    </r>
  </si>
  <si>
    <r>
      <t xml:space="preserve"> </t>
    </r>
    <r>
      <rPr>
        <sz val="10"/>
        <rFont val="華康粗圓體"/>
        <family val="3"/>
      </rPr>
      <t xml:space="preserve">長庚科技大學（五專部）
</t>
    </r>
    <r>
      <rPr>
        <sz val="10"/>
        <rFont val="Arial Narrow"/>
        <family val="2"/>
      </rPr>
      <t xml:space="preserve"> Chang Gung University of Science and Technology (5YRS.)</t>
    </r>
  </si>
  <si>
    <r>
      <t xml:space="preserve"> </t>
    </r>
    <r>
      <rPr>
        <sz val="10"/>
        <rFont val="華康粗圓體"/>
        <family val="3"/>
      </rPr>
      <t xml:space="preserve">桃園創新技術學院（二專部）
</t>
    </r>
    <r>
      <rPr>
        <sz val="10"/>
        <rFont val="Arial Narrow"/>
        <family val="2"/>
      </rPr>
      <t xml:space="preserve"> Taoyuan Innovation Institute of Technology (2YRS.)</t>
    </r>
  </si>
  <si>
    <r>
      <t xml:space="preserve"> </t>
    </r>
    <r>
      <rPr>
        <sz val="10"/>
        <rFont val="華康粗圓體"/>
        <family val="3"/>
      </rPr>
      <t xml:space="preserve">桃園創新技術學院（五專部）
</t>
    </r>
    <r>
      <rPr>
        <sz val="10"/>
        <rFont val="Arial Narrow"/>
        <family val="2"/>
      </rPr>
      <t xml:space="preserve"> Taoyuan Innovation Institute of Technology (5YRS.)</t>
    </r>
  </si>
  <si>
    <r>
      <t xml:space="preserve"> </t>
    </r>
    <r>
      <rPr>
        <sz val="10"/>
        <rFont val="華康粗圓體"/>
        <family val="3"/>
      </rPr>
      <t xml:space="preserve">新生醫護管理專科學校（五專部）
</t>
    </r>
    <r>
      <rPr>
        <sz val="10"/>
        <rFont val="Arial Narrow"/>
        <family val="2"/>
      </rPr>
      <t xml:space="preserve"> Hsin Sheng Junior College of Medical Care and Management (5YRS.)</t>
    </r>
  </si>
  <si>
    <r>
      <t xml:space="preserve"> </t>
    </r>
    <r>
      <rPr>
        <sz val="10"/>
        <rFont val="華康粗圓體"/>
        <family val="3"/>
      </rPr>
      <t xml:space="preserve">新生醫護管理專科學校（二專部）
</t>
    </r>
    <r>
      <rPr>
        <sz val="10"/>
        <rFont val="Arial Narrow"/>
        <family val="2"/>
      </rPr>
      <t xml:space="preserve"> Hsin Sheng Junior College of Medical Care and Management (2YRS.)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</si>
  <si>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教師人數包括助教人數。</t>
    </r>
  </si>
  <si>
    <r>
      <rPr>
        <sz val="10"/>
        <rFont val="華康粗圓體"/>
        <family val="3"/>
      </rPr>
      <t>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</rPr>
      <t>龍華、健行、萬能、長庚科技大學及桃園創新技術學院，校數及教職員數不計入，新生醫護管理專科</t>
    </r>
  </si>
  <si>
    <r>
      <rPr>
        <sz val="10"/>
        <rFont val="華康粗圓體"/>
        <family val="3"/>
      </rPr>
      <t>　　　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學校教職員數係二專部併計於五專部。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</si>
  <si>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學生數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（人）</t>
    </r>
  </si>
  <si>
    <r>
      <rPr>
        <sz val="10"/>
        <rFont val="華康粗圓體"/>
        <family val="3"/>
      </rPr>
      <t>研究所</t>
    </r>
    <r>
      <rPr>
        <sz val="10"/>
        <rFont val="Arial Narrow"/>
        <family val="2"/>
      </rPr>
      <t xml:space="preserve">  Graduate Schools</t>
    </r>
  </si>
  <si>
    <r>
      <rPr>
        <sz val="10"/>
        <rFont val="華康粗圓體"/>
        <family val="3"/>
      </rPr>
      <t xml:space="preserve">碩士班
</t>
    </r>
    <r>
      <rPr>
        <sz val="10"/>
        <rFont val="Arial Narrow"/>
        <family val="2"/>
      </rPr>
      <t>Master Program</t>
    </r>
  </si>
  <si>
    <r>
      <rPr>
        <sz val="10"/>
        <rFont val="華康粗圓體"/>
        <family val="3"/>
      </rPr>
      <t xml:space="preserve">博士班
</t>
    </r>
    <r>
      <rPr>
        <sz val="10"/>
        <rFont val="Arial Narrow"/>
        <family val="2"/>
      </rPr>
      <t>Ph.D. Program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</si>
  <si>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8-10</t>
    </r>
    <r>
      <rPr>
        <sz val="13"/>
        <rFont val="華康粗圓體"/>
        <family val="3"/>
      </rPr>
      <t>、國民小學學生裸視視力檢查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</si>
  <si>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8-9</t>
    </r>
    <r>
      <rPr>
        <sz val="13"/>
        <rFont val="華康粗圓體"/>
        <family val="3"/>
      </rPr>
      <t>、國民中學學生祼視視力檢查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</si>
  <si>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8-8</t>
    </r>
    <r>
      <rPr>
        <sz val="13"/>
        <rFont val="華康粗圓體"/>
        <family val="3"/>
      </rPr>
      <t>、國中小學中途輟學學生概況（續）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</si>
  <si>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8-8</t>
    </r>
    <r>
      <rPr>
        <sz val="13"/>
        <rFont val="華康粗圓體"/>
        <family val="3"/>
      </rPr>
      <t>、國中小學中途輟學學生概況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</si>
  <si>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8-7</t>
    </r>
    <r>
      <rPr>
        <sz val="13"/>
        <rFont val="華康粗圓體"/>
        <family val="3"/>
      </rPr>
      <t>、短期補習班概況（續）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</si>
  <si>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8-7</t>
    </r>
    <r>
      <rPr>
        <sz val="13"/>
        <rFont val="華康粗圓體"/>
        <family val="3"/>
      </rPr>
      <t>、短期補習班概況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</si>
  <si>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8-6</t>
    </r>
    <r>
      <rPr>
        <sz val="13"/>
        <rFont val="華康粗圓體"/>
        <family val="3"/>
      </rPr>
      <t>、境內各級補校概況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</si>
  <si>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8-5</t>
    </r>
    <r>
      <rPr>
        <sz val="13"/>
        <rFont val="華康粗圓體"/>
        <family val="3"/>
      </rPr>
      <t>、境內幼兒（稚）園概況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</si>
  <si>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8-4</t>
    </r>
    <r>
      <rPr>
        <sz val="13"/>
        <rFont val="華康粗圓體"/>
        <family val="3"/>
      </rPr>
      <t>、境內國民小學概況（續）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</si>
  <si>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8-4</t>
    </r>
    <r>
      <rPr>
        <sz val="13"/>
        <rFont val="華康粗圓體"/>
        <family val="3"/>
      </rPr>
      <t>、境內國民小學概況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</si>
  <si>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8-3</t>
    </r>
    <r>
      <rPr>
        <sz val="13"/>
        <rFont val="華康粗圓體"/>
        <family val="3"/>
      </rPr>
      <t>、境內國民中學概況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</si>
  <si>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8-2</t>
    </r>
    <r>
      <rPr>
        <sz val="13"/>
        <rFont val="華康粗圓體"/>
        <family val="3"/>
      </rPr>
      <t>、境內高級中等學校概況（續</t>
    </r>
    <r>
      <rPr>
        <sz val="13"/>
        <rFont val="Arial Narrow"/>
        <family val="2"/>
      </rPr>
      <t>3</t>
    </r>
    <r>
      <rPr>
        <sz val="13"/>
        <rFont val="華康粗圓體"/>
        <family val="3"/>
      </rPr>
      <t>完）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</si>
  <si>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8-2</t>
    </r>
    <r>
      <rPr>
        <sz val="13"/>
        <rFont val="華康粗圓體"/>
        <family val="3"/>
      </rPr>
      <t>、境內高級中等學校概況（續</t>
    </r>
    <r>
      <rPr>
        <sz val="13"/>
        <rFont val="Arial Narrow"/>
        <family val="2"/>
      </rPr>
      <t>2</t>
    </r>
    <r>
      <rPr>
        <sz val="13"/>
        <rFont val="華康粗圓體"/>
        <family val="3"/>
      </rPr>
      <t>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</si>
  <si>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8-2</t>
    </r>
    <r>
      <rPr>
        <sz val="13"/>
        <rFont val="華康粗圓體"/>
        <family val="3"/>
      </rPr>
      <t>、境內高級中等學校概況（續</t>
    </r>
    <r>
      <rPr>
        <sz val="13"/>
        <rFont val="Arial Narrow"/>
        <family val="2"/>
      </rPr>
      <t>1</t>
    </r>
    <r>
      <rPr>
        <sz val="13"/>
        <rFont val="華康粗圓體"/>
        <family val="3"/>
      </rPr>
      <t>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</si>
  <si>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8-2</t>
    </r>
    <r>
      <rPr>
        <sz val="13"/>
        <rFont val="華康粗圓體"/>
        <family val="3"/>
      </rPr>
      <t>、境內高級中等學校概況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</si>
  <si>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8-1</t>
    </r>
    <r>
      <rPr>
        <sz val="13"/>
        <rFont val="華康粗圓體"/>
        <family val="3"/>
      </rPr>
      <t>、境內高等教育概況（續</t>
    </r>
    <r>
      <rPr>
        <sz val="13"/>
        <rFont val="Arial Narrow"/>
        <family val="2"/>
      </rPr>
      <t>3</t>
    </r>
    <r>
      <rPr>
        <sz val="13"/>
        <rFont val="華康粗圓體"/>
        <family val="3"/>
      </rPr>
      <t>完）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</si>
  <si>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8-1</t>
    </r>
    <r>
      <rPr>
        <sz val="13"/>
        <rFont val="華康粗圓體"/>
        <family val="3"/>
      </rPr>
      <t>、境內高等教育概況（續</t>
    </r>
    <r>
      <rPr>
        <sz val="13"/>
        <rFont val="Arial Narrow"/>
        <family val="2"/>
      </rPr>
      <t>2</t>
    </r>
    <r>
      <rPr>
        <sz val="13"/>
        <rFont val="華康粗圓體"/>
        <family val="3"/>
      </rPr>
      <t>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</si>
  <si>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8-1</t>
    </r>
    <r>
      <rPr>
        <sz val="13"/>
        <rFont val="華康粗圓體"/>
        <family val="3"/>
      </rPr>
      <t>、境內高等教育概況（續</t>
    </r>
    <r>
      <rPr>
        <sz val="13"/>
        <rFont val="Arial Narrow"/>
        <family val="2"/>
      </rPr>
      <t>1</t>
    </r>
    <r>
      <rPr>
        <sz val="13"/>
        <rFont val="華康粗圓體"/>
        <family val="3"/>
      </rPr>
      <t>）</t>
    </r>
  </si>
  <si>
    <r>
      <rPr>
        <sz val="9"/>
        <rFont val="華康粗圓體"/>
        <family val="3"/>
      </rPr>
      <t>資料來源：教育部統計處。</t>
    </r>
  </si>
  <si>
    <r>
      <rPr>
        <sz val="9"/>
        <rFont val="華康粗圓體"/>
        <family val="3"/>
      </rPr>
      <t>說　　明：</t>
    </r>
    <r>
      <rPr>
        <sz val="9"/>
        <rFont val="Arial Narrow"/>
        <family val="2"/>
      </rPr>
      <t>1.</t>
    </r>
    <r>
      <rPr>
        <sz val="9"/>
        <rFont val="華康粗圓體"/>
        <family val="3"/>
      </rPr>
      <t>國立中央大學、中原大學、長庚大學、開南大學為大學四年制之資料，其餘學校均包括大學四年制及大學</t>
    </r>
  </si>
  <si>
    <r>
      <rPr>
        <sz val="9"/>
        <rFont val="華康粗圓體"/>
        <family val="3"/>
      </rPr>
      <t>　　　　　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二年制之資料。自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學年度起開南管理學院及龍華、萬能改制為大學，自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學年度起國立體育學院改制為</t>
    </r>
  </si>
  <si>
    <r>
      <rPr>
        <sz val="9"/>
        <rFont val="華康粗圓體"/>
        <family val="3"/>
      </rPr>
      <t>　　　　　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大學，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年清雲技術學院恢復校名為健行科技大學，南亞技術學院更名為桃園創新技術學院。</t>
    </r>
  </si>
  <si>
    <r>
      <rPr>
        <sz val="9"/>
        <rFont val="華康粗圓體"/>
        <family val="3"/>
      </rPr>
      <t>　　　　　</t>
    </r>
    <r>
      <rPr>
        <sz val="9"/>
        <rFont val="Arial Narrow"/>
        <family val="2"/>
      </rPr>
      <t>2.</t>
    </r>
    <r>
      <rPr>
        <sz val="9"/>
        <rFont val="華康粗圓體"/>
        <family val="3"/>
      </rPr>
      <t>教師人數包括助教。</t>
    </r>
  </si>
  <si>
    <r>
      <rPr>
        <sz val="9"/>
        <rFont val="華康粗圓體"/>
        <family val="3"/>
      </rPr>
      <t>　　　　　</t>
    </r>
    <r>
      <rPr>
        <sz val="9"/>
        <rFont val="Arial Narrow"/>
        <family val="2"/>
      </rPr>
      <t>3.</t>
    </r>
    <r>
      <rPr>
        <sz val="9"/>
        <rFont val="華康粗圓體"/>
        <family val="3"/>
      </rPr>
      <t>不包括本市各軍警學校資料。</t>
    </r>
  </si>
  <si>
    <t>Note : 1. Figures for the National Central University, Chung Yuan Christian University, Chang Gung University, and Kainan University only include</t>
  </si>
  <si>
    <t xml:space="preserve">              statistics for four-year colleges, whereas figures for all other universities include statistics for four-year colleges as well as two-year colleges. </t>
  </si>
  <si>
    <t xml:space="preserve">              Kainan Institute of Technology, Lunghwa Institute of Technology, Vanung Institute of Technology, and Ching Yun Institute of Technology were</t>
  </si>
  <si>
    <t xml:space="preserve">              converted into Kainan University, Lunghwa University of Science and Technology, and Vanung University, respectively, in 2006, the National</t>
  </si>
  <si>
    <t xml:space="preserve">              College of Physical Education and Sports was converted into the National Taiwan Sport University in the 2008 academic year. Ching Yun</t>
  </si>
  <si>
    <t xml:space="preserve">              University and Nanya Institute of Technology was converted into Chien Hsin University of Science and Technology Taoyuan Innovation</t>
  </si>
  <si>
    <t xml:space="preserve">              Institute of Technology, respectively, in 2012. </t>
  </si>
  <si>
    <t>Note : 1. "No. of schools" excludes school of continuing education.</t>
  </si>
  <si>
    <t xml:space="preserve">          2. Chuen Chow High School was renamed to Hanyin High School in 2016.</t>
  </si>
  <si>
    <t>-</t>
  </si>
  <si>
    <t>-</t>
  </si>
  <si>
    <r>
      <rPr>
        <sz val="10"/>
        <rFont val="華康粗圓體"/>
        <family val="3"/>
      </rPr>
      <t>　國立中壢家商
　</t>
    </r>
    <r>
      <rPr>
        <sz val="10"/>
        <rFont val="Arial Narrow"/>
        <family val="2"/>
      </rPr>
      <t>National Chung-Li Home Economic and Commercial 
    Vocational High School</t>
    </r>
  </si>
  <si>
    <r>
      <rPr>
        <sz val="10"/>
        <rFont val="華康粗圓體"/>
        <family val="3"/>
      </rPr>
      <t>說　　明：</t>
    </r>
    <r>
      <rPr>
        <sz val="10"/>
        <rFont val="Arial Narrow"/>
        <family val="2"/>
      </rPr>
      <t xml:space="preserve">1. </t>
    </r>
    <r>
      <rPr>
        <sz val="10"/>
        <rFont val="華康粗圓體"/>
        <family val="3"/>
      </rPr>
      <t>教師數指專任教師數。</t>
    </r>
  </si>
  <si>
    <t xml:space="preserve">Note : 1. "No. of Teachers" means number of full-time teachers. </t>
  </si>
  <si>
    <r>
      <rPr>
        <sz val="10"/>
        <rFont val="華康粗圓體"/>
        <family val="3"/>
      </rPr>
      <t>原住民族輟學人數（人）</t>
    </r>
    <r>
      <rPr>
        <sz val="10"/>
        <rFont val="Arial Narrow"/>
        <family val="2"/>
      </rPr>
      <t xml:space="preserve">  No. of Dropouts of Indigene (Persons)</t>
    </r>
  </si>
  <si>
    <r>
      <rPr>
        <sz val="10"/>
        <rFont val="華康粗圓體"/>
        <family val="3"/>
      </rPr>
      <t>原住民族輟學率（％）</t>
    </r>
    <r>
      <rPr>
        <sz val="10"/>
        <rFont val="Arial Narrow"/>
        <family val="2"/>
      </rPr>
      <t xml:space="preserve">  Dropout Rate of Indigene (%)</t>
    </r>
  </si>
  <si>
    <r>
      <rPr>
        <sz val="10"/>
        <rFont val="華康粗圓體"/>
        <family val="3"/>
      </rPr>
      <t>原住民族復學率（％）</t>
    </r>
    <r>
      <rPr>
        <sz val="10"/>
        <rFont val="Arial Narrow"/>
        <family val="2"/>
      </rPr>
      <t xml:space="preserve"> Reentry Rate of Indigene (%)</t>
    </r>
  </si>
  <si>
    <r>
      <rPr>
        <sz val="10"/>
        <rFont val="華康粗圓體"/>
        <family val="3"/>
      </rPr>
      <t>　市立南崁高中
　</t>
    </r>
    <r>
      <rPr>
        <sz val="10"/>
        <rFont val="Arial Narrow"/>
        <family val="2"/>
      </rPr>
      <t>Taoyuan Municipal Nan Kan Senior High School</t>
    </r>
  </si>
  <si>
    <r>
      <t xml:space="preserve">  </t>
    </r>
    <r>
      <rPr>
        <sz val="10"/>
        <rFont val="華康粗圓體"/>
        <family val="3"/>
      </rPr>
      <t xml:space="preserve">市立國民中學
</t>
    </r>
    <r>
      <rPr>
        <sz val="10"/>
        <rFont val="Arial Narrow"/>
        <family val="2"/>
      </rPr>
      <t xml:space="preserve">  Municipal Junior High School</t>
    </r>
  </si>
  <si>
    <t>Source : Dept. of Statistics, M.O.E.</t>
  </si>
  <si>
    <t>Note : Visual acuity under 0.9 was marked as defected.</t>
  </si>
  <si>
    <t xml:space="preserve">Note : The figures in the form take into account the junior high school departments affiliated with senior high schools, </t>
  </si>
  <si>
    <t xml:space="preserve">           as well as with complete secondary schools. The figures for "No. of Schools", "No. of Teachers",</t>
  </si>
  <si>
    <t xml:space="preserve">           and "No. of Staffers" exclude those of the junior high school departments affiliated with senior high schools</t>
  </si>
  <si>
    <t xml:space="preserve">           and complete secondary schools. "No. of Teachers" includes the number of principals.</t>
  </si>
  <si>
    <t>Source : Dept. of General Planning, M.O.C.</t>
  </si>
  <si>
    <t xml:space="preserve">        "Movie" shall be changed into "Film &amp; TV/Radio", "Folklore" shall be changed into "Folk &amp; Cultural Assets",</t>
  </si>
  <si>
    <t xml:space="preserve">        "Language" and "Book" shall be combined to be "Language &amp; Book", and "Entertainment" shall be changed into "Complex".</t>
  </si>
  <si>
    <t>Note : From 2014, the category of "Music" shall be separated into "Classical &amp; Traditional Music" and "Pop Music",</t>
  </si>
  <si>
    <r>
      <rPr>
        <sz val="10"/>
        <rFont val="華康粗圓體"/>
        <family val="3"/>
      </rPr>
      <t xml:space="preserve">　文化局
</t>
    </r>
    <r>
      <rPr>
        <sz val="10"/>
        <rFont val="Arial Narrow"/>
        <family val="2"/>
      </rPr>
      <t xml:space="preserve">    Department of Cultural Affairs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</si>
  <si>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8-1</t>
    </r>
    <r>
      <rPr>
        <sz val="13"/>
        <rFont val="華康粗圓體"/>
        <family val="3"/>
      </rPr>
      <t>、境內高等教育概況</t>
    </r>
  </si>
  <si>
    <r>
      <rPr>
        <sz val="10"/>
        <rFont val="華康粗圓體"/>
        <family val="3"/>
      </rPr>
      <t xml:space="preserve">系所數
（個）
</t>
    </r>
    <r>
      <rPr>
        <sz val="10"/>
        <rFont val="Arial Narrow"/>
        <family val="2"/>
      </rPr>
      <t>No. of Departments
(Departments)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</si>
  <si>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8-12</t>
    </r>
    <r>
      <rPr>
        <sz val="13"/>
        <rFont val="華康粗圓體"/>
        <family val="3"/>
      </rPr>
      <t>、各項藝文展演活動</t>
    </r>
  </si>
  <si>
    <r>
      <rPr>
        <sz val="10"/>
        <rFont val="華康粗圓體"/>
        <family val="3"/>
      </rPr>
      <t>單位：個；千人次</t>
    </r>
  </si>
  <si>
    <r>
      <t>Unit: No.</t>
    </r>
    <r>
      <rPr>
        <sz val="10"/>
        <color indexed="8"/>
        <rFont val="華康粗圓體"/>
        <family val="3"/>
      </rPr>
      <t>；</t>
    </r>
    <r>
      <rPr>
        <sz val="10"/>
        <color indexed="8"/>
        <rFont val="Arial Narrow"/>
        <family val="2"/>
      </rPr>
      <t>Thousand Person-times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</si>
  <si>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2015</t>
    </r>
  </si>
  <si>
    <r>
      <rPr>
        <sz val="10"/>
        <color indexed="8"/>
        <rFont val="華康粗圓體"/>
        <family val="3"/>
      </rPr>
      <t>資料來源：文化部綜合規劃司。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</si>
  <si>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年起統計項目「音樂」分列為「古典與傳統音樂」及「流行音樂」；「影片」更名為</t>
    </r>
  </si>
  <si>
    <r>
      <t xml:space="preserve">     </t>
    </r>
    <r>
      <rPr>
        <sz val="10"/>
        <color indexed="8"/>
        <rFont val="華康粗圓體"/>
        <family val="3"/>
      </rPr>
      <t>「影視</t>
    </r>
    <r>
      <rPr>
        <sz val="10"/>
        <color indexed="8"/>
        <rFont val="Arial Narrow"/>
        <family val="2"/>
      </rPr>
      <t>/</t>
    </r>
    <r>
      <rPr>
        <sz val="10"/>
        <color indexed="8"/>
        <rFont val="華康粗圓體"/>
        <family val="3"/>
      </rPr>
      <t>廣播」；「民俗」更名為「民俗與文化資產」；「語文」及「圖書」合併為</t>
    </r>
  </si>
  <si>
    <r>
      <t xml:space="preserve">     </t>
    </r>
    <r>
      <rPr>
        <sz val="10"/>
        <color indexed="8"/>
        <rFont val="華康粗圓體"/>
        <family val="3"/>
      </rPr>
      <t>「語文與圖書」；「綜藝」更名為「綜合」。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</si>
  <si>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</si>
  <si>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2014</t>
    </r>
    <r>
      <rPr>
        <sz val="10"/>
        <rFont val="Arial Unicode MS"/>
        <family val="2"/>
      </rPr>
      <t>ⓡ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</si>
  <si>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 96 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2007-2008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</si>
  <si>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 97 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2008-2009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</si>
  <si>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 98 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2009-2010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</si>
  <si>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 99 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2010-2011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</si>
  <si>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100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2011-2012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</si>
  <si>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101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2012-2013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</si>
  <si>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102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2013-2014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</si>
  <si>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103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 xml:space="preserve">   SY 2014-2015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</si>
  <si>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104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2015-2016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</si>
  <si>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103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2014-2015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</si>
  <si>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 95   </t>
    </r>
    <r>
      <rPr>
        <sz val="10"/>
        <rFont val="華康粗圓體"/>
        <family val="3"/>
      </rPr>
      <t xml:space="preserve">學年度
</t>
    </r>
    <r>
      <rPr>
        <sz val="10"/>
        <rFont val="Arial Narrow"/>
        <family val="2"/>
      </rPr>
      <t>SY 2006-2007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</si>
  <si>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96  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
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</si>
  <si>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97  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
End of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</si>
  <si>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98  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
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</si>
  <si>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99  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
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</si>
  <si>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100  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
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</si>
  <si>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101  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
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</si>
  <si>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102  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
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</si>
  <si>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103  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
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</si>
  <si>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104  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
End of 2015</t>
    </r>
  </si>
  <si>
    <r>
      <rPr>
        <sz val="10"/>
        <rFont val="華康粗圓體"/>
        <family val="3"/>
      </rPr>
      <t>學生數（人）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</si>
  <si>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96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2007-2008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</si>
  <si>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97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2008-2009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</si>
  <si>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98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2009-2010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</si>
  <si>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99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2010-2011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</si>
  <si>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2011-2012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</si>
  <si>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2012-2013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</si>
  <si>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2013-2014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</si>
  <si>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2014-2015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</si>
  <si>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2015-2016</t>
    </r>
  </si>
  <si>
    <r>
      <rPr>
        <sz val="10"/>
        <rFont val="華康粗圓體"/>
        <family val="3"/>
      </rPr>
      <t>說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</rPr>
      <t>明：本表資料尚包括高中及完全中學附設國中部，其校數及教職員數不計入，教師數包括校長人數。</t>
    </r>
  </si>
  <si>
    <r>
      <rPr>
        <sz val="10"/>
        <rFont val="華康粗圓體"/>
        <family val="3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進修學校之校數不計入本表。</t>
    </r>
  </si>
  <si>
    <r>
      <t xml:space="preserve">                       2.105</t>
    </r>
    <r>
      <rPr>
        <sz val="10"/>
        <rFont val="華康粗圓體"/>
        <family val="3"/>
      </rPr>
      <t>學年私立泉僑高中更名為私立漢英高中。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</si>
  <si>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105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2016-2017</t>
    </r>
  </si>
  <si>
    <r>
      <rPr>
        <sz val="10"/>
        <rFont val="華康粗圓體"/>
        <family val="3"/>
      </rPr>
      <t>　國立臺北科技大學附屬桃園農工高級中等學校
　</t>
    </r>
    <r>
      <rPr>
        <sz val="10"/>
        <rFont val="Arial Narrow"/>
        <family val="2"/>
      </rPr>
      <t>The Affiliated Tao-Yuan Agricultural &amp; Industrial Senior 
    High School of National Taipei University of Technology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</si>
  <si>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 104  </t>
    </r>
    <r>
      <rPr>
        <sz val="10"/>
        <rFont val="華康粗圓體"/>
        <family val="3"/>
      </rPr>
      <t>學年度</t>
    </r>
    <r>
      <rPr>
        <sz val="10"/>
        <rFont val="Arial Narrow"/>
        <family val="2"/>
      </rPr>
      <t xml:space="preserve">  SY 2015-2016</t>
    </r>
    <r>
      <rPr>
        <sz val="10"/>
        <rFont val="Arial Unicode MS"/>
        <family val="2"/>
      </rPr>
      <t>ⓡ</t>
    </r>
  </si>
  <si>
    <r>
      <t xml:space="preserve">                      2. </t>
    </r>
    <r>
      <rPr>
        <sz val="10"/>
        <rFont val="華康粗圓體"/>
        <family val="3"/>
      </rPr>
      <t>國立桃園農工於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年改隸國立臺北科技大學，並更名為國立臺北科技大學附屬桃園農工</t>
    </r>
  </si>
  <si>
    <r>
      <t xml:space="preserve">                          </t>
    </r>
    <r>
      <rPr>
        <sz val="10"/>
        <rFont val="華康粗圓體"/>
        <family val="3"/>
      </rPr>
      <t>高級中等學校。</t>
    </r>
  </si>
  <si>
    <t xml:space="preserve">           2. National Tao-Yuan Agricultural &amp; Industrial Vocational High School was affiliated with National Taipei University of</t>
  </si>
  <si>
    <t xml:space="preserve">               Technology and renamed to The Affiliated Tao-Yuan Agricultural &amp; Industrial Senior High School of National Taipei</t>
  </si>
  <si>
    <t xml:space="preserve">               University of Technology in 2016.</t>
  </si>
  <si>
    <r>
      <rPr>
        <sz val="10"/>
        <color indexed="9"/>
        <rFont val="華康粗圓體"/>
        <family val="3"/>
      </rPr>
      <t>說明：</t>
    </r>
    <r>
      <rPr>
        <sz val="10"/>
        <rFont val="Arial Narrow"/>
        <family val="2"/>
      </rPr>
      <t xml:space="preserve">2.  </t>
    </r>
    <r>
      <rPr>
        <sz val="10"/>
        <rFont val="華康粗圓體"/>
        <family val="3"/>
      </rPr>
      <t>職員數係指本府教育局審核通過之行政職員、專任工友、專任廚工、司機、護理人員及社工人員。</t>
    </r>
  </si>
  <si>
    <r>
      <rPr>
        <sz val="10"/>
        <color indexed="9"/>
        <rFont val="華康粗圓體"/>
        <family val="3"/>
      </rPr>
      <t>說明：</t>
    </r>
    <r>
      <rPr>
        <sz val="10"/>
        <rFont val="Arial Narrow"/>
        <family val="2"/>
      </rPr>
      <t>3.  101</t>
    </r>
    <r>
      <rPr>
        <sz val="10"/>
        <rFont val="華康粗圓體"/>
        <family val="3"/>
      </rPr>
      <t>年起實施幼托整合，幼兒園包含幼稚園與托兒所，故資料與之前學年度有若干差異。</t>
    </r>
  </si>
  <si>
    <r>
      <rPr>
        <sz val="10"/>
        <rFont val="華康粗圓體"/>
        <family val="3"/>
      </rPr>
      <t xml:space="preserve">商類：心算、
珠算、會計
</t>
    </r>
    <r>
      <rPr>
        <sz val="10"/>
        <rFont val="Arial Narrow"/>
        <family val="2"/>
      </rPr>
      <t>Mental Arithmetic, Abacus and Accounting</t>
    </r>
  </si>
  <si>
    <r>
      <rPr>
        <sz val="10"/>
        <rFont val="華康粗圓體"/>
        <family val="3"/>
      </rPr>
      <t>教育文化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</si>
  <si>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8-11</t>
    </r>
    <r>
      <rPr>
        <sz val="13"/>
        <rFont val="華康粗圓體"/>
        <family val="3"/>
      </rPr>
      <t>、公立公共圖書館概況</t>
    </r>
  </si>
  <si>
    <r>
      <rPr>
        <sz val="10"/>
        <rFont val="華康粗圓體"/>
        <family val="3"/>
      </rPr>
      <t xml:space="preserve">年及區別
</t>
    </r>
    <r>
      <rPr>
        <sz val="10"/>
        <rFont val="Arial Narrow"/>
        <family val="2"/>
      </rPr>
      <t xml:space="preserve"> Year &amp; District</t>
    </r>
  </si>
  <si>
    <r>
      <rPr>
        <sz val="10"/>
        <rFont val="華康粗圓體"/>
        <family val="3"/>
      </rPr>
      <t xml:space="preserve">年底圖書館數
（所）
</t>
    </r>
    <r>
      <rPr>
        <sz val="10"/>
        <rFont val="Arial Narrow"/>
        <family val="2"/>
      </rPr>
      <t>No. of Libraries,
End of Year
(Units)</t>
    </r>
  </si>
  <si>
    <r>
      <rPr>
        <sz val="10"/>
        <rFont val="華康粗圓體"/>
        <family val="3"/>
      </rPr>
      <t>年底圖書資料收藏數</t>
    </r>
  </si>
  <si>
    <r>
      <rPr>
        <sz val="10"/>
        <rFont val="華康粗圓體"/>
        <family val="3"/>
      </rPr>
      <t xml:space="preserve">年底電子書收藏數
（種）
</t>
    </r>
    <r>
      <rPr>
        <sz val="10"/>
        <rFont val="Arial Narrow"/>
        <family val="2"/>
      </rPr>
      <t>No. of E-book Collections, 
End of Year
(Titles)</t>
    </r>
  </si>
  <si>
    <r>
      <rPr>
        <sz val="10"/>
        <rFont val="華康粗圓體"/>
        <family val="3"/>
      </rPr>
      <t xml:space="preserve">圖書
借閱人次
（人次）
</t>
    </r>
    <r>
      <rPr>
        <sz val="10"/>
        <rFont val="Arial Narrow"/>
        <family val="2"/>
      </rPr>
      <t>No. of Borrowers (Person-times)</t>
    </r>
  </si>
  <si>
    <r>
      <rPr>
        <sz val="10"/>
        <rFont val="華康粗圓體"/>
        <family val="3"/>
      </rPr>
      <t xml:space="preserve">圖書
借閱冊數
（冊）
</t>
    </r>
    <r>
      <rPr>
        <sz val="10"/>
        <rFont val="Arial Narrow"/>
        <family val="2"/>
      </rPr>
      <t>Loans to Users
(Volumes)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</si>
</sst>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[Red]#,##0"/>
    <numFmt numFmtId="181" formatCode="_(* #,##0_);_(* \(#,##0\);_(* &quot;-&quot;??_);_(@_)"/>
    <numFmt numFmtId="182" formatCode="#,##0_);[Red]\(#,##0\)"/>
    <numFmt numFmtId="183" formatCode="#,##0_);\(#,##0\)"/>
    <numFmt numFmtId="184" formatCode="#,##0_ "/>
    <numFmt numFmtId="185" formatCode="General_)"/>
    <numFmt numFmtId="186" formatCode="0.00_)"/>
    <numFmt numFmtId="187" formatCode="[=0]\-;#,###"/>
    <numFmt numFmtId="188" formatCode="[=0]&quot;─&quot;;General"/>
    <numFmt numFmtId="189" formatCode="[=0]\-;General"/>
    <numFmt numFmtId="190" formatCode="\-"/>
    <numFmt numFmtId="191" formatCode="#,##0.0"/>
    <numFmt numFmtId="192" formatCode="_-* #,##0.0000_-;\-* #,##0.0000_-;_-* &quot;-&quot;????_-;_-@_-"/>
    <numFmt numFmtId="193" formatCode="0.00_ "/>
    <numFmt numFmtId="194" formatCode="0.0_ "/>
    <numFmt numFmtId="195" formatCode="0_ "/>
    <numFmt numFmtId="196" formatCode="0.00_);[Red]\(0.00\)"/>
    <numFmt numFmtId="197" formatCode="0.0_);[Red]\(0.0\)"/>
    <numFmt numFmtId="198" formatCode="0_);[Red]\(0\)"/>
    <numFmt numFmtId="199" formatCode="_-* #,##0.0_-;\-* #,##0.0_-;_-* &quot;-&quot;??_-;_-@_-"/>
    <numFmt numFmtId="200" formatCode="_-* #,##0_-;\-* #,##0_-;_-* &quot;-&quot;??_-;_-@_-"/>
    <numFmt numFmtId="201" formatCode="#,##0.000"/>
    <numFmt numFmtId="202" formatCode="#,##0.0000"/>
    <numFmt numFmtId="203" formatCode="_(* #,##0_);_(* \(#,##0\);_(* &quot;-&quot;??_ \ \ \);_(@_)"/>
    <numFmt numFmtId="204" formatCode="_(* #,##0_);_(* \(#,##0\);_(* &quot;-&quot;??\ \ \ _);_(@_)"/>
    <numFmt numFmtId="205" formatCode="_(* #,##0_)\ \ \ \ \ ;_(* \(#,##0\)\ \ \ \ \ ;_(* &quot;-&quot;??_)\ \ \ \ \ ;_(@_)\ \ \ \ \ "/>
    <numFmt numFmtId="206" formatCode="_-* #,##0_-\ \ \ \ \ ;\-* #,##0_-\ \ \ \ \ ;_-* &quot;-&quot;_-\ \ \ \ \ ;_-@_-"/>
    <numFmt numFmtId="207" formatCode="_(* #,##0_)\ \ ;_(* \(#,##0\)\ \ ;_(* &quot;-&quot;??_)\ \ ;_(@_)\ \ "/>
    <numFmt numFmtId="208" formatCode="_(* #,##0_)\ \ \ \ ;_(* \(#,##0\)\ \ \ \ \ ;_(* &quot;-&quot;??_)\ \ \ \ ;_(@_)\ \ \ \ "/>
    <numFmt numFmtId="209" formatCode="_-* #,##0_-\ \ \ \ ;\-* #,##0_-\ \ \ \ ;_-* &quot;-&quot;_-\ \ \ \ ;_-@_-\ \ \ \ "/>
    <numFmt numFmtId="210" formatCode="#,##0;\-#,##0;&quot;-&quot;"/>
    <numFmt numFmtId="211" formatCode="0.000_);[Red]\(0.000\)"/>
    <numFmt numFmtId="212" formatCode="0.0000_);[Red]\(0.0000\)"/>
    <numFmt numFmtId="213" formatCode="[$-404]AM/PM\ hh:mm:ss"/>
    <numFmt numFmtId="214" formatCode="[=0]\-;##,##0.0000"/>
    <numFmt numFmtId="215" formatCode="#,##0.00_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##,###,##0"/>
    <numFmt numFmtId="221" formatCode="#,##0;[Red]#,##0;&quot;-&quot;"/>
  </numFmts>
  <fonts count="7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9.4"/>
      <color indexed="8"/>
      <name val="新細明體"/>
      <family val="1"/>
    </font>
    <font>
      <sz val="11"/>
      <color indexed="8"/>
      <name val="新細明體"/>
      <family val="1"/>
    </font>
    <font>
      <sz val="11.75"/>
      <color indexed="8"/>
      <name val="新細明體"/>
      <family val="1"/>
    </font>
    <font>
      <sz val="9.85"/>
      <color indexed="8"/>
      <name val="新細明體"/>
      <family val="1"/>
    </font>
    <font>
      <sz val="8"/>
      <name val="Arial Narrow"/>
      <family val="2"/>
    </font>
    <font>
      <sz val="10"/>
      <name val="Arial Narrow"/>
      <family val="2"/>
    </font>
    <font>
      <sz val="10"/>
      <name val="華康粗圓體"/>
      <family val="3"/>
    </font>
    <font>
      <sz val="9"/>
      <name val="Arial Narrow"/>
      <family val="2"/>
    </font>
    <font>
      <sz val="9"/>
      <name val="華康粗圓體"/>
      <family val="3"/>
    </font>
    <font>
      <b/>
      <sz val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0"/>
      <color indexed="8"/>
      <name val="Arial Narrow"/>
      <family val="2"/>
    </font>
    <font>
      <sz val="10"/>
      <color indexed="8"/>
      <name val="華康粗圓體"/>
      <family val="3"/>
    </font>
    <font>
      <sz val="13"/>
      <name val="Arial Narrow"/>
      <family val="2"/>
    </font>
    <font>
      <sz val="13"/>
      <name val="華康粗圓體"/>
      <family val="3"/>
    </font>
    <font>
      <b/>
      <sz val="13"/>
      <name val="Arial Narrow"/>
      <family val="2"/>
    </font>
    <font>
      <sz val="10"/>
      <name val="Arial Unicode MS"/>
      <family val="2"/>
    </font>
    <font>
      <sz val="10"/>
      <color indexed="9"/>
      <name val="華康粗圓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1.5"/>
      <color indexed="8"/>
      <name val="新細明體"/>
      <family val="1"/>
    </font>
    <font>
      <b/>
      <sz val="13.2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38" fontId="1" fillId="0" borderId="0" applyBorder="0" applyAlignment="0">
      <protection/>
    </xf>
    <xf numFmtId="185" fontId="2" fillId="19" borderId="1" applyNumberFormat="0" applyFont="0" applyFill="0" applyBorder="0">
      <alignment horizontal="center" vertical="center"/>
      <protection/>
    </xf>
    <xf numFmtId="186" fontId="3" fillId="0" borderId="0">
      <alignment/>
      <protection/>
    </xf>
    <xf numFmtId="0" fontId="4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5" fillId="0" borderId="0" applyBorder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2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9" fillId="0" borderId="4" applyNumberFormat="0" applyFill="0" applyAlignment="0" applyProtection="0"/>
    <xf numFmtId="0" fontId="0" fillId="23" borderId="5" applyNumberFormat="0" applyFont="0" applyAlignment="0" applyProtection="0"/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0" fontId="66" fillId="22" borderId="9" applyNumberFormat="0" applyAlignment="0" applyProtection="0"/>
    <xf numFmtId="0" fontId="67" fillId="31" borderId="10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181" fontId="8" fillId="0" borderId="0" xfId="186" applyNumberFormat="1" applyFont="1" applyFill="1" applyBorder="1" applyAlignment="1">
      <alignment horizontal="right" vertical="distributed"/>
    </xf>
    <xf numFmtId="181" fontId="8" fillId="0" borderId="0" xfId="186" applyNumberFormat="1" applyFont="1" applyFill="1" applyBorder="1" applyAlignment="1" quotePrefix="1">
      <alignment horizontal="right" vertical="distributed"/>
    </xf>
    <xf numFmtId="3" fontId="0" fillId="0" borderId="0" xfId="182" applyFont="1" applyAlignment="1">
      <alignment horizontal="center" vertical="center"/>
      <protection/>
    </xf>
    <xf numFmtId="3" fontId="0" fillId="0" borderId="0" xfId="182" applyFont="1">
      <alignment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17" fillId="0" borderId="11" xfId="0" applyFont="1" applyBorder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right" vertical="top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vertical="center"/>
      <protection locked="0"/>
    </xf>
    <xf numFmtId="41" fontId="17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49" fontId="17" fillId="0" borderId="14" xfId="0" applyNumberFormat="1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41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5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/>
      <protection locked="0"/>
    </xf>
    <xf numFmtId="49" fontId="19" fillId="0" borderId="0" xfId="0" applyNumberFormat="1" applyFont="1" applyFill="1" applyAlignment="1" applyProtection="1">
      <alignment horizontal="left" vertical="center"/>
      <protection locked="0"/>
    </xf>
    <xf numFmtId="49" fontId="19" fillId="0" borderId="0" xfId="0" applyNumberFormat="1" applyFont="1" applyFill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181" fontId="29" fillId="0" borderId="0" xfId="186" applyNumberFormat="1" applyFont="1" applyAlignment="1" applyProtection="1">
      <alignment horizontal="center" vertical="center"/>
      <protection locked="0"/>
    </xf>
    <xf numFmtId="0" fontId="17" fillId="0" borderId="0" xfId="186" applyNumberFormat="1" applyFont="1" applyBorder="1" applyAlignment="1" applyProtection="1">
      <alignment horizontal="right" vertical="center"/>
      <protection locked="0"/>
    </xf>
    <xf numFmtId="181" fontId="21" fillId="0" borderId="0" xfId="186" applyNumberFormat="1" applyFont="1" applyBorder="1" applyAlignment="1" applyProtection="1">
      <alignment horizontal="right" vertical="center"/>
      <protection locked="0"/>
    </xf>
    <xf numFmtId="181" fontId="17" fillId="0" borderId="0" xfId="186" applyNumberFormat="1" applyFont="1" applyBorder="1" applyAlignment="1" applyProtection="1">
      <alignment horizontal="right" vertical="center"/>
      <protection locked="0"/>
    </xf>
    <xf numFmtId="181" fontId="17" fillId="0" borderId="0" xfId="186" applyNumberFormat="1" applyFont="1" applyAlignment="1" applyProtection="1">
      <alignment horizontal="right" vertical="center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81" fontId="17" fillId="0" borderId="0" xfId="186" applyNumberFormat="1" applyFont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87" fontId="17" fillId="0" borderId="0" xfId="186" applyNumberFormat="1" applyFont="1" applyBorder="1" applyAlignment="1" applyProtection="1" quotePrefix="1">
      <alignment vertical="center"/>
      <protection locked="0"/>
    </xf>
    <xf numFmtId="181" fontId="17" fillId="0" borderId="0" xfId="186" applyNumberFormat="1" applyFont="1" applyBorder="1" applyAlignment="1" applyProtection="1" quotePrefix="1">
      <alignment vertical="center"/>
      <protection locked="0"/>
    </xf>
    <xf numFmtId="181" fontId="17" fillId="0" borderId="0" xfId="186" applyNumberFormat="1" applyFont="1" applyFill="1" applyBorder="1" applyAlignment="1" applyProtection="1" quotePrefix="1">
      <alignment vertical="center"/>
      <protection locked="0"/>
    </xf>
    <xf numFmtId="181" fontId="17" fillId="0" borderId="0" xfId="186" applyNumberFormat="1" applyFont="1" applyBorder="1" applyAlignment="1" applyProtection="1">
      <alignment horizontal="left" vertical="center"/>
      <protection locked="0"/>
    </xf>
    <xf numFmtId="181" fontId="17" fillId="0" borderId="0" xfId="186" applyNumberFormat="1" applyFont="1" applyAlignment="1" applyProtection="1">
      <alignment vertical="center"/>
      <protection locked="0"/>
    </xf>
    <xf numFmtId="187" fontId="17" fillId="0" borderId="11" xfId="186" applyNumberFormat="1" applyFont="1" applyBorder="1" applyAlignment="1" applyProtection="1" quotePrefix="1">
      <alignment vertical="center"/>
      <protection locked="0"/>
    </xf>
    <xf numFmtId="181" fontId="17" fillId="0" borderId="11" xfId="186" applyNumberFormat="1" applyFont="1" applyBorder="1" applyAlignment="1" applyProtection="1" quotePrefix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87" fontId="17" fillId="0" borderId="11" xfId="186" applyNumberFormat="1" applyFont="1" applyFill="1" applyBorder="1" applyAlignment="1" applyProtection="1" quotePrefix="1">
      <alignment vertical="center"/>
      <protection locked="0"/>
    </xf>
    <xf numFmtId="181" fontId="17" fillId="0" borderId="11" xfId="186" applyNumberFormat="1" applyFont="1" applyFill="1" applyBorder="1" applyAlignment="1" applyProtection="1" quotePrefix="1">
      <alignment vertical="center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187" fontId="17" fillId="0" borderId="0" xfId="186" applyNumberFormat="1" applyFont="1" applyFill="1" applyBorder="1" applyAlignment="1" applyProtection="1" quotePrefix="1">
      <alignment vertical="center"/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3" fontId="17" fillId="0" borderId="0" xfId="182" applyFont="1" applyAlignment="1" applyProtection="1">
      <alignment vertical="center"/>
      <protection locked="0"/>
    </xf>
    <xf numFmtId="3" fontId="17" fillId="0" borderId="0" xfId="182" applyNumberFormat="1" applyFont="1" applyAlignment="1" applyProtection="1">
      <alignment vertical="center"/>
      <protection locked="0"/>
    </xf>
    <xf numFmtId="3" fontId="29" fillId="0" borderId="0" xfId="182" applyNumberFormat="1" applyFont="1" applyAlignment="1" applyProtection="1">
      <alignment horizontal="center" vertical="center"/>
      <protection locked="0"/>
    </xf>
    <xf numFmtId="3" fontId="17" fillId="0" borderId="0" xfId="182" applyNumberFormat="1" applyFont="1" applyBorder="1" applyAlignment="1" applyProtection="1">
      <alignment horizontal="left" vertical="center"/>
      <protection locked="0"/>
    </xf>
    <xf numFmtId="3" fontId="17" fillId="0" borderId="0" xfId="191" applyNumberFormat="1" applyFont="1" applyAlignment="1" applyProtection="1">
      <alignment vertical="center"/>
      <protection locked="0"/>
    </xf>
    <xf numFmtId="3" fontId="17" fillId="0" borderId="0" xfId="182" applyNumberFormat="1" applyFont="1" applyFill="1" applyAlignment="1" applyProtection="1">
      <alignment vertical="center"/>
      <protection locked="0"/>
    </xf>
    <xf numFmtId="3" fontId="17" fillId="0" borderId="13" xfId="182" applyNumberFormat="1" applyFont="1" applyFill="1" applyBorder="1" applyAlignment="1" applyProtection="1">
      <alignment horizontal="center" vertical="center" wrapText="1"/>
      <protection locked="0"/>
    </xf>
    <xf numFmtId="3" fontId="17" fillId="0" borderId="12" xfId="182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3" fontId="17" fillId="0" borderId="0" xfId="182" applyNumberFormat="1" applyFont="1" applyBorder="1" applyAlignment="1" applyProtection="1">
      <alignment horizontal="right" vertical="center"/>
      <protection locked="0"/>
    </xf>
    <xf numFmtId="41" fontId="17" fillId="0" borderId="0" xfId="182" applyNumberFormat="1" applyFont="1" applyFill="1" applyBorder="1" applyAlignment="1" applyProtection="1">
      <alignment horizontal="right" vertical="center"/>
      <protection locked="0"/>
    </xf>
    <xf numFmtId="41" fontId="17" fillId="0" borderId="0" xfId="182" applyNumberFormat="1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3" fontId="17" fillId="0" borderId="0" xfId="182" applyNumberFormat="1" applyFont="1" applyFill="1" applyBorder="1" applyAlignment="1" applyProtection="1">
      <alignment horizontal="right" vertical="center"/>
      <protection locked="0"/>
    </xf>
    <xf numFmtId="3" fontId="17" fillId="33" borderId="0" xfId="182" applyNumberFormat="1" applyFont="1" applyFill="1" applyAlignment="1" applyProtection="1">
      <alignment vertical="center"/>
      <protection locked="0"/>
    </xf>
    <xf numFmtId="189" fontId="17" fillId="0" borderId="14" xfId="0" applyNumberFormat="1" applyFont="1" applyFill="1" applyBorder="1" applyAlignment="1" applyProtection="1">
      <alignment vertical="center" wrapText="1"/>
      <protection locked="0"/>
    </xf>
    <xf numFmtId="220" fontId="17" fillId="0" borderId="14" xfId="183" applyNumberFormat="1" applyFont="1" applyBorder="1" applyAlignment="1" applyProtection="1">
      <alignment vertical="center"/>
      <protection locked="0"/>
    </xf>
    <xf numFmtId="220" fontId="17" fillId="0" borderId="15" xfId="183" applyNumberFormat="1" applyFont="1" applyBorder="1" applyAlignment="1" applyProtection="1">
      <alignment vertical="center"/>
      <protection locked="0"/>
    </xf>
    <xf numFmtId="3" fontId="17" fillId="0" borderId="11" xfId="182" applyNumberFormat="1" applyFont="1" applyFill="1" applyBorder="1" applyAlignment="1" applyProtection="1">
      <alignment horizontal="right" vertical="center"/>
      <protection locked="0"/>
    </xf>
    <xf numFmtId="41" fontId="17" fillId="0" borderId="11" xfId="182" applyNumberFormat="1" applyFont="1" applyFill="1" applyBorder="1" applyAlignment="1" applyProtection="1">
      <alignment vertical="center"/>
      <protection locked="0"/>
    </xf>
    <xf numFmtId="41" fontId="17" fillId="0" borderId="11" xfId="182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49" fontId="17" fillId="0" borderId="0" xfId="0" applyNumberFormat="1" applyFont="1" applyFill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3" fontId="17" fillId="0" borderId="0" xfId="191" applyNumberFormat="1" applyFont="1" applyAlignment="1" applyProtection="1">
      <alignment horizontal="right" vertical="center"/>
      <protection locked="0"/>
    </xf>
    <xf numFmtId="3" fontId="17" fillId="0" borderId="0" xfId="182" applyNumberFormat="1" applyFont="1" applyAlignment="1" applyProtection="1">
      <alignment horizontal="right" vertical="center"/>
      <protection locked="0"/>
    </xf>
    <xf numFmtId="3" fontId="17" fillId="0" borderId="13" xfId="182" applyFont="1" applyFill="1" applyBorder="1" applyAlignment="1" applyProtection="1">
      <alignment horizontal="center" vertical="center" wrapText="1"/>
      <protection locked="0"/>
    </xf>
    <xf numFmtId="3" fontId="17" fillId="0" borderId="20" xfId="182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3" fontId="17" fillId="0" borderId="0" xfId="182" applyFont="1" applyFill="1" applyBorder="1" applyAlignment="1" applyProtection="1">
      <alignment horizontal="right" vertical="center" wrapText="1"/>
      <protection locked="0"/>
    </xf>
    <xf numFmtId="4" fontId="17" fillId="0" borderId="0" xfId="182" applyNumberFormat="1" applyFont="1" applyFill="1" applyBorder="1" applyAlignment="1" applyProtection="1">
      <alignment horizontal="right" vertical="center" wrapText="1"/>
      <protection locked="0"/>
    </xf>
    <xf numFmtId="3" fontId="17" fillId="0" borderId="0" xfId="182" applyNumberFormat="1" applyFont="1" applyFill="1" applyAlignment="1" applyProtection="1">
      <alignment horizontal="right" vertical="center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3" fontId="17" fillId="0" borderId="0" xfId="182" applyNumberFormat="1" applyFont="1" applyFill="1" applyBorder="1" applyAlignment="1" applyProtection="1">
      <alignment horizontal="right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3" fontId="17" fillId="0" borderId="11" xfId="182" applyFont="1" applyFill="1" applyBorder="1" applyAlignment="1" applyProtection="1">
      <alignment horizontal="right" vertical="center" wrapText="1"/>
      <protection locked="0"/>
    </xf>
    <xf numFmtId="3" fontId="17" fillId="0" borderId="11" xfId="182" applyNumberFormat="1" applyFont="1" applyFill="1" applyBorder="1" applyAlignment="1" applyProtection="1">
      <alignment horizontal="right" vertical="center" wrapText="1"/>
      <protection locked="0"/>
    </xf>
    <xf numFmtId="49" fontId="25" fillId="0" borderId="0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3" fontId="17" fillId="0" borderId="0" xfId="182" applyNumberFormat="1" applyFont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right" vertical="center"/>
      <protection locked="0"/>
    </xf>
    <xf numFmtId="3" fontId="17" fillId="0" borderId="0" xfId="191" applyNumberFormat="1" applyFont="1" applyFill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right" vertical="center"/>
      <protection locked="0"/>
    </xf>
    <xf numFmtId="0" fontId="17" fillId="0" borderId="0" xfId="182" applyNumberFormat="1" applyFont="1" applyFill="1" applyBorder="1" applyAlignment="1" applyProtection="1">
      <alignment horizontal="right" vertical="center" wrapText="1"/>
      <protection locked="0"/>
    </xf>
    <xf numFmtId="193" fontId="17" fillId="0" borderId="0" xfId="182" applyNumberFormat="1" applyFont="1" applyFill="1" applyBorder="1" applyAlignment="1" applyProtection="1">
      <alignment horizontal="right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Alignment="1" applyProtection="1">
      <alignment vertical="center"/>
      <protection locked="0"/>
    </xf>
    <xf numFmtId="3" fontId="29" fillId="0" borderId="0" xfId="182" applyFont="1" applyFill="1" applyAlignment="1" applyProtection="1">
      <alignment horizontal="center" vertical="center"/>
      <protection locked="0"/>
    </xf>
    <xf numFmtId="0" fontId="21" fillId="0" borderId="0" xfId="186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3" fontId="17" fillId="0" borderId="0" xfId="182" applyFont="1" applyFill="1" applyBorder="1" applyAlignment="1" applyProtection="1">
      <alignment vertical="center"/>
      <protection locked="0"/>
    </xf>
    <xf numFmtId="3" fontId="17" fillId="0" borderId="0" xfId="182" applyFont="1" applyFill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187" fontId="17" fillId="0" borderId="0" xfId="182" applyNumberFormat="1" applyFont="1" applyFill="1" applyAlignment="1" applyProtection="1">
      <alignment horizontal="right" vertical="center"/>
      <protection locked="0"/>
    </xf>
    <xf numFmtId="215" fontId="17" fillId="0" borderId="0" xfId="182" applyNumberFormat="1" applyFont="1" applyFill="1" applyAlignment="1" applyProtection="1">
      <alignment horizontal="right" vertical="center"/>
      <protection locked="0"/>
    </xf>
    <xf numFmtId="3" fontId="17" fillId="0" borderId="0" xfId="182" applyFont="1" applyFill="1" applyAlignment="1" applyProtection="1">
      <alignment vertical="center"/>
      <protection locked="0"/>
    </xf>
    <xf numFmtId="187" fontId="17" fillId="0" borderId="0" xfId="182" applyNumberFormat="1" applyFont="1" applyFill="1" applyBorder="1" applyAlignment="1" applyProtection="1">
      <alignment horizontal="right" vertical="center"/>
      <protection locked="0"/>
    </xf>
    <xf numFmtId="215" fontId="17" fillId="0" borderId="0" xfId="182" applyNumberFormat="1" applyFont="1" applyFill="1" applyBorder="1" applyAlignment="1" applyProtection="1">
      <alignment horizontal="right" vertical="center"/>
      <protection locked="0"/>
    </xf>
    <xf numFmtId="215" fontId="17" fillId="0" borderId="0" xfId="182" applyNumberFormat="1" applyFont="1" applyFill="1" applyBorder="1" applyAlignment="1" applyProtection="1">
      <alignment vertical="center"/>
      <protection locked="0"/>
    </xf>
    <xf numFmtId="187" fontId="17" fillId="0" borderId="11" xfId="182" applyNumberFormat="1" applyFont="1" applyFill="1" applyBorder="1" applyAlignment="1" applyProtection="1">
      <alignment horizontal="right" vertical="center"/>
      <protection locked="0"/>
    </xf>
    <xf numFmtId="215" fontId="17" fillId="0" borderId="11" xfId="182" applyNumberFormat="1" applyFont="1" applyFill="1" applyBorder="1" applyAlignment="1" applyProtection="1">
      <alignment vertical="center"/>
      <protection locked="0"/>
    </xf>
    <xf numFmtId="215" fontId="17" fillId="0" borderId="11" xfId="182" applyNumberFormat="1" applyFont="1" applyFill="1" applyBorder="1" applyAlignment="1" applyProtection="1">
      <alignment horizontal="right" vertical="center"/>
      <protection locked="0"/>
    </xf>
    <xf numFmtId="3" fontId="17" fillId="33" borderId="0" xfId="182" applyFont="1" applyFill="1" applyBorder="1" applyAlignment="1" applyProtection="1">
      <alignment vertical="center"/>
      <protection locked="0"/>
    </xf>
    <xf numFmtId="3" fontId="17" fillId="0" borderId="0" xfId="182" applyFont="1" applyFill="1" applyBorder="1" applyAlignment="1" applyProtection="1">
      <alignment horizontal="right" vertical="center"/>
      <protection locked="0"/>
    </xf>
    <xf numFmtId="3" fontId="17" fillId="0" borderId="0" xfId="182" applyFont="1" applyFill="1" applyAlignment="1" applyProtection="1">
      <alignment horizontal="right" vertical="center"/>
      <protection locked="0"/>
    </xf>
    <xf numFmtId="215" fontId="17" fillId="0" borderId="22" xfId="182" applyNumberFormat="1" applyFont="1" applyFill="1" applyBorder="1" applyAlignment="1" applyProtection="1">
      <alignment vertical="center"/>
      <protection locked="0"/>
    </xf>
    <xf numFmtId="3" fontId="17" fillId="0" borderId="11" xfId="182" applyFont="1" applyFill="1" applyBorder="1" applyAlignment="1" applyProtection="1">
      <alignment horizontal="right" vertical="center"/>
      <protection locked="0"/>
    </xf>
    <xf numFmtId="3" fontId="17" fillId="33" borderId="0" xfId="182" applyFont="1" applyFill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180" fontId="17" fillId="0" borderId="0" xfId="0" applyNumberFormat="1" applyFont="1" applyBorder="1" applyAlignment="1" applyProtection="1">
      <alignment horizontal="right" vertical="center"/>
      <protection locked="0"/>
    </xf>
    <xf numFmtId="180" fontId="17" fillId="0" borderId="23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18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182" fontId="17" fillId="0" borderId="0" xfId="0" applyNumberFormat="1" applyFont="1" applyAlignment="1" applyProtection="1">
      <alignment horizontal="right" vertical="center"/>
      <protection locked="0"/>
    </xf>
    <xf numFmtId="182" fontId="17" fillId="0" borderId="0" xfId="0" applyNumberFormat="1" applyFont="1" applyBorder="1" applyAlignment="1" applyProtection="1">
      <alignment horizontal="right" vertical="center"/>
      <protection locked="0"/>
    </xf>
    <xf numFmtId="182" fontId="17" fillId="0" borderId="11" xfId="0" applyNumberFormat="1" applyFont="1" applyFill="1" applyBorder="1" applyAlignment="1" applyProtection="1">
      <alignment horizontal="right" vertical="center"/>
      <protection locked="0"/>
    </xf>
    <xf numFmtId="49" fontId="17" fillId="0" borderId="24" xfId="0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vertical="center" wrapText="1"/>
      <protection locked="0"/>
    </xf>
    <xf numFmtId="181" fontId="29" fillId="0" borderId="0" xfId="186" applyNumberFormat="1" applyFont="1" applyFill="1" applyBorder="1" applyAlignment="1" applyProtection="1">
      <alignment vertical="center"/>
      <protection locked="0"/>
    </xf>
    <xf numFmtId="181" fontId="29" fillId="0" borderId="0" xfId="186" applyNumberFormat="1" applyFont="1" applyFill="1" applyAlignment="1" applyProtection="1">
      <alignment vertical="center"/>
      <protection locked="0"/>
    </xf>
    <xf numFmtId="0" fontId="21" fillId="0" borderId="0" xfId="186" applyNumberFormat="1" applyFont="1" applyFill="1" applyBorder="1" applyAlignment="1" applyProtection="1" quotePrefix="1">
      <alignment horizontal="center" vertical="top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181" fontId="21" fillId="0" borderId="0" xfId="186" applyNumberFormat="1" applyFont="1" applyFill="1" applyBorder="1" applyAlignment="1" applyProtection="1">
      <alignment horizontal="center" vertical="top"/>
      <protection locked="0"/>
    </xf>
    <xf numFmtId="181" fontId="21" fillId="0" borderId="0" xfId="186" applyNumberFormat="1" applyFont="1" applyFill="1" applyBorder="1" applyAlignment="1" applyProtection="1">
      <alignment vertical="center"/>
      <protection locked="0"/>
    </xf>
    <xf numFmtId="0" fontId="17" fillId="0" borderId="0" xfId="186" applyNumberFormat="1" applyFont="1" applyFill="1" applyBorder="1" applyAlignment="1" applyProtection="1">
      <alignment horizontal="center" vertical="center"/>
      <protection locked="0"/>
    </xf>
    <xf numFmtId="0" fontId="17" fillId="0" borderId="0" xfId="186" applyNumberFormat="1" applyFont="1" applyFill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181" fontId="17" fillId="0" borderId="0" xfId="186" applyNumberFormat="1" applyFont="1" applyFill="1" applyBorder="1" applyAlignment="1" applyProtection="1">
      <alignment horizontal="right" vertical="center"/>
      <protection locked="0"/>
    </xf>
    <xf numFmtId="181" fontId="17" fillId="0" borderId="0" xfId="186" applyNumberFormat="1" applyFont="1" applyFill="1" applyBorder="1" applyAlignment="1" applyProtection="1">
      <alignment vertical="center"/>
      <protection locked="0"/>
    </xf>
    <xf numFmtId="181" fontId="17" fillId="0" borderId="0" xfId="186" applyNumberFormat="1" applyFont="1" applyFill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 locked="0"/>
    </xf>
    <xf numFmtId="181" fontId="17" fillId="0" borderId="11" xfId="186" applyNumberFormat="1" applyFont="1" applyFill="1" applyBorder="1" applyAlignment="1" applyProtection="1">
      <alignment horizontal="right" vertical="center"/>
      <protection locked="0"/>
    </xf>
    <xf numFmtId="181" fontId="17" fillId="33" borderId="0" xfId="186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184" fontId="17" fillId="0" borderId="0" xfId="0" applyNumberFormat="1" applyFont="1" applyFill="1" applyAlignment="1" applyProtection="1">
      <alignment vertical="center"/>
      <protection locked="0"/>
    </xf>
    <xf numFmtId="184" fontId="17" fillId="0" borderId="0" xfId="0" applyNumberFormat="1" applyFont="1" applyFill="1" applyAlignment="1" applyProtection="1">
      <alignment horizontal="right" vertical="center"/>
      <protection locked="0"/>
    </xf>
    <xf numFmtId="184" fontId="17" fillId="0" borderId="11" xfId="0" applyNumberFormat="1" applyFont="1" applyFill="1" applyBorder="1" applyAlignment="1" applyProtection="1">
      <alignment vertical="center"/>
      <protection locked="0"/>
    </xf>
    <xf numFmtId="184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184" fontId="17" fillId="0" borderId="0" xfId="0" applyNumberFormat="1" applyFont="1" applyFill="1" applyBorder="1" applyAlignment="1" applyProtection="1">
      <alignment vertical="center"/>
      <protection locked="0"/>
    </xf>
    <xf numFmtId="184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/>
      <protection locked="0"/>
    </xf>
    <xf numFmtId="0" fontId="17" fillId="0" borderId="11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184" fontId="17" fillId="0" borderId="11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49" fontId="17" fillId="0" borderId="14" xfId="183" applyNumberFormat="1" applyFont="1" applyFill="1" applyBorder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vertical="center" wrapText="1"/>
      <protection locked="0"/>
    </xf>
    <xf numFmtId="0" fontId="17" fillId="0" borderId="15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vertical="top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184" fontId="17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49" fontId="17" fillId="0" borderId="0" xfId="0" applyNumberFormat="1" applyFont="1" applyBorder="1" applyAlignment="1" applyProtection="1" quotePrefix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184" fontId="17" fillId="0" borderId="0" xfId="0" applyNumberFormat="1" applyFont="1" applyAlignment="1" applyProtection="1">
      <alignment horizontal="right" vertical="center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184" fontId="17" fillId="0" borderId="23" xfId="0" applyNumberFormat="1" applyFont="1" applyFill="1" applyBorder="1" applyAlignment="1" applyProtection="1">
      <alignment horizontal="right" vertical="center"/>
      <protection locked="0"/>
    </xf>
    <xf numFmtId="184" fontId="17" fillId="0" borderId="11" xfId="0" applyNumberFormat="1" applyFont="1" applyBorder="1" applyAlignment="1" applyProtection="1">
      <alignment horizontal="right"/>
      <protection locked="0"/>
    </xf>
    <xf numFmtId="184" fontId="17" fillId="0" borderId="11" xfId="0" applyNumberFormat="1" applyFont="1" applyFill="1" applyBorder="1" applyAlignment="1" applyProtection="1">
      <alignment horizontal="right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1" fontId="17" fillId="0" borderId="0" xfId="0" applyNumberFormat="1" applyFont="1" applyAlignment="1" applyProtection="1">
      <alignment vertical="center"/>
      <protection locked="0"/>
    </xf>
    <xf numFmtId="41" fontId="17" fillId="0" borderId="0" xfId="0" applyNumberFormat="1" applyFont="1" applyFill="1" applyAlignment="1" applyProtection="1">
      <alignment horizontal="right" vertical="center"/>
      <protection locked="0"/>
    </xf>
    <xf numFmtId="41" fontId="17" fillId="0" borderId="23" xfId="0" applyNumberFormat="1" applyFont="1" applyFill="1" applyBorder="1" applyAlignment="1" applyProtection="1">
      <alignment vertical="center"/>
      <protection locked="0"/>
    </xf>
    <xf numFmtId="41" fontId="17" fillId="0" borderId="0" xfId="0" applyNumberFormat="1" applyFont="1" applyFill="1" applyBorder="1" applyAlignment="1" applyProtection="1">
      <alignment horizontal="right" vertical="center"/>
      <protection locked="0"/>
    </xf>
    <xf numFmtId="41" fontId="17" fillId="0" borderId="0" xfId="0" applyNumberFormat="1" applyFont="1" applyFill="1" applyAlignment="1" applyProtection="1">
      <alignment vertical="center"/>
      <protection/>
    </xf>
    <xf numFmtId="41" fontId="17" fillId="0" borderId="0" xfId="0" applyNumberFormat="1" applyFont="1" applyFill="1" applyBorder="1" applyAlignment="1" applyProtection="1">
      <alignment vertical="center"/>
      <protection/>
    </xf>
    <xf numFmtId="184" fontId="17" fillId="0" borderId="0" xfId="0" applyNumberFormat="1" applyFont="1" applyFill="1" applyAlignment="1" applyProtection="1">
      <alignment horizontal="right" vertical="center"/>
      <protection/>
    </xf>
    <xf numFmtId="184" fontId="17" fillId="0" borderId="0" xfId="0" applyNumberFormat="1" applyFont="1" applyFill="1" applyBorder="1" applyAlignment="1" applyProtection="1">
      <alignment horizontal="right" vertical="center"/>
      <protection/>
    </xf>
    <xf numFmtId="184" fontId="17" fillId="0" borderId="0" xfId="0" applyNumberFormat="1" applyFont="1" applyFill="1" applyBorder="1" applyAlignment="1" applyProtection="1">
      <alignment vertical="center"/>
      <protection/>
    </xf>
    <xf numFmtId="184" fontId="17" fillId="0" borderId="0" xfId="0" applyNumberFormat="1" applyFont="1" applyFill="1" applyAlignment="1" applyProtection="1">
      <alignment vertical="center"/>
      <protection/>
    </xf>
    <xf numFmtId="184" fontId="17" fillId="0" borderId="11" xfId="0" applyNumberFormat="1" applyFont="1" applyFill="1" applyBorder="1" applyAlignment="1" applyProtection="1">
      <alignment vertical="center"/>
      <protection/>
    </xf>
    <xf numFmtId="182" fontId="17" fillId="0" borderId="16" xfId="0" applyNumberFormat="1" applyFont="1" applyFill="1" applyBorder="1" applyAlignment="1" applyProtection="1">
      <alignment horizontal="right" vertical="center"/>
      <protection/>
    </xf>
    <xf numFmtId="182" fontId="17" fillId="0" borderId="11" xfId="0" applyNumberFormat="1" applyFont="1" applyFill="1" applyBorder="1" applyAlignment="1" applyProtection="1">
      <alignment horizontal="right" vertical="center"/>
      <protection/>
    </xf>
    <xf numFmtId="187" fontId="17" fillId="0" borderId="11" xfId="182" applyNumberFormat="1" applyFont="1" applyFill="1" applyBorder="1" applyAlignment="1" applyProtection="1">
      <alignment horizontal="right" vertical="center"/>
      <protection/>
    </xf>
    <xf numFmtId="3" fontId="17" fillId="0" borderId="0" xfId="182" applyFont="1" applyFill="1" applyBorder="1" applyAlignment="1" applyProtection="1">
      <alignment horizontal="right" vertical="center" wrapText="1"/>
      <protection/>
    </xf>
    <xf numFmtId="4" fontId="17" fillId="0" borderId="0" xfId="182" applyNumberFormat="1" applyFont="1" applyFill="1" applyBorder="1" applyAlignment="1" applyProtection="1">
      <alignment horizontal="right" vertical="center" wrapText="1"/>
      <protection/>
    </xf>
    <xf numFmtId="4" fontId="17" fillId="0" borderId="11" xfId="182" applyNumberFormat="1" applyFont="1" applyFill="1" applyBorder="1" applyAlignment="1" applyProtection="1">
      <alignment horizontal="right" vertical="center" wrapText="1"/>
      <protection/>
    </xf>
    <xf numFmtId="3" fontId="17" fillId="0" borderId="16" xfId="182" applyFont="1" applyFill="1" applyBorder="1" applyAlignment="1" applyProtection="1">
      <alignment horizontal="right" vertical="center" wrapText="1"/>
      <protection/>
    </xf>
    <xf numFmtId="3" fontId="17" fillId="0" borderId="11" xfId="182" applyFont="1" applyFill="1" applyBorder="1" applyAlignment="1" applyProtection="1">
      <alignment horizontal="right" vertical="center" wrapText="1"/>
      <protection/>
    </xf>
    <xf numFmtId="3" fontId="17" fillId="0" borderId="0" xfId="182" applyNumberFormat="1" applyFont="1" applyFill="1" applyAlignment="1" applyProtection="1">
      <alignment horizontal="right" vertical="center"/>
      <protection/>
    </xf>
    <xf numFmtId="3" fontId="17" fillId="0" borderId="0" xfId="182" applyNumberFormat="1" applyFont="1" applyFill="1" applyBorder="1" applyAlignment="1" applyProtection="1">
      <alignment horizontal="right" vertical="center"/>
      <protection/>
    </xf>
    <xf numFmtId="41" fontId="17" fillId="0" borderId="0" xfId="182" applyNumberFormat="1" applyFont="1" applyFill="1" applyBorder="1" applyAlignment="1" applyProtection="1">
      <alignment vertical="center"/>
      <protection/>
    </xf>
    <xf numFmtId="187" fontId="17" fillId="0" borderId="11" xfId="186" applyNumberFormat="1" applyFont="1" applyFill="1" applyBorder="1" applyAlignment="1" applyProtection="1" quotePrefix="1">
      <alignment vertical="center"/>
      <protection/>
    </xf>
    <xf numFmtId="0" fontId="17" fillId="0" borderId="0" xfId="0" applyNumberFormat="1" applyFont="1" applyAlignment="1" applyProtection="1">
      <alignment horizontal="left" vertical="center"/>
      <protection locked="0"/>
    </xf>
    <xf numFmtId="0" fontId="17" fillId="0" borderId="14" xfId="186" applyNumberFormat="1" applyFont="1" applyBorder="1" applyAlignment="1" applyProtection="1">
      <alignment horizontal="left" vertical="center"/>
      <protection locked="0"/>
    </xf>
    <xf numFmtId="0" fontId="17" fillId="0" borderId="15" xfId="186" applyNumberFormat="1" applyFont="1" applyBorder="1" applyAlignment="1" applyProtection="1">
      <alignment horizontal="left" vertical="center"/>
      <protection locked="0"/>
    </xf>
    <xf numFmtId="0" fontId="17" fillId="0" borderId="28" xfId="186" applyNumberFormat="1" applyFont="1" applyBorder="1" applyAlignment="1" applyProtection="1">
      <alignment horizontal="left" vertical="center"/>
      <protection locked="0"/>
    </xf>
    <xf numFmtId="0" fontId="17" fillId="0" borderId="15" xfId="186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Alignment="1" applyProtection="1">
      <alignment vertical="center"/>
      <protection locked="0"/>
    </xf>
    <xf numFmtId="0" fontId="17" fillId="0" borderId="0" xfId="182" applyNumberFormat="1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14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53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wrapText="1"/>
      <protection locked="0"/>
    </xf>
    <xf numFmtId="49" fontId="17" fillId="0" borderId="11" xfId="0" applyNumberFormat="1" applyFon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49" fontId="17" fillId="0" borderId="0" xfId="183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 quotePrefix="1">
      <alignment horizontal="center" vertical="top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49" fontId="17" fillId="0" borderId="22" xfId="0" applyNumberFormat="1" applyFont="1" applyFill="1" applyBorder="1" applyAlignment="1" applyProtection="1">
      <alignment vertical="center" wrapText="1"/>
      <protection locked="0"/>
    </xf>
    <xf numFmtId="49" fontId="17" fillId="0" borderId="17" xfId="0" applyNumberFormat="1" applyFont="1" applyFill="1" applyBorder="1" applyAlignment="1" applyProtection="1">
      <alignment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top"/>
      <protection locked="0"/>
    </xf>
    <xf numFmtId="0" fontId="17" fillId="0" borderId="44" xfId="0" applyFont="1" applyFill="1" applyBorder="1" applyAlignment="1" applyProtection="1">
      <alignment horizontal="center" vertical="center" wrapText="1"/>
      <protection locked="0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 wrapText="1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 wrapText="1"/>
      <protection locked="0"/>
    </xf>
    <xf numFmtId="0" fontId="17" fillId="0" borderId="57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 indent="3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left" vertical="center" wrapText="1" indent="4"/>
      <protection locked="0"/>
    </xf>
    <xf numFmtId="0" fontId="17" fillId="0" borderId="32" xfId="186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48" xfId="186" applyNumberFormat="1" applyFont="1" applyFill="1" applyBorder="1" applyAlignment="1" applyProtection="1">
      <alignment horizontal="center" vertical="center" wrapText="1"/>
      <protection locked="0"/>
    </xf>
    <xf numFmtId="0" fontId="17" fillId="0" borderId="38" xfId="186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8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6" applyNumberFormat="1" applyFont="1" applyFill="1" applyBorder="1" applyAlignment="1" applyProtection="1">
      <alignment horizontal="center" vertical="center"/>
      <protection locked="0"/>
    </xf>
    <xf numFmtId="0" fontId="27" fillId="0" borderId="0" xfId="186" applyNumberFormat="1" applyFont="1" applyFill="1" applyBorder="1" applyAlignment="1" applyProtection="1" quotePrefix="1">
      <alignment horizontal="center" vertical="center"/>
      <protection locked="0"/>
    </xf>
    <xf numFmtId="181" fontId="27" fillId="0" borderId="0" xfId="186" applyNumberFormat="1" applyFont="1" applyFill="1" applyBorder="1" applyAlignment="1" applyProtection="1">
      <alignment horizontal="center" vertical="center" wrapText="1"/>
      <protection locked="0"/>
    </xf>
    <xf numFmtId="181" fontId="27" fillId="0" borderId="0" xfId="186" applyNumberFormat="1" applyFont="1" applyFill="1" applyBorder="1" applyAlignment="1" applyProtection="1">
      <alignment horizontal="center" vertical="center"/>
      <protection locked="0"/>
    </xf>
    <xf numFmtId="0" fontId="17" fillId="0" borderId="17" xfId="186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186" applyNumberFormat="1" applyFont="1" applyFill="1" applyBorder="1" applyAlignment="1" applyProtection="1" quotePrefix="1">
      <alignment horizontal="center" vertical="center"/>
      <protection locked="0"/>
    </xf>
    <xf numFmtId="0" fontId="17" fillId="0" borderId="15" xfId="186" applyNumberFormat="1" applyFont="1" applyFill="1" applyBorder="1" applyAlignment="1" applyProtection="1" quotePrefix="1">
      <alignment horizontal="center" vertical="center"/>
      <protection locked="0"/>
    </xf>
    <xf numFmtId="0" fontId="17" fillId="0" borderId="31" xfId="186" applyNumberFormat="1" applyFont="1" applyFill="1" applyBorder="1" applyAlignment="1" applyProtection="1">
      <alignment horizontal="center" vertical="center" wrapText="1"/>
      <protection locked="0"/>
    </xf>
    <xf numFmtId="0" fontId="17" fillId="0" borderId="44" xfId="186" applyNumberFormat="1" applyFont="1" applyFill="1" applyBorder="1" applyAlignment="1" applyProtection="1">
      <alignment horizontal="center" vertical="center"/>
      <protection locked="0"/>
    </xf>
    <xf numFmtId="0" fontId="17" fillId="0" borderId="29" xfId="186" applyNumberFormat="1" applyFont="1" applyFill="1" applyBorder="1" applyAlignment="1" applyProtection="1">
      <alignment horizontal="center" vertical="center" wrapText="1"/>
      <protection locked="0"/>
    </xf>
    <xf numFmtId="0" fontId="17" fillId="0" borderId="31" xfId="182" applyNumberFormat="1" applyFont="1" applyFill="1" applyBorder="1" applyAlignment="1" applyProtection="1">
      <alignment horizontal="center" vertical="center"/>
      <protection locked="0"/>
    </xf>
    <xf numFmtId="0" fontId="17" fillId="0" borderId="30" xfId="186" applyNumberFormat="1" applyFont="1" applyFill="1" applyBorder="1" applyAlignment="1" applyProtection="1">
      <alignment horizontal="center" vertical="center" wrapText="1"/>
      <protection locked="0"/>
    </xf>
    <xf numFmtId="0" fontId="17" fillId="0" borderId="30" xfId="186" applyNumberFormat="1" applyFont="1" applyFill="1" applyBorder="1" applyAlignment="1" applyProtection="1">
      <alignment horizontal="center" vertical="center"/>
      <protection locked="0"/>
    </xf>
    <xf numFmtId="0" fontId="17" fillId="0" borderId="34" xfId="186" applyNumberFormat="1" applyFont="1" applyFill="1" applyBorder="1" applyAlignment="1" applyProtection="1">
      <alignment horizontal="center" vertical="center" wrapText="1"/>
      <protection locked="0"/>
    </xf>
    <xf numFmtId="3" fontId="17" fillId="0" borderId="48" xfId="182" applyFont="1" applyFill="1" applyBorder="1" applyAlignment="1" applyProtection="1">
      <alignment horizontal="center" vertical="center" wrapText="1"/>
      <protection locked="0"/>
    </xf>
    <xf numFmtId="3" fontId="17" fillId="0" borderId="17" xfId="182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3" fontId="17" fillId="0" borderId="44" xfId="182" applyFont="1" applyFill="1" applyBorder="1" applyAlignment="1" applyProtection="1">
      <alignment horizontal="center" vertical="center" wrapText="1"/>
      <protection locked="0"/>
    </xf>
    <xf numFmtId="3" fontId="17" fillId="0" borderId="44" xfId="182" applyFont="1" applyFill="1" applyBorder="1" applyAlignment="1" applyProtection="1">
      <alignment horizontal="center" vertical="center"/>
      <protection locked="0"/>
    </xf>
    <xf numFmtId="3" fontId="17" fillId="0" borderId="38" xfId="182" applyFont="1" applyFill="1" applyBorder="1" applyAlignment="1" applyProtection="1">
      <alignment horizontal="center" vertical="center" wrapText="1"/>
      <protection locked="0"/>
    </xf>
    <xf numFmtId="3" fontId="17" fillId="0" borderId="1" xfId="182" applyFont="1" applyFill="1" applyBorder="1" applyAlignment="1" applyProtection="1">
      <alignment horizontal="center" vertical="center" wrapText="1"/>
      <protection locked="0"/>
    </xf>
    <xf numFmtId="3" fontId="17" fillId="0" borderId="55" xfId="182" applyFont="1" applyFill="1" applyBorder="1" applyAlignment="1" applyProtection="1">
      <alignment horizontal="center" vertical="center" wrapText="1"/>
      <protection locked="0"/>
    </xf>
    <xf numFmtId="3" fontId="17" fillId="0" borderId="29" xfId="182" applyFont="1" applyFill="1" applyBorder="1" applyAlignment="1" applyProtection="1">
      <alignment horizontal="center" vertical="center" wrapText="1"/>
      <protection locked="0"/>
    </xf>
    <xf numFmtId="3" fontId="17" fillId="0" borderId="30" xfId="182" applyFont="1" applyFill="1" applyBorder="1" applyAlignment="1" applyProtection="1">
      <alignment horizontal="center" vertical="center" wrapText="1"/>
      <protection locked="0"/>
    </xf>
    <xf numFmtId="3" fontId="17" fillId="0" borderId="31" xfId="182" applyFont="1" applyFill="1" applyBorder="1" applyAlignment="1" applyProtection="1">
      <alignment horizontal="center" vertical="center" wrapText="1"/>
      <protection locked="0"/>
    </xf>
    <xf numFmtId="3" fontId="17" fillId="0" borderId="18" xfId="182" applyFont="1" applyFill="1" applyBorder="1" applyAlignment="1" applyProtection="1">
      <alignment horizontal="center" vertical="center" wrapText="1"/>
      <protection locked="0"/>
    </xf>
    <xf numFmtId="3" fontId="17" fillId="0" borderId="58" xfId="182" applyFont="1" applyFill="1" applyBorder="1" applyAlignment="1" applyProtection="1">
      <alignment horizontal="center" vertical="center" wrapText="1"/>
      <protection locked="0"/>
    </xf>
    <xf numFmtId="3" fontId="17" fillId="0" borderId="1" xfId="182" applyFont="1" applyFill="1" applyBorder="1" applyAlignment="1" applyProtection="1">
      <alignment horizontal="center" vertical="center"/>
      <protection locked="0"/>
    </xf>
    <xf numFmtId="3" fontId="17" fillId="0" borderId="32" xfId="182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3" fontId="17" fillId="0" borderId="29" xfId="182" applyFont="1" applyFill="1" applyBorder="1" applyAlignment="1" applyProtection="1">
      <alignment horizontal="center" vertical="center"/>
      <protection locked="0"/>
    </xf>
    <xf numFmtId="3" fontId="17" fillId="0" borderId="33" xfId="182" applyFont="1" applyFill="1" applyBorder="1" applyAlignment="1" applyProtection="1">
      <alignment horizontal="center" vertical="center" wrapText="1"/>
      <protection locked="0"/>
    </xf>
    <xf numFmtId="3" fontId="17" fillId="0" borderId="34" xfId="182" applyFont="1" applyFill="1" applyBorder="1" applyAlignment="1" applyProtection="1">
      <alignment horizontal="center" vertical="center" wrapText="1"/>
      <protection locked="0"/>
    </xf>
    <xf numFmtId="3" fontId="17" fillId="0" borderId="11" xfId="182" applyFont="1" applyFill="1" applyBorder="1" applyAlignment="1" applyProtection="1">
      <alignment horizontal="center" vertical="center" wrapText="1"/>
      <protection locked="0"/>
    </xf>
    <xf numFmtId="3" fontId="17" fillId="0" borderId="25" xfId="182" applyFont="1" applyFill="1" applyBorder="1" applyAlignment="1" applyProtection="1">
      <alignment horizontal="center" vertical="center" wrapText="1"/>
      <protection locked="0"/>
    </xf>
    <xf numFmtId="3" fontId="17" fillId="0" borderId="33" xfId="182" applyFont="1" applyFill="1" applyBorder="1" applyAlignment="1" applyProtection="1">
      <alignment horizontal="center" vertical="center"/>
      <protection locked="0"/>
    </xf>
    <xf numFmtId="3" fontId="17" fillId="0" borderId="34" xfId="182" applyFont="1" applyFill="1" applyBorder="1" applyAlignment="1" applyProtection="1">
      <alignment horizontal="center" vertical="center"/>
      <protection locked="0"/>
    </xf>
    <xf numFmtId="3" fontId="17" fillId="0" borderId="19" xfId="182" applyFont="1" applyFill="1" applyBorder="1" applyAlignment="1" applyProtection="1">
      <alignment horizontal="center" vertical="center"/>
      <protection locked="0"/>
    </xf>
    <xf numFmtId="3" fontId="17" fillId="0" borderId="11" xfId="182" applyFont="1" applyFill="1" applyBorder="1" applyAlignment="1" applyProtection="1">
      <alignment horizontal="center" vertical="center"/>
      <protection locked="0"/>
    </xf>
    <xf numFmtId="3" fontId="17" fillId="0" borderId="25" xfId="182" applyFont="1" applyFill="1" applyBorder="1" applyAlignment="1" applyProtection="1">
      <alignment horizontal="center" vertical="center"/>
      <protection locked="0"/>
    </xf>
    <xf numFmtId="3" fontId="17" fillId="0" borderId="19" xfId="182" applyFont="1" applyFill="1" applyBorder="1" applyAlignment="1" applyProtection="1">
      <alignment horizontal="center" vertical="center" wrapText="1"/>
      <protection locked="0"/>
    </xf>
    <xf numFmtId="3" fontId="27" fillId="0" borderId="0" xfId="182" applyNumberFormat="1" applyFont="1" applyFill="1" applyAlignment="1" applyProtection="1">
      <alignment horizontal="center" vertical="center"/>
      <protection locked="0"/>
    </xf>
    <xf numFmtId="3" fontId="17" fillId="0" borderId="11" xfId="182" applyNumberFormat="1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right" vertical="center"/>
      <protection locked="0"/>
    </xf>
    <xf numFmtId="3" fontId="17" fillId="0" borderId="14" xfId="182" applyFont="1" applyFill="1" applyBorder="1" applyAlignment="1" applyProtection="1">
      <alignment horizontal="center" vertical="center" wrapText="1"/>
      <protection locked="0"/>
    </xf>
    <xf numFmtId="3" fontId="17" fillId="0" borderId="15" xfId="182" applyFont="1" applyFill="1" applyBorder="1" applyAlignment="1" applyProtection="1">
      <alignment horizontal="center" vertical="center" wrapText="1"/>
      <protection locked="0"/>
    </xf>
    <xf numFmtId="3" fontId="17" fillId="0" borderId="39" xfId="182" applyFont="1" applyFill="1" applyBorder="1" applyAlignment="1" applyProtection="1">
      <alignment horizontal="center" vertical="center" wrapText="1"/>
      <protection locked="0"/>
    </xf>
    <xf numFmtId="3" fontId="17" fillId="0" borderId="40" xfId="182" applyFont="1" applyFill="1" applyBorder="1" applyAlignment="1" applyProtection="1">
      <alignment horizontal="center" vertical="center" wrapText="1"/>
      <protection locked="0"/>
    </xf>
    <xf numFmtId="3" fontId="27" fillId="0" borderId="0" xfId="182" applyNumberFormat="1" applyFont="1" applyAlignment="1" applyProtection="1">
      <alignment horizontal="center" vertical="center"/>
      <protection locked="0"/>
    </xf>
    <xf numFmtId="3" fontId="17" fillId="0" borderId="11" xfId="182" applyNumberFormat="1" applyFont="1" applyBorder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horizontal="right" vertical="center"/>
      <protection locked="0"/>
    </xf>
    <xf numFmtId="3" fontId="17" fillId="0" borderId="59" xfId="182" applyFont="1" applyFill="1" applyBorder="1" applyAlignment="1" applyProtection="1">
      <alignment horizontal="center" vertical="center" wrapText="1"/>
      <protection locked="0"/>
    </xf>
    <xf numFmtId="3" fontId="17" fillId="0" borderId="60" xfId="182" applyFont="1" applyFill="1" applyBorder="1" applyAlignment="1" applyProtection="1">
      <alignment horizontal="center" vertical="center" wrapText="1"/>
      <protection locked="0"/>
    </xf>
    <xf numFmtId="0" fontId="17" fillId="0" borderId="6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3" fontId="17" fillId="0" borderId="57" xfId="182" applyFont="1" applyFill="1" applyBorder="1" applyAlignment="1" applyProtection="1">
      <alignment horizontal="center" vertical="center" wrapText="1"/>
      <protection locked="0"/>
    </xf>
    <xf numFmtId="3" fontId="17" fillId="0" borderId="53" xfId="182" applyFont="1" applyFill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27" fillId="0" borderId="0" xfId="186" applyNumberFormat="1" applyFont="1" applyBorder="1" applyAlignment="1" applyProtection="1">
      <alignment horizontal="center" vertical="center"/>
      <protection locked="0"/>
    </xf>
    <xf numFmtId="181" fontId="17" fillId="0" borderId="0" xfId="186" applyNumberFormat="1" applyFont="1" applyBorder="1" applyAlignment="1" applyProtection="1">
      <alignment horizontal="right" vertical="center"/>
      <protection locked="0"/>
    </xf>
    <xf numFmtId="0" fontId="17" fillId="0" borderId="17" xfId="0" applyNumberFormat="1" applyFont="1" applyBorder="1" applyAlignment="1" applyProtection="1">
      <alignment horizontal="center" vertical="center" wrapText="1"/>
      <protection locked="0"/>
    </xf>
    <xf numFmtId="0" fontId="17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right" vertical="center"/>
      <protection locked="0"/>
    </xf>
    <xf numFmtId="181" fontId="27" fillId="0" borderId="0" xfId="186" applyNumberFormat="1" applyFont="1" applyBorder="1" applyAlignment="1" applyProtection="1">
      <alignment horizontal="center" vertical="center" wrapText="1"/>
      <protection locked="0"/>
    </xf>
    <xf numFmtId="181" fontId="27" fillId="0" borderId="0" xfId="186" applyNumberFormat="1" applyFont="1" applyBorder="1" applyAlignment="1" applyProtection="1">
      <alignment horizontal="center" vertical="center"/>
      <protection locked="0"/>
    </xf>
    <xf numFmtId="181" fontId="17" fillId="0" borderId="11" xfId="186" applyNumberFormat="1" applyFont="1" applyBorder="1" applyAlignment="1" applyProtection="1">
      <alignment horizontal="right" vertical="center"/>
      <protection locked="0"/>
    </xf>
  </cellXfs>
  <cellStyles count="20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10" xfId="37"/>
    <cellStyle name="一般 10 2" xfId="38"/>
    <cellStyle name="一般 10 3" xfId="39"/>
    <cellStyle name="一般 10 4" xfId="40"/>
    <cellStyle name="一般 10 5" xfId="41"/>
    <cellStyle name="一般 11" xfId="42"/>
    <cellStyle name="一般 11 2" xfId="43"/>
    <cellStyle name="一般 11 3" xfId="44"/>
    <cellStyle name="一般 11 4" xfId="45"/>
    <cellStyle name="一般 11 5" xfId="46"/>
    <cellStyle name="一般 11 6" xfId="47"/>
    <cellStyle name="一般 12" xfId="48"/>
    <cellStyle name="一般 12 2" xfId="49"/>
    <cellStyle name="一般 12 3" xfId="50"/>
    <cellStyle name="一般 13" xfId="51"/>
    <cellStyle name="一般 13 2" xfId="52"/>
    <cellStyle name="一般 14" xfId="53"/>
    <cellStyle name="一般 15" xfId="54"/>
    <cellStyle name="一般 15 2" xfId="55"/>
    <cellStyle name="一般 16" xfId="56"/>
    <cellStyle name="一般 17" xfId="57"/>
    <cellStyle name="一般 17 10" xfId="58"/>
    <cellStyle name="一般 17 11" xfId="59"/>
    <cellStyle name="一般 17 12" xfId="60"/>
    <cellStyle name="一般 17 13" xfId="61"/>
    <cellStyle name="一般 17 14" xfId="62"/>
    <cellStyle name="一般 17 15" xfId="63"/>
    <cellStyle name="一般 17 16" xfId="64"/>
    <cellStyle name="一般 17 17" xfId="65"/>
    <cellStyle name="一般 17 18" xfId="66"/>
    <cellStyle name="一般 17 19" xfId="67"/>
    <cellStyle name="一般 17 2" xfId="68"/>
    <cellStyle name="一般 17 20" xfId="69"/>
    <cellStyle name="一般 17 21" xfId="70"/>
    <cellStyle name="一般 17 22" xfId="71"/>
    <cellStyle name="一般 17 23" xfId="72"/>
    <cellStyle name="一般 17 3" xfId="73"/>
    <cellStyle name="一般 17 4" xfId="74"/>
    <cellStyle name="一般 17 5" xfId="75"/>
    <cellStyle name="一般 17 6" xfId="76"/>
    <cellStyle name="一般 17 7" xfId="77"/>
    <cellStyle name="一般 17 8" xfId="78"/>
    <cellStyle name="一般 17 9" xfId="79"/>
    <cellStyle name="一般 18" xfId="80"/>
    <cellStyle name="一般 19" xfId="81"/>
    <cellStyle name="一般 19 2" xfId="82"/>
    <cellStyle name="一般 2" xfId="83"/>
    <cellStyle name="一般 2 2" xfId="84"/>
    <cellStyle name="一般 2 3" xfId="85"/>
    <cellStyle name="一般 2 4" xfId="86"/>
    <cellStyle name="一般 2 5" xfId="87"/>
    <cellStyle name="一般 2 6" xfId="88"/>
    <cellStyle name="一般 20" xfId="89"/>
    <cellStyle name="一般 20 2" xfId="90"/>
    <cellStyle name="一般 21" xfId="91"/>
    <cellStyle name="一般 21 2" xfId="92"/>
    <cellStyle name="一般 21 3" xfId="93"/>
    <cellStyle name="一般 21 4" xfId="94"/>
    <cellStyle name="一般 21 5" xfId="95"/>
    <cellStyle name="一般 22" xfId="96"/>
    <cellStyle name="一般 22 2" xfId="97"/>
    <cellStyle name="一般 23" xfId="98"/>
    <cellStyle name="一般 23 2" xfId="99"/>
    <cellStyle name="一般 23 3" xfId="100"/>
    <cellStyle name="一般 24" xfId="101"/>
    <cellStyle name="一般 24 2" xfId="102"/>
    <cellStyle name="一般 25" xfId="103"/>
    <cellStyle name="一般 25 2" xfId="104"/>
    <cellStyle name="一般 25 3" xfId="105"/>
    <cellStyle name="一般 25 4" xfId="106"/>
    <cellStyle name="一般 26" xfId="107"/>
    <cellStyle name="一般 26 2" xfId="108"/>
    <cellStyle name="一般 27" xfId="109"/>
    <cellStyle name="一般 27 2" xfId="110"/>
    <cellStyle name="一般 28" xfId="111"/>
    <cellStyle name="一般 28 10" xfId="112"/>
    <cellStyle name="一般 28 11" xfId="113"/>
    <cellStyle name="一般 28 12" xfId="114"/>
    <cellStyle name="一般 28 13" xfId="115"/>
    <cellStyle name="一般 28 2" xfId="116"/>
    <cellStyle name="一般 28 3" xfId="117"/>
    <cellStyle name="一般 28 4" xfId="118"/>
    <cellStyle name="一般 28 5" xfId="119"/>
    <cellStyle name="一般 28 6" xfId="120"/>
    <cellStyle name="一般 28 7" xfId="121"/>
    <cellStyle name="一般 28 8" xfId="122"/>
    <cellStyle name="一般 28 9" xfId="123"/>
    <cellStyle name="一般 29" xfId="124"/>
    <cellStyle name="一般 3" xfId="125"/>
    <cellStyle name="一般 30" xfId="126"/>
    <cellStyle name="一般 31" xfId="127"/>
    <cellStyle name="一般 32" xfId="128"/>
    <cellStyle name="一般 33" xfId="129"/>
    <cellStyle name="一般 34" xfId="130"/>
    <cellStyle name="一般 35" xfId="131"/>
    <cellStyle name="一般 36" xfId="132"/>
    <cellStyle name="一般 37" xfId="133"/>
    <cellStyle name="一般 38" xfId="134"/>
    <cellStyle name="一般 39" xfId="135"/>
    <cellStyle name="一般 4" xfId="136"/>
    <cellStyle name="一般 4 2" xfId="137"/>
    <cellStyle name="一般 4 3" xfId="138"/>
    <cellStyle name="一般 4 4" xfId="139"/>
    <cellStyle name="一般 4 5" xfId="140"/>
    <cellStyle name="一般 4 6" xfId="141"/>
    <cellStyle name="一般 4 7" xfId="142"/>
    <cellStyle name="一般 4 8" xfId="143"/>
    <cellStyle name="一般 4 9" xfId="144"/>
    <cellStyle name="一般 40" xfId="145"/>
    <cellStyle name="一般 41" xfId="146"/>
    <cellStyle name="一般 42" xfId="147"/>
    <cellStyle name="一般 43" xfId="148"/>
    <cellStyle name="一般 44" xfId="149"/>
    <cellStyle name="一般 45" xfId="150"/>
    <cellStyle name="一般 46" xfId="151"/>
    <cellStyle name="一般 47" xfId="152"/>
    <cellStyle name="一般 48" xfId="153"/>
    <cellStyle name="一般 49" xfId="154"/>
    <cellStyle name="一般 5" xfId="155"/>
    <cellStyle name="一般 50" xfId="156"/>
    <cellStyle name="一般 51" xfId="157"/>
    <cellStyle name="一般 52" xfId="158"/>
    <cellStyle name="一般 53" xfId="159"/>
    <cellStyle name="一般 54" xfId="160"/>
    <cellStyle name="一般 55" xfId="161"/>
    <cellStyle name="一般 56" xfId="162"/>
    <cellStyle name="一般 57" xfId="163"/>
    <cellStyle name="一般 58" xfId="164"/>
    <cellStyle name="一般 59" xfId="165"/>
    <cellStyle name="一般 6" xfId="166"/>
    <cellStyle name="一般 7" xfId="167"/>
    <cellStyle name="一般 7 2" xfId="168"/>
    <cellStyle name="一般 7 3" xfId="169"/>
    <cellStyle name="一般 8" xfId="170"/>
    <cellStyle name="一般 8 2" xfId="171"/>
    <cellStyle name="一般 8 3" xfId="172"/>
    <cellStyle name="一般 8 4" xfId="173"/>
    <cellStyle name="一般 8 5" xfId="174"/>
    <cellStyle name="一般 8 6" xfId="175"/>
    <cellStyle name="一般 9" xfId="176"/>
    <cellStyle name="一般 9 2" xfId="177"/>
    <cellStyle name="一般 9 3" xfId="178"/>
    <cellStyle name="一般 9 4" xfId="179"/>
    <cellStyle name="一般 9 5" xfId="180"/>
    <cellStyle name="一般 9 6" xfId="181"/>
    <cellStyle name="一般_macro_t91-8" xfId="182"/>
    <cellStyle name="一般_Sheet1" xfId="183"/>
    <cellStyle name="Comma" xfId="184"/>
    <cellStyle name="Comma [0]" xfId="185"/>
    <cellStyle name="千分位_macro_t91-8" xfId="186"/>
    <cellStyle name="Followed Hyperlink" xfId="187"/>
    <cellStyle name="中等" xfId="188"/>
    <cellStyle name="合計" xfId="189"/>
    <cellStyle name="好" xfId="190"/>
    <cellStyle name="Percent" xfId="191"/>
    <cellStyle name="計算方式" xfId="192"/>
    <cellStyle name="Currency" xfId="193"/>
    <cellStyle name="Currency [0]" xfId="194"/>
    <cellStyle name="貨幣[0]_Apply" xfId="195"/>
    <cellStyle name="連結的儲存格" xfId="196"/>
    <cellStyle name="備註" xfId="197"/>
    <cellStyle name="Hyperlink" xfId="198"/>
    <cellStyle name="說明文字" xfId="199"/>
    <cellStyle name="輔色1" xfId="200"/>
    <cellStyle name="輔色2" xfId="201"/>
    <cellStyle name="輔色3" xfId="202"/>
    <cellStyle name="輔色4" xfId="203"/>
    <cellStyle name="輔色5" xfId="204"/>
    <cellStyle name="輔色6" xfId="205"/>
    <cellStyle name="標題" xfId="206"/>
    <cellStyle name="標題 1" xfId="207"/>
    <cellStyle name="標題 2" xfId="208"/>
    <cellStyle name="標題 3" xfId="209"/>
    <cellStyle name="標題 4" xfId="210"/>
    <cellStyle name="輸入" xfId="211"/>
    <cellStyle name="輸出" xfId="212"/>
    <cellStyle name="檢查儲存格" xfId="213"/>
    <cellStyle name="壞" xfId="214"/>
    <cellStyle name="警告文字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歷年高級中等學校學生數比較</a:t>
            </a:r>
          </a:p>
        </c:rich>
      </c:tx>
      <c:layout>
        <c:manualLayout>
          <c:xMode val="factor"/>
          <c:yMode val="factor"/>
          <c:x val="-0.02425"/>
          <c:y val="-0.006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3425"/>
          <c:y val="0.14"/>
          <c:w val="0.8905"/>
          <c:h val="0.73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'摘要圖表'!$K$2</c:f>
              <c:strCache>
                <c:ptCount val="1"/>
                <c:pt idx="0">
                  <c:v>高中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'摘要圖表'!$J$6:$J$15</c:f>
              <c:numCache/>
            </c:numRef>
          </c:cat>
          <c:val>
            <c:numRef>
              <c:f>'摘要圖表'!$K$6:$K$15</c:f>
              <c:numCache/>
            </c:numRef>
          </c:val>
          <c:shape val="box"/>
        </c:ser>
        <c:ser>
          <c:idx val="2"/>
          <c:order val="1"/>
          <c:tx>
            <c:strRef>
              <c:f>'摘要圖表'!$L$2</c:f>
              <c:strCache>
                <c:ptCount val="1"/>
                <c:pt idx="0">
                  <c:v>高職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'摘要圖表'!$J$6:$J$15</c:f>
              <c:numCache/>
            </c:numRef>
          </c:cat>
          <c:val>
            <c:numRef>
              <c:f>'摘要圖表'!$L$6:$L$15</c:f>
              <c:numCache/>
            </c:numRef>
          </c:val>
          <c:shape val="box"/>
        </c:ser>
        <c:shape val="box"/>
        <c:axId val="19715546"/>
        <c:axId val="43222187"/>
      </c:bar3D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222187"/>
        <c:crosses val="autoZero"/>
        <c:auto val="1"/>
        <c:lblOffset val="100"/>
        <c:tickLblSkip val="1"/>
        <c:noMultiLvlLbl val="0"/>
      </c:catAx>
      <c:valAx>
        <c:axId val="43222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15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75"/>
          <c:y val="0.8675"/>
          <c:w val="0.1922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歷年高中學生數及班級數</a:t>
            </a:r>
          </a:p>
        </c:rich>
      </c:tx>
      <c:layout>
        <c:manualLayout>
          <c:xMode val="factor"/>
          <c:yMode val="factor"/>
          <c:x val="0.033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45"/>
          <c:w val="0.92925"/>
          <c:h val="0.8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'摘要圖表'!$K$17</c:f>
              <c:strCache>
                <c:ptCount val="1"/>
                <c:pt idx="0">
                  <c:v>人數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'摘要圖表'!$J$21:$J$30</c:f>
              <c:numCache/>
            </c:numRef>
          </c:cat>
          <c:val>
            <c:numRef>
              <c:f>'摘要圖表'!$K$21:$K$30</c:f>
              <c:numCache/>
            </c:numRef>
          </c:val>
        </c:ser>
        <c:axId val="53455364"/>
        <c:axId val="11336229"/>
      </c:barChart>
      <c:lineChart>
        <c:grouping val="standard"/>
        <c:varyColors val="0"/>
        <c:ser>
          <c:idx val="0"/>
          <c:order val="1"/>
          <c:tx>
            <c:strRef>
              <c:f>'摘要圖表'!$L$17</c:f>
              <c:strCache>
                <c:ptCount val="1"/>
                <c:pt idx="0">
                  <c:v>班級數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'摘要圖表'!$J$21:$J$30</c:f>
              <c:numCache/>
            </c:numRef>
          </c:cat>
          <c:val>
            <c:numRef>
              <c:f>'摘要圖表'!$L$21:$L$30</c:f>
              <c:numCache/>
            </c:numRef>
          </c:val>
          <c:smooth val="0"/>
        </c:ser>
        <c:axId val="34917198"/>
        <c:axId val="45819327"/>
      </c:line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36229"/>
        <c:crosses val="autoZero"/>
        <c:auto val="0"/>
        <c:lblOffset val="100"/>
        <c:tickLblSkip val="1"/>
        <c:noMultiLvlLbl val="0"/>
      </c:catAx>
      <c:valAx>
        <c:axId val="113362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364"/>
        <c:crossesAt val="1"/>
        <c:crossBetween val="between"/>
        <c:dispUnits/>
      </c:valAx>
      <c:catAx>
        <c:axId val="34917198"/>
        <c:scaling>
          <c:orientation val="minMax"/>
        </c:scaling>
        <c:axPos val="b"/>
        <c:delete val="1"/>
        <c:majorTickMark val="out"/>
        <c:minorTickMark val="none"/>
        <c:tickLblPos val="nextTo"/>
        <c:crossAx val="45819327"/>
        <c:crosses val="autoZero"/>
        <c:auto val="0"/>
        <c:lblOffset val="100"/>
        <c:tickLblSkip val="1"/>
        <c:noMultiLvlLbl val="0"/>
      </c:catAx>
      <c:valAx>
        <c:axId val="45819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1719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5"/>
          <c:y val="0.14025"/>
          <c:w val="0.18075"/>
          <c:h val="0.1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歷年高等教育學生數比較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9275"/>
          <c:w val="1"/>
          <c:h val="0.90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'摘要圖表'!$K$42</c:f>
              <c:strCache>
                <c:ptCount val="1"/>
                <c:pt idx="0">
                  <c:v>大學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'摘要圖表'!$J$46:$J$55</c:f>
              <c:numCache/>
            </c:numRef>
          </c:cat>
          <c:val>
            <c:numRef>
              <c:f>'摘要圖表'!$K$46:$K$55</c:f>
              <c:numCache/>
            </c:numRef>
          </c:val>
          <c:shape val="box"/>
        </c:ser>
        <c:ser>
          <c:idx val="2"/>
          <c:order val="1"/>
          <c:tx>
            <c:strRef>
              <c:f>'摘要圖表'!$L$42</c:f>
              <c:strCache>
                <c:ptCount val="1"/>
                <c:pt idx="0">
                  <c:v>專科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'摘要圖表'!$J$46:$J$55</c:f>
              <c:numCache/>
            </c:numRef>
          </c:cat>
          <c:val>
            <c:numRef>
              <c:f>'摘要圖表'!$L$46:$L$55</c:f>
              <c:numCache/>
            </c:numRef>
          </c:val>
          <c:shape val="box"/>
        </c:ser>
        <c:shape val="box"/>
        <c:axId val="9720760"/>
        <c:axId val="20377977"/>
      </c:bar3DChart>
      <c:catAx>
        <c:axId val="9720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40075"/>
              <c:y val="-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377977"/>
        <c:crosses val="autoZero"/>
        <c:auto val="1"/>
        <c:lblOffset val="100"/>
        <c:tickLblSkip val="1"/>
        <c:noMultiLvlLbl val="0"/>
      </c:catAx>
      <c:valAx>
        <c:axId val="20377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156"/>
              <c:y val="-0.4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720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05"/>
          <c:y val="0.13925"/>
          <c:w val="0.09825"/>
          <c:h val="0.1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0.18325</cdr:x>
      <cdr:y>0.08475</cdr:y>
    </cdr:from>
    <cdr:to>
      <cdr:x>0.2295</cdr:x>
      <cdr:y>0.16825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266700"/>
          <a:ext cx="238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0.861</cdr:x>
      <cdr:y>0.774</cdr:y>
    </cdr:from>
    <cdr:to>
      <cdr:x>0.9225</cdr:x>
      <cdr:y>0.84725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2505075"/>
          <a:ext cx="323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0.104</cdr:y>
    </cdr:from>
    <cdr:to>
      <cdr:x>0.24225</cdr:x>
      <cdr:y>0.19775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0" y="276225"/>
          <a:ext cx="238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0.8755</cdr:x>
      <cdr:y>0.104</cdr:y>
    </cdr:from>
    <cdr:to>
      <cdr:x>0.928</cdr:x>
      <cdr:y>0.217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276225"/>
          <a:ext cx="257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班</a:t>
          </a:r>
        </a:p>
      </cdr:txBody>
    </cdr:sp>
  </cdr:relSizeAnchor>
  <cdr:relSizeAnchor xmlns:cdr="http://schemas.openxmlformats.org/drawingml/2006/chartDrawing">
    <cdr:from>
      <cdr:x>0.9385</cdr:x>
      <cdr:y>0.91225</cdr:y>
    </cdr:from>
    <cdr:to>
      <cdr:x>0.9985</cdr:x>
      <cdr:y>0.99</cdr:y>
    </cdr:to>
    <cdr:sp>
      <cdr:nvSpPr>
        <cdr:cNvPr id="3" name="Text Box 3"/>
        <cdr:cNvSpPr txBox="1">
          <a:spLocks noChangeArrowheads="1"/>
        </cdr:cNvSpPr>
      </cdr:nvSpPr>
      <cdr:spPr>
        <a:xfrm>
          <a:off x="4629150" y="2486025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</xdr:row>
      <xdr:rowOff>76200</xdr:rowOff>
    </xdr:from>
    <xdr:to>
      <xdr:col>8</xdr:col>
      <xdr:colOff>200025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495300" y="285750"/>
        <a:ext cx="5191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24</xdr:row>
      <xdr:rowOff>142875</xdr:rowOff>
    </xdr:from>
    <xdr:to>
      <xdr:col>7</xdr:col>
      <xdr:colOff>390525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257175" y="5172075"/>
        <a:ext cx="4933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42</xdr:row>
      <xdr:rowOff>152400</xdr:rowOff>
    </xdr:from>
    <xdr:to>
      <xdr:col>8</xdr:col>
      <xdr:colOff>342900</xdr:colOff>
      <xdr:row>58</xdr:row>
      <xdr:rowOff>171450</xdr:rowOff>
    </xdr:to>
    <xdr:graphicFrame>
      <xdr:nvGraphicFramePr>
        <xdr:cNvPr id="3" name="Chart 3"/>
        <xdr:cNvGraphicFramePr/>
      </xdr:nvGraphicFramePr>
      <xdr:xfrm>
        <a:off x="800100" y="8953500"/>
        <a:ext cx="50292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showGridLines="0" tabSelected="1" view="pageBreakPreview" zoomScaleNormal="13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34.625" style="18" customWidth="1"/>
    <col min="2" max="2" width="10.25390625" style="18" customWidth="1"/>
    <col min="3" max="8" width="6.875" style="18" customWidth="1"/>
    <col min="9" max="19" width="7.25390625" style="18" customWidth="1"/>
    <col min="20" max="20" width="8.00390625" style="18" customWidth="1"/>
    <col min="21" max="16384" width="9.00390625" style="18" customWidth="1"/>
  </cols>
  <sheetData>
    <row r="1" spans="1:20" s="6" customFormat="1" ht="18" customHeight="1">
      <c r="A1" s="5" t="s">
        <v>108</v>
      </c>
      <c r="N1" s="7"/>
      <c r="O1" s="7"/>
      <c r="T1" s="8" t="s">
        <v>8</v>
      </c>
    </row>
    <row r="2" spans="1:20" s="9" customFormat="1" ht="24.75" customHeight="1">
      <c r="A2" s="242" t="s">
        <v>446</v>
      </c>
      <c r="B2" s="242"/>
      <c r="C2" s="242"/>
      <c r="D2" s="242"/>
      <c r="E2" s="242"/>
      <c r="F2" s="242"/>
      <c r="G2" s="242"/>
      <c r="H2" s="242"/>
      <c r="I2" s="242" t="s">
        <v>61</v>
      </c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0" s="11" customFormat="1" ht="18" customHeight="1">
      <c r="A3" s="259" t="s">
        <v>74</v>
      </c>
      <c r="B3" s="259"/>
      <c r="C3" s="259"/>
      <c r="D3" s="259"/>
      <c r="E3" s="259"/>
      <c r="F3" s="259"/>
      <c r="G3" s="259"/>
      <c r="H3" s="259"/>
      <c r="I3" s="259" t="s">
        <v>44</v>
      </c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</row>
    <row r="4" spans="1:20" s="13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6" customFormat="1" ht="27" customHeight="1">
      <c r="A5" s="262" t="s">
        <v>109</v>
      </c>
      <c r="B5" s="257" t="s">
        <v>447</v>
      </c>
      <c r="C5" s="243" t="s">
        <v>110</v>
      </c>
      <c r="D5" s="244"/>
      <c r="E5" s="244"/>
      <c r="F5" s="244"/>
      <c r="G5" s="244"/>
      <c r="H5" s="244"/>
      <c r="I5" s="245" t="s">
        <v>7</v>
      </c>
      <c r="J5" s="244"/>
      <c r="K5" s="246"/>
      <c r="L5" s="243" t="s">
        <v>111</v>
      </c>
      <c r="M5" s="244"/>
      <c r="N5" s="244"/>
      <c r="O5" s="244"/>
      <c r="P5" s="244"/>
      <c r="Q5" s="244"/>
      <c r="R5" s="244"/>
      <c r="S5" s="244"/>
      <c r="T5" s="244"/>
    </row>
    <row r="6" spans="1:20" s="6" customFormat="1" ht="15" customHeight="1">
      <c r="A6" s="263"/>
      <c r="B6" s="256"/>
      <c r="C6" s="247" t="s">
        <v>112</v>
      </c>
      <c r="D6" s="248"/>
      <c r="E6" s="248"/>
      <c r="F6" s="249" t="s">
        <v>113</v>
      </c>
      <c r="G6" s="250"/>
      <c r="H6" s="251"/>
      <c r="I6" s="255" t="s">
        <v>114</v>
      </c>
      <c r="J6" s="248"/>
      <c r="K6" s="248"/>
      <c r="L6" s="260" t="s">
        <v>115</v>
      </c>
      <c r="M6" s="261"/>
      <c r="N6" s="261"/>
      <c r="O6" s="261"/>
      <c r="P6" s="261"/>
      <c r="Q6" s="261"/>
      <c r="R6" s="261"/>
      <c r="S6" s="261"/>
      <c r="T6" s="261"/>
    </row>
    <row r="7" spans="1:20" s="6" customFormat="1" ht="15" customHeight="1">
      <c r="A7" s="263"/>
      <c r="B7" s="256"/>
      <c r="C7" s="248"/>
      <c r="D7" s="248"/>
      <c r="E7" s="248"/>
      <c r="F7" s="252"/>
      <c r="G7" s="253"/>
      <c r="H7" s="254"/>
      <c r="I7" s="256"/>
      <c r="J7" s="248"/>
      <c r="K7" s="248"/>
      <c r="L7" s="248" t="s">
        <v>116</v>
      </c>
      <c r="M7" s="248"/>
      <c r="N7" s="248"/>
      <c r="O7" s="248" t="s">
        <v>117</v>
      </c>
      <c r="P7" s="248"/>
      <c r="Q7" s="248" t="s">
        <v>118</v>
      </c>
      <c r="R7" s="248"/>
      <c r="S7" s="248" t="s">
        <v>119</v>
      </c>
      <c r="T7" s="248"/>
    </row>
    <row r="8" spans="1:20" s="6" customFormat="1" ht="26.25" customHeight="1" thickBot="1">
      <c r="A8" s="264"/>
      <c r="B8" s="258"/>
      <c r="C8" s="14" t="s">
        <v>120</v>
      </c>
      <c r="D8" s="14" t="s">
        <v>121</v>
      </c>
      <c r="E8" s="14" t="s">
        <v>122</v>
      </c>
      <c r="F8" s="14" t="s">
        <v>120</v>
      </c>
      <c r="G8" s="14" t="s">
        <v>121</v>
      </c>
      <c r="H8" s="14" t="s">
        <v>122</v>
      </c>
      <c r="I8" s="15" t="s">
        <v>120</v>
      </c>
      <c r="J8" s="14" t="s">
        <v>121</v>
      </c>
      <c r="K8" s="14" t="s">
        <v>122</v>
      </c>
      <c r="L8" s="14" t="s">
        <v>120</v>
      </c>
      <c r="M8" s="14" t="s">
        <v>121</v>
      </c>
      <c r="N8" s="14" t="s">
        <v>122</v>
      </c>
      <c r="O8" s="14" t="s">
        <v>121</v>
      </c>
      <c r="P8" s="14" t="s">
        <v>122</v>
      </c>
      <c r="Q8" s="14" t="s">
        <v>121</v>
      </c>
      <c r="R8" s="14" t="s">
        <v>122</v>
      </c>
      <c r="S8" s="14" t="s">
        <v>121</v>
      </c>
      <c r="T8" s="14" t="s">
        <v>122</v>
      </c>
    </row>
    <row r="9" spans="1:20" ht="23.25" customHeight="1">
      <c r="A9" s="16" t="s">
        <v>259</v>
      </c>
      <c r="B9" s="17">
        <v>526</v>
      </c>
      <c r="C9" s="17">
        <v>5382</v>
      </c>
      <c r="D9" s="17">
        <v>3040</v>
      </c>
      <c r="E9" s="17">
        <v>2342</v>
      </c>
      <c r="F9" s="17">
        <v>3872</v>
      </c>
      <c r="G9" s="17">
        <v>2668</v>
      </c>
      <c r="H9" s="17">
        <v>1204</v>
      </c>
      <c r="I9" s="17">
        <v>1510</v>
      </c>
      <c r="J9" s="17">
        <v>372</v>
      </c>
      <c r="K9" s="17">
        <v>1138</v>
      </c>
      <c r="L9" s="17">
        <v>82690</v>
      </c>
      <c r="M9" s="17">
        <v>47143</v>
      </c>
      <c r="N9" s="17">
        <v>35547</v>
      </c>
      <c r="O9" s="17">
        <v>11324</v>
      </c>
      <c r="P9" s="17">
        <v>8038</v>
      </c>
      <c r="Q9" s="17">
        <v>10527</v>
      </c>
      <c r="R9" s="17">
        <v>7406</v>
      </c>
      <c r="S9" s="17">
        <v>11607</v>
      </c>
      <c r="T9" s="17">
        <v>9761</v>
      </c>
    </row>
    <row r="10" spans="1:20" ht="23.25" customHeight="1">
      <c r="A10" s="16" t="s">
        <v>260</v>
      </c>
      <c r="B10" s="17">
        <v>537</v>
      </c>
      <c r="C10" s="17">
        <v>5595</v>
      </c>
      <c r="D10" s="17">
        <v>3187</v>
      </c>
      <c r="E10" s="17">
        <v>2408</v>
      </c>
      <c r="F10" s="17">
        <v>3968</v>
      </c>
      <c r="G10" s="17">
        <v>2732</v>
      </c>
      <c r="H10" s="17">
        <v>1236</v>
      </c>
      <c r="I10" s="17">
        <v>1627</v>
      </c>
      <c r="J10" s="17">
        <v>455</v>
      </c>
      <c r="K10" s="17">
        <v>1172</v>
      </c>
      <c r="L10" s="17">
        <v>84986</v>
      </c>
      <c r="M10" s="17">
        <v>48176</v>
      </c>
      <c r="N10" s="17">
        <v>36810</v>
      </c>
      <c r="O10" s="17">
        <v>11682</v>
      </c>
      <c r="P10" s="17">
        <v>8268</v>
      </c>
      <c r="Q10" s="17">
        <v>10849</v>
      </c>
      <c r="R10" s="17">
        <v>7805</v>
      </c>
      <c r="S10" s="17">
        <v>11630</v>
      </c>
      <c r="T10" s="17">
        <v>9751</v>
      </c>
    </row>
    <row r="11" spans="1:20" ht="23.25" customHeight="1">
      <c r="A11" s="16" t="s">
        <v>261</v>
      </c>
      <c r="B11" s="17">
        <v>562</v>
      </c>
      <c r="C11" s="17">
        <v>5678</v>
      </c>
      <c r="D11" s="17">
        <v>3231</v>
      </c>
      <c r="E11" s="17">
        <v>2447</v>
      </c>
      <c r="F11" s="17">
        <v>3978</v>
      </c>
      <c r="G11" s="17">
        <v>2737</v>
      </c>
      <c r="H11" s="17">
        <v>1241</v>
      </c>
      <c r="I11" s="17">
        <v>1700</v>
      </c>
      <c r="J11" s="17">
        <v>494</v>
      </c>
      <c r="K11" s="17">
        <v>1206</v>
      </c>
      <c r="L11" s="17">
        <v>84841</v>
      </c>
      <c r="M11" s="17">
        <v>48091</v>
      </c>
      <c r="N11" s="17">
        <v>36750</v>
      </c>
      <c r="O11" s="17">
        <v>11361</v>
      </c>
      <c r="P11" s="17">
        <v>8067</v>
      </c>
      <c r="Q11" s="17">
        <v>11209</v>
      </c>
      <c r="R11" s="17">
        <v>8071</v>
      </c>
      <c r="S11" s="17">
        <v>11312</v>
      </c>
      <c r="T11" s="17">
        <v>9568</v>
      </c>
    </row>
    <row r="12" spans="1:20" ht="23.25" customHeight="1">
      <c r="A12" s="16" t="s">
        <v>262</v>
      </c>
      <c r="B12" s="17">
        <v>545</v>
      </c>
      <c r="C12" s="17">
        <v>5774</v>
      </c>
      <c r="D12" s="17">
        <v>3247</v>
      </c>
      <c r="E12" s="17">
        <v>2527</v>
      </c>
      <c r="F12" s="17">
        <v>4027</v>
      </c>
      <c r="G12" s="17">
        <v>2755</v>
      </c>
      <c r="H12" s="17">
        <v>1272</v>
      </c>
      <c r="I12" s="17">
        <v>1747</v>
      </c>
      <c r="J12" s="17">
        <v>492</v>
      </c>
      <c r="K12" s="17">
        <v>1255</v>
      </c>
      <c r="L12" s="17">
        <v>85238</v>
      </c>
      <c r="M12" s="17">
        <v>48258</v>
      </c>
      <c r="N12" s="17">
        <v>36980</v>
      </c>
      <c r="O12" s="17">
        <v>11878</v>
      </c>
      <c r="P12" s="17">
        <v>8425</v>
      </c>
      <c r="Q12" s="17">
        <v>10992</v>
      </c>
      <c r="R12" s="17">
        <v>7900</v>
      </c>
      <c r="S12" s="17">
        <v>11423</v>
      </c>
      <c r="T12" s="17">
        <v>9741</v>
      </c>
    </row>
    <row r="13" spans="1:20" ht="23.25" customHeight="1">
      <c r="A13" s="16" t="s">
        <v>263</v>
      </c>
      <c r="B13" s="17">
        <v>533</v>
      </c>
      <c r="C13" s="17">
        <v>6100</v>
      </c>
      <c r="D13" s="17">
        <v>3337</v>
      </c>
      <c r="E13" s="17">
        <v>2763</v>
      </c>
      <c r="F13" s="17">
        <v>4028</v>
      </c>
      <c r="G13" s="17">
        <v>2765</v>
      </c>
      <c r="H13" s="17">
        <v>1263</v>
      </c>
      <c r="I13" s="17">
        <v>2072</v>
      </c>
      <c r="J13" s="17">
        <v>572</v>
      </c>
      <c r="K13" s="17">
        <v>1500</v>
      </c>
      <c r="L13" s="17">
        <v>86687</v>
      </c>
      <c r="M13" s="17">
        <v>48930</v>
      </c>
      <c r="N13" s="17">
        <v>37757</v>
      </c>
      <c r="O13" s="17">
        <v>12289</v>
      </c>
      <c r="P13" s="17">
        <v>8627</v>
      </c>
      <c r="Q13" s="17">
        <v>11353</v>
      </c>
      <c r="R13" s="17">
        <v>8223</v>
      </c>
      <c r="S13" s="17">
        <v>11090</v>
      </c>
      <c r="T13" s="17">
        <v>9638</v>
      </c>
    </row>
    <row r="14" spans="1:20" ht="23.25" customHeight="1">
      <c r="A14" s="16" t="s">
        <v>265</v>
      </c>
      <c r="B14" s="17">
        <v>541</v>
      </c>
      <c r="C14" s="17">
        <v>6127</v>
      </c>
      <c r="D14" s="17">
        <v>3307</v>
      </c>
      <c r="E14" s="17">
        <v>2820</v>
      </c>
      <c r="F14" s="17">
        <v>3998</v>
      </c>
      <c r="G14" s="17">
        <v>2712</v>
      </c>
      <c r="H14" s="17">
        <v>1286</v>
      </c>
      <c r="I14" s="17">
        <v>2129</v>
      </c>
      <c r="J14" s="17">
        <v>595</v>
      </c>
      <c r="K14" s="17">
        <v>1534</v>
      </c>
      <c r="L14" s="17">
        <v>87567</v>
      </c>
      <c r="M14" s="17">
        <v>49089</v>
      </c>
      <c r="N14" s="17">
        <v>38478</v>
      </c>
      <c r="O14" s="17">
        <v>12105</v>
      </c>
      <c r="P14" s="17">
        <v>9048</v>
      </c>
      <c r="Q14" s="17">
        <v>11827</v>
      </c>
      <c r="R14" s="17">
        <v>8334</v>
      </c>
      <c r="S14" s="17">
        <v>11327</v>
      </c>
      <c r="T14" s="17">
        <v>9856</v>
      </c>
    </row>
    <row r="15" spans="1:20" ht="23.25" customHeight="1">
      <c r="A15" s="16" t="s">
        <v>266</v>
      </c>
      <c r="B15" s="17">
        <v>541</v>
      </c>
      <c r="C15" s="17">
        <v>6136</v>
      </c>
      <c r="D15" s="17">
        <v>3275</v>
      </c>
      <c r="E15" s="17">
        <v>2861</v>
      </c>
      <c r="F15" s="17">
        <v>3974</v>
      </c>
      <c r="G15" s="17">
        <v>2691</v>
      </c>
      <c r="H15" s="17">
        <v>1283</v>
      </c>
      <c r="I15" s="17">
        <v>2162</v>
      </c>
      <c r="J15" s="17">
        <v>584</v>
      </c>
      <c r="K15" s="17">
        <v>1578</v>
      </c>
      <c r="L15" s="17">
        <v>87124</v>
      </c>
      <c r="M15" s="17">
        <v>48235</v>
      </c>
      <c r="N15" s="17">
        <v>38889</v>
      </c>
      <c r="O15" s="17">
        <v>11231</v>
      </c>
      <c r="P15" s="17">
        <v>8880</v>
      </c>
      <c r="Q15" s="17">
        <v>11595</v>
      </c>
      <c r="R15" s="17">
        <v>8743</v>
      </c>
      <c r="S15" s="17">
        <v>11732</v>
      </c>
      <c r="T15" s="17">
        <v>9893</v>
      </c>
    </row>
    <row r="16" spans="1:20" ht="23.25" customHeight="1">
      <c r="A16" s="19" t="s">
        <v>267</v>
      </c>
      <c r="B16" s="17">
        <v>550</v>
      </c>
      <c r="C16" s="17">
        <v>6089</v>
      </c>
      <c r="D16" s="17">
        <v>3246</v>
      </c>
      <c r="E16" s="17">
        <v>2843</v>
      </c>
      <c r="F16" s="17">
        <v>3936</v>
      </c>
      <c r="G16" s="17">
        <v>2657</v>
      </c>
      <c r="H16" s="17">
        <v>1279</v>
      </c>
      <c r="I16" s="17">
        <v>2153</v>
      </c>
      <c r="J16" s="17">
        <v>589</v>
      </c>
      <c r="K16" s="17">
        <v>1564</v>
      </c>
      <c r="L16" s="17">
        <v>87162</v>
      </c>
      <c r="M16" s="17">
        <v>48000</v>
      </c>
      <c r="N16" s="17">
        <v>39162</v>
      </c>
      <c r="O16" s="17">
        <v>11651</v>
      </c>
      <c r="P16" s="17">
        <v>8746</v>
      </c>
      <c r="Q16" s="17">
        <v>10856</v>
      </c>
      <c r="R16" s="17">
        <v>8634</v>
      </c>
      <c r="S16" s="17">
        <v>11530</v>
      </c>
      <c r="T16" s="17">
        <v>10349</v>
      </c>
    </row>
    <row r="17" spans="1:20" ht="23.25" customHeight="1">
      <c r="A17" s="19" t="s">
        <v>268</v>
      </c>
      <c r="B17" s="17">
        <v>529</v>
      </c>
      <c r="C17" s="17">
        <v>5970</v>
      </c>
      <c r="D17" s="17">
        <v>3170</v>
      </c>
      <c r="E17" s="17">
        <v>2800</v>
      </c>
      <c r="F17" s="17">
        <v>3866</v>
      </c>
      <c r="G17" s="17">
        <v>2604</v>
      </c>
      <c r="H17" s="17">
        <v>1262</v>
      </c>
      <c r="I17" s="17">
        <v>2104</v>
      </c>
      <c r="J17" s="17">
        <v>566</v>
      </c>
      <c r="K17" s="17">
        <v>1538</v>
      </c>
      <c r="L17" s="17">
        <v>86384</v>
      </c>
      <c r="M17" s="17">
        <v>47354</v>
      </c>
      <c r="N17" s="17">
        <v>39030</v>
      </c>
      <c r="O17" s="17">
        <v>11398</v>
      </c>
      <c r="P17" s="17">
        <v>8709</v>
      </c>
      <c r="Q17" s="17">
        <v>11121</v>
      </c>
      <c r="R17" s="17">
        <v>8423</v>
      </c>
      <c r="S17" s="17">
        <v>10835</v>
      </c>
      <c r="T17" s="17">
        <v>10035</v>
      </c>
    </row>
    <row r="18" spans="1:20" s="20" customFormat="1" ht="23.25" customHeight="1">
      <c r="A18" s="19" t="s">
        <v>123</v>
      </c>
      <c r="B18" s="216">
        <f>SUM(B19:B29)</f>
        <v>536</v>
      </c>
      <c r="C18" s="216">
        <f>SUM(C19:C29)</f>
        <v>5885</v>
      </c>
      <c r="D18" s="216">
        <f aca="true" t="shared" si="0" ref="D18:K18">SUM(D19:D29)</f>
        <v>3109</v>
      </c>
      <c r="E18" s="216">
        <f t="shared" si="0"/>
        <v>2776</v>
      </c>
      <c r="F18" s="216">
        <f>SUM(F19:F29)</f>
        <v>3794</v>
      </c>
      <c r="G18" s="216">
        <f t="shared" si="0"/>
        <v>2542</v>
      </c>
      <c r="H18" s="216">
        <f t="shared" si="0"/>
        <v>1252</v>
      </c>
      <c r="I18" s="216">
        <f t="shared" si="0"/>
        <v>2091</v>
      </c>
      <c r="J18" s="216">
        <f t="shared" si="0"/>
        <v>567</v>
      </c>
      <c r="K18" s="216">
        <f t="shared" si="0"/>
        <v>1524</v>
      </c>
      <c r="L18" s="216">
        <f>SUM(L19:L29)</f>
        <v>83570</v>
      </c>
      <c r="M18" s="216">
        <f aca="true" t="shared" si="1" ref="M18:S18">SUM(M19:M29)</f>
        <v>45409</v>
      </c>
      <c r="N18" s="216">
        <f t="shared" si="1"/>
        <v>38161</v>
      </c>
      <c r="O18" s="216">
        <f t="shared" si="1"/>
        <v>10677</v>
      </c>
      <c r="P18" s="216">
        <f t="shared" si="1"/>
        <v>8560</v>
      </c>
      <c r="Q18" s="216">
        <f t="shared" si="1"/>
        <v>10676</v>
      </c>
      <c r="R18" s="216">
        <f t="shared" si="1"/>
        <v>8285</v>
      </c>
      <c r="S18" s="216">
        <f t="shared" si="1"/>
        <v>10885</v>
      </c>
      <c r="T18" s="216">
        <f>SUM(T19:T29)</f>
        <v>9790</v>
      </c>
    </row>
    <row r="19" spans="1:20" ht="25.5" customHeight="1">
      <c r="A19" s="21" t="s">
        <v>124</v>
      </c>
      <c r="B19" s="216">
        <v>92</v>
      </c>
      <c r="C19" s="216">
        <f>SUM(F19,I19)</f>
        <v>1012</v>
      </c>
      <c r="D19" s="216">
        <f>SUM(G19,J19)</f>
        <v>613</v>
      </c>
      <c r="E19" s="216">
        <f>SUM(H19,K19)</f>
        <v>399</v>
      </c>
      <c r="F19" s="17">
        <v>655</v>
      </c>
      <c r="G19" s="17">
        <v>514</v>
      </c>
      <c r="H19" s="17">
        <v>141</v>
      </c>
      <c r="I19" s="17">
        <v>357</v>
      </c>
      <c r="J19" s="17">
        <v>99</v>
      </c>
      <c r="K19" s="17">
        <v>258</v>
      </c>
      <c r="L19" s="17">
        <v>6107</v>
      </c>
      <c r="M19" s="17">
        <v>3902</v>
      </c>
      <c r="N19" s="17">
        <v>2205</v>
      </c>
      <c r="O19" s="17">
        <v>948</v>
      </c>
      <c r="P19" s="17">
        <v>544</v>
      </c>
      <c r="Q19" s="17">
        <v>975</v>
      </c>
      <c r="R19" s="17">
        <v>529</v>
      </c>
      <c r="S19" s="17">
        <v>932</v>
      </c>
      <c r="T19" s="17">
        <v>542</v>
      </c>
    </row>
    <row r="20" spans="1:20" ht="25.5" customHeight="1">
      <c r="A20" s="21" t="s">
        <v>125</v>
      </c>
      <c r="B20" s="216">
        <v>23</v>
      </c>
      <c r="C20" s="216">
        <f aca="true" t="shared" si="2" ref="C20:C29">SUM(F20,I20)</f>
        <v>195</v>
      </c>
      <c r="D20" s="216">
        <f aca="true" t="shared" si="3" ref="D20:D29">SUM(G20,J20)</f>
        <v>101</v>
      </c>
      <c r="E20" s="216">
        <f aca="true" t="shared" si="4" ref="E20:E29">SUM(H20,K20)</f>
        <v>94</v>
      </c>
      <c r="F20" s="17">
        <v>92</v>
      </c>
      <c r="G20" s="17">
        <v>63</v>
      </c>
      <c r="H20" s="17">
        <v>29</v>
      </c>
      <c r="I20" s="17">
        <v>103</v>
      </c>
      <c r="J20" s="17">
        <v>38</v>
      </c>
      <c r="K20" s="17">
        <v>65</v>
      </c>
      <c r="L20" s="17">
        <v>1747</v>
      </c>
      <c r="M20" s="17">
        <v>1092</v>
      </c>
      <c r="N20" s="17">
        <v>655</v>
      </c>
      <c r="O20" s="17">
        <v>238</v>
      </c>
      <c r="P20" s="17">
        <v>155</v>
      </c>
      <c r="Q20" s="17">
        <v>261</v>
      </c>
      <c r="R20" s="17">
        <v>140</v>
      </c>
      <c r="S20" s="17">
        <v>261</v>
      </c>
      <c r="T20" s="17">
        <v>165</v>
      </c>
    </row>
    <row r="21" spans="1:20" ht="25.5" customHeight="1">
      <c r="A21" s="21" t="s">
        <v>126</v>
      </c>
      <c r="B21" s="216">
        <v>88</v>
      </c>
      <c r="C21" s="216">
        <f t="shared" si="2"/>
        <v>841</v>
      </c>
      <c r="D21" s="216">
        <f>SUM(G21,J21)</f>
        <v>426</v>
      </c>
      <c r="E21" s="216">
        <f t="shared" si="4"/>
        <v>415</v>
      </c>
      <c r="F21" s="17">
        <v>505</v>
      </c>
      <c r="G21" s="17">
        <v>361</v>
      </c>
      <c r="H21" s="17">
        <v>144</v>
      </c>
      <c r="I21" s="17">
        <v>336</v>
      </c>
      <c r="J21" s="17">
        <v>65</v>
      </c>
      <c r="K21" s="17">
        <v>271</v>
      </c>
      <c r="L21" s="17">
        <v>13524</v>
      </c>
      <c r="M21" s="17">
        <v>7506</v>
      </c>
      <c r="N21" s="17">
        <v>6018</v>
      </c>
      <c r="O21" s="17">
        <v>1754</v>
      </c>
      <c r="P21" s="17">
        <v>1542</v>
      </c>
      <c r="Q21" s="17">
        <v>1834</v>
      </c>
      <c r="R21" s="17">
        <v>1457</v>
      </c>
      <c r="S21" s="17">
        <v>1791</v>
      </c>
      <c r="T21" s="17">
        <v>1409</v>
      </c>
    </row>
    <row r="22" spans="1:20" ht="25.5" customHeight="1">
      <c r="A22" s="22" t="s">
        <v>127</v>
      </c>
      <c r="B22" s="216">
        <v>51</v>
      </c>
      <c r="C22" s="216">
        <f t="shared" si="2"/>
        <v>873</v>
      </c>
      <c r="D22" s="216">
        <f t="shared" si="3"/>
        <v>515</v>
      </c>
      <c r="E22" s="216">
        <f t="shared" si="4"/>
        <v>358</v>
      </c>
      <c r="F22" s="17">
        <v>619</v>
      </c>
      <c r="G22" s="17">
        <v>437</v>
      </c>
      <c r="H22" s="17">
        <v>182</v>
      </c>
      <c r="I22" s="17">
        <v>254</v>
      </c>
      <c r="J22" s="17">
        <v>78</v>
      </c>
      <c r="K22" s="17">
        <v>176</v>
      </c>
      <c r="L22" s="17">
        <v>5363</v>
      </c>
      <c r="M22" s="17">
        <v>2844</v>
      </c>
      <c r="N22" s="17">
        <v>2519</v>
      </c>
      <c r="O22" s="17">
        <v>585</v>
      </c>
      <c r="P22" s="17">
        <v>656</v>
      </c>
      <c r="Q22" s="17">
        <v>618</v>
      </c>
      <c r="R22" s="17">
        <v>540</v>
      </c>
      <c r="S22" s="17">
        <v>607</v>
      </c>
      <c r="T22" s="17">
        <v>539</v>
      </c>
    </row>
    <row r="23" spans="1:20" ht="25.5" customHeight="1">
      <c r="A23" s="21" t="s">
        <v>128</v>
      </c>
      <c r="B23" s="216">
        <v>44</v>
      </c>
      <c r="C23" s="216">
        <f t="shared" si="2"/>
        <v>513</v>
      </c>
      <c r="D23" s="216">
        <f t="shared" si="3"/>
        <v>274</v>
      </c>
      <c r="E23" s="216">
        <f t="shared" si="4"/>
        <v>239</v>
      </c>
      <c r="F23" s="17">
        <v>318</v>
      </c>
      <c r="G23" s="17">
        <v>227</v>
      </c>
      <c r="H23" s="17">
        <v>91</v>
      </c>
      <c r="I23" s="17">
        <v>195</v>
      </c>
      <c r="J23" s="17">
        <v>47</v>
      </c>
      <c r="K23" s="17">
        <v>148</v>
      </c>
      <c r="L23" s="17">
        <v>7247</v>
      </c>
      <c r="M23" s="17">
        <v>4091</v>
      </c>
      <c r="N23" s="17">
        <v>3156</v>
      </c>
      <c r="O23" s="17">
        <v>1010</v>
      </c>
      <c r="P23" s="17">
        <v>781</v>
      </c>
      <c r="Q23" s="17">
        <v>1026</v>
      </c>
      <c r="R23" s="17">
        <v>748</v>
      </c>
      <c r="S23" s="17">
        <v>960</v>
      </c>
      <c r="T23" s="17">
        <v>759</v>
      </c>
    </row>
    <row r="24" spans="1:20" ht="25.5" customHeight="1">
      <c r="A24" s="21" t="s">
        <v>129</v>
      </c>
      <c r="B24" s="216">
        <v>50</v>
      </c>
      <c r="C24" s="216">
        <f t="shared" si="2"/>
        <v>350</v>
      </c>
      <c r="D24" s="216">
        <f t="shared" si="3"/>
        <v>226</v>
      </c>
      <c r="E24" s="216">
        <f t="shared" si="4"/>
        <v>124</v>
      </c>
      <c r="F24" s="17">
        <v>244</v>
      </c>
      <c r="G24" s="17">
        <v>192</v>
      </c>
      <c r="H24" s="17">
        <v>52</v>
      </c>
      <c r="I24" s="17">
        <v>106</v>
      </c>
      <c r="J24" s="17">
        <v>34</v>
      </c>
      <c r="K24" s="17">
        <v>72</v>
      </c>
      <c r="L24" s="17">
        <v>10556</v>
      </c>
      <c r="M24" s="17">
        <v>6971</v>
      </c>
      <c r="N24" s="17">
        <v>3585</v>
      </c>
      <c r="O24" s="17">
        <v>1873</v>
      </c>
      <c r="P24" s="17">
        <v>868</v>
      </c>
      <c r="Q24" s="17">
        <v>1612</v>
      </c>
      <c r="R24" s="17">
        <v>800</v>
      </c>
      <c r="S24" s="17">
        <v>1612</v>
      </c>
      <c r="T24" s="17">
        <v>853</v>
      </c>
    </row>
    <row r="25" spans="1:20" ht="25.5" customHeight="1">
      <c r="A25" s="21" t="s">
        <v>130</v>
      </c>
      <c r="B25" s="216">
        <v>47</v>
      </c>
      <c r="C25" s="216">
        <f t="shared" si="2"/>
        <v>530</v>
      </c>
      <c r="D25" s="216">
        <f t="shared" si="3"/>
        <v>295</v>
      </c>
      <c r="E25" s="216">
        <f t="shared" si="4"/>
        <v>235</v>
      </c>
      <c r="F25" s="17">
        <v>325</v>
      </c>
      <c r="G25" s="17">
        <v>233</v>
      </c>
      <c r="H25" s="17">
        <v>92</v>
      </c>
      <c r="I25" s="17">
        <v>205</v>
      </c>
      <c r="J25" s="17">
        <v>62</v>
      </c>
      <c r="K25" s="17">
        <v>143</v>
      </c>
      <c r="L25" s="17">
        <v>10552</v>
      </c>
      <c r="M25" s="17">
        <v>6748</v>
      </c>
      <c r="N25" s="17">
        <v>3804</v>
      </c>
      <c r="O25" s="17">
        <v>1481</v>
      </c>
      <c r="P25" s="17">
        <v>778</v>
      </c>
      <c r="Q25" s="17">
        <v>1609</v>
      </c>
      <c r="R25" s="17">
        <v>944</v>
      </c>
      <c r="S25" s="17">
        <v>1717</v>
      </c>
      <c r="T25" s="17">
        <v>986</v>
      </c>
    </row>
    <row r="26" spans="1:20" ht="25.5" customHeight="1">
      <c r="A26" s="21" t="s">
        <v>131</v>
      </c>
      <c r="B26" s="216">
        <v>48</v>
      </c>
      <c r="C26" s="216">
        <f t="shared" si="2"/>
        <v>406</v>
      </c>
      <c r="D26" s="216">
        <f t="shared" si="3"/>
        <v>228</v>
      </c>
      <c r="E26" s="216">
        <f t="shared" si="4"/>
        <v>178</v>
      </c>
      <c r="F26" s="17">
        <v>249</v>
      </c>
      <c r="G26" s="17">
        <v>178</v>
      </c>
      <c r="H26" s="17">
        <v>71</v>
      </c>
      <c r="I26" s="17">
        <v>157</v>
      </c>
      <c r="J26" s="17">
        <v>50</v>
      </c>
      <c r="K26" s="17">
        <v>107</v>
      </c>
      <c r="L26" s="17">
        <v>10622</v>
      </c>
      <c r="M26" s="17">
        <v>5573</v>
      </c>
      <c r="N26" s="17">
        <v>5049</v>
      </c>
      <c r="O26" s="17">
        <v>1452</v>
      </c>
      <c r="P26" s="17">
        <v>1344</v>
      </c>
      <c r="Q26" s="17">
        <v>1237</v>
      </c>
      <c r="R26" s="17">
        <v>1129</v>
      </c>
      <c r="S26" s="17">
        <v>1437</v>
      </c>
      <c r="T26" s="17">
        <v>1281</v>
      </c>
    </row>
    <row r="27" spans="1:20" ht="25.5" customHeight="1">
      <c r="A27" s="21" t="s">
        <v>132</v>
      </c>
      <c r="B27" s="216">
        <v>51</v>
      </c>
      <c r="C27" s="216">
        <f t="shared" si="2"/>
        <v>413</v>
      </c>
      <c r="D27" s="216">
        <f t="shared" si="3"/>
        <v>215</v>
      </c>
      <c r="E27" s="216">
        <f t="shared" si="4"/>
        <v>198</v>
      </c>
      <c r="F27" s="17">
        <v>272</v>
      </c>
      <c r="G27" s="17">
        <v>176</v>
      </c>
      <c r="H27" s="17">
        <v>96</v>
      </c>
      <c r="I27" s="17">
        <v>141</v>
      </c>
      <c r="J27" s="17">
        <v>39</v>
      </c>
      <c r="K27" s="17">
        <v>102</v>
      </c>
      <c r="L27" s="17">
        <v>7669</v>
      </c>
      <c r="M27" s="17">
        <v>3853</v>
      </c>
      <c r="N27" s="17">
        <v>3816</v>
      </c>
      <c r="O27" s="17">
        <v>696</v>
      </c>
      <c r="P27" s="17">
        <v>766</v>
      </c>
      <c r="Q27" s="17">
        <v>910</v>
      </c>
      <c r="R27" s="17">
        <v>984</v>
      </c>
      <c r="S27" s="17">
        <v>913</v>
      </c>
      <c r="T27" s="17">
        <v>953</v>
      </c>
    </row>
    <row r="28" spans="1:20" ht="25.5" customHeight="1">
      <c r="A28" s="21" t="s">
        <v>133</v>
      </c>
      <c r="B28" s="216">
        <v>16</v>
      </c>
      <c r="C28" s="216">
        <f t="shared" si="2"/>
        <v>515</v>
      </c>
      <c r="D28" s="216">
        <f t="shared" si="3"/>
        <v>91</v>
      </c>
      <c r="E28" s="216">
        <f t="shared" si="4"/>
        <v>424</v>
      </c>
      <c r="F28" s="17">
        <v>354</v>
      </c>
      <c r="G28" s="17">
        <v>60</v>
      </c>
      <c r="H28" s="17">
        <v>294</v>
      </c>
      <c r="I28" s="17">
        <v>161</v>
      </c>
      <c r="J28" s="17">
        <v>31</v>
      </c>
      <c r="K28" s="17">
        <v>130</v>
      </c>
      <c r="L28" s="17">
        <v>6099</v>
      </c>
      <c r="M28" s="17">
        <v>477</v>
      </c>
      <c r="N28" s="17">
        <v>5622</v>
      </c>
      <c r="O28" s="17">
        <v>131</v>
      </c>
      <c r="P28" s="17">
        <v>789</v>
      </c>
      <c r="Q28" s="17">
        <v>96</v>
      </c>
      <c r="R28" s="17">
        <v>675</v>
      </c>
      <c r="S28" s="17">
        <v>110</v>
      </c>
      <c r="T28" s="17">
        <v>1877</v>
      </c>
    </row>
    <row r="29" spans="1:34" ht="25.5" customHeight="1">
      <c r="A29" s="21" t="s">
        <v>134</v>
      </c>
      <c r="B29" s="217">
        <v>26</v>
      </c>
      <c r="C29" s="217">
        <f t="shared" si="2"/>
        <v>237</v>
      </c>
      <c r="D29" s="217">
        <f t="shared" si="3"/>
        <v>125</v>
      </c>
      <c r="E29" s="217">
        <f t="shared" si="4"/>
        <v>112</v>
      </c>
      <c r="F29" s="23">
        <v>161</v>
      </c>
      <c r="G29" s="23">
        <v>101</v>
      </c>
      <c r="H29" s="23">
        <v>60</v>
      </c>
      <c r="I29" s="23">
        <v>76</v>
      </c>
      <c r="J29" s="23">
        <v>24</v>
      </c>
      <c r="K29" s="23">
        <v>52</v>
      </c>
      <c r="L29" s="23">
        <v>4084</v>
      </c>
      <c r="M29" s="23">
        <v>2352</v>
      </c>
      <c r="N29" s="23">
        <v>1732</v>
      </c>
      <c r="O29" s="23">
        <v>509</v>
      </c>
      <c r="P29" s="23">
        <v>337</v>
      </c>
      <c r="Q29" s="23">
        <v>498</v>
      </c>
      <c r="R29" s="23">
        <v>339</v>
      </c>
      <c r="S29" s="23">
        <v>545</v>
      </c>
      <c r="T29" s="23">
        <v>426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26" ht="1.5" customHeight="1" thickBo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Z30" s="24"/>
    </row>
    <row r="31" spans="1:22" s="33" customFormat="1" ht="11.25" customHeight="1">
      <c r="A31" s="28" t="s">
        <v>410</v>
      </c>
      <c r="B31" s="29"/>
      <c r="C31" s="29"/>
      <c r="D31" s="29"/>
      <c r="E31" s="29"/>
      <c r="F31" s="29"/>
      <c r="G31" s="30"/>
      <c r="H31" s="31"/>
      <c r="I31" s="30" t="s">
        <v>9</v>
      </c>
      <c r="J31" s="31"/>
      <c r="K31" s="31"/>
      <c r="L31" s="31"/>
      <c r="M31" s="31"/>
      <c r="N31" s="31"/>
      <c r="O31" s="31"/>
      <c r="P31" s="31"/>
      <c r="Q31" s="31"/>
      <c r="R31" s="32"/>
      <c r="S31" s="31"/>
      <c r="T31" s="31"/>
      <c r="U31" s="31"/>
      <c r="V31" s="31"/>
    </row>
    <row r="32" spans="1:22" s="33" customFormat="1" ht="11.25" customHeight="1">
      <c r="A32" s="28" t="s">
        <v>411</v>
      </c>
      <c r="B32" s="29"/>
      <c r="C32" s="29"/>
      <c r="D32" s="29"/>
      <c r="E32" s="29"/>
      <c r="F32" s="29"/>
      <c r="G32" s="30"/>
      <c r="H32" s="31"/>
      <c r="I32" s="30" t="s">
        <v>416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33" customFormat="1" ht="11.25" customHeight="1">
      <c r="A33" s="28" t="s">
        <v>412</v>
      </c>
      <c r="B33" s="29"/>
      <c r="C33" s="29"/>
      <c r="D33" s="29"/>
      <c r="E33" s="29"/>
      <c r="F33" s="29"/>
      <c r="G33" s="30"/>
      <c r="H33" s="31"/>
      <c r="I33" s="30" t="s">
        <v>417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s="33" customFormat="1" ht="11.25" customHeight="1">
      <c r="A34" s="28" t="s">
        <v>413</v>
      </c>
      <c r="B34" s="29"/>
      <c r="C34" s="29"/>
      <c r="D34" s="29"/>
      <c r="E34" s="29"/>
      <c r="F34" s="29"/>
      <c r="G34" s="30"/>
      <c r="H34" s="31"/>
      <c r="I34" s="30" t="s">
        <v>418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s="33" customFormat="1" ht="11.25" customHeight="1">
      <c r="A35" s="28" t="s">
        <v>414</v>
      </c>
      <c r="B35" s="29"/>
      <c r="C35" s="29"/>
      <c r="D35" s="29"/>
      <c r="E35" s="29"/>
      <c r="F35" s="29"/>
      <c r="G35" s="30"/>
      <c r="H35" s="31"/>
      <c r="I35" s="30" t="s">
        <v>419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s="33" customFormat="1" ht="11.25" customHeight="1">
      <c r="A36" s="28" t="s">
        <v>415</v>
      </c>
      <c r="B36" s="29"/>
      <c r="C36" s="29"/>
      <c r="D36" s="29"/>
      <c r="E36" s="29"/>
      <c r="F36" s="29"/>
      <c r="G36" s="30"/>
      <c r="H36" s="31"/>
      <c r="I36" s="30" t="s">
        <v>420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35" customFormat="1" ht="11.25" customHeight="1">
      <c r="A37" s="28"/>
      <c r="B37" s="28"/>
      <c r="C37" s="28"/>
      <c r="D37" s="28"/>
      <c r="E37" s="28"/>
      <c r="F37" s="28"/>
      <c r="G37" s="30"/>
      <c r="H37" s="34"/>
      <c r="I37" s="30" t="s">
        <v>421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35" customFormat="1" ht="11.25" customHeight="1">
      <c r="A38" s="28"/>
      <c r="B38" s="28"/>
      <c r="C38" s="28"/>
      <c r="D38" s="28"/>
      <c r="E38" s="28"/>
      <c r="F38" s="28"/>
      <c r="G38" s="30"/>
      <c r="H38" s="34"/>
      <c r="I38" s="30" t="s">
        <v>422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3" customFormat="1" ht="11.25" customHeight="1">
      <c r="A39" s="28"/>
      <c r="B39" s="29"/>
      <c r="C39" s="29"/>
      <c r="D39" s="29"/>
      <c r="E39" s="29"/>
      <c r="F39" s="29"/>
      <c r="G39" s="30"/>
      <c r="H39" s="31"/>
      <c r="I39" s="30" t="s">
        <v>82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s="6" customFormat="1" ht="11.25" customHeight="1">
      <c r="A40" s="36"/>
      <c r="B40" s="36"/>
      <c r="C40" s="36"/>
      <c r="D40" s="36"/>
      <c r="E40" s="36"/>
      <c r="F40" s="36"/>
      <c r="G40" s="30"/>
      <c r="H40" s="30"/>
      <c r="I40" s="30" t="s">
        <v>83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ht="19.5" customHeight="1">
      <c r="I41" s="37"/>
    </row>
  </sheetData>
  <sheetProtection formatCells="0" formatRows="0" insertRows="0" deleteRows="0"/>
  <mergeCells count="17">
    <mergeCell ref="A3:H3"/>
    <mergeCell ref="O7:P7"/>
    <mergeCell ref="Q7:R7"/>
    <mergeCell ref="S7:T7"/>
    <mergeCell ref="L6:T6"/>
    <mergeCell ref="L7:N7"/>
    <mergeCell ref="A5:A8"/>
    <mergeCell ref="A2:H2"/>
    <mergeCell ref="I2:T2"/>
    <mergeCell ref="L5:T5"/>
    <mergeCell ref="C5:H5"/>
    <mergeCell ref="I5:K5"/>
    <mergeCell ref="C6:E7"/>
    <mergeCell ref="F6:H7"/>
    <mergeCell ref="I6:K7"/>
    <mergeCell ref="B5:B8"/>
    <mergeCell ref="I3:T3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9"/>
  <sheetViews>
    <sheetView showGridLines="0" view="pageBreakPreview" zoomScaleNormal="11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4.625" style="18" customWidth="1"/>
    <col min="2" max="2" width="9.875" style="18" customWidth="1"/>
    <col min="3" max="3" width="10.625" style="18" customWidth="1"/>
    <col min="4" max="9" width="8.625" style="18" customWidth="1"/>
    <col min="10" max="16" width="12.125" style="18" customWidth="1"/>
    <col min="17" max="16384" width="9.00390625" style="18" customWidth="1"/>
  </cols>
  <sheetData>
    <row r="1" spans="1:22" s="6" customFormat="1" ht="18" customHeight="1">
      <c r="A1" s="5" t="s">
        <v>108</v>
      </c>
      <c r="P1" s="8" t="s">
        <v>17</v>
      </c>
      <c r="Q1" s="7"/>
      <c r="V1" s="8"/>
    </row>
    <row r="2" spans="1:16" s="138" customFormat="1" ht="24.75" customHeight="1">
      <c r="A2" s="242" t="s">
        <v>401</v>
      </c>
      <c r="B2" s="242"/>
      <c r="C2" s="242"/>
      <c r="D2" s="242"/>
      <c r="E2" s="242"/>
      <c r="F2" s="242"/>
      <c r="G2" s="242"/>
      <c r="H2" s="242"/>
      <c r="I2" s="242"/>
      <c r="J2" s="242" t="s">
        <v>55</v>
      </c>
      <c r="K2" s="242"/>
      <c r="L2" s="242"/>
      <c r="M2" s="242"/>
      <c r="N2" s="242"/>
      <c r="O2" s="242"/>
      <c r="P2" s="242"/>
    </row>
    <row r="3" ht="13.5" customHeight="1" thickBot="1"/>
    <row r="4" spans="1:16" s="6" customFormat="1" ht="20.25" customHeight="1">
      <c r="A4" s="297" t="s">
        <v>272</v>
      </c>
      <c r="B4" s="298"/>
      <c r="C4" s="297" t="s">
        <v>294</v>
      </c>
      <c r="D4" s="265" t="s">
        <v>295</v>
      </c>
      <c r="E4" s="266"/>
      <c r="F4" s="266"/>
      <c r="G4" s="265" t="s">
        <v>296</v>
      </c>
      <c r="H4" s="266"/>
      <c r="I4" s="266"/>
      <c r="J4" s="297" t="s">
        <v>297</v>
      </c>
      <c r="K4" s="266"/>
      <c r="L4" s="266"/>
      <c r="M4" s="266"/>
      <c r="N4" s="266"/>
      <c r="O4" s="266"/>
      <c r="P4" s="266"/>
    </row>
    <row r="5" spans="1:16" s="6" customFormat="1" ht="20.25" customHeight="1">
      <c r="A5" s="277"/>
      <c r="B5" s="299"/>
      <c r="C5" s="277"/>
      <c r="D5" s="268"/>
      <c r="E5" s="268"/>
      <c r="F5" s="268"/>
      <c r="G5" s="268"/>
      <c r="H5" s="268"/>
      <c r="I5" s="268"/>
      <c r="J5" s="277"/>
      <c r="K5" s="268"/>
      <c r="L5" s="268"/>
      <c r="M5" s="268"/>
      <c r="N5" s="268"/>
      <c r="O5" s="268"/>
      <c r="P5" s="268"/>
    </row>
    <row r="6" spans="1:16" s="6" customFormat="1" ht="31.5" customHeight="1" thickBot="1">
      <c r="A6" s="300"/>
      <c r="B6" s="301"/>
      <c r="C6" s="300"/>
      <c r="D6" s="47" t="s">
        <v>112</v>
      </c>
      <c r="E6" s="47" t="s">
        <v>121</v>
      </c>
      <c r="F6" s="47" t="s">
        <v>122</v>
      </c>
      <c r="G6" s="47" t="s">
        <v>112</v>
      </c>
      <c r="H6" s="47" t="s">
        <v>121</v>
      </c>
      <c r="I6" s="47" t="s">
        <v>122</v>
      </c>
      <c r="J6" s="46" t="s">
        <v>112</v>
      </c>
      <c r="K6" s="47" t="s">
        <v>298</v>
      </c>
      <c r="L6" s="47" t="s">
        <v>299</v>
      </c>
      <c r="M6" s="47" t="s">
        <v>300</v>
      </c>
      <c r="N6" s="47" t="s">
        <v>301</v>
      </c>
      <c r="O6" s="47" t="s">
        <v>302</v>
      </c>
      <c r="P6" s="47" t="s">
        <v>303</v>
      </c>
    </row>
    <row r="7" spans="1:16" s="20" customFormat="1" ht="21" customHeight="1">
      <c r="A7" s="162" t="s">
        <v>259</v>
      </c>
      <c r="B7" s="19"/>
      <c r="C7" s="169">
        <v>188</v>
      </c>
      <c r="D7" s="169">
        <v>9009</v>
      </c>
      <c r="E7" s="169">
        <v>2645</v>
      </c>
      <c r="F7" s="169">
        <v>6364</v>
      </c>
      <c r="G7" s="169">
        <v>487</v>
      </c>
      <c r="H7" s="169">
        <v>61</v>
      </c>
      <c r="I7" s="169">
        <v>426</v>
      </c>
      <c r="J7" s="169">
        <v>5626</v>
      </c>
      <c r="K7" s="169">
        <v>928</v>
      </c>
      <c r="L7" s="169">
        <v>927</v>
      </c>
      <c r="M7" s="169">
        <v>884</v>
      </c>
      <c r="N7" s="169">
        <v>923</v>
      </c>
      <c r="O7" s="169">
        <v>980</v>
      </c>
      <c r="P7" s="169">
        <v>984</v>
      </c>
    </row>
    <row r="8" spans="1:16" s="20" customFormat="1" ht="21" customHeight="1">
      <c r="A8" s="162" t="s">
        <v>260</v>
      </c>
      <c r="B8" s="19"/>
      <c r="C8" s="169">
        <v>189</v>
      </c>
      <c r="D8" s="169">
        <v>8897</v>
      </c>
      <c r="E8" s="169">
        <v>2623</v>
      </c>
      <c r="F8" s="169">
        <v>6274</v>
      </c>
      <c r="G8" s="169">
        <v>530</v>
      </c>
      <c r="H8" s="169">
        <v>66</v>
      </c>
      <c r="I8" s="169">
        <v>464</v>
      </c>
      <c r="J8" s="169">
        <v>5582</v>
      </c>
      <c r="K8" s="169">
        <v>897</v>
      </c>
      <c r="L8" s="169">
        <v>944</v>
      </c>
      <c r="M8" s="169">
        <v>934</v>
      </c>
      <c r="N8" s="169">
        <v>883</v>
      </c>
      <c r="O8" s="169">
        <v>939</v>
      </c>
      <c r="P8" s="169">
        <v>985</v>
      </c>
    </row>
    <row r="9" spans="1:16" s="20" customFormat="1" ht="21" customHeight="1">
      <c r="A9" s="162" t="s">
        <v>261</v>
      </c>
      <c r="B9" s="19"/>
      <c r="C9" s="169">
        <v>189</v>
      </c>
      <c r="D9" s="169">
        <v>8862</v>
      </c>
      <c r="E9" s="169">
        <v>2558</v>
      </c>
      <c r="F9" s="169">
        <v>6304</v>
      </c>
      <c r="G9" s="169">
        <v>498</v>
      </c>
      <c r="H9" s="169">
        <v>60</v>
      </c>
      <c r="I9" s="169">
        <v>438</v>
      </c>
      <c r="J9" s="169">
        <v>5512</v>
      </c>
      <c r="K9" s="169">
        <v>890</v>
      </c>
      <c r="L9" s="169">
        <v>904</v>
      </c>
      <c r="M9" s="169">
        <v>961</v>
      </c>
      <c r="N9" s="169">
        <v>938</v>
      </c>
      <c r="O9" s="169">
        <v>889</v>
      </c>
      <c r="P9" s="169">
        <v>930</v>
      </c>
    </row>
    <row r="10" spans="1:16" s="20" customFormat="1" ht="21" customHeight="1">
      <c r="A10" s="162" t="s">
        <v>262</v>
      </c>
      <c r="B10" s="19"/>
      <c r="C10" s="169">
        <v>190</v>
      </c>
      <c r="D10" s="169">
        <v>8807</v>
      </c>
      <c r="E10" s="169">
        <v>2537</v>
      </c>
      <c r="F10" s="169">
        <v>6270</v>
      </c>
      <c r="G10" s="169">
        <v>529</v>
      </c>
      <c r="H10" s="169">
        <v>63</v>
      </c>
      <c r="I10" s="169">
        <v>466</v>
      </c>
      <c r="J10" s="169">
        <v>5468</v>
      </c>
      <c r="K10" s="169">
        <v>869</v>
      </c>
      <c r="L10" s="169">
        <v>881</v>
      </c>
      <c r="M10" s="169">
        <v>918</v>
      </c>
      <c r="N10" s="169">
        <v>963</v>
      </c>
      <c r="O10" s="169">
        <v>944</v>
      </c>
      <c r="P10" s="169">
        <v>893</v>
      </c>
    </row>
    <row r="11" spans="1:16" s="20" customFormat="1" ht="21" customHeight="1">
      <c r="A11" s="162" t="s">
        <v>263</v>
      </c>
      <c r="B11" s="19"/>
      <c r="C11" s="169">
        <v>190</v>
      </c>
      <c r="D11" s="169">
        <v>8769</v>
      </c>
      <c r="E11" s="169">
        <v>2487</v>
      </c>
      <c r="F11" s="169">
        <v>6282</v>
      </c>
      <c r="G11" s="169">
        <v>537</v>
      </c>
      <c r="H11" s="169">
        <v>65</v>
      </c>
      <c r="I11" s="169">
        <v>472</v>
      </c>
      <c r="J11" s="169">
        <v>5450</v>
      </c>
      <c r="K11" s="169">
        <v>836</v>
      </c>
      <c r="L11" s="169">
        <v>864</v>
      </c>
      <c r="M11" s="169">
        <v>897</v>
      </c>
      <c r="N11" s="169">
        <v>920</v>
      </c>
      <c r="O11" s="169">
        <v>983</v>
      </c>
      <c r="P11" s="169">
        <v>950</v>
      </c>
    </row>
    <row r="12" spans="1:16" s="20" customFormat="1" ht="21" customHeight="1">
      <c r="A12" s="162" t="s">
        <v>265</v>
      </c>
      <c r="B12" s="19"/>
      <c r="C12" s="169">
        <v>191</v>
      </c>
      <c r="D12" s="169">
        <v>8853</v>
      </c>
      <c r="E12" s="169">
        <v>2481</v>
      </c>
      <c r="F12" s="169">
        <v>6372</v>
      </c>
      <c r="G12" s="169">
        <v>578</v>
      </c>
      <c r="H12" s="169">
        <v>71</v>
      </c>
      <c r="I12" s="169">
        <v>507</v>
      </c>
      <c r="J12" s="169">
        <v>5355</v>
      </c>
      <c r="K12" s="169">
        <v>824</v>
      </c>
      <c r="L12" s="169">
        <v>846</v>
      </c>
      <c r="M12" s="169">
        <v>873</v>
      </c>
      <c r="N12" s="169">
        <v>895</v>
      </c>
      <c r="O12" s="169">
        <v>929</v>
      </c>
      <c r="P12" s="169">
        <v>988</v>
      </c>
    </row>
    <row r="13" spans="1:16" s="20" customFormat="1" ht="21" customHeight="1">
      <c r="A13" s="162" t="s">
        <v>266</v>
      </c>
      <c r="B13" s="19"/>
      <c r="C13" s="169">
        <v>190</v>
      </c>
      <c r="D13" s="169">
        <v>8897</v>
      </c>
      <c r="E13" s="169">
        <v>2434</v>
      </c>
      <c r="F13" s="169">
        <v>6463</v>
      </c>
      <c r="G13" s="169">
        <v>608</v>
      </c>
      <c r="H13" s="169">
        <v>87</v>
      </c>
      <c r="I13" s="169">
        <v>521</v>
      </c>
      <c r="J13" s="169">
        <v>5225</v>
      </c>
      <c r="K13" s="169">
        <v>809</v>
      </c>
      <c r="L13" s="169">
        <v>826</v>
      </c>
      <c r="M13" s="169">
        <v>861</v>
      </c>
      <c r="N13" s="169">
        <v>883</v>
      </c>
      <c r="O13" s="169">
        <v>915</v>
      </c>
      <c r="P13" s="169">
        <v>931</v>
      </c>
    </row>
    <row r="14" spans="1:16" s="20" customFormat="1" ht="21" customHeight="1">
      <c r="A14" s="162" t="s">
        <v>267</v>
      </c>
      <c r="B14" s="19"/>
      <c r="C14" s="169">
        <v>190</v>
      </c>
      <c r="D14" s="169">
        <v>9096</v>
      </c>
      <c r="E14" s="169">
        <v>2435</v>
      </c>
      <c r="F14" s="169">
        <v>6661</v>
      </c>
      <c r="G14" s="169">
        <v>601</v>
      </c>
      <c r="H14" s="169">
        <v>84</v>
      </c>
      <c r="I14" s="169">
        <v>517</v>
      </c>
      <c r="J14" s="169">
        <v>5177</v>
      </c>
      <c r="K14" s="169">
        <v>829</v>
      </c>
      <c r="L14" s="169">
        <v>815</v>
      </c>
      <c r="M14" s="169">
        <v>848</v>
      </c>
      <c r="N14" s="169">
        <v>864</v>
      </c>
      <c r="O14" s="169">
        <v>902</v>
      </c>
      <c r="P14" s="169">
        <v>919</v>
      </c>
    </row>
    <row r="15" spans="1:16" s="20" customFormat="1" ht="21" customHeight="1">
      <c r="A15" s="162" t="s">
        <v>268</v>
      </c>
      <c r="B15" s="19"/>
      <c r="C15" s="169">
        <v>190</v>
      </c>
      <c r="D15" s="169">
        <v>9078</v>
      </c>
      <c r="E15" s="169">
        <v>2394</v>
      </c>
      <c r="F15" s="169">
        <v>6684</v>
      </c>
      <c r="G15" s="169">
        <v>613</v>
      </c>
      <c r="H15" s="169">
        <v>88</v>
      </c>
      <c r="I15" s="169">
        <v>525</v>
      </c>
      <c r="J15" s="169">
        <v>5133</v>
      </c>
      <c r="K15" s="169">
        <v>816</v>
      </c>
      <c r="L15" s="169">
        <v>840</v>
      </c>
      <c r="M15" s="169">
        <v>838</v>
      </c>
      <c r="N15" s="169">
        <v>850</v>
      </c>
      <c r="O15" s="169">
        <v>888</v>
      </c>
      <c r="P15" s="169">
        <v>901</v>
      </c>
    </row>
    <row r="16" spans="1:16" s="20" customFormat="1" ht="21" customHeight="1">
      <c r="A16" s="162" t="s">
        <v>123</v>
      </c>
      <c r="B16" s="19"/>
      <c r="C16" s="221">
        <f>SUM(C17,C31)</f>
        <v>190</v>
      </c>
      <c r="D16" s="221">
        <f aca="true" t="shared" si="0" ref="D16:P16">SUM(D17,D31)</f>
        <v>8944</v>
      </c>
      <c r="E16" s="221">
        <f t="shared" si="0"/>
        <v>2358</v>
      </c>
      <c r="F16" s="221">
        <f t="shared" si="0"/>
        <v>6586</v>
      </c>
      <c r="G16" s="221">
        <f t="shared" si="0"/>
        <v>661</v>
      </c>
      <c r="H16" s="221">
        <f t="shared" si="0"/>
        <v>90</v>
      </c>
      <c r="I16" s="221">
        <f t="shared" si="0"/>
        <v>571</v>
      </c>
      <c r="J16" s="221">
        <f t="shared" si="0"/>
        <v>5029</v>
      </c>
      <c r="K16" s="221">
        <f t="shared" si="0"/>
        <v>747</v>
      </c>
      <c r="L16" s="221">
        <f t="shared" si="0"/>
        <v>827</v>
      </c>
      <c r="M16" s="221">
        <f t="shared" si="0"/>
        <v>855</v>
      </c>
      <c r="N16" s="221">
        <f t="shared" si="0"/>
        <v>836</v>
      </c>
      <c r="O16" s="221">
        <f t="shared" si="0"/>
        <v>873</v>
      </c>
      <c r="P16" s="221">
        <f t="shared" si="0"/>
        <v>891</v>
      </c>
    </row>
    <row r="17" spans="1:16" s="20" customFormat="1" ht="21.75" customHeight="1">
      <c r="A17" s="340" t="s">
        <v>279</v>
      </c>
      <c r="B17" s="341"/>
      <c r="C17" s="221">
        <f>SUM(C18:C30)</f>
        <v>186</v>
      </c>
      <c r="D17" s="221">
        <f aca="true" t="shared" si="1" ref="D17:P17">SUM(D18:D30)</f>
        <v>8850</v>
      </c>
      <c r="E17" s="221">
        <f t="shared" si="1"/>
        <v>2340</v>
      </c>
      <c r="F17" s="221">
        <f t="shared" si="1"/>
        <v>6510</v>
      </c>
      <c r="G17" s="221">
        <f>SUM(G18:G30)</f>
        <v>642</v>
      </c>
      <c r="H17" s="221">
        <f>SUM(H18:H30)</f>
        <v>87</v>
      </c>
      <c r="I17" s="221">
        <f t="shared" si="1"/>
        <v>555</v>
      </c>
      <c r="J17" s="221">
        <f t="shared" si="1"/>
        <v>4972</v>
      </c>
      <c r="K17" s="221">
        <f t="shared" si="1"/>
        <v>735</v>
      </c>
      <c r="L17" s="221">
        <f t="shared" si="1"/>
        <v>816</v>
      </c>
      <c r="M17" s="221">
        <f t="shared" si="1"/>
        <v>844</v>
      </c>
      <c r="N17" s="221">
        <f t="shared" si="1"/>
        <v>828</v>
      </c>
      <c r="O17" s="221">
        <f t="shared" si="1"/>
        <v>865</v>
      </c>
      <c r="P17" s="221">
        <f t="shared" si="1"/>
        <v>884</v>
      </c>
    </row>
    <row r="18" spans="1:16" s="20" customFormat="1" ht="21.75" customHeight="1">
      <c r="A18" s="162" t="s">
        <v>280</v>
      </c>
      <c r="B18" s="19"/>
      <c r="C18" s="169">
        <v>23</v>
      </c>
      <c r="D18" s="169">
        <f>SUM(E18:F18)</f>
        <v>1771</v>
      </c>
      <c r="E18" s="169">
        <v>430</v>
      </c>
      <c r="F18" s="169">
        <v>1341</v>
      </c>
      <c r="G18" s="169">
        <f>SUM(H18:I18)</f>
        <v>98</v>
      </c>
      <c r="H18" s="169">
        <v>11</v>
      </c>
      <c r="I18" s="169">
        <v>87</v>
      </c>
      <c r="J18" s="169">
        <f>SUM(K18:P18)</f>
        <v>992</v>
      </c>
      <c r="K18" s="169">
        <v>148</v>
      </c>
      <c r="L18" s="169">
        <v>161</v>
      </c>
      <c r="M18" s="169">
        <v>170</v>
      </c>
      <c r="N18" s="169">
        <v>162</v>
      </c>
      <c r="O18" s="169">
        <v>174</v>
      </c>
      <c r="P18" s="169">
        <v>177</v>
      </c>
    </row>
    <row r="19" spans="1:16" s="20" customFormat="1" ht="21.75" customHeight="1">
      <c r="A19" s="162" t="s">
        <v>281</v>
      </c>
      <c r="B19" s="19"/>
      <c r="C19" s="169">
        <v>23</v>
      </c>
      <c r="D19" s="169">
        <f aca="true" t="shared" si="2" ref="D19:D30">SUM(E19:F19)</f>
        <v>1565</v>
      </c>
      <c r="E19" s="169">
        <v>350</v>
      </c>
      <c r="F19" s="169">
        <v>1215</v>
      </c>
      <c r="G19" s="169">
        <f aca="true" t="shared" si="3" ref="G19:G30">SUM(H19:I19)</f>
        <v>84</v>
      </c>
      <c r="H19" s="169">
        <v>6</v>
      </c>
      <c r="I19" s="169">
        <v>78</v>
      </c>
      <c r="J19" s="169">
        <f aca="true" t="shared" si="4" ref="J19:J30">SUM(K19:P19)</f>
        <v>891</v>
      </c>
      <c r="K19" s="169">
        <v>133</v>
      </c>
      <c r="L19" s="169">
        <v>146</v>
      </c>
      <c r="M19" s="169">
        <v>152</v>
      </c>
      <c r="N19" s="169">
        <v>150</v>
      </c>
      <c r="O19" s="169">
        <v>153</v>
      </c>
      <c r="P19" s="169">
        <v>157</v>
      </c>
    </row>
    <row r="20" spans="1:16" s="20" customFormat="1" ht="21.75" customHeight="1">
      <c r="A20" s="162" t="s">
        <v>282</v>
      </c>
      <c r="B20" s="19"/>
      <c r="C20" s="169">
        <v>14</v>
      </c>
      <c r="D20" s="169">
        <f t="shared" si="2"/>
        <v>429</v>
      </c>
      <c r="E20" s="169">
        <v>142</v>
      </c>
      <c r="F20" s="169">
        <v>287</v>
      </c>
      <c r="G20" s="169">
        <f t="shared" si="3"/>
        <v>45</v>
      </c>
      <c r="H20" s="169">
        <v>6</v>
      </c>
      <c r="I20" s="169">
        <v>39</v>
      </c>
      <c r="J20" s="169">
        <f t="shared" si="4"/>
        <v>234</v>
      </c>
      <c r="K20" s="169">
        <v>36</v>
      </c>
      <c r="L20" s="169">
        <v>38</v>
      </c>
      <c r="M20" s="169">
        <v>39</v>
      </c>
      <c r="N20" s="169">
        <v>37</v>
      </c>
      <c r="O20" s="169">
        <v>43</v>
      </c>
      <c r="P20" s="169">
        <v>41</v>
      </c>
    </row>
    <row r="21" spans="1:16" s="20" customFormat="1" ht="21.75" customHeight="1">
      <c r="A21" s="162" t="s">
        <v>283</v>
      </c>
      <c r="B21" s="19"/>
      <c r="C21" s="169">
        <v>15</v>
      </c>
      <c r="D21" s="169">
        <f t="shared" si="2"/>
        <v>649</v>
      </c>
      <c r="E21" s="169">
        <v>172</v>
      </c>
      <c r="F21" s="169">
        <v>477</v>
      </c>
      <c r="G21" s="169">
        <f t="shared" si="3"/>
        <v>49</v>
      </c>
      <c r="H21" s="169">
        <v>4</v>
      </c>
      <c r="I21" s="169">
        <v>45</v>
      </c>
      <c r="J21" s="169">
        <f t="shared" si="4"/>
        <v>364</v>
      </c>
      <c r="K21" s="169">
        <v>53</v>
      </c>
      <c r="L21" s="169">
        <v>60</v>
      </c>
      <c r="M21" s="169">
        <v>60</v>
      </c>
      <c r="N21" s="169">
        <v>60</v>
      </c>
      <c r="O21" s="169">
        <v>63</v>
      </c>
      <c r="P21" s="169">
        <v>68</v>
      </c>
    </row>
    <row r="22" spans="1:16" s="20" customFormat="1" ht="21.75" customHeight="1">
      <c r="A22" s="162" t="s">
        <v>284</v>
      </c>
      <c r="B22" s="19"/>
      <c r="C22" s="169">
        <v>14</v>
      </c>
      <c r="D22" s="169">
        <f t="shared" si="2"/>
        <v>733</v>
      </c>
      <c r="E22" s="169">
        <v>206</v>
      </c>
      <c r="F22" s="169">
        <v>527</v>
      </c>
      <c r="G22" s="169">
        <f t="shared" si="3"/>
        <v>50</v>
      </c>
      <c r="H22" s="169">
        <v>7</v>
      </c>
      <c r="I22" s="169">
        <v>43</v>
      </c>
      <c r="J22" s="169">
        <f t="shared" si="4"/>
        <v>416</v>
      </c>
      <c r="K22" s="169">
        <v>62</v>
      </c>
      <c r="L22" s="169">
        <v>69</v>
      </c>
      <c r="M22" s="169">
        <v>71</v>
      </c>
      <c r="N22" s="169">
        <v>71</v>
      </c>
      <c r="O22" s="169">
        <v>71</v>
      </c>
      <c r="P22" s="169">
        <v>72</v>
      </c>
    </row>
    <row r="23" spans="1:16" s="20" customFormat="1" ht="21.75" customHeight="1">
      <c r="A23" s="162" t="s">
        <v>285</v>
      </c>
      <c r="B23" s="19"/>
      <c r="C23" s="169">
        <v>12</v>
      </c>
      <c r="D23" s="169">
        <f t="shared" si="2"/>
        <v>354</v>
      </c>
      <c r="E23" s="169">
        <v>116</v>
      </c>
      <c r="F23" s="169">
        <v>238</v>
      </c>
      <c r="G23" s="169">
        <f t="shared" si="3"/>
        <v>39</v>
      </c>
      <c r="H23" s="170">
        <v>5</v>
      </c>
      <c r="I23" s="169">
        <v>34</v>
      </c>
      <c r="J23" s="169">
        <f t="shared" si="4"/>
        <v>200</v>
      </c>
      <c r="K23" s="169">
        <v>28</v>
      </c>
      <c r="L23" s="169">
        <v>31</v>
      </c>
      <c r="M23" s="169">
        <v>35</v>
      </c>
      <c r="N23" s="169">
        <v>34</v>
      </c>
      <c r="O23" s="169">
        <v>35</v>
      </c>
      <c r="P23" s="169">
        <v>37</v>
      </c>
    </row>
    <row r="24" spans="1:16" s="20" customFormat="1" ht="21.75" customHeight="1">
      <c r="A24" s="162" t="s">
        <v>286</v>
      </c>
      <c r="B24" s="19"/>
      <c r="C24" s="169">
        <v>19</v>
      </c>
      <c r="D24" s="169">
        <f t="shared" si="2"/>
        <v>724</v>
      </c>
      <c r="E24" s="169">
        <v>187</v>
      </c>
      <c r="F24" s="169">
        <v>537</v>
      </c>
      <c r="G24" s="169">
        <f t="shared" si="3"/>
        <v>61</v>
      </c>
      <c r="H24" s="169">
        <v>7</v>
      </c>
      <c r="I24" s="169">
        <v>54</v>
      </c>
      <c r="J24" s="169">
        <f t="shared" si="4"/>
        <v>410</v>
      </c>
      <c r="K24" s="169">
        <v>62</v>
      </c>
      <c r="L24" s="169">
        <v>68</v>
      </c>
      <c r="M24" s="169">
        <v>68</v>
      </c>
      <c r="N24" s="169">
        <v>70</v>
      </c>
      <c r="O24" s="169">
        <v>70</v>
      </c>
      <c r="P24" s="169">
        <v>72</v>
      </c>
    </row>
    <row r="25" spans="1:16" s="20" customFormat="1" ht="21.75" customHeight="1">
      <c r="A25" s="162" t="s">
        <v>287</v>
      </c>
      <c r="B25" s="19"/>
      <c r="C25" s="169">
        <v>9</v>
      </c>
      <c r="D25" s="169">
        <f t="shared" si="2"/>
        <v>611</v>
      </c>
      <c r="E25" s="169">
        <v>187</v>
      </c>
      <c r="F25" s="169">
        <v>424</v>
      </c>
      <c r="G25" s="169">
        <f t="shared" si="3"/>
        <v>37</v>
      </c>
      <c r="H25" s="169">
        <v>3</v>
      </c>
      <c r="I25" s="169">
        <v>34</v>
      </c>
      <c r="J25" s="169">
        <f t="shared" si="4"/>
        <v>347</v>
      </c>
      <c r="K25" s="169">
        <v>52</v>
      </c>
      <c r="L25" s="169">
        <v>56</v>
      </c>
      <c r="M25" s="169">
        <v>58</v>
      </c>
      <c r="N25" s="169">
        <v>56</v>
      </c>
      <c r="O25" s="169">
        <v>63</v>
      </c>
      <c r="P25" s="169">
        <v>62</v>
      </c>
    </row>
    <row r="26" spans="1:16" s="20" customFormat="1" ht="21.75" customHeight="1">
      <c r="A26" s="162" t="s">
        <v>288</v>
      </c>
      <c r="B26" s="19"/>
      <c r="C26" s="169">
        <v>11</v>
      </c>
      <c r="D26" s="169">
        <f t="shared" si="2"/>
        <v>468</v>
      </c>
      <c r="E26" s="169">
        <v>116</v>
      </c>
      <c r="F26" s="169">
        <v>352</v>
      </c>
      <c r="G26" s="169">
        <f t="shared" si="3"/>
        <v>38</v>
      </c>
      <c r="H26" s="169">
        <v>7</v>
      </c>
      <c r="I26" s="169">
        <v>31</v>
      </c>
      <c r="J26" s="169">
        <f t="shared" si="4"/>
        <v>259</v>
      </c>
      <c r="K26" s="169">
        <v>39</v>
      </c>
      <c r="L26" s="169">
        <v>44</v>
      </c>
      <c r="M26" s="169">
        <v>43</v>
      </c>
      <c r="N26" s="169">
        <v>42</v>
      </c>
      <c r="O26" s="169">
        <v>46</v>
      </c>
      <c r="P26" s="169">
        <v>45</v>
      </c>
    </row>
    <row r="27" spans="1:16" s="20" customFormat="1" ht="21.75" customHeight="1">
      <c r="A27" s="162" t="s">
        <v>289</v>
      </c>
      <c r="B27" s="19"/>
      <c r="C27" s="169">
        <v>14</v>
      </c>
      <c r="D27" s="169">
        <f t="shared" si="2"/>
        <v>915</v>
      </c>
      <c r="E27" s="169">
        <v>199</v>
      </c>
      <c r="F27" s="169">
        <v>716</v>
      </c>
      <c r="G27" s="169">
        <f t="shared" si="3"/>
        <v>57</v>
      </c>
      <c r="H27" s="169">
        <v>7</v>
      </c>
      <c r="I27" s="169">
        <v>50</v>
      </c>
      <c r="J27" s="169">
        <f t="shared" si="4"/>
        <v>512</v>
      </c>
      <c r="K27" s="169">
        <v>72</v>
      </c>
      <c r="L27" s="169">
        <v>86</v>
      </c>
      <c r="M27" s="169">
        <v>88</v>
      </c>
      <c r="N27" s="169">
        <v>86</v>
      </c>
      <c r="O27" s="169">
        <v>89</v>
      </c>
      <c r="P27" s="169">
        <v>91</v>
      </c>
    </row>
    <row r="28" spans="1:16" s="20" customFormat="1" ht="21.75" customHeight="1">
      <c r="A28" s="162" t="s">
        <v>290</v>
      </c>
      <c r="B28" s="19"/>
      <c r="C28" s="169">
        <v>11</v>
      </c>
      <c r="D28" s="169">
        <f t="shared" si="2"/>
        <v>227</v>
      </c>
      <c r="E28" s="169">
        <v>88</v>
      </c>
      <c r="F28" s="169">
        <v>139</v>
      </c>
      <c r="G28" s="169">
        <f t="shared" si="3"/>
        <v>25</v>
      </c>
      <c r="H28" s="169">
        <v>4</v>
      </c>
      <c r="I28" s="169">
        <v>21</v>
      </c>
      <c r="J28" s="169">
        <f t="shared" si="4"/>
        <v>123</v>
      </c>
      <c r="K28" s="169">
        <v>18</v>
      </c>
      <c r="L28" s="169">
        <v>20</v>
      </c>
      <c r="M28" s="169">
        <v>21</v>
      </c>
      <c r="N28" s="169">
        <v>22</v>
      </c>
      <c r="O28" s="169">
        <v>20</v>
      </c>
      <c r="P28" s="169">
        <v>22</v>
      </c>
    </row>
    <row r="29" spans="1:16" s="20" customFormat="1" ht="21.75" customHeight="1">
      <c r="A29" s="162" t="s">
        <v>291</v>
      </c>
      <c r="B29" s="19"/>
      <c r="C29" s="169">
        <v>10</v>
      </c>
      <c r="D29" s="169">
        <f t="shared" si="2"/>
        <v>272</v>
      </c>
      <c r="E29" s="169">
        <v>99</v>
      </c>
      <c r="F29" s="169">
        <v>173</v>
      </c>
      <c r="G29" s="169">
        <f t="shared" si="3"/>
        <v>27</v>
      </c>
      <c r="H29" s="169">
        <v>6</v>
      </c>
      <c r="I29" s="169">
        <v>21</v>
      </c>
      <c r="J29" s="169">
        <f t="shared" si="4"/>
        <v>152</v>
      </c>
      <c r="K29" s="169">
        <v>21</v>
      </c>
      <c r="L29" s="169">
        <v>25</v>
      </c>
      <c r="M29" s="169">
        <v>26</v>
      </c>
      <c r="N29" s="169">
        <v>26</v>
      </c>
      <c r="O29" s="169">
        <v>26</v>
      </c>
      <c r="P29" s="169">
        <v>28</v>
      </c>
    </row>
    <row r="30" spans="1:16" s="20" customFormat="1" ht="21.75" customHeight="1">
      <c r="A30" s="162" t="s">
        <v>292</v>
      </c>
      <c r="B30" s="19"/>
      <c r="C30" s="169">
        <v>11</v>
      </c>
      <c r="D30" s="169">
        <f t="shared" si="2"/>
        <v>132</v>
      </c>
      <c r="E30" s="169">
        <v>48</v>
      </c>
      <c r="F30" s="169">
        <v>84</v>
      </c>
      <c r="G30" s="169">
        <f t="shared" si="3"/>
        <v>32</v>
      </c>
      <c r="H30" s="169">
        <v>14</v>
      </c>
      <c r="I30" s="169">
        <v>18</v>
      </c>
      <c r="J30" s="169">
        <f t="shared" si="4"/>
        <v>72</v>
      </c>
      <c r="K30" s="169">
        <v>11</v>
      </c>
      <c r="L30" s="169">
        <v>12</v>
      </c>
      <c r="M30" s="169">
        <v>13</v>
      </c>
      <c r="N30" s="169">
        <v>12</v>
      </c>
      <c r="O30" s="169">
        <v>12</v>
      </c>
      <c r="P30" s="169">
        <v>12</v>
      </c>
    </row>
    <row r="31" spans="1:16" s="20" customFormat="1" ht="21.75" customHeight="1">
      <c r="A31" s="340" t="s">
        <v>293</v>
      </c>
      <c r="B31" s="341"/>
      <c r="C31" s="221">
        <f>SUM(C32:C34)</f>
        <v>4</v>
      </c>
      <c r="D31" s="221">
        <f>SUM(D32:D34)</f>
        <v>94</v>
      </c>
      <c r="E31" s="221">
        <f aca="true" t="shared" si="5" ref="E31:P31">SUM(E32:E34)</f>
        <v>18</v>
      </c>
      <c r="F31" s="221">
        <f t="shared" si="5"/>
        <v>76</v>
      </c>
      <c r="G31" s="221">
        <f t="shared" si="5"/>
        <v>19</v>
      </c>
      <c r="H31" s="221">
        <f t="shared" si="5"/>
        <v>3</v>
      </c>
      <c r="I31" s="221">
        <f t="shared" si="5"/>
        <v>16</v>
      </c>
      <c r="J31" s="221">
        <f t="shared" si="5"/>
        <v>57</v>
      </c>
      <c r="K31" s="221">
        <f t="shared" si="5"/>
        <v>12</v>
      </c>
      <c r="L31" s="221">
        <f t="shared" si="5"/>
        <v>11</v>
      </c>
      <c r="M31" s="221">
        <f t="shared" si="5"/>
        <v>11</v>
      </c>
      <c r="N31" s="221">
        <f t="shared" si="5"/>
        <v>8</v>
      </c>
      <c r="O31" s="221">
        <f t="shared" si="5"/>
        <v>8</v>
      </c>
      <c r="P31" s="221">
        <f t="shared" si="5"/>
        <v>7</v>
      </c>
    </row>
    <row r="32" spans="1:16" s="20" customFormat="1" ht="21.75" customHeight="1">
      <c r="A32" s="162" t="s">
        <v>280</v>
      </c>
      <c r="B32" s="22"/>
      <c r="C32" s="169">
        <v>1</v>
      </c>
      <c r="D32" s="169">
        <f>SUM(E32:F32)</f>
        <v>52</v>
      </c>
      <c r="E32" s="169">
        <v>8</v>
      </c>
      <c r="F32" s="169">
        <v>44</v>
      </c>
      <c r="G32" s="169">
        <f>SUM(H32:I32)</f>
        <v>4</v>
      </c>
      <c r="H32" s="170" t="s">
        <v>11</v>
      </c>
      <c r="I32" s="169">
        <v>4</v>
      </c>
      <c r="J32" s="169">
        <f>SUM(K32:P32)</f>
        <v>30</v>
      </c>
      <c r="K32" s="169">
        <v>7</v>
      </c>
      <c r="L32" s="169">
        <v>6</v>
      </c>
      <c r="M32" s="169">
        <v>6</v>
      </c>
      <c r="N32" s="169">
        <v>4</v>
      </c>
      <c r="O32" s="169">
        <v>4</v>
      </c>
      <c r="P32" s="169">
        <v>3</v>
      </c>
    </row>
    <row r="33" spans="1:16" s="20" customFormat="1" ht="21.75" customHeight="1">
      <c r="A33" s="162" t="s">
        <v>281</v>
      </c>
      <c r="B33" s="22"/>
      <c r="C33" s="169">
        <v>1</v>
      </c>
      <c r="D33" s="169">
        <f>SUM(E33:F33)</f>
        <v>16</v>
      </c>
      <c r="E33" s="169">
        <v>4</v>
      </c>
      <c r="F33" s="169">
        <v>12</v>
      </c>
      <c r="G33" s="170" t="s">
        <v>14</v>
      </c>
      <c r="H33" s="170" t="s">
        <v>11</v>
      </c>
      <c r="I33" s="170" t="s">
        <v>11</v>
      </c>
      <c r="J33" s="169">
        <f>SUM(K33:P33)</f>
        <v>12</v>
      </c>
      <c r="K33" s="169">
        <v>2</v>
      </c>
      <c r="L33" s="169">
        <v>2</v>
      </c>
      <c r="M33" s="169">
        <v>2</v>
      </c>
      <c r="N33" s="169">
        <v>2</v>
      </c>
      <c r="O33" s="169">
        <v>2</v>
      </c>
      <c r="P33" s="169">
        <v>2</v>
      </c>
    </row>
    <row r="34" spans="1:16" s="20" customFormat="1" ht="21.75" customHeight="1">
      <c r="A34" s="162" t="s">
        <v>288</v>
      </c>
      <c r="B34" s="22"/>
      <c r="C34" s="169">
        <v>2</v>
      </c>
      <c r="D34" s="169">
        <f>SUM(E34:F34)</f>
        <v>26</v>
      </c>
      <c r="E34" s="169">
        <v>6</v>
      </c>
      <c r="F34" s="169">
        <v>20</v>
      </c>
      <c r="G34" s="169">
        <f>SUM(H34:I34)</f>
        <v>15</v>
      </c>
      <c r="H34" s="169">
        <v>3</v>
      </c>
      <c r="I34" s="169">
        <v>12</v>
      </c>
      <c r="J34" s="169">
        <f>SUM(K34:P34)</f>
        <v>15</v>
      </c>
      <c r="K34" s="169">
        <v>3</v>
      </c>
      <c r="L34" s="169">
        <v>3</v>
      </c>
      <c r="M34" s="169">
        <v>3</v>
      </c>
      <c r="N34" s="169">
        <v>2</v>
      </c>
      <c r="O34" s="169">
        <v>2</v>
      </c>
      <c r="P34" s="169">
        <v>2</v>
      </c>
    </row>
    <row r="35" spans="1:16" s="20" customFormat="1" ht="3" customHeight="1" thickBot="1">
      <c r="A35" s="179"/>
      <c r="B35" s="178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</row>
    <row r="36" spans="1:31" s="113" customFormat="1" ht="15" customHeight="1">
      <c r="A36" s="113" t="s">
        <v>206</v>
      </c>
      <c r="J36" s="102" t="s">
        <v>86</v>
      </c>
      <c r="N36" s="102"/>
      <c r="AC36" s="102"/>
      <c r="AD36" s="102"/>
      <c r="AE36" s="102"/>
    </row>
    <row r="37" spans="1:31" s="113" customFormat="1" ht="15" customHeight="1">
      <c r="A37" s="113" t="s">
        <v>304</v>
      </c>
      <c r="J37" s="102" t="s">
        <v>87</v>
      </c>
      <c r="N37" s="102"/>
      <c r="AC37" s="102"/>
      <c r="AD37" s="102"/>
      <c r="AE37" s="102"/>
    </row>
    <row r="38" spans="1:10" s="20" customFormat="1" ht="15" customHeight="1">
      <c r="A38" s="113" t="s">
        <v>305</v>
      </c>
      <c r="J38" s="20" t="s">
        <v>306</v>
      </c>
    </row>
    <row r="39" ht="12.75">
      <c r="C39" s="24"/>
    </row>
  </sheetData>
  <sheetProtection formatCells="0" formatRows="0" insertRows="0" deleteRows="0"/>
  <mergeCells count="9">
    <mergeCell ref="A17:B17"/>
    <mergeCell ref="A31:B31"/>
    <mergeCell ref="A2:I2"/>
    <mergeCell ref="J2:P2"/>
    <mergeCell ref="A4:B6"/>
    <mergeCell ref="C4:C6"/>
    <mergeCell ref="D4:F5"/>
    <mergeCell ref="G4:I5"/>
    <mergeCell ref="J4:P5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4"/>
  <sheetViews>
    <sheetView showGridLines="0" view="pageBreakPreview" zoomScaleNormal="11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4.625" style="20" customWidth="1"/>
    <col min="2" max="2" width="9.75390625" style="20" customWidth="1"/>
    <col min="3" max="9" width="9.125" style="20" customWidth="1"/>
    <col min="10" max="20" width="7.875" style="20" customWidth="1"/>
    <col min="21" max="16384" width="9.00390625" style="20" customWidth="1"/>
  </cols>
  <sheetData>
    <row r="1" spans="1:22" s="105" customFormat="1" ht="18" customHeight="1">
      <c r="A1" s="104" t="s">
        <v>108</v>
      </c>
      <c r="P1" s="106"/>
      <c r="Q1" s="106"/>
      <c r="T1" s="107" t="s">
        <v>19</v>
      </c>
      <c r="V1" s="107"/>
    </row>
    <row r="2" spans="1:20" s="167" customFormat="1" ht="24.75" customHeight="1">
      <c r="A2" s="342" t="s">
        <v>400</v>
      </c>
      <c r="B2" s="342"/>
      <c r="C2" s="342"/>
      <c r="D2" s="342"/>
      <c r="E2" s="342"/>
      <c r="F2" s="342"/>
      <c r="G2" s="342"/>
      <c r="H2" s="342"/>
      <c r="I2" s="342"/>
      <c r="J2" s="342" t="s">
        <v>68</v>
      </c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3" ht="13.5" customHeight="1" thickBot="1"/>
    <row r="4" spans="1:20" s="105" customFormat="1" ht="20.25" customHeight="1">
      <c r="A4" s="257" t="s">
        <v>272</v>
      </c>
      <c r="B4" s="343"/>
      <c r="C4" s="347" t="s">
        <v>478</v>
      </c>
      <c r="D4" s="244"/>
      <c r="E4" s="244"/>
      <c r="F4" s="244"/>
      <c r="G4" s="244"/>
      <c r="H4" s="244"/>
      <c r="I4" s="244"/>
      <c r="J4" s="244" t="s">
        <v>20</v>
      </c>
      <c r="K4" s="244"/>
      <c r="L4" s="244"/>
      <c r="M4" s="244"/>
      <c r="N4" s="244"/>
      <c r="O4" s="244"/>
      <c r="P4" s="244"/>
      <c r="Q4" s="246"/>
      <c r="R4" s="337" t="s">
        <v>273</v>
      </c>
      <c r="S4" s="338"/>
      <c r="T4" s="339"/>
    </row>
    <row r="5" spans="1:20" s="105" customFormat="1" ht="20.25" customHeight="1">
      <c r="A5" s="256"/>
      <c r="B5" s="344"/>
      <c r="C5" s="346" t="s">
        <v>116</v>
      </c>
      <c r="D5" s="248"/>
      <c r="E5" s="248"/>
      <c r="F5" s="247" t="s">
        <v>117</v>
      </c>
      <c r="G5" s="248"/>
      <c r="H5" s="247" t="s">
        <v>118</v>
      </c>
      <c r="I5" s="248"/>
      <c r="J5" s="255" t="s">
        <v>119</v>
      </c>
      <c r="K5" s="248"/>
      <c r="L5" s="247" t="s">
        <v>274</v>
      </c>
      <c r="M5" s="248"/>
      <c r="N5" s="247" t="s">
        <v>275</v>
      </c>
      <c r="O5" s="248"/>
      <c r="P5" s="247" t="s">
        <v>276</v>
      </c>
      <c r="Q5" s="248"/>
      <c r="R5" s="248"/>
      <c r="S5" s="248"/>
      <c r="T5" s="260"/>
    </row>
    <row r="6" spans="1:20" s="105" customFormat="1" ht="30" customHeight="1" thickBot="1">
      <c r="A6" s="258"/>
      <c r="B6" s="345"/>
      <c r="C6" s="46" t="s">
        <v>120</v>
      </c>
      <c r="D6" s="14" t="s">
        <v>277</v>
      </c>
      <c r="E6" s="14" t="s">
        <v>278</v>
      </c>
      <c r="F6" s="14" t="s">
        <v>277</v>
      </c>
      <c r="G6" s="14" t="s">
        <v>278</v>
      </c>
      <c r="H6" s="14" t="s">
        <v>277</v>
      </c>
      <c r="I6" s="14" t="s">
        <v>278</v>
      </c>
      <c r="J6" s="15" t="s">
        <v>277</v>
      </c>
      <c r="K6" s="14" t="s">
        <v>278</v>
      </c>
      <c r="L6" s="14" t="s">
        <v>277</v>
      </c>
      <c r="M6" s="14" t="s">
        <v>278</v>
      </c>
      <c r="N6" s="14" t="s">
        <v>277</v>
      </c>
      <c r="O6" s="14" t="s">
        <v>278</v>
      </c>
      <c r="P6" s="14" t="s">
        <v>277</v>
      </c>
      <c r="Q6" s="14" t="s">
        <v>278</v>
      </c>
      <c r="R6" s="14" t="s">
        <v>112</v>
      </c>
      <c r="S6" s="14" t="s">
        <v>121</v>
      </c>
      <c r="T6" s="168" t="s">
        <v>122</v>
      </c>
    </row>
    <row r="7" spans="1:20" ht="21.75" customHeight="1">
      <c r="A7" s="162" t="s">
        <v>259</v>
      </c>
      <c r="B7" s="19"/>
      <c r="C7" s="169">
        <v>174244</v>
      </c>
      <c r="D7" s="169">
        <v>90902</v>
      </c>
      <c r="E7" s="169">
        <v>83342</v>
      </c>
      <c r="F7" s="169">
        <v>14526</v>
      </c>
      <c r="G7" s="169">
        <v>13340</v>
      </c>
      <c r="H7" s="169">
        <v>15005</v>
      </c>
      <c r="I7" s="169">
        <v>13726</v>
      </c>
      <c r="J7" s="169">
        <v>14286</v>
      </c>
      <c r="K7" s="169">
        <v>12968</v>
      </c>
      <c r="L7" s="169">
        <v>14904</v>
      </c>
      <c r="M7" s="169">
        <v>13697</v>
      </c>
      <c r="N7" s="169">
        <v>15988</v>
      </c>
      <c r="O7" s="169">
        <v>14738</v>
      </c>
      <c r="P7" s="169">
        <v>16193</v>
      </c>
      <c r="Q7" s="169">
        <v>14873</v>
      </c>
      <c r="R7" s="169">
        <v>30437</v>
      </c>
      <c r="S7" s="169">
        <v>15957</v>
      </c>
      <c r="T7" s="169">
        <v>14480</v>
      </c>
    </row>
    <row r="8" spans="1:20" ht="21.75" customHeight="1">
      <c r="A8" s="162" t="s">
        <v>260</v>
      </c>
      <c r="B8" s="19"/>
      <c r="C8" s="169">
        <v>168854</v>
      </c>
      <c r="D8" s="169">
        <v>88175</v>
      </c>
      <c r="E8" s="169">
        <v>80679</v>
      </c>
      <c r="F8" s="169">
        <v>13237</v>
      </c>
      <c r="G8" s="169">
        <v>11963</v>
      </c>
      <c r="H8" s="169">
        <v>14575</v>
      </c>
      <c r="I8" s="169">
        <v>13346</v>
      </c>
      <c r="J8" s="169">
        <v>15075</v>
      </c>
      <c r="K8" s="169">
        <v>13779</v>
      </c>
      <c r="L8" s="169">
        <v>14281</v>
      </c>
      <c r="M8" s="169">
        <v>13050</v>
      </c>
      <c r="N8" s="169">
        <v>14999</v>
      </c>
      <c r="O8" s="169">
        <v>13734</v>
      </c>
      <c r="P8" s="169">
        <v>16008</v>
      </c>
      <c r="Q8" s="169">
        <v>14807</v>
      </c>
      <c r="R8" s="169">
        <v>31070</v>
      </c>
      <c r="S8" s="169">
        <v>16194</v>
      </c>
      <c r="T8" s="169">
        <v>14876</v>
      </c>
    </row>
    <row r="9" spans="1:20" ht="21.75" customHeight="1">
      <c r="A9" s="162" t="s">
        <v>261</v>
      </c>
      <c r="B9" s="19"/>
      <c r="C9" s="169">
        <v>161716</v>
      </c>
      <c r="D9" s="169">
        <v>84458</v>
      </c>
      <c r="E9" s="169">
        <v>77258</v>
      </c>
      <c r="F9" s="169">
        <v>12277</v>
      </c>
      <c r="G9" s="169">
        <v>11413</v>
      </c>
      <c r="H9" s="169">
        <v>13227</v>
      </c>
      <c r="I9" s="169">
        <v>11964</v>
      </c>
      <c r="J9" s="169">
        <v>14602</v>
      </c>
      <c r="K9" s="169">
        <v>13351</v>
      </c>
      <c r="L9" s="169">
        <v>15070</v>
      </c>
      <c r="M9" s="169">
        <v>13760</v>
      </c>
      <c r="N9" s="169">
        <v>14357</v>
      </c>
      <c r="O9" s="169">
        <v>13037</v>
      </c>
      <c r="P9" s="169">
        <v>14925</v>
      </c>
      <c r="Q9" s="169">
        <v>13733</v>
      </c>
      <c r="R9" s="169">
        <v>30828</v>
      </c>
      <c r="S9" s="169">
        <v>16001</v>
      </c>
      <c r="T9" s="169">
        <v>14827</v>
      </c>
    </row>
    <row r="10" spans="1:20" ht="21.75" customHeight="1">
      <c r="A10" s="162" t="s">
        <v>262</v>
      </c>
      <c r="B10" s="19"/>
      <c r="C10" s="169">
        <v>155449</v>
      </c>
      <c r="D10" s="169">
        <v>81330</v>
      </c>
      <c r="E10" s="169">
        <v>74119</v>
      </c>
      <c r="F10" s="169">
        <v>11767</v>
      </c>
      <c r="G10" s="169">
        <v>10492</v>
      </c>
      <c r="H10" s="169">
        <v>12294</v>
      </c>
      <c r="I10" s="169">
        <v>11405</v>
      </c>
      <c r="J10" s="169">
        <v>13220</v>
      </c>
      <c r="K10" s="169">
        <v>11977</v>
      </c>
      <c r="L10" s="169">
        <v>14639</v>
      </c>
      <c r="M10" s="169">
        <v>13392</v>
      </c>
      <c r="N10" s="169">
        <v>15059</v>
      </c>
      <c r="O10" s="169">
        <v>13773</v>
      </c>
      <c r="P10" s="169">
        <v>14351</v>
      </c>
      <c r="Q10" s="169">
        <v>13080</v>
      </c>
      <c r="R10" s="169">
        <v>28685</v>
      </c>
      <c r="S10" s="169">
        <v>14964</v>
      </c>
      <c r="T10" s="169">
        <v>13721</v>
      </c>
    </row>
    <row r="11" spans="1:20" ht="21.75" customHeight="1">
      <c r="A11" s="162" t="s">
        <v>263</v>
      </c>
      <c r="B11" s="19"/>
      <c r="C11" s="169">
        <v>150294</v>
      </c>
      <c r="D11" s="169">
        <v>78643</v>
      </c>
      <c r="E11" s="169">
        <v>71651</v>
      </c>
      <c r="F11" s="169">
        <v>11495</v>
      </c>
      <c r="G11" s="169">
        <v>10433</v>
      </c>
      <c r="H11" s="169">
        <v>11775</v>
      </c>
      <c r="I11" s="169">
        <v>10551</v>
      </c>
      <c r="J11" s="169">
        <v>12376</v>
      </c>
      <c r="K11" s="169">
        <v>11409</v>
      </c>
      <c r="L11" s="169">
        <v>13232</v>
      </c>
      <c r="M11" s="169">
        <v>12012</v>
      </c>
      <c r="N11" s="169">
        <v>14680</v>
      </c>
      <c r="O11" s="169">
        <v>13462</v>
      </c>
      <c r="P11" s="169">
        <v>15085</v>
      </c>
      <c r="Q11" s="169">
        <v>13784</v>
      </c>
      <c r="R11" s="169">
        <v>27403</v>
      </c>
      <c r="S11" s="169">
        <v>14360</v>
      </c>
      <c r="T11" s="169">
        <v>13043</v>
      </c>
    </row>
    <row r="12" spans="1:20" ht="21.75" customHeight="1">
      <c r="A12" s="162" t="s">
        <v>265</v>
      </c>
      <c r="B12" s="19"/>
      <c r="C12" s="169">
        <v>142703</v>
      </c>
      <c r="D12" s="169">
        <v>74780</v>
      </c>
      <c r="E12" s="169">
        <v>67923</v>
      </c>
      <c r="F12" s="169">
        <v>11121</v>
      </c>
      <c r="G12" s="169">
        <v>9952</v>
      </c>
      <c r="H12" s="169">
        <v>11500</v>
      </c>
      <c r="I12" s="169">
        <v>10453</v>
      </c>
      <c r="J12" s="169">
        <v>11798</v>
      </c>
      <c r="K12" s="169">
        <v>10555</v>
      </c>
      <c r="L12" s="169">
        <v>12426</v>
      </c>
      <c r="M12" s="169">
        <v>11428</v>
      </c>
      <c r="N12" s="169">
        <v>13239</v>
      </c>
      <c r="O12" s="169">
        <v>12050</v>
      </c>
      <c r="P12" s="169">
        <v>14696</v>
      </c>
      <c r="Q12" s="169">
        <v>13485</v>
      </c>
      <c r="R12" s="169">
        <v>28846</v>
      </c>
      <c r="S12" s="169">
        <v>14995</v>
      </c>
      <c r="T12" s="169">
        <v>13851</v>
      </c>
    </row>
    <row r="13" spans="1:20" ht="21.75" customHeight="1">
      <c r="A13" s="162" t="s">
        <v>266</v>
      </c>
      <c r="B13" s="19"/>
      <c r="C13" s="169">
        <v>135633</v>
      </c>
      <c r="D13" s="169">
        <v>71192</v>
      </c>
      <c r="E13" s="169">
        <v>64441</v>
      </c>
      <c r="F13" s="169">
        <v>10939</v>
      </c>
      <c r="G13" s="169">
        <v>9963</v>
      </c>
      <c r="H13" s="169">
        <v>11156</v>
      </c>
      <c r="I13" s="169">
        <v>9931</v>
      </c>
      <c r="J13" s="169">
        <v>11526</v>
      </c>
      <c r="K13" s="169">
        <v>10475</v>
      </c>
      <c r="L13" s="169">
        <v>11848</v>
      </c>
      <c r="M13" s="169">
        <v>10553</v>
      </c>
      <c r="N13" s="169">
        <v>12442</v>
      </c>
      <c r="O13" s="169">
        <v>11457</v>
      </c>
      <c r="P13" s="169">
        <v>13281</v>
      </c>
      <c r="Q13" s="169">
        <v>12062</v>
      </c>
      <c r="R13" s="169">
        <v>28248</v>
      </c>
      <c r="S13" s="169">
        <v>14772</v>
      </c>
      <c r="T13" s="169">
        <v>13476</v>
      </c>
    </row>
    <row r="14" spans="1:20" ht="21.75" customHeight="1">
      <c r="A14" s="162" t="s">
        <v>267</v>
      </c>
      <c r="B14" s="19"/>
      <c r="C14" s="169">
        <v>131739</v>
      </c>
      <c r="D14" s="169">
        <v>69189</v>
      </c>
      <c r="E14" s="169">
        <v>62550</v>
      </c>
      <c r="F14" s="169">
        <v>11165</v>
      </c>
      <c r="G14" s="169">
        <v>10078</v>
      </c>
      <c r="H14" s="169">
        <v>10956</v>
      </c>
      <c r="I14" s="169">
        <v>9974</v>
      </c>
      <c r="J14" s="169">
        <v>11179</v>
      </c>
      <c r="K14" s="169">
        <v>9975</v>
      </c>
      <c r="L14" s="169">
        <v>11557</v>
      </c>
      <c r="M14" s="169">
        <v>10476</v>
      </c>
      <c r="N14" s="169">
        <v>11894</v>
      </c>
      <c r="O14" s="169">
        <v>10556</v>
      </c>
      <c r="P14" s="169">
        <v>12438</v>
      </c>
      <c r="Q14" s="169">
        <v>11491</v>
      </c>
      <c r="R14" s="169">
        <v>25348</v>
      </c>
      <c r="S14" s="169">
        <v>13262</v>
      </c>
      <c r="T14" s="169">
        <v>12086</v>
      </c>
    </row>
    <row r="15" spans="1:20" ht="21.75" customHeight="1">
      <c r="A15" s="162" t="s">
        <v>268</v>
      </c>
      <c r="B15" s="19"/>
      <c r="C15" s="169">
        <v>128444</v>
      </c>
      <c r="D15" s="169">
        <v>67401</v>
      </c>
      <c r="E15" s="169">
        <v>61043</v>
      </c>
      <c r="F15" s="169">
        <v>10547</v>
      </c>
      <c r="G15" s="169">
        <v>9855</v>
      </c>
      <c r="H15" s="169">
        <v>11169</v>
      </c>
      <c r="I15" s="169">
        <v>10118</v>
      </c>
      <c r="J15" s="169">
        <v>10994</v>
      </c>
      <c r="K15" s="169">
        <v>9994</v>
      </c>
      <c r="L15" s="169">
        <v>11194</v>
      </c>
      <c r="M15" s="169">
        <v>10027</v>
      </c>
      <c r="N15" s="169">
        <v>11603</v>
      </c>
      <c r="O15" s="169">
        <v>10472</v>
      </c>
      <c r="P15" s="169">
        <v>11894</v>
      </c>
      <c r="Q15" s="169">
        <v>10577</v>
      </c>
      <c r="R15" s="169">
        <v>23883</v>
      </c>
      <c r="S15" s="169">
        <v>12423</v>
      </c>
      <c r="T15" s="169">
        <v>11460</v>
      </c>
    </row>
    <row r="16" spans="1:20" ht="21.75" customHeight="1">
      <c r="A16" s="162" t="s">
        <v>123</v>
      </c>
      <c r="B16" s="19"/>
      <c r="C16" s="221">
        <f>SUM(C17,C31)</f>
        <v>124604</v>
      </c>
      <c r="D16" s="221">
        <f aca="true" t="shared" si="0" ref="D16:T16">SUM(D17,D31)</f>
        <v>65303</v>
      </c>
      <c r="E16" s="221">
        <f t="shared" si="0"/>
        <v>59301</v>
      </c>
      <c r="F16" s="221">
        <f t="shared" si="0"/>
        <v>9695</v>
      </c>
      <c r="G16" s="221">
        <f t="shared" si="0"/>
        <v>8783</v>
      </c>
      <c r="H16" s="221">
        <f t="shared" si="0"/>
        <v>10599</v>
      </c>
      <c r="I16" s="221">
        <f t="shared" si="0"/>
        <v>9895</v>
      </c>
      <c r="J16" s="221">
        <f t="shared" si="0"/>
        <v>11192</v>
      </c>
      <c r="K16" s="221">
        <f t="shared" si="0"/>
        <v>10121</v>
      </c>
      <c r="L16" s="221">
        <f t="shared" si="0"/>
        <v>11014</v>
      </c>
      <c r="M16" s="221">
        <f t="shared" si="0"/>
        <v>9992</v>
      </c>
      <c r="N16" s="221">
        <f t="shared" si="0"/>
        <v>11206</v>
      </c>
      <c r="O16" s="221">
        <f t="shared" si="0"/>
        <v>10032</v>
      </c>
      <c r="P16" s="221">
        <f t="shared" si="0"/>
        <v>11597</v>
      </c>
      <c r="Q16" s="221">
        <f t="shared" si="0"/>
        <v>10478</v>
      </c>
      <c r="R16" s="221">
        <f t="shared" si="0"/>
        <v>22459</v>
      </c>
      <c r="S16" s="221">
        <f t="shared" si="0"/>
        <v>11881</v>
      </c>
      <c r="T16" s="221">
        <f t="shared" si="0"/>
        <v>10578</v>
      </c>
    </row>
    <row r="17" spans="1:20" ht="23.25" customHeight="1">
      <c r="A17" s="340" t="s">
        <v>279</v>
      </c>
      <c r="B17" s="341"/>
      <c r="C17" s="221">
        <f>SUM(C18:C30)</f>
        <v>122860</v>
      </c>
      <c r="D17" s="221">
        <f aca="true" t="shared" si="1" ref="D17:T17">SUM(D18:D30)</f>
        <v>64358</v>
      </c>
      <c r="E17" s="221">
        <f t="shared" si="1"/>
        <v>58502</v>
      </c>
      <c r="F17" s="221">
        <f t="shared" si="1"/>
        <v>9489</v>
      </c>
      <c r="G17" s="221">
        <f t="shared" si="1"/>
        <v>8614</v>
      </c>
      <c r="H17" s="221">
        <f t="shared" si="1"/>
        <v>10403</v>
      </c>
      <c r="I17" s="221">
        <f t="shared" si="1"/>
        <v>9731</v>
      </c>
      <c r="J17" s="221">
        <f t="shared" si="1"/>
        <v>11025</v>
      </c>
      <c r="K17" s="221">
        <f t="shared" si="1"/>
        <v>9953</v>
      </c>
      <c r="L17" s="221">
        <f t="shared" si="1"/>
        <v>10884</v>
      </c>
      <c r="M17" s="221">
        <f t="shared" si="1"/>
        <v>9885</v>
      </c>
      <c r="N17" s="221">
        <f t="shared" si="1"/>
        <v>11077</v>
      </c>
      <c r="O17" s="221">
        <f t="shared" si="1"/>
        <v>9926</v>
      </c>
      <c r="P17" s="221">
        <f t="shared" si="1"/>
        <v>11480</v>
      </c>
      <c r="Q17" s="221">
        <f t="shared" si="1"/>
        <v>10393</v>
      </c>
      <c r="R17" s="221">
        <f>SUM(R18:R30)</f>
        <v>22301</v>
      </c>
      <c r="S17" s="221">
        <f t="shared" si="1"/>
        <v>11790</v>
      </c>
      <c r="T17" s="221">
        <f t="shared" si="1"/>
        <v>10511</v>
      </c>
    </row>
    <row r="18" spans="1:20" ht="23.25" customHeight="1">
      <c r="A18" s="162" t="s">
        <v>280</v>
      </c>
      <c r="B18" s="19"/>
      <c r="C18" s="221">
        <f>SUM(D18:E18)</f>
        <v>25950</v>
      </c>
      <c r="D18" s="221">
        <f>SUM(F18,H18,J18,L18,N18,P18)</f>
        <v>13539</v>
      </c>
      <c r="E18" s="221">
        <f>SUM(G18,I18,K18,M18,O18,Q18)</f>
        <v>12411</v>
      </c>
      <c r="F18" s="169">
        <v>1975</v>
      </c>
      <c r="G18" s="169">
        <v>1849</v>
      </c>
      <c r="H18" s="169">
        <v>2176</v>
      </c>
      <c r="I18" s="169">
        <v>2084</v>
      </c>
      <c r="J18" s="169">
        <v>2344</v>
      </c>
      <c r="K18" s="169">
        <v>2051</v>
      </c>
      <c r="L18" s="169">
        <v>2265</v>
      </c>
      <c r="M18" s="169">
        <v>2075</v>
      </c>
      <c r="N18" s="169">
        <v>2336</v>
      </c>
      <c r="O18" s="169">
        <v>2128</v>
      </c>
      <c r="P18" s="169">
        <v>2443</v>
      </c>
      <c r="Q18" s="169">
        <v>2224</v>
      </c>
      <c r="R18" s="169">
        <f>SUM(S18:T18)</f>
        <v>4547</v>
      </c>
      <c r="S18" s="169">
        <v>2317</v>
      </c>
      <c r="T18" s="169">
        <v>2230</v>
      </c>
    </row>
    <row r="19" spans="1:20" ht="23.25" customHeight="1">
      <c r="A19" s="162" t="s">
        <v>281</v>
      </c>
      <c r="B19" s="19"/>
      <c r="C19" s="221">
        <f aca="true" t="shared" si="2" ref="C19:C30">SUM(D19:E19)</f>
        <v>23122</v>
      </c>
      <c r="D19" s="221">
        <f aca="true" t="shared" si="3" ref="D19:E30">SUM(F19,H19,J19,L19,N19,P19)</f>
        <v>12126</v>
      </c>
      <c r="E19" s="221">
        <f t="shared" si="3"/>
        <v>10996</v>
      </c>
      <c r="F19" s="169">
        <v>1739</v>
      </c>
      <c r="G19" s="169">
        <v>1680</v>
      </c>
      <c r="H19" s="169">
        <v>1971</v>
      </c>
      <c r="I19" s="169">
        <v>1782</v>
      </c>
      <c r="J19" s="169">
        <v>2072</v>
      </c>
      <c r="K19" s="169">
        <v>1926</v>
      </c>
      <c r="L19" s="169">
        <v>2050</v>
      </c>
      <c r="M19" s="169">
        <v>1886</v>
      </c>
      <c r="N19" s="169">
        <v>2119</v>
      </c>
      <c r="O19" s="169">
        <v>1846</v>
      </c>
      <c r="P19" s="169">
        <v>2175</v>
      </c>
      <c r="Q19" s="169">
        <v>1876</v>
      </c>
      <c r="R19" s="169">
        <f aca="true" t="shared" si="4" ref="R19:R30">SUM(S19:T19)</f>
        <v>4115</v>
      </c>
      <c r="S19" s="169">
        <v>2217</v>
      </c>
      <c r="T19" s="169">
        <v>1898</v>
      </c>
    </row>
    <row r="20" spans="1:20" ht="23.25" customHeight="1">
      <c r="A20" s="162" t="s">
        <v>282</v>
      </c>
      <c r="B20" s="19"/>
      <c r="C20" s="221">
        <f t="shared" si="2"/>
        <v>5231</v>
      </c>
      <c r="D20" s="221">
        <f t="shared" si="3"/>
        <v>2781</v>
      </c>
      <c r="E20" s="221">
        <f t="shared" si="3"/>
        <v>2450</v>
      </c>
      <c r="F20" s="169">
        <v>406</v>
      </c>
      <c r="G20" s="169">
        <v>366</v>
      </c>
      <c r="H20" s="169">
        <v>461</v>
      </c>
      <c r="I20" s="169">
        <v>396</v>
      </c>
      <c r="J20" s="169">
        <v>463</v>
      </c>
      <c r="K20" s="169">
        <v>428</v>
      </c>
      <c r="L20" s="169">
        <v>475</v>
      </c>
      <c r="M20" s="169">
        <v>395</v>
      </c>
      <c r="N20" s="169">
        <v>499</v>
      </c>
      <c r="O20" s="169">
        <v>436</v>
      </c>
      <c r="P20" s="169">
        <v>477</v>
      </c>
      <c r="Q20" s="169">
        <v>429</v>
      </c>
      <c r="R20" s="169">
        <f t="shared" si="4"/>
        <v>1001</v>
      </c>
      <c r="S20" s="169">
        <v>527</v>
      </c>
      <c r="T20" s="169">
        <v>474</v>
      </c>
    </row>
    <row r="21" spans="1:20" ht="23.25" customHeight="1">
      <c r="A21" s="162" t="s">
        <v>283</v>
      </c>
      <c r="B21" s="19"/>
      <c r="C21" s="221">
        <f t="shared" si="2"/>
        <v>8996</v>
      </c>
      <c r="D21" s="221">
        <f t="shared" si="3"/>
        <v>4744</v>
      </c>
      <c r="E21" s="221">
        <f t="shared" si="3"/>
        <v>4252</v>
      </c>
      <c r="F21" s="169">
        <v>731</v>
      </c>
      <c r="G21" s="169">
        <v>582</v>
      </c>
      <c r="H21" s="169">
        <v>758</v>
      </c>
      <c r="I21" s="169">
        <v>703</v>
      </c>
      <c r="J21" s="169">
        <v>795</v>
      </c>
      <c r="K21" s="169">
        <v>723</v>
      </c>
      <c r="L21" s="169">
        <v>822</v>
      </c>
      <c r="M21" s="169">
        <v>677</v>
      </c>
      <c r="N21" s="169">
        <v>791</v>
      </c>
      <c r="O21" s="169">
        <v>768</v>
      </c>
      <c r="P21" s="169">
        <v>847</v>
      </c>
      <c r="Q21" s="169">
        <v>799</v>
      </c>
      <c r="R21" s="169">
        <f t="shared" si="4"/>
        <v>1738</v>
      </c>
      <c r="S21" s="169">
        <v>928</v>
      </c>
      <c r="T21" s="169">
        <v>810</v>
      </c>
    </row>
    <row r="22" spans="1:20" ht="23.25" customHeight="1">
      <c r="A22" s="162" t="s">
        <v>284</v>
      </c>
      <c r="B22" s="19"/>
      <c r="C22" s="221">
        <f t="shared" si="2"/>
        <v>10878</v>
      </c>
      <c r="D22" s="221">
        <f t="shared" si="3"/>
        <v>5802</v>
      </c>
      <c r="E22" s="221">
        <f t="shared" si="3"/>
        <v>5076</v>
      </c>
      <c r="F22" s="169">
        <v>845</v>
      </c>
      <c r="G22" s="169">
        <v>737</v>
      </c>
      <c r="H22" s="169">
        <v>937</v>
      </c>
      <c r="I22" s="169">
        <v>842</v>
      </c>
      <c r="J22" s="169">
        <v>1015</v>
      </c>
      <c r="K22" s="169">
        <v>875</v>
      </c>
      <c r="L22" s="169">
        <v>1021</v>
      </c>
      <c r="M22" s="169">
        <v>853</v>
      </c>
      <c r="N22" s="169">
        <v>943</v>
      </c>
      <c r="O22" s="169">
        <v>859</v>
      </c>
      <c r="P22" s="169">
        <v>1041</v>
      </c>
      <c r="Q22" s="169">
        <v>910</v>
      </c>
      <c r="R22" s="169">
        <f t="shared" si="4"/>
        <v>1898</v>
      </c>
      <c r="S22" s="169">
        <v>996</v>
      </c>
      <c r="T22" s="169">
        <v>902</v>
      </c>
    </row>
    <row r="23" spans="1:20" ht="23.25" customHeight="1">
      <c r="A23" s="162" t="s">
        <v>285</v>
      </c>
      <c r="B23" s="19"/>
      <c r="C23" s="221">
        <f t="shared" si="2"/>
        <v>4431</v>
      </c>
      <c r="D23" s="221">
        <f t="shared" si="3"/>
        <v>2304</v>
      </c>
      <c r="E23" s="221">
        <f t="shared" si="3"/>
        <v>2127</v>
      </c>
      <c r="F23" s="169">
        <v>308</v>
      </c>
      <c r="G23" s="169">
        <v>313</v>
      </c>
      <c r="H23" s="169">
        <v>361</v>
      </c>
      <c r="I23" s="169">
        <v>325</v>
      </c>
      <c r="J23" s="169">
        <v>423</v>
      </c>
      <c r="K23" s="169">
        <v>360</v>
      </c>
      <c r="L23" s="169">
        <v>398</v>
      </c>
      <c r="M23" s="169">
        <v>358</v>
      </c>
      <c r="N23" s="169">
        <v>406</v>
      </c>
      <c r="O23" s="169">
        <v>358</v>
      </c>
      <c r="P23" s="169">
        <v>408</v>
      </c>
      <c r="Q23" s="169">
        <v>413</v>
      </c>
      <c r="R23" s="169">
        <f t="shared" si="4"/>
        <v>899</v>
      </c>
      <c r="S23" s="169">
        <v>479</v>
      </c>
      <c r="T23" s="169">
        <v>420</v>
      </c>
    </row>
    <row r="24" spans="1:20" ht="23.25" customHeight="1">
      <c r="A24" s="162" t="s">
        <v>286</v>
      </c>
      <c r="B24" s="19"/>
      <c r="C24" s="221">
        <f t="shared" si="2"/>
        <v>9606</v>
      </c>
      <c r="D24" s="221">
        <f t="shared" si="3"/>
        <v>5008</v>
      </c>
      <c r="E24" s="221">
        <f t="shared" si="3"/>
        <v>4598</v>
      </c>
      <c r="F24" s="169">
        <v>744</v>
      </c>
      <c r="G24" s="169">
        <v>718</v>
      </c>
      <c r="H24" s="169">
        <v>850</v>
      </c>
      <c r="I24" s="169">
        <v>777</v>
      </c>
      <c r="J24" s="169">
        <v>842</v>
      </c>
      <c r="K24" s="169">
        <v>806</v>
      </c>
      <c r="L24" s="169">
        <v>838</v>
      </c>
      <c r="M24" s="169">
        <v>770</v>
      </c>
      <c r="N24" s="169">
        <v>837</v>
      </c>
      <c r="O24" s="169">
        <v>744</v>
      </c>
      <c r="P24" s="169">
        <v>897</v>
      </c>
      <c r="Q24" s="169">
        <v>783</v>
      </c>
      <c r="R24" s="169">
        <f t="shared" si="4"/>
        <v>1733</v>
      </c>
      <c r="S24" s="169">
        <v>913</v>
      </c>
      <c r="T24" s="169">
        <v>820</v>
      </c>
    </row>
    <row r="25" spans="1:20" ht="23.25" customHeight="1">
      <c r="A25" s="162" t="s">
        <v>287</v>
      </c>
      <c r="B25" s="19"/>
      <c r="C25" s="221">
        <f t="shared" si="2"/>
        <v>8857</v>
      </c>
      <c r="D25" s="221">
        <f t="shared" si="3"/>
        <v>4587</v>
      </c>
      <c r="E25" s="221">
        <f t="shared" si="3"/>
        <v>4270</v>
      </c>
      <c r="F25" s="169">
        <v>701</v>
      </c>
      <c r="G25" s="169">
        <v>618</v>
      </c>
      <c r="H25" s="169">
        <v>744</v>
      </c>
      <c r="I25" s="169">
        <v>714</v>
      </c>
      <c r="J25" s="169">
        <v>764</v>
      </c>
      <c r="K25" s="169">
        <v>729</v>
      </c>
      <c r="L25" s="169">
        <v>738</v>
      </c>
      <c r="M25" s="169">
        <v>746</v>
      </c>
      <c r="N25" s="169">
        <v>844</v>
      </c>
      <c r="O25" s="169">
        <v>688</v>
      </c>
      <c r="P25" s="169">
        <v>796</v>
      </c>
      <c r="Q25" s="169">
        <v>775</v>
      </c>
      <c r="R25" s="169">
        <f t="shared" si="4"/>
        <v>1562</v>
      </c>
      <c r="S25" s="169">
        <v>831</v>
      </c>
      <c r="T25" s="169">
        <v>731</v>
      </c>
    </row>
    <row r="26" spans="1:20" ht="23.25" customHeight="1">
      <c r="A26" s="162" t="s">
        <v>288</v>
      </c>
      <c r="B26" s="19"/>
      <c r="C26" s="221">
        <f t="shared" si="2"/>
        <v>6329</v>
      </c>
      <c r="D26" s="221">
        <f t="shared" si="3"/>
        <v>3293</v>
      </c>
      <c r="E26" s="221">
        <f t="shared" si="3"/>
        <v>3036</v>
      </c>
      <c r="F26" s="169">
        <v>522</v>
      </c>
      <c r="G26" s="169">
        <v>446</v>
      </c>
      <c r="H26" s="169">
        <v>549</v>
      </c>
      <c r="I26" s="169">
        <v>511</v>
      </c>
      <c r="J26" s="169">
        <v>559</v>
      </c>
      <c r="K26" s="169">
        <v>486</v>
      </c>
      <c r="L26" s="169">
        <v>560</v>
      </c>
      <c r="M26" s="169">
        <v>522</v>
      </c>
      <c r="N26" s="169">
        <v>566</v>
      </c>
      <c r="O26" s="169">
        <v>513</v>
      </c>
      <c r="P26" s="169">
        <v>537</v>
      </c>
      <c r="Q26" s="169">
        <v>558</v>
      </c>
      <c r="R26" s="169">
        <f t="shared" si="4"/>
        <v>1159</v>
      </c>
      <c r="S26" s="169">
        <v>623</v>
      </c>
      <c r="T26" s="169">
        <v>536</v>
      </c>
    </row>
    <row r="27" spans="1:20" ht="23.25" customHeight="1">
      <c r="A27" s="162" t="s">
        <v>289</v>
      </c>
      <c r="B27" s="19"/>
      <c r="C27" s="221">
        <f t="shared" si="2"/>
        <v>13202</v>
      </c>
      <c r="D27" s="221">
        <f t="shared" si="3"/>
        <v>6899</v>
      </c>
      <c r="E27" s="221">
        <f t="shared" si="3"/>
        <v>6303</v>
      </c>
      <c r="F27" s="169">
        <v>1040</v>
      </c>
      <c r="G27" s="169">
        <v>890</v>
      </c>
      <c r="H27" s="169">
        <v>1090</v>
      </c>
      <c r="I27" s="169">
        <v>1124</v>
      </c>
      <c r="J27" s="169">
        <v>1201</v>
      </c>
      <c r="K27" s="169">
        <v>1065</v>
      </c>
      <c r="L27" s="169">
        <v>1133</v>
      </c>
      <c r="M27" s="169">
        <v>1084</v>
      </c>
      <c r="N27" s="169">
        <v>1199</v>
      </c>
      <c r="O27" s="169">
        <v>1080</v>
      </c>
      <c r="P27" s="169">
        <v>1236</v>
      </c>
      <c r="Q27" s="169">
        <v>1060</v>
      </c>
      <c r="R27" s="169">
        <f t="shared" si="4"/>
        <v>2415</v>
      </c>
      <c r="S27" s="169">
        <v>1280</v>
      </c>
      <c r="T27" s="169">
        <v>1135</v>
      </c>
    </row>
    <row r="28" spans="1:20" ht="23.25" customHeight="1">
      <c r="A28" s="162" t="s">
        <v>290</v>
      </c>
      <c r="B28" s="19"/>
      <c r="C28" s="221">
        <f t="shared" si="2"/>
        <v>2379</v>
      </c>
      <c r="D28" s="221">
        <f t="shared" si="3"/>
        <v>1264</v>
      </c>
      <c r="E28" s="221">
        <f t="shared" si="3"/>
        <v>1115</v>
      </c>
      <c r="F28" s="169">
        <v>189</v>
      </c>
      <c r="G28" s="169">
        <v>157</v>
      </c>
      <c r="H28" s="169">
        <v>185</v>
      </c>
      <c r="I28" s="169">
        <v>180</v>
      </c>
      <c r="J28" s="169">
        <v>210</v>
      </c>
      <c r="K28" s="169">
        <v>186</v>
      </c>
      <c r="L28" s="169">
        <v>240</v>
      </c>
      <c r="M28" s="169">
        <v>196</v>
      </c>
      <c r="N28" s="169">
        <v>207</v>
      </c>
      <c r="O28" s="169">
        <v>186</v>
      </c>
      <c r="P28" s="169">
        <v>233</v>
      </c>
      <c r="Q28" s="169">
        <v>210</v>
      </c>
      <c r="R28" s="169">
        <f t="shared" si="4"/>
        <v>456</v>
      </c>
      <c r="S28" s="169">
        <v>259</v>
      </c>
      <c r="T28" s="169">
        <v>197</v>
      </c>
    </row>
    <row r="29" spans="1:20" ht="23.25" customHeight="1">
      <c r="A29" s="162" t="s">
        <v>291</v>
      </c>
      <c r="B29" s="19"/>
      <c r="C29" s="221">
        <f t="shared" si="2"/>
        <v>3358</v>
      </c>
      <c r="D29" s="221">
        <f t="shared" si="3"/>
        <v>1742</v>
      </c>
      <c r="E29" s="221">
        <f t="shared" si="3"/>
        <v>1616</v>
      </c>
      <c r="F29" s="169">
        <v>241</v>
      </c>
      <c r="G29" s="169">
        <v>216</v>
      </c>
      <c r="H29" s="169">
        <v>275</v>
      </c>
      <c r="I29" s="169">
        <v>257</v>
      </c>
      <c r="J29" s="169">
        <v>300</v>
      </c>
      <c r="K29" s="169">
        <v>277</v>
      </c>
      <c r="L29" s="169">
        <v>306</v>
      </c>
      <c r="M29" s="169">
        <v>268</v>
      </c>
      <c r="N29" s="169">
        <v>279</v>
      </c>
      <c r="O29" s="169">
        <v>277</v>
      </c>
      <c r="P29" s="169">
        <v>341</v>
      </c>
      <c r="Q29" s="169">
        <v>321</v>
      </c>
      <c r="R29" s="169">
        <f t="shared" si="4"/>
        <v>670</v>
      </c>
      <c r="S29" s="169">
        <v>363</v>
      </c>
      <c r="T29" s="169">
        <v>307</v>
      </c>
    </row>
    <row r="30" spans="1:20" ht="23.25" customHeight="1">
      <c r="A30" s="162" t="s">
        <v>292</v>
      </c>
      <c r="B30" s="19"/>
      <c r="C30" s="221">
        <f t="shared" si="2"/>
        <v>521</v>
      </c>
      <c r="D30" s="221">
        <f t="shared" si="3"/>
        <v>269</v>
      </c>
      <c r="E30" s="221">
        <f t="shared" si="3"/>
        <v>252</v>
      </c>
      <c r="F30" s="169">
        <v>48</v>
      </c>
      <c r="G30" s="169">
        <v>42</v>
      </c>
      <c r="H30" s="169">
        <v>46</v>
      </c>
      <c r="I30" s="169">
        <v>36</v>
      </c>
      <c r="J30" s="169">
        <v>37</v>
      </c>
      <c r="K30" s="169">
        <v>41</v>
      </c>
      <c r="L30" s="169">
        <v>38</v>
      </c>
      <c r="M30" s="169">
        <v>55</v>
      </c>
      <c r="N30" s="169">
        <v>51</v>
      </c>
      <c r="O30" s="169">
        <v>43</v>
      </c>
      <c r="P30" s="169">
        <v>49</v>
      </c>
      <c r="Q30" s="169">
        <v>35</v>
      </c>
      <c r="R30" s="169">
        <f t="shared" si="4"/>
        <v>108</v>
      </c>
      <c r="S30" s="169">
        <v>57</v>
      </c>
      <c r="T30" s="169">
        <v>51</v>
      </c>
    </row>
    <row r="31" spans="1:20" ht="23.25" customHeight="1">
      <c r="A31" s="340" t="s">
        <v>293</v>
      </c>
      <c r="B31" s="341"/>
      <c r="C31" s="221">
        <f>SUM(C32:C34)</f>
        <v>1744</v>
      </c>
      <c r="D31" s="221">
        <f aca="true" t="shared" si="5" ref="D31:T31">SUM(D32:D34)</f>
        <v>945</v>
      </c>
      <c r="E31" s="221">
        <f t="shared" si="5"/>
        <v>799</v>
      </c>
      <c r="F31" s="221">
        <f t="shared" si="5"/>
        <v>206</v>
      </c>
      <c r="G31" s="221">
        <f t="shared" si="5"/>
        <v>169</v>
      </c>
      <c r="H31" s="221">
        <f t="shared" si="5"/>
        <v>196</v>
      </c>
      <c r="I31" s="221">
        <f t="shared" si="5"/>
        <v>164</v>
      </c>
      <c r="J31" s="221">
        <f t="shared" si="5"/>
        <v>167</v>
      </c>
      <c r="K31" s="221">
        <f t="shared" si="5"/>
        <v>168</v>
      </c>
      <c r="L31" s="221">
        <f t="shared" si="5"/>
        <v>130</v>
      </c>
      <c r="M31" s="221">
        <f t="shared" si="5"/>
        <v>107</v>
      </c>
      <c r="N31" s="221">
        <f t="shared" si="5"/>
        <v>129</v>
      </c>
      <c r="O31" s="221">
        <f t="shared" si="5"/>
        <v>106</v>
      </c>
      <c r="P31" s="221">
        <f t="shared" si="5"/>
        <v>117</v>
      </c>
      <c r="Q31" s="221">
        <f t="shared" si="5"/>
        <v>85</v>
      </c>
      <c r="R31" s="221">
        <f t="shared" si="5"/>
        <v>158</v>
      </c>
      <c r="S31" s="221">
        <f t="shared" si="5"/>
        <v>91</v>
      </c>
      <c r="T31" s="221">
        <f t="shared" si="5"/>
        <v>67</v>
      </c>
    </row>
    <row r="32" spans="1:20" ht="23.25" customHeight="1">
      <c r="A32" s="162" t="s">
        <v>280</v>
      </c>
      <c r="B32" s="22"/>
      <c r="C32" s="221">
        <f>SUM(D32:E32)</f>
        <v>989</v>
      </c>
      <c r="D32" s="221">
        <f aca="true" t="shared" si="6" ref="D32:E34">SUM(F32,H32,J32,L32,N32,P32)</f>
        <v>519</v>
      </c>
      <c r="E32" s="221">
        <f t="shared" si="6"/>
        <v>470</v>
      </c>
      <c r="F32" s="169">
        <v>131</v>
      </c>
      <c r="G32" s="169">
        <v>105</v>
      </c>
      <c r="H32" s="169">
        <v>108</v>
      </c>
      <c r="I32" s="169">
        <v>103</v>
      </c>
      <c r="J32" s="169">
        <v>102</v>
      </c>
      <c r="K32" s="169">
        <v>106</v>
      </c>
      <c r="L32" s="169">
        <v>63</v>
      </c>
      <c r="M32" s="169">
        <v>56</v>
      </c>
      <c r="N32" s="169">
        <v>65</v>
      </c>
      <c r="O32" s="169">
        <v>54</v>
      </c>
      <c r="P32" s="169">
        <v>50</v>
      </c>
      <c r="Q32" s="169">
        <v>46</v>
      </c>
      <c r="R32" s="169">
        <f>SUM(S32:T32)</f>
        <v>93</v>
      </c>
      <c r="S32" s="169">
        <v>49</v>
      </c>
      <c r="T32" s="169">
        <v>44</v>
      </c>
    </row>
    <row r="33" spans="1:20" ht="23.25" customHeight="1">
      <c r="A33" s="162" t="s">
        <v>281</v>
      </c>
      <c r="B33" s="22"/>
      <c r="C33" s="221">
        <f>SUM(D33:E33)</f>
        <v>348</v>
      </c>
      <c r="D33" s="221">
        <f t="shared" si="6"/>
        <v>185</v>
      </c>
      <c r="E33" s="221">
        <f t="shared" si="6"/>
        <v>163</v>
      </c>
      <c r="F33" s="169">
        <v>29</v>
      </c>
      <c r="G33" s="169">
        <v>32</v>
      </c>
      <c r="H33" s="169">
        <v>33</v>
      </c>
      <c r="I33" s="169">
        <v>30</v>
      </c>
      <c r="J33" s="169">
        <v>29</v>
      </c>
      <c r="K33" s="169">
        <v>30</v>
      </c>
      <c r="L33" s="169">
        <v>30</v>
      </c>
      <c r="M33" s="169">
        <v>28</v>
      </c>
      <c r="N33" s="169">
        <v>33</v>
      </c>
      <c r="O33" s="169">
        <v>27</v>
      </c>
      <c r="P33" s="169">
        <v>31</v>
      </c>
      <c r="Q33" s="169">
        <v>16</v>
      </c>
      <c r="R33" s="169">
        <f>SUM(S33:T33)</f>
        <v>30</v>
      </c>
      <c r="S33" s="169">
        <v>18</v>
      </c>
      <c r="T33" s="169">
        <v>12</v>
      </c>
    </row>
    <row r="34" spans="1:20" ht="23.25" customHeight="1" thickBot="1">
      <c r="A34" s="163" t="s">
        <v>288</v>
      </c>
      <c r="B34" s="181"/>
      <c r="C34" s="222">
        <f>SUM(D34:E34)</f>
        <v>407</v>
      </c>
      <c r="D34" s="222">
        <f t="shared" si="6"/>
        <v>241</v>
      </c>
      <c r="E34" s="222">
        <f t="shared" si="6"/>
        <v>166</v>
      </c>
      <c r="F34" s="171">
        <v>46</v>
      </c>
      <c r="G34" s="171">
        <v>32</v>
      </c>
      <c r="H34" s="171">
        <v>55</v>
      </c>
      <c r="I34" s="171">
        <v>31</v>
      </c>
      <c r="J34" s="171">
        <v>36</v>
      </c>
      <c r="K34" s="171">
        <v>32</v>
      </c>
      <c r="L34" s="171">
        <v>37</v>
      </c>
      <c r="M34" s="171">
        <v>23</v>
      </c>
      <c r="N34" s="171">
        <v>31</v>
      </c>
      <c r="O34" s="171">
        <v>25</v>
      </c>
      <c r="P34" s="171">
        <v>36</v>
      </c>
      <c r="Q34" s="171">
        <v>23</v>
      </c>
      <c r="R34" s="171">
        <f>SUM(S34:T34)</f>
        <v>35</v>
      </c>
      <c r="S34" s="171">
        <v>24</v>
      </c>
      <c r="T34" s="171">
        <v>11</v>
      </c>
    </row>
  </sheetData>
  <sheetProtection formatCells="0" formatRows="0" insertRows="0" deleteRows="0"/>
  <mergeCells count="15">
    <mergeCell ref="A17:B17"/>
    <mergeCell ref="A31:B31"/>
    <mergeCell ref="A2:I2"/>
    <mergeCell ref="J2:T2"/>
    <mergeCell ref="A4:B6"/>
    <mergeCell ref="C4:I4"/>
    <mergeCell ref="J4:Q4"/>
    <mergeCell ref="R4:T5"/>
    <mergeCell ref="C5:E5"/>
    <mergeCell ref="F5:G5"/>
    <mergeCell ref="H5:I5"/>
    <mergeCell ref="J5:K5"/>
    <mergeCell ref="L5:M5"/>
    <mergeCell ref="N5:O5"/>
    <mergeCell ref="P5:Q5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showGridLines="0" view="pageBreakPreview" zoomScaleNormal="115" zoomScaleSheetLayoutView="100" workbookViewId="0" topLeftCell="A10">
      <selection activeCell="A1" sqref="A1"/>
    </sheetView>
  </sheetViews>
  <sheetFormatPr defaultColWidth="8.25390625" defaultRowHeight="19.5" customHeight="1"/>
  <cols>
    <col min="1" max="1" width="25.875" style="20" customWidth="1"/>
    <col min="2" max="3" width="8.625" style="20" customWidth="1"/>
    <col min="4" max="12" width="14.625" style="20" customWidth="1"/>
    <col min="13" max="16384" width="8.25390625" style="20" customWidth="1"/>
  </cols>
  <sheetData>
    <row r="1" spans="1:21" s="105" customFormat="1" ht="18" customHeight="1">
      <c r="A1" s="104" t="s">
        <v>108</v>
      </c>
      <c r="L1" s="107" t="s">
        <v>19</v>
      </c>
      <c r="O1" s="106"/>
      <c r="P1" s="106"/>
      <c r="S1" s="107"/>
      <c r="U1" s="107"/>
    </row>
    <row r="2" spans="1:12" s="167" customFormat="1" ht="24.75" customHeight="1">
      <c r="A2" s="342" t="s">
        <v>399</v>
      </c>
      <c r="B2" s="342"/>
      <c r="C2" s="342"/>
      <c r="D2" s="342"/>
      <c r="E2" s="342"/>
      <c r="F2" s="342"/>
      <c r="G2" s="342" t="s">
        <v>107</v>
      </c>
      <c r="H2" s="342"/>
      <c r="I2" s="342"/>
      <c r="J2" s="342"/>
      <c r="K2" s="342"/>
      <c r="L2" s="342"/>
    </row>
    <row r="3" spans="1:21" s="105" customFormat="1" ht="21.75" customHeight="1" thickBot="1">
      <c r="A3" s="353" t="s">
        <v>79</v>
      </c>
      <c r="B3" s="353"/>
      <c r="C3" s="353"/>
      <c r="D3" s="353"/>
      <c r="E3" s="353"/>
      <c r="F3" s="353"/>
      <c r="G3" s="353" t="s">
        <v>52</v>
      </c>
      <c r="H3" s="353"/>
      <c r="I3" s="353"/>
      <c r="J3" s="353"/>
      <c r="K3" s="353"/>
      <c r="L3" s="353"/>
      <c r="M3" s="106"/>
      <c r="N3" s="106"/>
      <c r="O3" s="106"/>
      <c r="P3" s="106"/>
      <c r="Q3" s="106"/>
      <c r="R3" s="106"/>
      <c r="S3" s="106"/>
      <c r="T3" s="106"/>
      <c r="U3" s="106"/>
    </row>
    <row r="4" spans="1:12" s="105" customFormat="1" ht="19.5" customHeight="1">
      <c r="A4" s="257" t="s">
        <v>254</v>
      </c>
      <c r="B4" s="348" t="s">
        <v>255</v>
      </c>
      <c r="C4" s="349"/>
      <c r="D4" s="338" t="s">
        <v>256</v>
      </c>
      <c r="E4" s="338"/>
      <c r="F4" s="339"/>
      <c r="G4" s="246" t="s">
        <v>43</v>
      </c>
      <c r="H4" s="338"/>
      <c r="I4" s="338"/>
      <c r="J4" s="337" t="s">
        <v>246</v>
      </c>
      <c r="K4" s="338"/>
      <c r="L4" s="339"/>
    </row>
    <row r="5" spans="1:12" s="105" customFormat="1" ht="19.5" customHeight="1">
      <c r="A5" s="256"/>
      <c r="B5" s="350"/>
      <c r="C5" s="309"/>
      <c r="D5" s="248" t="s">
        <v>257</v>
      </c>
      <c r="E5" s="248"/>
      <c r="F5" s="248"/>
      <c r="G5" s="256" t="s">
        <v>258</v>
      </c>
      <c r="H5" s="248"/>
      <c r="I5" s="248"/>
      <c r="J5" s="248"/>
      <c r="K5" s="248"/>
      <c r="L5" s="260"/>
    </row>
    <row r="6" spans="1:12" s="105" customFormat="1" ht="30" customHeight="1" thickBot="1">
      <c r="A6" s="258"/>
      <c r="B6" s="351"/>
      <c r="C6" s="352"/>
      <c r="D6" s="14" t="s">
        <v>112</v>
      </c>
      <c r="E6" s="14" t="s">
        <v>121</v>
      </c>
      <c r="F6" s="14" t="s">
        <v>122</v>
      </c>
      <c r="G6" s="15" t="s">
        <v>112</v>
      </c>
      <c r="H6" s="14" t="s">
        <v>121</v>
      </c>
      <c r="I6" s="14" t="s">
        <v>122</v>
      </c>
      <c r="J6" s="14" t="s">
        <v>112</v>
      </c>
      <c r="K6" s="14" t="s">
        <v>121</v>
      </c>
      <c r="L6" s="168" t="s">
        <v>122</v>
      </c>
    </row>
    <row r="7" spans="1:12" s="106" customFormat="1" ht="36.75" customHeight="1">
      <c r="A7" s="119" t="s">
        <v>259</v>
      </c>
      <c r="B7" s="169"/>
      <c r="C7" s="169">
        <v>312</v>
      </c>
      <c r="D7" s="169">
        <v>1775</v>
      </c>
      <c r="E7" s="169">
        <v>44</v>
      </c>
      <c r="F7" s="169">
        <v>1731</v>
      </c>
      <c r="G7" s="169">
        <v>177</v>
      </c>
      <c r="H7" s="170" t="s">
        <v>21</v>
      </c>
      <c r="I7" s="170" t="s">
        <v>21</v>
      </c>
      <c r="J7" s="169">
        <f>K7+L7</f>
        <v>18222</v>
      </c>
      <c r="K7" s="169">
        <v>9553</v>
      </c>
      <c r="L7" s="169">
        <v>8669</v>
      </c>
    </row>
    <row r="8" spans="1:12" s="106" customFormat="1" ht="36.75" customHeight="1">
      <c r="A8" s="119" t="s">
        <v>260</v>
      </c>
      <c r="B8" s="169"/>
      <c r="C8" s="169">
        <v>287</v>
      </c>
      <c r="D8" s="169">
        <v>1738</v>
      </c>
      <c r="E8" s="169">
        <v>40</v>
      </c>
      <c r="F8" s="169">
        <v>1698</v>
      </c>
      <c r="G8" s="169">
        <v>124</v>
      </c>
      <c r="H8" s="170" t="s">
        <v>22</v>
      </c>
      <c r="I8" s="170" t="s">
        <v>22</v>
      </c>
      <c r="J8" s="169">
        <f>K8+L8</f>
        <v>18932</v>
      </c>
      <c r="K8" s="169">
        <v>9929</v>
      </c>
      <c r="L8" s="169">
        <v>9003</v>
      </c>
    </row>
    <row r="9" spans="1:12" s="106" customFormat="1" ht="36.75" customHeight="1">
      <c r="A9" s="119" t="s">
        <v>261</v>
      </c>
      <c r="B9" s="169"/>
      <c r="C9" s="169">
        <v>287</v>
      </c>
      <c r="D9" s="169">
        <v>1824</v>
      </c>
      <c r="E9" s="169">
        <v>46</v>
      </c>
      <c r="F9" s="169">
        <v>1778</v>
      </c>
      <c r="G9" s="169">
        <v>126</v>
      </c>
      <c r="H9" s="170" t="s">
        <v>22</v>
      </c>
      <c r="I9" s="170" t="s">
        <v>22</v>
      </c>
      <c r="J9" s="169">
        <f>K9+L9</f>
        <v>20034</v>
      </c>
      <c r="K9" s="169">
        <v>10664</v>
      </c>
      <c r="L9" s="169">
        <v>9370</v>
      </c>
    </row>
    <row r="10" spans="1:12" s="106" customFormat="1" ht="36.75" customHeight="1">
      <c r="A10" s="119" t="s">
        <v>262</v>
      </c>
      <c r="B10" s="169"/>
      <c r="C10" s="169">
        <v>303</v>
      </c>
      <c r="D10" s="169">
        <v>1609</v>
      </c>
      <c r="E10" s="169">
        <v>32</v>
      </c>
      <c r="F10" s="169">
        <v>1577</v>
      </c>
      <c r="G10" s="169">
        <v>153</v>
      </c>
      <c r="H10" s="170">
        <v>50</v>
      </c>
      <c r="I10" s="170">
        <v>103</v>
      </c>
      <c r="J10" s="169">
        <f>K10+L10</f>
        <v>21896</v>
      </c>
      <c r="K10" s="169">
        <v>11615</v>
      </c>
      <c r="L10" s="169">
        <v>10281</v>
      </c>
    </row>
    <row r="11" spans="1:22" s="106" customFormat="1" ht="36.75" customHeight="1" thickBot="1">
      <c r="A11" s="120" t="s">
        <v>263</v>
      </c>
      <c r="B11" s="171"/>
      <c r="C11" s="171">
        <v>309</v>
      </c>
      <c r="D11" s="171">
        <v>1563</v>
      </c>
      <c r="E11" s="171">
        <v>21</v>
      </c>
      <c r="F11" s="171">
        <v>1542</v>
      </c>
      <c r="G11" s="171">
        <v>387</v>
      </c>
      <c r="H11" s="172">
        <v>106</v>
      </c>
      <c r="I11" s="172">
        <v>281</v>
      </c>
      <c r="J11" s="171">
        <f>K11+L11</f>
        <v>23355</v>
      </c>
      <c r="K11" s="171">
        <v>12325</v>
      </c>
      <c r="L11" s="171">
        <v>11030</v>
      </c>
      <c r="M11" s="162"/>
      <c r="N11" s="162"/>
      <c r="O11" s="162"/>
      <c r="P11" s="162"/>
      <c r="Q11" s="162"/>
      <c r="R11" s="162"/>
      <c r="S11" s="162"/>
      <c r="T11" s="162"/>
      <c r="U11" s="162"/>
      <c r="V11" s="162"/>
    </row>
    <row r="12" spans="1:22" s="106" customFormat="1" ht="9" customHeight="1">
      <c r="A12" s="173"/>
      <c r="B12" s="174"/>
      <c r="C12" s="174"/>
      <c r="D12" s="174"/>
      <c r="E12" s="174"/>
      <c r="F12" s="174"/>
      <c r="G12" s="174"/>
      <c r="H12" s="175"/>
      <c r="I12" s="175"/>
      <c r="J12" s="174"/>
      <c r="K12" s="174"/>
      <c r="L12" s="174"/>
      <c r="M12" s="162"/>
      <c r="N12" s="162"/>
      <c r="O12" s="162"/>
      <c r="P12" s="162"/>
      <c r="Q12" s="162"/>
      <c r="R12" s="162"/>
      <c r="S12" s="162"/>
      <c r="T12" s="162"/>
      <c r="U12" s="162"/>
      <c r="V12" s="162"/>
    </row>
    <row r="13" spans="1:22" ht="21.75" customHeight="1" thickBot="1">
      <c r="A13" s="353" t="s">
        <v>78</v>
      </c>
      <c r="B13" s="353"/>
      <c r="C13" s="353"/>
      <c r="D13" s="353"/>
      <c r="E13" s="353"/>
      <c r="F13" s="353"/>
      <c r="G13" s="353" t="s">
        <v>53</v>
      </c>
      <c r="H13" s="353"/>
      <c r="I13" s="353"/>
      <c r="J13" s="353"/>
      <c r="K13" s="353"/>
      <c r="L13" s="353"/>
      <c r="M13" s="162"/>
      <c r="N13" s="162"/>
      <c r="O13" s="162"/>
      <c r="P13" s="162"/>
      <c r="Q13" s="162"/>
      <c r="R13" s="162"/>
      <c r="S13" s="162"/>
      <c r="T13" s="162"/>
      <c r="U13" s="162"/>
      <c r="V13" s="176"/>
    </row>
    <row r="14" spans="1:22" s="105" customFormat="1" ht="19.5" customHeight="1">
      <c r="A14" s="354" t="s">
        <v>254</v>
      </c>
      <c r="B14" s="350" t="s">
        <v>255</v>
      </c>
      <c r="C14" s="309"/>
      <c r="D14" s="355" t="s">
        <v>256</v>
      </c>
      <c r="E14" s="355"/>
      <c r="F14" s="252"/>
      <c r="G14" s="254" t="s">
        <v>90</v>
      </c>
      <c r="H14" s="355"/>
      <c r="I14" s="355"/>
      <c r="J14" s="356" t="s">
        <v>246</v>
      </c>
      <c r="K14" s="355"/>
      <c r="L14" s="252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12" s="105" customFormat="1" ht="19.5" customHeight="1">
      <c r="A15" s="256"/>
      <c r="B15" s="350"/>
      <c r="C15" s="309"/>
      <c r="D15" s="248" t="s">
        <v>264</v>
      </c>
      <c r="E15" s="248"/>
      <c r="F15" s="248"/>
      <c r="G15" s="256" t="s">
        <v>258</v>
      </c>
      <c r="H15" s="248"/>
      <c r="I15" s="248"/>
      <c r="J15" s="248"/>
      <c r="K15" s="248"/>
      <c r="L15" s="260"/>
    </row>
    <row r="16" spans="1:12" s="105" customFormat="1" ht="30" customHeight="1" thickBot="1">
      <c r="A16" s="258"/>
      <c r="B16" s="351"/>
      <c r="C16" s="352"/>
      <c r="D16" s="14" t="s">
        <v>112</v>
      </c>
      <c r="E16" s="14" t="s">
        <v>121</v>
      </c>
      <c r="F16" s="14" t="s">
        <v>122</v>
      </c>
      <c r="G16" s="15" t="s">
        <v>112</v>
      </c>
      <c r="H16" s="14" t="s">
        <v>121</v>
      </c>
      <c r="I16" s="14" t="s">
        <v>122</v>
      </c>
      <c r="J16" s="14" t="s">
        <v>112</v>
      </c>
      <c r="K16" s="14" t="s">
        <v>121</v>
      </c>
      <c r="L16" s="168" t="s">
        <v>122</v>
      </c>
    </row>
    <row r="17" spans="1:12" s="106" customFormat="1" ht="36.75" customHeight="1">
      <c r="A17" s="177" t="s">
        <v>265</v>
      </c>
      <c r="B17" s="169"/>
      <c r="C17" s="169">
        <v>516</v>
      </c>
      <c r="D17" s="169">
        <v>4060</v>
      </c>
      <c r="E17" s="169">
        <v>64</v>
      </c>
      <c r="F17" s="169">
        <v>3996</v>
      </c>
      <c r="G17" s="169">
        <v>1155</v>
      </c>
      <c r="H17" s="169">
        <v>299</v>
      </c>
      <c r="I17" s="169">
        <v>856</v>
      </c>
      <c r="J17" s="169">
        <f>K17+L17</f>
        <v>43701</v>
      </c>
      <c r="K17" s="169">
        <v>23076</v>
      </c>
      <c r="L17" s="169">
        <v>20625</v>
      </c>
    </row>
    <row r="18" spans="1:12" s="106" customFormat="1" ht="36.75" customHeight="1">
      <c r="A18" s="119" t="s">
        <v>266</v>
      </c>
      <c r="B18" s="169"/>
      <c r="C18" s="169">
        <v>518</v>
      </c>
      <c r="D18" s="169">
        <v>4043</v>
      </c>
      <c r="E18" s="169">
        <v>60</v>
      </c>
      <c r="F18" s="169">
        <v>3983</v>
      </c>
      <c r="G18" s="169">
        <v>1234</v>
      </c>
      <c r="H18" s="169">
        <v>359</v>
      </c>
      <c r="I18" s="169">
        <v>875</v>
      </c>
      <c r="J18" s="169">
        <v>42998</v>
      </c>
      <c r="K18" s="169">
        <v>22632</v>
      </c>
      <c r="L18" s="169">
        <v>20366</v>
      </c>
    </row>
    <row r="19" spans="1:12" s="106" customFormat="1" ht="36.75" customHeight="1">
      <c r="A19" s="119" t="s">
        <v>267</v>
      </c>
      <c r="B19" s="169"/>
      <c r="C19" s="169">
        <v>523</v>
      </c>
      <c r="D19" s="169">
        <v>4144</v>
      </c>
      <c r="E19" s="169">
        <v>56</v>
      </c>
      <c r="F19" s="169">
        <v>4088</v>
      </c>
      <c r="G19" s="169">
        <v>1463</v>
      </c>
      <c r="H19" s="169">
        <v>481</v>
      </c>
      <c r="I19" s="169">
        <v>982</v>
      </c>
      <c r="J19" s="169">
        <v>42382</v>
      </c>
      <c r="K19" s="169">
        <v>22162</v>
      </c>
      <c r="L19" s="169">
        <v>20220</v>
      </c>
    </row>
    <row r="20" spans="1:12" s="106" customFormat="1" ht="36.75" customHeight="1">
      <c r="A20" s="119" t="s">
        <v>268</v>
      </c>
      <c r="B20" s="169"/>
      <c r="C20" s="169">
        <v>528</v>
      </c>
      <c r="D20" s="169">
        <v>4332</v>
      </c>
      <c r="E20" s="169">
        <v>61</v>
      </c>
      <c r="F20" s="169">
        <v>4271</v>
      </c>
      <c r="G20" s="169">
        <v>1581</v>
      </c>
      <c r="H20" s="169">
        <v>533</v>
      </c>
      <c r="I20" s="169">
        <v>1048</v>
      </c>
      <c r="J20" s="169">
        <v>44367</v>
      </c>
      <c r="K20" s="169">
        <v>23229</v>
      </c>
      <c r="L20" s="169">
        <v>21138</v>
      </c>
    </row>
    <row r="21" spans="1:12" s="106" customFormat="1" ht="36.75" customHeight="1">
      <c r="A21" s="119" t="s">
        <v>123</v>
      </c>
      <c r="B21" s="169"/>
      <c r="C21" s="169">
        <v>524</v>
      </c>
      <c r="D21" s="221">
        <f aca="true" t="shared" si="0" ref="D21:L21">SUM(D22:D23)</f>
        <v>4406</v>
      </c>
      <c r="E21" s="221">
        <f t="shared" si="0"/>
        <v>56</v>
      </c>
      <c r="F21" s="221">
        <f t="shared" si="0"/>
        <v>4350</v>
      </c>
      <c r="G21" s="221">
        <f t="shared" si="0"/>
        <v>1618</v>
      </c>
      <c r="H21" s="221">
        <f t="shared" si="0"/>
        <v>539</v>
      </c>
      <c r="I21" s="221">
        <f t="shared" si="0"/>
        <v>1079</v>
      </c>
      <c r="J21" s="221">
        <f t="shared" si="0"/>
        <v>47794</v>
      </c>
      <c r="K21" s="221">
        <f t="shared" si="0"/>
        <v>24802</v>
      </c>
      <c r="L21" s="221">
        <f t="shared" si="0"/>
        <v>22992</v>
      </c>
    </row>
    <row r="22" spans="1:12" s="106" customFormat="1" ht="36.75" customHeight="1">
      <c r="A22" s="119" t="s">
        <v>269</v>
      </c>
      <c r="B22" s="169"/>
      <c r="C22" s="169">
        <v>131</v>
      </c>
      <c r="D22" s="169">
        <f>E22+F22</f>
        <v>911</v>
      </c>
      <c r="E22" s="169">
        <v>7</v>
      </c>
      <c r="F22" s="169">
        <v>904</v>
      </c>
      <c r="G22" s="169">
        <f>SUM(H22:I22)</f>
        <v>316</v>
      </c>
      <c r="H22" s="169">
        <v>15</v>
      </c>
      <c r="I22" s="169">
        <v>301</v>
      </c>
      <c r="J22" s="169">
        <f>SUM(K22:L22)</f>
        <v>10273</v>
      </c>
      <c r="K22" s="169">
        <v>5225</v>
      </c>
      <c r="L22" s="169">
        <v>5048</v>
      </c>
    </row>
    <row r="23" spans="1:12" s="106" customFormat="1" ht="36.75" customHeight="1">
      <c r="A23" s="119" t="s">
        <v>270</v>
      </c>
      <c r="B23" s="169"/>
      <c r="C23" s="169">
        <f>C21-C22</f>
        <v>393</v>
      </c>
      <c r="D23" s="169">
        <f>E23+F23</f>
        <v>3495</v>
      </c>
      <c r="E23" s="169">
        <v>49</v>
      </c>
      <c r="F23" s="169">
        <v>3446</v>
      </c>
      <c r="G23" s="169">
        <f>SUM(H23:I23)</f>
        <v>1302</v>
      </c>
      <c r="H23" s="169">
        <v>524</v>
      </c>
      <c r="I23" s="169">
        <v>778</v>
      </c>
      <c r="J23" s="169">
        <f>SUM(K23:L23)</f>
        <v>37521</v>
      </c>
      <c r="K23" s="169">
        <v>19577</v>
      </c>
      <c r="L23" s="169">
        <v>17944</v>
      </c>
    </row>
    <row r="24" spans="1:12" ht="3" customHeight="1" thickBot="1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</row>
    <row r="25" spans="1:7" s="137" customFormat="1" ht="15" customHeight="1">
      <c r="A25" s="84" t="s">
        <v>206</v>
      </c>
      <c r="G25" s="137" t="s">
        <v>47</v>
      </c>
    </row>
    <row r="26" spans="1:12" ht="15" customHeight="1">
      <c r="A26" s="358" t="s">
        <v>271</v>
      </c>
      <c r="B26" s="358"/>
      <c r="C26" s="358"/>
      <c r="D26" s="358"/>
      <c r="E26" s="358"/>
      <c r="F26" s="358"/>
      <c r="G26" s="180" t="s">
        <v>101</v>
      </c>
      <c r="H26" s="162"/>
      <c r="I26" s="162"/>
      <c r="J26" s="162"/>
      <c r="K26" s="162"/>
      <c r="L26" s="162"/>
    </row>
    <row r="27" spans="1:12" ht="15" customHeight="1">
      <c r="A27" s="104" t="s">
        <v>499</v>
      </c>
      <c r="B27" s="105"/>
      <c r="C27" s="105"/>
      <c r="D27" s="105"/>
      <c r="E27" s="105"/>
      <c r="F27" s="105"/>
      <c r="G27" s="162" t="s">
        <v>102</v>
      </c>
      <c r="H27" s="162"/>
      <c r="I27" s="162"/>
      <c r="J27" s="162"/>
      <c r="K27" s="162"/>
      <c r="L27" s="162"/>
    </row>
    <row r="28" spans="1:23" s="105" customFormat="1" ht="15" customHeight="1">
      <c r="A28" s="104" t="s">
        <v>500</v>
      </c>
      <c r="B28" s="104"/>
      <c r="C28" s="104"/>
      <c r="D28" s="104"/>
      <c r="E28" s="104"/>
      <c r="F28" s="104"/>
      <c r="G28" s="104" t="s">
        <v>103</v>
      </c>
      <c r="J28" s="104"/>
      <c r="W28" s="116"/>
    </row>
    <row r="29" spans="1:7" ht="15" customHeight="1">
      <c r="A29" s="357"/>
      <c r="B29" s="357"/>
      <c r="C29" s="357"/>
      <c r="D29" s="357"/>
      <c r="E29" s="357"/>
      <c r="F29" s="357"/>
      <c r="G29" s="104" t="s">
        <v>105</v>
      </c>
    </row>
    <row r="30" ht="15" customHeight="1">
      <c r="G30" s="104" t="s">
        <v>104</v>
      </c>
    </row>
    <row r="31" ht="15" customHeight="1">
      <c r="G31" s="104" t="s">
        <v>106</v>
      </c>
    </row>
    <row r="32" spans="1:6" ht="19.5" customHeight="1">
      <c r="A32" s="358"/>
      <c r="B32" s="358"/>
      <c r="C32" s="358"/>
      <c r="D32" s="358"/>
      <c r="E32" s="358"/>
      <c r="F32" s="358"/>
    </row>
    <row r="33" spans="1:6" ht="19.5" customHeight="1">
      <c r="A33" s="359"/>
      <c r="B33" s="359"/>
      <c r="C33" s="359"/>
      <c r="D33" s="359"/>
      <c r="E33" s="359"/>
      <c r="F33" s="359"/>
    </row>
    <row r="36" ht="19.5" customHeight="1">
      <c r="G36" s="162"/>
    </row>
    <row r="37" ht="19.5" customHeight="1">
      <c r="G37" s="162"/>
    </row>
    <row r="38" ht="19.5" customHeight="1">
      <c r="G38" s="162"/>
    </row>
    <row r="39" ht="19.5" customHeight="1">
      <c r="G39" s="162"/>
    </row>
    <row r="40" ht="19.5" customHeight="1">
      <c r="G40" s="104"/>
    </row>
    <row r="41" ht="19.5" customHeight="1">
      <c r="G41" s="104"/>
    </row>
  </sheetData>
  <sheetProtection formatCells="0" formatRows="0" insertRows="0" deleteRows="0"/>
  <mergeCells count="24">
    <mergeCell ref="A29:F29"/>
    <mergeCell ref="A32:F32"/>
    <mergeCell ref="A33:F33"/>
    <mergeCell ref="A26:F26"/>
    <mergeCell ref="A3:F3"/>
    <mergeCell ref="A13:F13"/>
    <mergeCell ref="G13:L13"/>
    <mergeCell ref="A14:A16"/>
    <mergeCell ref="B14:C16"/>
    <mergeCell ref="D14:F14"/>
    <mergeCell ref="G14:I14"/>
    <mergeCell ref="J14:L15"/>
    <mergeCell ref="D15:F15"/>
    <mergeCell ref="G15:I15"/>
    <mergeCell ref="A2:F2"/>
    <mergeCell ref="G2:L2"/>
    <mergeCell ref="A4:A6"/>
    <mergeCell ref="B4:C6"/>
    <mergeCell ref="D4:F4"/>
    <mergeCell ref="G4:I4"/>
    <mergeCell ref="J4:L5"/>
    <mergeCell ref="D5:F5"/>
    <mergeCell ref="G5:I5"/>
    <mergeCell ref="G3:L3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showGridLines="0" view="pageBreakPreview" zoomScale="85" zoomScaleNormal="11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625" defaultRowHeight="19.5" customHeight="1"/>
  <cols>
    <col min="1" max="1" width="16.625" style="161" customWidth="1"/>
    <col min="2" max="5" width="17.625" style="161" customWidth="1"/>
    <col min="6" max="11" width="9.625" style="161" customWidth="1"/>
    <col min="12" max="13" width="15.125" style="161" customWidth="1"/>
    <col min="14" max="14" width="7.625" style="161" customWidth="1"/>
    <col min="15" max="15" width="8.375" style="161" customWidth="1"/>
    <col min="16" max="16384" width="9.625" style="161" customWidth="1"/>
  </cols>
  <sheetData>
    <row r="1" spans="1:16" s="6" customFormat="1" ht="18" customHeight="1">
      <c r="A1" s="5" t="s">
        <v>108</v>
      </c>
      <c r="L1" s="7"/>
      <c r="P1" s="8"/>
    </row>
    <row r="2" spans="1:15" s="151" customFormat="1" ht="24.75" customHeight="1">
      <c r="A2" s="365" t="s">
        <v>398</v>
      </c>
      <c r="B2" s="366"/>
      <c r="C2" s="366"/>
      <c r="D2" s="366"/>
      <c r="E2" s="366"/>
      <c r="F2" s="367" t="s">
        <v>63</v>
      </c>
      <c r="G2" s="368"/>
      <c r="H2" s="368"/>
      <c r="I2" s="368"/>
      <c r="J2" s="368"/>
      <c r="K2" s="368"/>
      <c r="L2" s="368"/>
      <c r="M2" s="368"/>
      <c r="N2" s="150"/>
      <c r="O2" s="150"/>
    </row>
    <row r="3" spans="1:13" s="155" customFormat="1" ht="15" customHeight="1" thickBot="1">
      <c r="A3" s="152"/>
      <c r="B3" s="153"/>
      <c r="C3" s="153"/>
      <c r="D3" s="153"/>
      <c r="E3" s="153"/>
      <c r="F3" s="153"/>
      <c r="G3" s="153"/>
      <c r="H3" s="153"/>
      <c r="I3" s="154"/>
      <c r="J3" s="154"/>
      <c r="K3" s="154"/>
      <c r="L3" s="154"/>
      <c r="M3" s="154"/>
    </row>
    <row r="4" spans="1:15" s="157" customFormat="1" ht="34.5" customHeight="1">
      <c r="A4" s="369" t="s">
        <v>207</v>
      </c>
      <c r="B4" s="372" t="s">
        <v>244</v>
      </c>
      <c r="C4" s="373"/>
      <c r="D4" s="374" t="s">
        <v>245</v>
      </c>
      <c r="E4" s="375"/>
      <c r="F4" s="376" t="s">
        <v>246</v>
      </c>
      <c r="G4" s="377"/>
      <c r="H4" s="377"/>
      <c r="I4" s="377"/>
      <c r="J4" s="377"/>
      <c r="K4" s="377"/>
      <c r="L4" s="374" t="s">
        <v>247</v>
      </c>
      <c r="M4" s="244"/>
      <c r="N4" s="156"/>
      <c r="O4" s="156"/>
    </row>
    <row r="5" spans="1:15" s="157" customFormat="1" ht="34.5" customHeight="1">
      <c r="A5" s="370"/>
      <c r="B5" s="378" t="s">
        <v>248</v>
      </c>
      <c r="C5" s="362" t="s">
        <v>249</v>
      </c>
      <c r="D5" s="362" t="s">
        <v>248</v>
      </c>
      <c r="E5" s="362" t="s">
        <v>249</v>
      </c>
      <c r="F5" s="363" t="s">
        <v>250</v>
      </c>
      <c r="G5" s="364"/>
      <c r="H5" s="364"/>
      <c r="I5" s="364" t="s">
        <v>251</v>
      </c>
      <c r="J5" s="364"/>
      <c r="K5" s="364"/>
      <c r="L5" s="362" t="s">
        <v>252</v>
      </c>
      <c r="M5" s="360" t="s">
        <v>253</v>
      </c>
      <c r="N5" s="156"/>
      <c r="O5" s="156"/>
    </row>
    <row r="6" spans="1:15" s="157" customFormat="1" ht="34.5" customHeight="1" thickBot="1">
      <c r="A6" s="371"/>
      <c r="B6" s="310"/>
      <c r="C6" s="306"/>
      <c r="D6" s="306"/>
      <c r="E6" s="306"/>
      <c r="F6" s="15" t="s">
        <v>212</v>
      </c>
      <c r="G6" s="14" t="s">
        <v>121</v>
      </c>
      <c r="H6" s="14" t="s">
        <v>122</v>
      </c>
      <c r="I6" s="15" t="s">
        <v>212</v>
      </c>
      <c r="J6" s="14" t="s">
        <v>121</v>
      </c>
      <c r="K6" s="14" t="s">
        <v>122</v>
      </c>
      <c r="L6" s="306"/>
      <c r="M6" s="361"/>
      <c r="N6" s="156"/>
      <c r="O6" s="156"/>
    </row>
    <row r="7" spans="1:15" ht="60.75" customHeight="1">
      <c r="A7" s="43" t="s">
        <v>458</v>
      </c>
      <c r="B7" s="158">
        <v>23</v>
      </c>
      <c r="C7" s="159">
        <v>19</v>
      </c>
      <c r="D7" s="159">
        <v>83</v>
      </c>
      <c r="E7" s="159">
        <v>54</v>
      </c>
      <c r="F7" s="159">
        <v>2026</v>
      </c>
      <c r="G7" s="159">
        <v>56</v>
      </c>
      <c r="H7" s="159">
        <v>1970</v>
      </c>
      <c r="I7" s="159">
        <v>911</v>
      </c>
      <c r="J7" s="159">
        <v>322</v>
      </c>
      <c r="K7" s="159">
        <v>589</v>
      </c>
      <c r="L7" s="159">
        <v>295</v>
      </c>
      <c r="M7" s="159">
        <v>292</v>
      </c>
      <c r="N7" s="160"/>
      <c r="O7" s="160"/>
    </row>
    <row r="8" spans="1:13" s="160" customFormat="1" ht="60.75" customHeight="1">
      <c r="A8" s="91" t="s">
        <v>459</v>
      </c>
      <c r="B8" s="162">
        <v>23</v>
      </c>
      <c r="C8" s="159">
        <v>18</v>
      </c>
      <c r="D8" s="159">
        <v>80</v>
      </c>
      <c r="E8" s="159">
        <v>50</v>
      </c>
      <c r="F8" s="159">
        <v>1770</v>
      </c>
      <c r="G8" s="159">
        <v>52</v>
      </c>
      <c r="H8" s="159">
        <v>1718</v>
      </c>
      <c r="I8" s="159">
        <v>863</v>
      </c>
      <c r="J8" s="159">
        <v>304</v>
      </c>
      <c r="K8" s="159">
        <v>559</v>
      </c>
      <c r="L8" s="159">
        <v>386</v>
      </c>
      <c r="M8" s="159">
        <v>291</v>
      </c>
    </row>
    <row r="9" spans="1:13" s="160" customFormat="1" ht="60.75" customHeight="1">
      <c r="A9" s="91" t="s">
        <v>460</v>
      </c>
      <c r="B9" s="162">
        <v>23</v>
      </c>
      <c r="C9" s="159">
        <v>18</v>
      </c>
      <c r="D9" s="159">
        <v>72</v>
      </c>
      <c r="E9" s="159">
        <v>51</v>
      </c>
      <c r="F9" s="159">
        <v>1557</v>
      </c>
      <c r="G9" s="159">
        <v>61</v>
      </c>
      <c r="H9" s="159">
        <v>1496</v>
      </c>
      <c r="I9" s="159">
        <v>810</v>
      </c>
      <c r="J9" s="159">
        <v>265</v>
      </c>
      <c r="K9" s="159">
        <v>545</v>
      </c>
      <c r="L9" s="159">
        <v>289</v>
      </c>
      <c r="M9" s="159">
        <v>219</v>
      </c>
    </row>
    <row r="10" spans="1:13" s="160" customFormat="1" ht="60.75" customHeight="1">
      <c r="A10" s="91" t="s">
        <v>461</v>
      </c>
      <c r="B10" s="162">
        <v>23</v>
      </c>
      <c r="C10" s="159">
        <v>18</v>
      </c>
      <c r="D10" s="159">
        <v>69</v>
      </c>
      <c r="E10" s="159">
        <v>52</v>
      </c>
      <c r="F10" s="159">
        <v>1300</v>
      </c>
      <c r="G10" s="159">
        <v>49</v>
      </c>
      <c r="H10" s="159">
        <v>1251</v>
      </c>
      <c r="I10" s="159">
        <v>751</v>
      </c>
      <c r="J10" s="159">
        <v>251</v>
      </c>
      <c r="K10" s="159">
        <v>500</v>
      </c>
      <c r="L10" s="159">
        <v>342</v>
      </c>
      <c r="M10" s="159">
        <v>263</v>
      </c>
    </row>
    <row r="11" spans="1:13" s="160" customFormat="1" ht="60.75" customHeight="1">
      <c r="A11" s="91" t="s">
        <v>462</v>
      </c>
      <c r="B11" s="162">
        <v>21</v>
      </c>
      <c r="C11" s="159">
        <v>18</v>
      </c>
      <c r="D11" s="159">
        <v>64</v>
      </c>
      <c r="E11" s="159">
        <v>49</v>
      </c>
      <c r="F11" s="159">
        <v>1154</v>
      </c>
      <c r="G11" s="159">
        <v>68</v>
      </c>
      <c r="H11" s="159">
        <v>1086</v>
      </c>
      <c r="I11" s="159">
        <v>714</v>
      </c>
      <c r="J11" s="159">
        <v>249</v>
      </c>
      <c r="K11" s="159">
        <v>465</v>
      </c>
      <c r="L11" s="159">
        <v>277</v>
      </c>
      <c r="M11" s="159">
        <v>273</v>
      </c>
    </row>
    <row r="12" spans="1:13" s="160" customFormat="1" ht="60.75" customHeight="1">
      <c r="A12" s="91" t="s">
        <v>463</v>
      </c>
      <c r="B12" s="162">
        <v>20</v>
      </c>
      <c r="C12" s="159">
        <v>17</v>
      </c>
      <c r="D12" s="159">
        <v>57</v>
      </c>
      <c r="E12" s="159">
        <v>47</v>
      </c>
      <c r="F12" s="159">
        <v>999</v>
      </c>
      <c r="G12" s="159">
        <v>53</v>
      </c>
      <c r="H12" s="159">
        <v>946</v>
      </c>
      <c r="I12" s="159">
        <v>638</v>
      </c>
      <c r="J12" s="159">
        <v>221</v>
      </c>
      <c r="K12" s="159">
        <v>417</v>
      </c>
      <c r="L12" s="159">
        <v>273</v>
      </c>
      <c r="M12" s="159">
        <v>217</v>
      </c>
    </row>
    <row r="13" spans="1:13" s="160" customFormat="1" ht="60.75" customHeight="1">
      <c r="A13" s="91" t="s">
        <v>464</v>
      </c>
      <c r="B13" s="162">
        <v>21</v>
      </c>
      <c r="C13" s="159">
        <v>17</v>
      </c>
      <c r="D13" s="159">
        <v>55</v>
      </c>
      <c r="E13" s="159">
        <v>46</v>
      </c>
      <c r="F13" s="159">
        <v>1030</v>
      </c>
      <c r="G13" s="159">
        <v>59</v>
      </c>
      <c r="H13" s="159">
        <v>971</v>
      </c>
      <c r="I13" s="159">
        <v>602</v>
      </c>
      <c r="J13" s="159">
        <v>197</v>
      </c>
      <c r="K13" s="159">
        <v>405</v>
      </c>
      <c r="L13" s="159">
        <v>194</v>
      </c>
      <c r="M13" s="159">
        <v>219</v>
      </c>
    </row>
    <row r="14" spans="1:13" s="160" customFormat="1" ht="60.75" customHeight="1">
      <c r="A14" s="91" t="s">
        <v>467</v>
      </c>
      <c r="B14" s="162">
        <v>20</v>
      </c>
      <c r="C14" s="159">
        <v>17</v>
      </c>
      <c r="D14" s="159">
        <v>53</v>
      </c>
      <c r="E14" s="159">
        <v>44</v>
      </c>
      <c r="F14" s="159">
        <v>925</v>
      </c>
      <c r="G14" s="159">
        <v>54</v>
      </c>
      <c r="H14" s="159">
        <v>871</v>
      </c>
      <c r="I14" s="159">
        <v>607</v>
      </c>
      <c r="J14" s="159">
        <v>178</v>
      </c>
      <c r="K14" s="159">
        <v>429</v>
      </c>
      <c r="L14" s="159">
        <v>161</v>
      </c>
      <c r="M14" s="159">
        <v>184</v>
      </c>
    </row>
    <row r="15" spans="1:13" s="160" customFormat="1" ht="60.75" customHeight="1">
      <c r="A15" s="91" t="s">
        <v>466</v>
      </c>
      <c r="B15" s="162">
        <v>20</v>
      </c>
      <c r="C15" s="159">
        <v>17</v>
      </c>
      <c r="D15" s="159">
        <v>49</v>
      </c>
      <c r="E15" s="159">
        <v>44</v>
      </c>
      <c r="F15" s="159">
        <v>892</v>
      </c>
      <c r="G15" s="159">
        <v>52</v>
      </c>
      <c r="H15" s="159">
        <v>840</v>
      </c>
      <c r="I15" s="159">
        <v>592</v>
      </c>
      <c r="J15" s="159">
        <v>159</v>
      </c>
      <c r="K15" s="159">
        <v>433</v>
      </c>
      <c r="L15" s="159">
        <v>182</v>
      </c>
      <c r="M15" s="159">
        <v>158</v>
      </c>
    </row>
    <row r="16" spans="1:13" s="165" customFormat="1" ht="60.75" customHeight="1" thickBot="1">
      <c r="A16" s="112" t="s">
        <v>194</v>
      </c>
      <c r="B16" s="163">
        <v>20</v>
      </c>
      <c r="C16" s="164">
        <v>17</v>
      </c>
      <c r="D16" s="164">
        <v>49</v>
      </c>
      <c r="E16" s="164">
        <v>45</v>
      </c>
      <c r="F16" s="164">
        <f>SUM(G16:H16)</f>
        <v>891</v>
      </c>
      <c r="G16" s="164">
        <v>62</v>
      </c>
      <c r="H16" s="164">
        <v>829</v>
      </c>
      <c r="I16" s="164">
        <f>SUM(J16:K16)</f>
        <v>618</v>
      </c>
      <c r="J16" s="164">
        <v>166</v>
      </c>
      <c r="K16" s="164">
        <v>452</v>
      </c>
      <c r="L16" s="164">
        <v>164</v>
      </c>
      <c r="M16" s="164">
        <v>174</v>
      </c>
    </row>
    <row r="17" spans="1:25" s="86" customFormat="1" ht="15" customHeight="1">
      <c r="A17" s="37" t="s">
        <v>206</v>
      </c>
      <c r="B17" s="166"/>
      <c r="C17" s="166"/>
      <c r="D17" s="166"/>
      <c r="E17" s="166"/>
      <c r="F17" s="37" t="s">
        <v>51</v>
      </c>
      <c r="G17" s="166"/>
      <c r="H17" s="166"/>
      <c r="I17" s="166"/>
      <c r="J17" s="166"/>
      <c r="K17" s="166"/>
      <c r="L17" s="37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</row>
  </sheetData>
  <sheetProtection formatCells="0" formatRows="0" insertRows="0" deleteRows="0"/>
  <mergeCells count="15">
    <mergeCell ref="F4:K4"/>
    <mergeCell ref="L4:M4"/>
    <mergeCell ref="B5:B6"/>
    <mergeCell ref="C5:C6"/>
    <mergeCell ref="L5:L6"/>
    <mergeCell ref="M5:M6"/>
    <mergeCell ref="D5:D6"/>
    <mergeCell ref="E5:E6"/>
    <mergeCell ref="F5:H5"/>
    <mergeCell ref="I5:K5"/>
    <mergeCell ref="A2:E2"/>
    <mergeCell ref="F2:M2"/>
    <mergeCell ref="A4:A6"/>
    <mergeCell ref="B4:C4"/>
    <mergeCell ref="D4:E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6"/>
  <sheetViews>
    <sheetView showGridLines="0" view="pageBreakPreview" zoomScale="90" zoomScaleNormal="11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5390625" defaultRowHeight="16.5"/>
  <cols>
    <col min="1" max="1" width="16.625" style="7" customWidth="1"/>
    <col min="2" max="6" width="14.125" style="7" customWidth="1"/>
    <col min="7" max="11" width="17.375" style="7" customWidth="1"/>
    <col min="12" max="16384" width="8.75390625" style="7" customWidth="1"/>
  </cols>
  <sheetData>
    <row r="1" spans="1:22" s="6" customFormat="1" ht="18" customHeight="1">
      <c r="A1" s="5" t="s">
        <v>108</v>
      </c>
      <c r="K1" s="8" t="s">
        <v>23</v>
      </c>
      <c r="P1" s="7"/>
      <c r="Q1" s="7"/>
      <c r="V1" s="8"/>
    </row>
    <row r="2" spans="1:11" s="138" customFormat="1" ht="24.75" customHeight="1">
      <c r="A2" s="242" t="s">
        <v>397</v>
      </c>
      <c r="B2" s="242"/>
      <c r="C2" s="242"/>
      <c r="D2" s="242"/>
      <c r="E2" s="242"/>
      <c r="F2" s="242"/>
      <c r="G2" s="242" t="s">
        <v>94</v>
      </c>
      <c r="H2" s="242"/>
      <c r="I2" s="242"/>
      <c r="J2" s="242"/>
      <c r="K2" s="242"/>
    </row>
    <row r="3" spans="6:11" s="8" customFormat="1" ht="15" customHeight="1" thickBot="1">
      <c r="F3" s="8" t="s">
        <v>222</v>
      </c>
      <c r="K3" s="8" t="s">
        <v>24</v>
      </c>
    </row>
    <row r="4" spans="1:11" s="6" customFormat="1" ht="31.5" customHeight="1">
      <c r="A4" s="262" t="s">
        <v>223</v>
      </c>
      <c r="B4" s="297" t="s">
        <v>232</v>
      </c>
      <c r="C4" s="287" t="s">
        <v>233</v>
      </c>
      <c r="D4" s="273"/>
      <c r="E4" s="273"/>
      <c r="F4" s="278"/>
      <c r="G4" s="272" t="s">
        <v>234</v>
      </c>
      <c r="H4" s="273"/>
      <c r="I4" s="273"/>
      <c r="J4" s="273"/>
      <c r="K4" s="273"/>
    </row>
    <row r="5" spans="1:11" s="6" customFormat="1" ht="69.75" customHeight="1" thickBot="1">
      <c r="A5" s="264"/>
      <c r="B5" s="300"/>
      <c r="C5" s="47" t="s">
        <v>235</v>
      </c>
      <c r="D5" s="47" t="s">
        <v>236</v>
      </c>
      <c r="E5" s="47" t="s">
        <v>237</v>
      </c>
      <c r="F5" s="47" t="s">
        <v>238</v>
      </c>
      <c r="G5" s="46" t="s">
        <v>235</v>
      </c>
      <c r="H5" s="47" t="s">
        <v>239</v>
      </c>
      <c r="I5" s="47" t="s">
        <v>240</v>
      </c>
      <c r="J5" s="47" t="s">
        <v>241</v>
      </c>
      <c r="K5" s="47" t="s">
        <v>242</v>
      </c>
    </row>
    <row r="6" spans="1:11" ht="60.75" customHeight="1">
      <c r="A6" s="91" t="s">
        <v>469</v>
      </c>
      <c r="B6" s="145">
        <v>1096</v>
      </c>
      <c r="C6" s="145">
        <v>864</v>
      </c>
      <c r="D6" s="146">
        <v>388</v>
      </c>
      <c r="E6" s="146">
        <v>473</v>
      </c>
      <c r="F6" s="146">
        <v>3</v>
      </c>
      <c r="G6" s="145">
        <v>232</v>
      </c>
      <c r="H6" s="146">
        <v>8</v>
      </c>
      <c r="I6" s="146">
        <v>20</v>
      </c>
      <c r="J6" s="146">
        <v>2</v>
      </c>
      <c r="K6" s="146">
        <v>7</v>
      </c>
    </row>
    <row r="7" spans="1:11" ht="60.75" customHeight="1">
      <c r="A7" s="91" t="s">
        <v>470</v>
      </c>
      <c r="B7" s="145">
        <v>1222</v>
      </c>
      <c r="C7" s="145">
        <v>966</v>
      </c>
      <c r="D7" s="146">
        <v>446</v>
      </c>
      <c r="E7" s="146">
        <v>517</v>
      </c>
      <c r="F7" s="146">
        <v>3</v>
      </c>
      <c r="G7" s="145">
        <v>256</v>
      </c>
      <c r="H7" s="146">
        <v>9</v>
      </c>
      <c r="I7" s="146">
        <v>23</v>
      </c>
      <c r="J7" s="146">
        <v>2</v>
      </c>
      <c r="K7" s="146">
        <v>7</v>
      </c>
    </row>
    <row r="8" spans="1:11" ht="60.75" customHeight="1">
      <c r="A8" s="91" t="s">
        <v>471</v>
      </c>
      <c r="B8" s="145">
        <v>1324</v>
      </c>
      <c r="C8" s="145">
        <v>1053</v>
      </c>
      <c r="D8" s="146">
        <v>501</v>
      </c>
      <c r="E8" s="146">
        <v>545</v>
      </c>
      <c r="F8" s="146">
        <v>7</v>
      </c>
      <c r="G8" s="145">
        <v>271</v>
      </c>
      <c r="H8" s="146">
        <v>9</v>
      </c>
      <c r="I8" s="146">
        <v>24</v>
      </c>
      <c r="J8" s="146">
        <v>2</v>
      </c>
      <c r="K8" s="146">
        <v>7</v>
      </c>
    </row>
    <row r="9" spans="1:11" ht="60.75" customHeight="1">
      <c r="A9" s="91" t="s">
        <v>472</v>
      </c>
      <c r="B9" s="145">
        <v>1418</v>
      </c>
      <c r="C9" s="145">
        <v>1130</v>
      </c>
      <c r="D9" s="146">
        <v>549</v>
      </c>
      <c r="E9" s="146">
        <v>573</v>
      </c>
      <c r="F9" s="146">
        <v>8</v>
      </c>
      <c r="G9" s="145">
        <v>288</v>
      </c>
      <c r="H9" s="146">
        <v>9</v>
      </c>
      <c r="I9" s="146">
        <v>25</v>
      </c>
      <c r="J9" s="146">
        <v>2</v>
      </c>
      <c r="K9" s="146">
        <v>7</v>
      </c>
    </row>
    <row r="10" spans="1:11" ht="60.75" customHeight="1">
      <c r="A10" s="91" t="s">
        <v>473</v>
      </c>
      <c r="B10" s="145">
        <v>1511</v>
      </c>
      <c r="C10" s="145">
        <v>1203</v>
      </c>
      <c r="D10" s="146">
        <v>601</v>
      </c>
      <c r="E10" s="146">
        <v>594</v>
      </c>
      <c r="F10" s="146">
        <v>8</v>
      </c>
      <c r="G10" s="145">
        <v>308</v>
      </c>
      <c r="H10" s="146">
        <v>9</v>
      </c>
      <c r="I10" s="146">
        <v>25</v>
      </c>
      <c r="J10" s="146">
        <v>3</v>
      </c>
      <c r="K10" s="146">
        <v>7</v>
      </c>
    </row>
    <row r="11" spans="1:11" ht="60.75" customHeight="1">
      <c r="A11" s="91" t="s">
        <v>474</v>
      </c>
      <c r="B11" s="145">
        <v>1504</v>
      </c>
      <c r="C11" s="145">
        <v>1194</v>
      </c>
      <c r="D11" s="146">
        <v>620</v>
      </c>
      <c r="E11" s="146">
        <v>566</v>
      </c>
      <c r="F11" s="146">
        <v>8</v>
      </c>
      <c r="G11" s="145">
        <v>310</v>
      </c>
      <c r="H11" s="146">
        <v>9</v>
      </c>
      <c r="I11" s="146">
        <v>25</v>
      </c>
      <c r="J11" s="146">
        <v>3</v>
      </c>
      <c r="K11" s="146">
        <v>7</v>
      </c>
    </row>
    <row r="12" spans="1:11" ht="60.75" customHeight="1">
      <c r="A12" s="91" t="s">
        <v>475</v>
      </c>
      <c r="B12" s="145">
        <v>1508</v>
      </c>
      <c r="C12" s="145">
        <v>1198</v>
      </c>
      <c r="D12" s="146">
        <v>631</v>
      </c>
      <c r="E12" s="146">
        <v>557</v>
      </c>
      <c r="F12" s="146">
        <v>10</v>
      </c>
      <c r="G12" s="145">
        <v>310</v>
      </c>
      <c r="H12" s="146">
        <v>10</v>
      </c>
      <c r="I12" s="146">
        <v>24</v>
      </c>
      <c r="J12" s="146">
        <v>4</v>
      </c>
      <c r="K12" s="146">
        <v>7</v>
      </c>
    </row>
    <row r="13" spans="1:11" ht="60.75" customHeight="1">
      <c r="A13" s="91" t="s">
        <v>476</v>
      </c>
      <c r="B13" s="145">
        <v>1500</v>
      </c>
      <c r="C13" s="145">
        <v>1190</v>
      </c>
      <c r="D13" s="146">
        <v>638</v>
      </c>
      <c r="E13" s="146">
        <v>543</v>
      </c>
      <c r="F13" s="146">
        <v>9</v>
      </c>
      <c r="G13" s="145">
        <v>310</v>
      </c>
      <c r="H13" s="146">
        <v>10</v>
      </c>
      <c r="I13" s="146">
        <v>24</v>
      </c>
      <c r="J13" s="146">
        <v>4</v>
      </c>
      <c r="K13" s="146">
        <v>7</v>
      </c>
    </row>
    <row r="14" spans="1:33" ht="60.75" customHeight="1">
      <c r="A14" s="91" t="s">
        <v>477</v>
      </c>
      <c r="B14" s="145">
        <v>1540</v>
      </c>
      <c r="C14" s="145">
        <v>1214</v>
      </c>
      <c r="D14" s="146">
        <v>662</v>
      </c>
      <c r="E14" s="146">
        <v>543</v>
      </c>
      <c r="F14" s="146">
        <v>9</v>
      </c>
      <c r="G14" s="145">
        <v>326</v>
      </c>
      <c r="H14" s="145">
        <v>10</v>
      </c>
      <c r="I14" s="145">
        <v>24</v>
      </c>
      <c r="J14" s="145">
        <v>4</v>
      </c>
      <c r="K14" s="145">
        <v>7</v>
      </c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</row>
    <row r="15" spans="1:11" s="144" customFormat="1" ht="60.75" customHeight="1" thickBot="1">
      <c r="A15" s="95" t="s">
        <v>231</v>
      </c>
      <c r="B15" s="223">
        <f>SUM(C15,G15)</f>
        <v>1534</v>
      </c>
      <c r="C15" s="224">
        <f>SUM(D15:F15)</f>
        <v>1218</v>
      </c>
      <c r="D15" s="147">
        <v>669</v>
      </c>
      <c r="E15" s="147">
        <v>542</v>
      </c>
      <c r="F15" s="147">
        <v>7</v>
      </c>
      <c r="G15" s="147">
        <f>SUM(H15:K15,'8-7 續'!B15:H15)</f>
        <v>316</v>
      </c>
      <c r="H15" s="147">
        <v>10</v>
      </c>
      <c r="I15" s="147">
        <v>20</v>
      </c>
      <c r="J15" s="147">
        <v>4</v>
      </c>
      <c r="K15" s="147">
        <v>7</v>
      </c>
    </row>
    <row r="16" spans="1:20" s="33" customFormat="1" ht="15" customHeight="1">
      <c r="A16" s="148" t="s">
        <v>243</v>
      </c>
      <c r="B16" s="149"/>
      <c r="C16" s="149"/>
      <c r="D16" s="149"/>
      <c r="E16" s="149"/>
      <c r="F16" s="149"/>
      <c r="G16" s="37" t="s">
        <v>100</v>
      </c>
      <c r="H16" s="149"/>
      <c r="I16" s="149"/>
      <c r="J16" s="37"/>
      <c r="K16" s="149"/>
      <c r="L16" s="149"/>
      <c r="M16" s="149"/>
      <c r="N16" s="149"/>
      <c r="O16" s="149"/>
      <c r="P16" s="149"/>
      <c r="Q16" s="149"/>
      <c r="R16" s="149"/>
      <c r="S16" s="86"/>
      <c r="T16" s="86"/>
    </row>
  </sheetData>
  <sheetProtection formatCells="0" formatRows="0" insertRows="0" deleteRows="0"/>
  <mergeCells count="6">
    <mergeCell ref="A2:F2"/>
    <mergeCell ref="G2:K2"/>
    <mergeCell ref="A4:A5"/>
    <mergeCell ref="B4:B5"/>
    <mergeCell ref="C4:F4"/>
    <mergeCell ref="G4:K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Q15"/>
  <sheetViews>
    <sheetView showGridLines="0" view="pageBreakPreview" zoomScale="85" zoomScaleNormal="11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5390625" defaultRowHeight="16.5"/>
  <cols>
    <col min="1" max="1" width="16.625" style="7" customWidth="1"/>
    <col min="2" max="4" width="23.625" style="7" customWidth="1"/>
    <col min="5" max="8" width="21.625" style="7" customWidth="1"/>
    <col min="9" max="16384" width="8.75390625" style="7" customWidth="1"/>
  </cols>
  <sheetData>
    <row r="1" spans="1:16" s="6" customFormat="1" ht="18" customHeight="1">
      <c r="A1" s="5" t="s">
        <v>221</v>
      </c>
      <c r="H1" s="8" t="s">
        <v>25</v>
      </c>
      <c r="P1" s="8"/>
    </row>
    <row r="2" spans="1:8" s="138" customFormat="1" ht="24.75" customHeight="1">
      <c r="A2" s="242" t="s">
        <v>396</v>
      </c>
      <c r="B2" s="242"/>
      <c r="C2" s="242"/>
      <c r="D2" s="242"/>
      <c r="E2" s="242" t="s">
        <v>93</v>
      </c>
      <c r="F2" s="242"/>
      <c r="G2" s="242"/>
      <c r="H2" s="242"/>
    </row>
    <row r="3" spans="4:8" s="8" customFormat="1" ht="15" customHeight="1" thickBot="1">
      <c r="D3" s="8" t="s">
        <v>222</v>
      </c>
      <c r="H3" s="8" t="s">
        <v>26</v>
      </c>
    </row>
    <row r="4" spans="1:8" s="6" customFormat="1" ht="31.5" customHeight="1">
      <c r="A4" s="262" t="s">
        <v>223</v>
      </c>
      <c r="B4" s="289" t="s">
        <v>224</v>
      </c>
      <c r="C4" s="273"/>
      <c r="D4" s="273"/>
      <c r="E4" s="272" t="s">
        <v>49</v>
      </c>
      <c r="F4" s="273"/>
      <c r="G4" s="273"/>
      <c r="H4" s="273"/>
    </row>
    <row r="5" spans="1:8" s="6" customFormat="1" ht="67.5" customHeight="1" thickBot="1">
      <c r="A5" s="264"/>
      <c r="B5" s="46" t="s">
        <v>225</v>
      </c>
      <c r="C5" s="47" t="s">
        <v>226</v>
      </c>
      <c r="D5" s="47" t="s">
        <v>227</v>
      </c>
      <c r="E5" s="46" t="s">
        <v>501</v>
      </c>
      <c r="F5" s="47" t="s">
        <v>228</v>
      </c>
      <c r="G5" s="47" t="s">
        <v>229</v>
      </c>
      <c r="H5" s="139" t="s">
        <v>230</v>
      </c>
    </row>
    <row r="6" spans="1:8" ht="60.75" customHeight="1">
      <c r="A6" s="91" t="s">
        <v>469</v>
      </c>
      <c r="B6" s="140">
        <v>27</v>
      </c>
      <c r="C6" s="140">
        <v>69</v>
      </c>
      <c r="D6" s="140">
        <v>26</v>
      </c>
      <c r="E6" s="140">
        <v>57</v>
      </c>
      <c r="F6" s="140" t="s">
        <v>11</v>
      </c>
      <c r="G6" s="140">
        <v>2</v>
      </c>
      <c r="H6" s="140">
        <v>14</v>
      </c>
    </row>
    <row r="7" spans="1:8" ht="60.75" customHeight="1">
      <c r="A7" s="91" t="s">
        <v>470</v>
      </c>
      <c r="B7" s="140">
        <v>28</v>
      </c>
      <c r="C7" s="140">
        <v>79</v>
      </c>
      <c r="D7" s="140">
        <v>32</v>
      </c>
      <c r="E7" s="140">
        <v>59</v>
      </c>
      <c r="F7" s="140" t="s">
        <v>11</v>
      </c>
      <c r="G7" s="140">
        <v>2</v>
      </c>
      <c r="H7" s="140">
        <v>15</v>
      </c>
    </row>
    <row r="8" spans="1:8" ht="60.75" customHeight="1">
      <c r="A8" s="91" t="s">
        <v>471</v>
      </c>
      <c r="B8" s="140">
        <v>28</v>
      </c>
      <c r="C8" s="140">
        <v>87</v>
      </c>
      <c r="D8" s="140">
        <v>35</v>
      </c>
      <c r="E8" s="140">
        <v>60</v>
      </c>
      <c r="F8" s="140" t="s">
        <v>11</v>
      </c>
      <c r="G8" s="140">
        <v>2</v>
      </c>
      <c r="H8" s="140">
        <v>17</v>
      </c>
    </row>
    <row r="9" spans="1:8" ht="60.75" customHeight="1">
      <c r="A9" s="91" t="s">
        <v>472</v>
      </c>
      <c r="B9" s="140">
        <v>30</v>
      </c>
      <c r="C9" s="140">
        <v>95</v>
      </c>
      <c r="D9" s="140">
        <v>39</v>
      </c>
      <c r="E9" s="140">
        <v>60</v>
      </c>
      <c r="F9" s="140" t="s">
        <v>11</v>
      </c>
      <c r="G9" s="140">
        <v>2</v>
      </c>
      <c r="H9" s="140">
        <v>19</v>
      </c>
    </row>
    <row r="10" spans="1:8" ht="60.75" customHeight="1">
      <c r="A10" s="91" t="s">
        <v>473</v>
      </c>
      <c r="B10" s="140">
        <v>31</v>
      </c>
      <c r="C10" s="140">
        <v>107</v>
      </c>
      <c r="D10" s="140">
        <v>42</v>
      </c>
      <c r="E10" s="140">
        <v>60</v>
      </c>
      <c r="F10" s="140" t="s">
        <v>11</v>
      </c>
      <c r="G10" s="140">
        <v>2</v>
      </c>
      <c r="H10" s="140">
        <v>22</v>
      </c>
    </row>
    <row r="11" spans="1:8" ht="60.75" customHeight="1">
      <c r="A11" s="91" t="s">
        <v>474</v>
      </c>
      <c r="B11" s="140">
        <v>30</v>
      </c>
      <c r="C11" s="140">
        <v>110</v>
      </c>
      <c r="D11" s="140">
        <v>44</v>
      </c>
      <c r="E11" s="140">
        <v>60</v>
      </c>
      <c r="F11" s="140" t="s">
        <v>11</v>
      </c>
      <c r="G11" s="140">
        <v>2</v>
      </c>
      <c r="H11" s="140">
        <v>20</v>
      </c>
    </row>
    <row r="12" spans="1:8" ht="60.75" customHeight="1">
      <c r="A12" s="91" t="s">
        <v>475</v>
      </c>
      <c r="B12" s="140">
        <v>28</v>
      </c>
      <c r="C12" s="140">
        <v>113</v>
      </c>
      <c r="D12" s="140">
        <v>44</v>
      </c>
      <c r="E12" s="140">
        <v>58</v>
      </c>
      <c r="F12" s="140" t="s">
        <v>11</v>
      </c>
      <c r="G12" s="140">
        <v>2</v>
      </c>
      <c r="H12" s="140">
        <v>20</v>
      </c>
    </row>
    <row r="13" spans="1:8" ht="60.75" customHeight="1">
      <c r="A13" s="91" t="s">
        <v>476</v>
      </c>
      <c r="B13" s="141">
        <v>27</v>
      </c>
      <c r="C13" s="140">
        <v>113</v>
      </c>
      <c r="D13" s="140">
        <v>47</v>
      </c>
      <c r="E13" s="140">
        <v>54</v>
      </c>
      <c r="F13" s="140" t="s">
        <v>11</v>
      </c>
      <c r="G13" s="140">
        <v>2</v>
      </c>
      <c r="H13" s="140">
        <v>22</v>
      </c>
    </row>
    <row r="14" spans="1:43" ht="60.75" customHeight="1">
      <c r="A14" s="91" t="s">
        <v>477</v>
      </c>
      <c r="B14" s="8">
        <v>28</v>
      </c>
      <c r="C14" s="8">
        <v>121</v>
      </c>
      <c r="D14" s="8">
        <v>53</v>
      </c>
      <c r="E14" s="8">
        <v>53</v>
      </c>
      <c r="F14" s="140" t="s">
        <v>11</v>
      </c>
      <c r="G14" s="8">
        <v>2</v>
      </c>
      <c r="H14" s="8">
        <v>24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</row>
    <row r="15" spans="1:8" s="144" customFormat="1" ht="60.75" customHeight="1" thickBot="1">
      <c r="A15" s="112" t="s">
        <v>231</v>
      </c>
      <c r="B15" s="109">
        <v>28</v>
      </c>
      <c r="C15" s="109">
        <v>123</v>
      </c>
      <c r="D15" s="109">
        <v>52</v>
      </c>
      <c r="E15" s="109">
        <v>50</v>
      </c>
      <c r="F15" s="143" t="s">
        <v>14</v>
      </c>
      <c r="G15" s="109">
        <v>2</v>
      </c>
      <c r="H15" s="109">
        <v>20</v>
      </c>
    </row>
  </sheetData>
  <sheetProtection formatCells="0" formatRows="0" insertRows="0" deleteRows="0"/>
  <mergeCells count="5">
    <mergeCell ref="A2:D2"/>
    <mergeCell ref="E2:H2"/>
    <mergeCell ref="A4:A5"/>
    <mergeCell ref="B4:D4"/>
    <mergeCell ref="E4:H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8"/>
  <sheetViews>
    <sheetView showGridLines="0" view="pageBreakPreview" zoomScale="85" zoomScaleNormal="11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5390625" defaultRowHeight="13.5" customHeight="1"/>
  <cols>
    <col min="1" max="1" width="18.625" style="124" customWidth="1"/>
    <col min="2" max="7" width="11.125" style="124" customWidth="1"/>
    <col min="8" max="11" width="9.625" style="124" customWidth="1"/>
    <col min="12" max="12" width="9.625" style="66" customWidth="1"/>
    <col min="13" max="16" width="9.625" style="124" customWidth="1"/>
    <col min="17" max="16384" width="8.75390625" style="124" customWidth="1"/>
  </cols>
  <sheetData>
    <row r="1" spans="1:16" s="6" customFormat="1" ht="18" customHeight="1">
      <c r="A1" s="5" t="s">
        <v>108</v>
      </c>
      <c r="L1" s="7"/>
      <c r="P1" s="8" t="s">
        <v>8</v>
      </c>
    </row>
    <row r="2" spans="1:16" s="114" customFormat="1" ht="24.75" customHeight="1">
      <c r="A2" s="365" t="s">
        <v>395</v>
      </c>
      <c r="B2" s="365"/>
      <c r="C2" s="365"/>
      <c r="D2" s="365"/>
      <c r="E2" s="365"/>
      <c r="F2" s="365"/>
      <c r="G2" s="365"/>
      <c r="H2" s="368" t="s">
        <v>27</v>
      </c>
      <c r="I2" s="368"/>
      <c r="J2" s="368"/>
      <c r="K2" s="368"/>
      <c r="L2" s="368"/>
      <c r="M2" s="368"/>
      <c r="N2" s="368"/>
      <c r="O2" s="368"/>
      <c r="P2" s="368"/>
    </row>
    <row r="3" spans="1:16" s="117" customFormat="1" ht="13.5" customHeight="1" thickBo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s="118" customFormat="1" ht="33.75" customHeight="1">
      <c r="A4" s="380" t="s">
        <v>207</v>
      </c>
      <c r="B4" s="392" t="s">
        <v>215</v>
      </c>
      <c r="C4" s="383"/>
      <c r="D4" s="383"/>
      <c r="E4" s="383"/>
      <c r="F4" s="383"/>
      <c r="G4" s="383"/>
      <c r="H4" s="383"/>
      <c r="I4" s="383"/>
      <c r="J4" s="383"/>
      <c r="K4" s="388" t="s">
        <v>216</v>
      </c>
      <c r="L4" s="389"/>
      <c r="M4" s="390"/>
      <c r="N4" s="383" t="s">
        <v>217</v>
      </c>
      <c r="O4" s="384"/>
      <c r="P4" s="384"/>
    </row>
    <row r="5" spans="1:16" s="118" customFormat="1" ht="33.75" customHeight="1">
      <c r="A5" s="381"/>
      <c r="B5" s="387" t="s">
        <v>116</v>
      </c>
      <c r="C5" s="386"/>
      <c r="D5" s="386"/>
      <c r="E5" s="393" t="s">
        <v>208</v>
      </c>
      <c r="F5" s="393"/>
      <c r="G5" s="393"/>
      <c r="H5" s="385" t="s">
        <v>209</v>
      </c>
      <c r="I5" s="386"/>
      <c r="J5" s="386"/>
      <c r="K5" s="379" t="s">
        <v>112</v>
      </c>
      <c r="L5" s="379" t="s">
        <v>210</v>
      </c>
      <c r="M5" s="379" t="s">
        <v>211</v>
      </c>
      <c r="N5" s="379" t="s">
        <v>212</v>
      </c>
      <c r="O5" s="379" t="s">
        <v>218</v>
      </c>
      <c r="P5" s="379" t="s">
        <v>213</v>
      </c>
    </row>
    <row r="6" spans="1:16" s="118" customFormat="1" ht="33.75" customHeight="1" thickBot="1">
      <c r="A6" s="382"/>
      <c r="B6" s="121" t="s">
        <v>120</v>
      </c>
      <c r="C6" s="14" t="s">
        <v>121</v>
      </c>
      <c r="D6" s="14" t="s">
        <v>122</v>
      </c>
      <c r="E6" s="14" t="s">
        <v>120</v>
      </c>
      <c r="F6" s="14" t="s">
        <v>121</v>
      </c>
      <c r="G6" s="14" t="s">
        <v>122</v>
      </c>
      <c r="H6" s="15" t="s">
        <v>120</v>
      </c>
      <c r="I6" s="14" t="s">
        <v>121</v>
      </c>
      <c r="J6" s="14" t="s">
        <v>122</v>
      </c>
      <c r="K6" s="391"/>
      <c r="L6" s="391"/>
      <c r="M6" s="391"/>
      <c r="N6" s="295"/>
      <c r="O6" s="295"/>
      <c r="P6" s="295"/>
    </row>
    <row r="7" spans="1:16" ht="57.75" customHeight="1">
      <c r="A7" s="91" t="s">
        <v>468</v>
      </c>
      <c r="B7" s="125">
        <v>644</v>
      </c>
      <c r="C7" s="125">
        <v>367</v>
      </c>
      <c r="D7" s="125">
        <v>277</v>
      </c>
      <c r="E7" s="132">
        <v>147</v>
      </c>
      <c r="F7" s="124">
        <v>90</v>
      </c>
      <c r="G7" s="133">
        <v>57</v>
      </c>
      <c r="H7" s="132">
        <v>497</v>
      </c>
      <c r="I7" s="124">
        <v>277</v>
      </c>
      <c r="J7" s="124">
        <v>220</v>
      </c>
      <c r="K7" s="134">
        <v>0.24309776</v>
      </c>
      <c r="L7" s="134">
        <v>0.08</v>
      </c>
      <c r="M7" s="134">
        <v>0.5619247902675079</v>
      </c>
      <c r="N7" s="127">
        <v>73.29</v>
      </c>
      <c r="O7" s="127">
        <v>84.3537415</v>
      </c>
      <c r="P7" s="127">
        <v>70.02012072</v>
      </c>
    </row>
    <row r="8" spans="1:16" ht="57.75" customHeight="1">
      <c r="A8" s="91" t="s">
        <v>458</v>
      </c>
      <c r="B8" s="125">
        <v>605</v>
      </c>
      <c r="C8" s="125">
        <v>324</v>
      </c>
      <c r="D8" s="125">
        <v>281</v>
      </c>
      <c r="E8" s="132">
        <v>124</v>
      </c>
      <c r="F8" s="124">
        <v>67</v>
      </c>
      <c r="G8" s="133">
        <v>57</v>
      </c>
      <c r="H8" s="132">
        <v>481</v>
      </c>
      <c r="I8" s="124">
        <v>257</v>
      </c>
      <c r="J8" s="124">
        <v>224</v>
      </c>
      <c r="K8" s="127">
        <v>0.229756724</v>
      </c>
      <c r="L8" s="127">
        <v>0.07126109144407153</v>
      </c>
      <c r="M8" s="127">
        <v>0.5385493875540228</v>
      </c>
      <c r="N8" s="127">
        <v>83.14</v>
      </c>
      <c r="O8" s="127">
        <v>91.12903226</v>
      </c>
      <c r="P8" s="127">
        <v>81.08108108</v>
      </c>
    </row>
    <row r="9" spans="1:16" ht="57.75" customHeight="1">
      <c r="A9" s="91" t="s">
        <v>459</v>
      </c>
      <c r="B9" s="125">
        <v>495</v>
      </c>
      <c r="C9" s="125">
        <v>264</v>
      </c>
      <c r="D9" s="125">
        <v>231</v>
      </c>
      <c r="E9" s="132">
        <v>108</v>
      </c>
      <c r="F9" s="125">
        <v>62</v>
      </c>
      <c r="G9" s="132">
        <v>46</v>
      </c>
      <c r="H9" s="132">
        <v>387</v>
      </c>
      <c r="I9" s="132">
        <v>202</v>
      </c>
      <c r="J9" s="125">
        <v>185</v>
      </c>
      <c r="K9" s="127">
        <v>0.19238991</v>
      </c>
      <c r="L9" s="127">
        <v>0.06455739331591878</v>
      </c>
      <c r="M9" s="127">
        <v>0.430014333811127</v>
      </c>
      <c r="N9" s="127">
        <v>86.87</v>
      </c>
      <c r="O9" s="127">
        <v>85.18518519</v>
      </c>
      <c r="P9" s="127">
        <v>87.33850129</v>
      </c>
    </row>
    <row r="10" spans="1:16" ht="57.75" customHeight="1">
      <c r="A10" s="91" t="s">
        <v>460</v>
      </c>
      <c r="B10" s="125">
        <v>498</v>
      </c>
      <c r="C10" s="125">
        <v>277</v>
      </c>
      <c r="D10" s="125">
        <v>221</v>
      </c>
      <c r="E10" s="132">
        <v>96</v>
      </c>
      <c r="F10" s="125">
        <v>47</v>
      </c>
      <c r="G10" s="132">
        <v>49</v>
      </c>
      <c r="H10" s="132">
        <v>402</v>
      </c>
      <c r="I10" s="132">
        <v>230</v>
      </c>
      <c r="J10" s="125">
        <v>172</v>
      </c>
      <c r="K10" s="127">
        <v>0.197091125</v>
      </c>
      <c r="L10" s="127">
        <v>0.05954854757370683</v>
      </c>
      <c r="M10" s="127">
        <v>0.4395267980144759</v>
      </c>
      <c r="N10" s="127">
        <v>86.95</v>
      </c>
      <c r="O10" s="127">
        <v>92.70833333</v>
      </c>
      <c r="P10" s="127">
        <v>85.5721393</v>
      </c>
    </row>
    <row r="11" spans="1:16" ht="57.75" customHeight="1">
      <c r="A11" s="91" t="s">
        <v>461</v>
      </c>
      <c r="B11" s="125">
        <v>579</v>
      </c>
      <c r="C11" s="125">
        <v>309</v>
      </c>
      <c r="D11" s="125">
        <v>270</v>
      </c>
      <c r="E11" s="132">
        <v>63</v>
      </c>
      <c r="F11" s="125">
        <v>38</v>
      </c>
      <c r="G11" s="132">
        <v>25</v>
      </c>
      <c r="H11" s="132">
        <v>516</v>
      </c>
      <c r="I11" s="132">
        <v>271</v>
      </c>
      <c r="J11" s="125">
        <v>245</v>
      </c>
      <c r="K11" s="127">
        <v>0.236301454</v>
      </c>
      <c r="L11" s="127">
        <v>0.04056742886211582</v>
      </c>
      <c r="M11" s="127">
        <v>0.5750649176966198</v>
      </c>
      <c r="N11" s="127">
        <v>81</v>
      </c>
      <c r="O11" s="127">
        <v>88.88888889</v>
      </c>
      <c r="P11" s="127">
        <v>80.03875969</v>
      </c>
    </row>
    <row r="12" spans="1:16" ht="57.75" customHeight="1">
      <c r="A12" s="91" t="s">
        <v>462</v>
      </c>
      <c r="B12" s="125">
        <v>669</v>
      </c>
      <c r="C12" s="125">
        <v>349</v>
      </c>
      <c r="D12" s="125">
        <v>320</v>
      </c>
      <c r="E12" s="132">
        <v>83</v>
      </c>
      <c r="F12" s="125">
        <v>52</v>
      </c>
      <c r="G12" s="132">
        <v>31</v>
      </c>
      <c r="H12" s="132">
        <v>586</v>
      </c>
      <c r="I12" s="132">
        <v>297</v>
      </c>
      <c r="J12" s="125">
        <v>289</v>
      </c>
      <c r="K12" s="127">
        <v>0.28466147</v>
      </c>
      <c r="L12" s="127">
        <v>0.055461263982252394</v>
      </c>
      <c r="M12" s="127">
        <v>0.6864881328928563</v>
      </c>
      <c r="N12" s="127">
        <v>79.97</v>
      </c>
      <c r="O12" s="127">
        <v>84.3373494</v>
      </c>
      <c r="P12" s="127">
        <v>79.35153584</v>
      </c>
    </row>
    <row r="13" spans="1:16" ht="57.75" customHeight="1">
      <c r="A13" s="91" t="s">
        <v>463</v>
      </c>
      <c r="B13" s="125">
        <v>520</v>
      </c>
      <c r="C13" s="125">
        <v>262</v>
      </c>
      <c r="D13" s="125">
        <v>258</v>
      </c>
      <c r="E13" s="132">
        <v>77</v>
      </c>
      <c r="F13" s="125">
        <v>42</v>
      </c>
      <c r="G13" s="132">
        <v>35</v>
      </c>
      <c r="H13" s="132">
        <v>443</v>
      </c>
      <c r="I13" s="132">
        <v>220</v>
      </c>
      <c r="J13" s="125">
        <v>223</v>
      </c>
      <c r="K13" s="127">
        <v>0.232575822</v>
      </c>
      <c r="L13" s="127">
        <v>0.054726757119808955</v>
      </c>
      <c r="M13" s="127">
        <v>0.5344819265479466</v>
      </c>
      <c r="N13" s="127">
        <v>82.12</v>
      </c>
      <c r="O13" s="127">
        <v>81.81818182</v>
      </c>
      <c r="P13" s="127">
        <v>82.16704289</v>
      </c>
    </row>
    <row r="14" spans="1:16" ht="57.75" customHeight="1">
      <c r="A14" s="91" t="s">
        <v>464</v>
      </c>
      <c r="B14" s="125">
        <v>522</v>
      </c>
      <c r="C14" s="125">
        <v>285</v>
      </c>
      <c r="D14" s="125">
        <v>237</v>
      </c>
      <c r="E14" s="132">
        <v>61</v>
      </c>
      <c r="F14" s="125">
        <v>36</v>
      </c>
      <c r="G14" s="132">
        <v>25</v>
      </c>
      <c r="H14" s="132">
        <v>461</v>
      </c>
      <c r="I14" s="132">
        <v>249</v>
      </c>
      <c r="J14" s="125">
        <v>212</v>
      </c>
      <c r="K14" s="127">
        <v>0.24</v>
      </c>
      <c r="L14" s="127">
        <v>0.05</v>
      </c>
      <c r="M14" s="127">
        <v>0.55</v>
      </c>
      <c r="N14" s="127">
        <v>82.38</v>
      </c>
      <c r="O14" s="127">
        <v>90.16</v>
      </c>
      <c r="P14" s="127">
        <v>81.34</v>
      </c>
    </row>
    <row r="15" spans="1:16" ht="57.75" customHeight="1">
      <c r="A15" s="91" t="s">
        <v>467</v>
      </c>
      <c r="B15" s="125">
        <v>620</v>
      </c>
      <c r="C15" s="125">
        <v>331</v>
      </c>
      <c r="D15" s="125">
        <v>289</v>
      </c>
      <c r="E15" s="132">
        <v>82</v>
      </c>
      <c r="F15" s="125">
        <v>41</v>
      </c>
      <c r="G15" s="132">
        <v>41</v>
      </c>
      <c r="H15" s="132">
        <v>538</v>
      </c>
      <c r="I15" s="132">
        <v>290</v>
      </c>
      <c r="J15" s="125">
        <v>248</v>
      </c>
      <c r="K15" s="127">
        <v>0.29</v>
      </c>
      <c r="L15" s="127">
        <v>0.06</v>
      </c>
      <c r="M15" s="127">
        <v>0.66</v>
      </c>
      <c r="N15" s="127">
        <v>77.42</v>
      </c>
      <c r="O15" s="127">
        <v>86.59</v>
      </c>
      <c r="P15" s="127">
        <v>76.02</v>
      </c>
    </row>
    <row r="16" spans="1:16" s="136" customFormat="1" ht="57.75" customHeight="1" thickBot="1">
      <c r="A16" s="112" t="s">
        <v>214</v>
      </c>
      <c r="B16" s="225">
        <f>SUM(C16:D16)</f>
        <v>578</v>
      </c>
      <c r="C16" s="225">
        <f>F16+I16</f>
        <v>310</v>
      </c>
      <c r="D16" s="225">
        <f>G16+J16</f>
        <v>268</v>
      </c>
      <c r="E16" s="135">
        <f>SUM(F16:G16)</f>
        <v>71</v>
      </c>
      <c r="F16" s="128">
        <v>45</v>
      </c>
      <c r="G16" s="135">
        <v>26</v>
      </c>
      <c r="H16" s="135">
        <f>SUM(I16:J16)</f>
        <v>507</v>
      </c>
      <c r="I16" s="135">
        <v>265</v>
      </c>
      <c r="J16" s="128">
        <v>242</v>
      </c>
      <c r="K16" s="129">
        <v>0.28</v>
      </c>
      <c r="L16" s="129">
        <f>0.0006*100</f>
        <v>0.06</v>
      </c>
      <c r="M16" s="129">
        <f>0.0066*100</f>
        <v>0.66</v>
      </c>
      <c r="N16" s="129">
        <v>76.64</v>
      </c>
      <c r="O16" s="129">
        <v>84.51</v>
      </c>
      <c r="P16" s="129">
        <v>75.54</v>
      </c>
    </row>
    <row r="17" spans="1:8" s="37" customFormat="1" ht="15" customHeight="1">
      <c r="A17" s="35" t="s">
        <v>219</v>
      </c>
      <c r="H17" s="37" t="s">
        <v>91</v>
      </c>
    </row>
    <row r="18" spans="1:12" s="35" customFormat="1" ht="15" customHeight="1">
      <c r="A18" s="37" t="s">
        <v>220</v>
      </c>
      <c r="B18" s="37"/>
      <c r="C18" s="37"/>
      <c r="D18" s="37"/>
      <c r="E18" s="37"/>
      <c r="F18" s="37"/>
      <c r="H18" s="137" t="s">
        <v>28</v>
      </c>
      <c r="J18" s="137"/>
      <c r="K18" s="137"/>
      <c r="L18" s="137"/>
    </row>
  </sheetData>
  <sheetProtection formatCells="0" formatRows="0" insertRows="0" deleteRows="0"/>
  <mergeCells count="15">
    <mergeCell ref="K5:K6"/>
    <mergeCell ref="L5:L6"/>
    <mergeCell ref="M5:M6"/>
    <mergeCell ref="B4:J4"/>
    <mergeCell ref="E5:G5"/>
    <mergeCell ref="A2:G2"/>
    <mergeCell ref="H2:P2"/>
    <mergeCell ref="O5:O6"/>
    <mergeCell ref="N5:N6"/>
    <mergeCell ref="P5:P6"/>
    <mergeCell ref="A4:A6"/>
    <mergeCell ref="N4:P4"/>
    <mergeCell ref="H5:J5"/>
    <mergeCell ref="B5:D5"/>
    <mergeCell ref="K4:M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16"/>
  <sheetViews>
    <sheetView showGridLines="0" view="pageBreakPreview" zoomScaleNormal="11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5390625" defaultRowHeight="13.5" customHeight="1"/>
  <cols>
    <col min="1" max="1" width="15.625" style="124" customWidth="1"/>
    <col min="2" max="10" width="7.625" style="124" customWidth="1"/>
    <col min="11" max="19" width="4.625" style="124" customWidth="1"/>
    <col min="20" max="22" width="14.625" style="124" customWidth="1"/>
    <col min="23" max="16384" width="8.75390625" style="124" customWidth="1"/>
  </cols>
  <sheetData>
    <row r="1" spans="1:22" s="6" customFormat="1" ht="18" customHeight="1">
      <c r="A1" s="5" t="s">
        <v>108</v>
      </c>
      <c r="K1" s="8"/>
      <c r="P1" s="7"/>
      <c r="Q1" s="7"/>
      <c r="V1" s="8" t="s">
        <v>29</v>
      </c>
    </row>
    <row r="2" spans="1:22" s="114" customFormat="1" ht="24.75" customHeight="1">
      <c r="A2" s="365" t="s">
        <v>394</v>
      </c>
      <c r="B2" s="365"/>
      <c r="C2" s="365"/>
      <c r="D2" s="365"/>
      <c r="E2" s="365"/>
      <c r="F2" s="365"/>
      <c r="G2" s="365"/>
      <c r="H2" s="365"/>
      <c r="I2" s="365"/>
      <c r="J2" s="365"/>
      <c r="K2" s="368" t="s">
        <v>70</v>
      </c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</row>
    <row r="3" spans="1:22" s="117" customFormat="1" ht="15" customHeight="1" thickBo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118" customFormat="1" ht="33.75" customHeight="1">
      <c r="A4" s="380" t="s">
        <v>207</v>
      </c>
      <c r="B4" s="392" t="s">
        <v>430</v>
      </c>
      <c r="C4" s="384"/>
      <c r="D4" s="384"/>
      <c r="E4" s="384"/>
      <c r="F4" s="384"/>
      <c r="G4" s="384"/>
      <c r="H4" s="384"/>
      <c r="I4" s="384"/>
      <c r="J4" s="384"/>
      <c r="K4" s="389" t="s">
        <v>431</v>
      </c>
      <c r="L4" s="389"/>
      <c r="M4" s="389"/>
      <c r="N4" s="389"/>
      <c r="O4" s="389"/>
      <c r="P4" s="389"/>
      <c r="Q4" s="389"/>
      <c r="R4" s="389"/>
      <c r="S4" s="390"/>
      <c r="T4" s="383" t="s">
        <v>432</v>
      </c>
      <c r="U4" s="384"/>
      <c r="V4" s="396"/>
    </row>
    <row r="5" spans="1:22" s="118" customFormat="1" ht="33.75" customHeight="1">
      <c r="A5" s="381"/>
      <c r="B5" s="387" t="s">
        <v>116</v>
      </c>
      <c r="C5" s="386"/>
      <c r="D5" s="386"/>
      <c r="E5" s="393" t="s">
        <v>208</v>
      </c>
      <c r="F5" s="393"/>
      <c r="G5" s="393"/>
      <c r="H5" s="386" t="s">
        <v>209</v>
      </c>
      <c r="I5" s="386"/>
      <c r="J5" s="386"/>
      <c r="K5" s="397" t="s">
        <v>112</v>
      </c>
      <c r="L5" s="397"/>
      <c r="M5" s="398"/>
      <c r="N5" s="394" t="s">
        <v>210</v>
      </c>
      <c r="O5" s="401"/>
      <c r="P5" s="402"/>
      <c r="Q5" s="394" t="s">
        <v>211</v>
      </c>
      <c r="R5" s="397"/>
      <c r="S5" s="398"/>
      <c r="T5" s="379" t="s">
        <v>212</v>
      </c>
      <c r="U5" s="379" t="s">
        <v>210</v>
      </c>
      <c r="V5" s="394" t="s">
        <v>213</v>
      </c>
    </row>
    <row r="6" spans="1:22" s="118" customFormat="1" ht="33.75" customHeight="1" thickBot="1">
      <c r="A6" s="382"/>
      <c r="B6" s="121" t="s">
        <v>120</v>
      </c>
      <c r="C6" s="14" t="s">
        <v>121</v>
      </c>
      <c r="D6" s="14" t="s">
        <v>122</v>
      </c>
      <c r="E6" s="14" t="s">
        <v>120</v>
      </c>
      <c r="F6" s="14" t="s">
        <v>121</v>
      </c>
      <c r="G6" s="14" t="s">
        <v>122</v>
      </c>
      <c r="H6" s="14" t="s">
        <v>120</v>
      </c>
      <c r="I6" s="14" t="s">
        <v>121</v>
      </c>
      <c r="J6" s="14" t="s">
        <v>122</v>
      </c>
      <c r="K6" s="399"/>
      <c r="L6" s="399"/>
      <c r="M6" s="400"/>
      <c r="N6" s="403"/>
      <c r="O6" s="404"/>
      <c r="P6" s="405"/>
      <c r="Q6" s="406"/>
      <c r="R6" s="399"/>
      <c r="S6" s="400"/>
      <c r="T6" s="295"/>
      <c r="U6" s="295"/>
      <c r="V6" s="395"/>
    </row>
    <row r="7" spans="1:22" ht="57.75" customHeight="1">
      <c r="A7" s="91" t="s">
        <v>468</v>
      </c>
      <c r="B7" s="122">
        <v>10</v>
      </c>
      <c r="C7" s="122">
        <v>7</v>
      </c>
      <c r="D7" s="122">
        <v>3</v>
      </c>
      <c r="E7" s="122">
        <v>6</v>
      </c>
      <c r="F7" s="122">
        <v>5</v>
      </c>
      <c r="G7" s="122">
        <v>1</v>
      </c>
      <c r="H7" s="122">
        <v>4</v>
      </c>
      <c r="I7" s="122">
        <v>2</v>
      </c>
      <c r="J7" s="122">
        <v>2</v>
      </c>
      <c r="K7" s="123"/>
      <c r="L7" s="123"/>
      <c r="M7" s="123">
        <v>0.105</v>
      </c>
      <c r="N7" s="123"/>
      <c r="O7" s="123"/>
      <c r="P7" s="123">
        <v>0.09</v>
      </c>
      <c r="Q7" s="123"/>
      <c r="R7" s="123"/>
      <c r="S7" s="123">
        <v>0.12</v>
      </c>
      <c r="T7" s="123">
        <v>66.67</v>
      </c>
      <c r="U7" s="123">
        <v>50</v>
      </c>
      <c r="V7" s="123">
        <v>83.33</v>
      </c>
    </row>
    <row r="8" spans="1:22" ht="57.75" customHeight="1">
      <c r="A8" s="91" t="s">
        <v>458</v>
      </c>
      <c r="B8" s="122">
        <v>22</v>
      </c>
      <c r="C8" s="122">
        <v>13</v>
      </c>
      <c r="D8" s="122">
        <v>9</v>
      </c>
      <c r="E8" s="122">
        <v>14</v>
      </c>
      <c r="F8" s="122">
        <v>9</v>
      </c>
      <c r="G8" s="122">
        <v>5</v>
      </c>
      <c r="H8" s="122">
        <v>8</v>
      </c>
      <c r="I8" s="122">
        <v>4</v>
      </c>
      <c r="J8" s="122">
        <v>4</v>
      </c>
      <c r="K8" s="123"/>
      <c r="L8" s="123"/>
      <c r="M8" s="123">
        <v>0.21</v>
      </c>
      <c r="N8" s="123"/>
      <c r="O8" s="123"/>
      <c r="P8" s="123">
        <v>0.2</v>
      </c>
      <c r="Q8" s="123"/>
      <c r="R8" s="123"/>
      <c r="S8" s="123">
        <v>0.22</v>
      </c>
      <c r="T8" s="123">
        <v>93.75</v>
      </c>
      <c r="U8" s="123">
        <v>87.5</v>
      </c>
      <c r="V8" s="123">
        <v>100</v>
      </c>
    </row>
    <row r="9" spans="1:22" ht="57.75" customHeight="1">
      <c r="A9" s="91" t="s">
        <v>459</v>
      </c>
      <c r="B9" s="125">
        <v>25</v>
      </c>
      <c r="C9" s="125">
        <v>19</v>
      </c>
      <c r="D9" s="125">
        <v>6</v>
      </c>
      <c r="E9" s="125">
        <v>20</v>
      </c>
      <c r="F9" s="125">
        <v>16</v>
      </c>
      <c r="G9" s="125">
        <v>4</v>
      </c>
      <c r="H9" s="125">
        <v>5</v>
      </c>
      <c r="I9" s="125">
        <v>3</v>
      </c>
      <c r="J9" s="125">
        <v>2</v>
      </c>
      <c r="K9" s="126"/>
      <c r="L9" s="126"/>
      <c r="M9" s="126">
        <v>0.22</v>
      </c>
      <c r="N9" s="126"/>
      <c r="O9" s="126"/>
      <c r="P9" s="126">
        <v>0.29</v>
      </c>
      <c r="Q9" s="126"/>
      <c r="R9" s="126"/>
      <c r="S9" s="126">
        <v>0.15</v>
      </c>
      <c r="T9" s="126">
        <v>67.5</v>
      </c>
      <c r="U9" s="126">
        <v>60</v>
      </c>
      <c r="V9" s="126">
        <v>75</v>
      </c>
    </row>
    <row r="10" spans="1:22" ht="57.75" customHeight="1">
      <c r="A10" s="91" t="s">
        <v>460</v>
      </c>
      <c r="B10" s="125">
        <v>28</v>
      </c>
      <c r="C10" s="125">
        <v>9</v>
      </c>
      <c r="D10" s="125">
        <v>19</v>
      </c>
      <c r="E10" s="125">
        <v>16</v>
      </c>
      <c r="F10" s="125">
        <v>4</v>
      </c>
      <c r="G10" s="125">
        <v>12</v>
      </c>
      <c r="H10" s="125">
        <v>12</v>
      </c>
      <c r="I10" s="125">
        <v>5</v>
      </c>
      <c r="J10" s="125">
        <v>7</v>
      </c>
      <c r="K10" s="126"/>
      <c r="L10" s="126"/>
      <c r="M10" s="126">
        <v>0.275</v>
      </c>
      <c r="N10" s="126"/>
      <c r="O10" s="126"/>
      <c r="P10" s="126">
        <v>0.23</v>
      </c>
      <c r="Q10" s="126"/>
      <c r="R10" s="126"/>
      <c r="S10" s="126">
        <v>0.32</v>
      </c>
      <c r="T10" s="126">
        <v>95.24</v>
      </c>
      <c r="U10" s="126">
        <v>100</v>
      </c>
      <c r="V10" s="126">
        <v>87.5</v>
      </c>
    </row>
    <row r="11" spans="1:22" ht="57.75" customHeight="1">
      <c r="A11" s="91" t="s">
        <v>461</v>
      </c>
      <c r="B11" s="125">
        <v>49</v>
      </c>
      <c r="C11" s="125">
        <v>30</v>
      </c>
      <c r="D11" s="125">
        <v>19</v>
      </c>
      <c r="E11" s="125">
        <v>10</v>
      </c>
      <c r="F11" s="125">
        <v>7</v>
      </c>
      <c r="G11" s="125">
        <v>3</v>
      </c>
      <c r="H11" s="125">
        <v>39</v>
      </c>
      <c r="I11" s="125">
        <v>23</v>
      </c>
      <c r="J11" s="125">
        <v>16</v>
      </c>
      <c r="K11" s="126"/>
      <c r="L11" s="126"/>
      <c r="M11" s="126">
        <v>0.595</v>
      </c>
      <c r="N11" s="126"/>
      <c r="O11" s="126"/>
      <c r="P11" s="126">
        <v>0.15</v>
      </c>
      <c r="Q11" s="126"/>
      <c r="R11" s="126"/>
      <c r="S11" s="126">
        <v>1.04</v>
      </c>
      <c r="T11" s="126">
        <v>76.28</v>
      </c>
      <c r="U11" s="126">
        <v>69.23</v>
      </c>
      <c r="V11" s="126">
        <v>80</v>
      </c>
    </row>
    <row r="12" spans="1:22" ht="57.75" customHeight="1">
      <c r="A12" s="91" t="s">
        <v>462</v>
      </c>
      <c r="B12" s="125">
        <v>183</v>
      </c>
      <c r="C12" s="125">
        <v>108</v>
      </c>
      <c r="D12" s="125">
        <v>75</v>
      </c>
      <c r="E12" s="125">
        <v>29</v>
      </c>
      <c r="F12" s="125">
        <v>22</v>
      </c>
      <c r="G12" s="125">
        <v>7</v>
      </c>
      <c r="H12" s="125">
        <v>154</v>
      </c>
      <c r="I12" s="125">
        <v>86</v>
      </c>
      <c r="J12" s="125">
        <v>68</v>
      </c>
      <c r="K12" s="126"/>
      <c r="L12" s="126"/>
      <c r="M12" s="126">
        <v>1.62</v>
      </c>
      <c r="N12" s="126"/>
      <c r="O12" s="126"/>
      <c r="P12" s="126">
        <v>0.39</v>
      </c>
      <c r="Q12" s="126"/>
      <c r="R12" s="126"/>
      <c r="S12" s="126">
        <v>4.07</v>
      </c>
      <c r="T12" s="126">
        <v>82.51</v>
      </c>
      <c r="U12" s="126">
        <v>93.1</v>
      </c>
      <c r="V12" s="126">
        <v>80.52</v>
      </c>
    </row>
    <row r="13" spans="1:22" ht="57.75" customHeight="1">
      <c r="A13" s="91" t="s">
        <v>463</v>
      </c>
      <c r="B13" s="125">
        <v>127</v>
      </c>
      <c r="C13" s="125">
        <v>60</v>
      </c>
      <c r="D13" s="125">
        <v>67</v>
      </c>
      <c r="E13" s="125">
        <v>23</v>
      </c>
      <c r="F13" s="125">
        <v>11</v>
      </c>
      <c r="G13" s="125">
        <v>12</v>
      </c>
      <c r="H13" s="125">
        <v>104</v>
      </c>
      <c r="I13" s="125">
        <v>49</v>
      </c>
      <c r="J13" s="125">
        <v>55</v>
      </c>
      <c r="K13" s="126"/>
      <c r="L13" s="126"/>
      <c r="M13" s="126">
        <v>1.06</v>
      </c>
      <c r="N13" s="126"/>
      <c r="O13" s="126"/>
      <c r="P13" s="126">
        <v>0.28</v>
      </c>
      <c r="Q13" s="126"/>
      <c r="R13" s="126"/>
      <c r="S13" s="126">
        <v>2.84</v>
      </c>
      <c r="T13" s="126">
        <v>80.31</v>
      </c>
      <c r="U13" s="126">
        <v>86.96</v>
      </c>
      <c r="V13" s="126">
        <v>78.85</v>
      </c>
    </row>
    <row r="14" spans="1:22" ht="57.75" customHeight="1">
      <c r="A14" s="91" t="s">
        <v>464</v>
      </c>
      <c r="B14" s="125">
        <v>121</v>
      </c>
      <c r="C14" s="125">
        <v>56</v>
      </c>
      <c r="D14" s="125">
        <v>65</v>
      </c>
      <c r="E14" s="125">
        <v>19</v>
      </c>
      <c r="F14" s="125">
        <v>11</v>
      </c>
      <c r="G14" s="125">
        <v>8</v>
      </c>
      <c r="H14" s="125">
        <v>102</v>
      </c>
      <c r="I14" s="125">
        <v>45</v>
      </c>
      <c r="J14" s="125">
        <v>57</v>
      </c>
      <c r="K14" s="126"/>
      <c r="L14" s="126"/>
      <c r="M14" s="126">
        <v>1.1595591758505033</v>
      </c>
      <c r="N14" s="126"/>
      <c r="O14" s="126"/>
      <c r="P14" s="126">
        <v>0.27</v>
      </c>
      <c r="Q14" s="126"/>
      <c r="R14" s="126"/>
      <c r="S14" s="126">
        <v>2.92</v>
      </c>
      <c r="T14" s="126">
        <v>80.99173553719008</v>
      </c>
      <c r="U14" s="126">
        <v>78.95</v>
      </c>
      <c r="V14" s="126">
        <v>81.37</v>
      </c>
    </row>
    <row r="15" spans="1:22" ht="57.75" customHeight="1">
      <c r="A15" s="91" t="s">
        <v>467</v>
      </c>
      <c r="B15" s="125">
        <v>153</v>
      </c>
      <c r="C15" s="125">
        <v>78</v>
      </c>
      <c r="D15" s="125">
        <v>75</v>
      </c>
      <c r="E15" s="125">
        <v>24</v>
      </c>
      <c r="F15" s="125">
        <v>11</v>
      </c>
      <c r="G15" s="125">
        <v>13</v>
      </c>
      <c r="H15" s="125">
        <v>129</v>
      </c>
      <c r="I15" s="125">
        <v>67</v>
      </c>
      <c r="J15" s="125">
        <v>62</v>
      </c>
      <c r="L15" s="127"/>
      <c r="M15" s="127">
        <v>1.4788323989947805</v>
      </c>
      <c r="O15" s="127"/>
      <c r="P15" s="127">
        <v>0.36</v>
      </c>
      <c r="R15" s="127"/>
      <c r="S15" s="127">
        <v>3.5700000000000003</v>
      </c>
      <c r="T15" s="126">
        <v>78.43137254901961</v>
      </c>
      <c r="U15" s="126">
        <v>95.83</v>
      </c>
      <c r="V15" s="126">
        <v>75.19</v>
      </c>
    </row>
    <row r="16" spans="1:22" s="131" customFormat="1" ht="57.75" customHeight="1" thickBot="1">
      <c r="A16" s="112" t="s">
        <v>214</v>
      </c>
      <c r="B16" s="225">
        <f>SUM(C16:D16)</f>
        <v>136</v>
      </c>
      <c r="C16" s="225">
        <f>SUM(F16,I16)</f>
        <v>81</v>
      </c>
      <c r="D16" s="225">
        <f>SUM(G16,J16)</f>
        <v>55</v>
      </c>
      <c r="E16" s="128">
        <f>SUM(F16:G16)</f>
        <v>24</v>
      </c>
      <c r="F16" s="128">
        <v>18</v>
      </c>
      <c r="G16" s="128">
        <v>6</v>
      </c>
      <c r="H16" s="128">
        <f>SUM(I16:J16)</f>
        <v>112</v>
      </c>
      <c r="I16" s="128">
        <v>63</v>
      </c>
      <c r="J16" s="128">
        <v>49</v>
      </c>
      <c r="K16" s="129"/>
      <c r="L16" s="129"/>
      <c r="M16" s="129">
        <v>1.38</v>
      </c>
      <c r="N16" s="129"/>
      <c r="O16" s="129"/>
      <c r="P16" s="129">
        <v>0.37</v>
      </c>
      <c r="Q16" s="129"/>
      <c r="R16" s="129"/>
      <c r="S16" s="129">
        <v>3.29</v>
      </c>
      <c r="T16" s="130">
        <v>76.47</v>
      </c>
      <c r="U16" s="130">
        <v>87.5</v>
      </c>
      <c r="V16" s="130">
        <v>74.11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 formatCells="0" formatRows="0" insertRows="0" deleteRows="0"/>
  <mergeCells count="15">
    <mergeCell ref="H5:J5"/>
    <mergeCell ref="K5:M6"/>
    <mergeCell ref="N5:P6"/>
    <mergeCell ref="Q5:S6"/>
    <mergeCell ref="T5:T6"/>
    <mergeCell ref="U5:U6"/>
    <mergeCell ref="V5:V6"/>
    <mergeCell ref="K4:S4"/>
    <mergeCell ref="A2:J2"/>
    <mergeCell ref="K2:V2"/>
    <mergeCell ref="A4:A6"/>
    <mergeCell ref="B4:J4"/>
    <mergeCell ref="T4:V4"/>
    <mergeCell ref="B5:D5"/>
    <mergeCell ref="E5:G5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10" max="1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1"/>
  <sheetViews>
    <sheetView showGridLines="0" view="pageBreakPreview" zoomScaleNormal="11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5.00390625" defaultRowHeight="19.5" customHeight="1"/>
  <cols>
    <col min="1" max="1" width="13.625" style="62" customWidth="1"/>
    <col min="2" max="4" width="6.125" style="65" customWidth="1"/>
    <col min="5" max="13" width="6.125" style="62" customWidth="1"/>
    <col min="14" max="24" width="5.875" style="62" customWidth="1"/>
    <col min="25" max="25" width="5.875" style="103" customWidth="1"/>
    <col min="26" max="28" width="5.875" style="61" customWidth="1"/>
    <col min="29" max="16384" width="5.00390625" style="62" customWidth="1"/>
  </cols>
  <sheetData>
    <row r="1" spans="1:28" s="6" customFormat="1" ht="18" customHeight="1">
      <c r="A1" s="104" t="s">
        <v>108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106"/>
      <c r="R1" s="105"/>
      <c r="S1" s="105"/>
      <c r="T1" s="105"/>
      <c r="U1" s="105"/>
      <c r="V1" s="107"/>
      <c r="W1" s="105"/>
      <c r="X1" s="105"/>
      <c r="Y1" s="105"/>
      <c r="Z1" s="105"/>
      <c r="AA1" s="105"/>
      <c r="AB1" s="107" t="s">
        <v>30</v>
      </c>
    </row>
    <row r="2" spans="1:28" s="63" customFormat="1" ht="24.75" customHeight="1">
      <c r="A2" s="407" t="s">
        <v>393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 t="s">
        <v>31</v>
      </c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</row>
    <row r="3" spans="1:28" s="88" customFormat="1" ht="15" customHeight="1" thickBot="1">
      <c r="A3" s="76"/>
      <c r="B3" s="108"/>
      <c r="C3" s="108"/>
      <c r="D3" s="108"/>
      <c r="E3" s="94"/>
      <c r="F3" s="94"/>
      <c r="G3" s="94"/>
      <c r="H3" s="94"/>
      <c r="I3" s="94"/>
      <c r="J3" s="94"/>
      <c r="K3" s="94"/>
      <c r="L3" s="408" t="s">
        <v>186</v>
      </c>
      <c r="M3" s="409"/>
      <c r="N3" s="94"/>
      <c r="O3" s="94"/>
      <c r="P3" s="94"/>
      <c r="Q3" s="94"/>
      <c r="R3" s="94"/>
      <c r="S3" s="76"/>
      <c r="T3" s="76"/>
      <c r="U3" s="76"/>
      <c r="V3" s="94"/>
      <c r="W3" s="94"/>
      <c r="X3" s="94"/>
      <c r="Y3" s="94"/>
      <c r="Z3" s="94"/>
      <c r="AA3" s="408" t="s">
        <v>48</v>
      </c>
      <c r="AB3" s="409"/>
    </row>
    <row r="4" spans="1:28" s="66" customFormat="1" ht="21.75" customHeight="1">
      <c r="A4" s="380" t="s">
        <v>187</v>
      </c>
      <c r="B4" s="390" t="s">
        <v>188</v>
      </c>
      <c r="C4" s="383"/>
      <c r="D4" s="383"/>
      <c r="E4" s="383"/>
      <c r="F4" s="383"/>
      <c r="G4" s="383"/>
      <c r="H4" s="383"/>
      <c r="I4" s="383"/>
      <c r="J4" s="383"/>
      <c r="K4" s="388" t="s">
        <v>189</v>
      </c>
      <c r="L4" s="389"/>
      <c r="M4" s="389"/>
      <c r="N4" s="389" t="s">
        <v>32</v>
      </c>
      <c r="O4" s="389"/>
      <c r="P4" s="389"/>
      <c r="Q4" s="389"/>
      <c r="R4" s="389"/>
      <c r="S4" s="390"/>
      <c r="T4" s="383" t="s">
        <v>190</v>
      </c>
      <c r="U4" s="383"/>
      <c r="V4" s="383"/>
      <c r="W4" s="383"/>
      <c r="X4" s="383"/>
      <c r="Y4" s="383"/>
      <c r="Z4" s="383"/>
      <c r="AA4" s="383"/>
      <c r="AB4" s="388"/>
    </row>
    <row r="5" spans="1:28" s="66" customFormat="1" ht="46.5" customHeight="1">
      <c r="A5" s="410"/>
      <c r="B5" s="413" t="s">
        <v>191</v>
      </c>
      <c r="C5" s="413"/>
      <c r="D5" s="385"/>
      <c r="E5" s="412" t="s">
        <v>192</v>
      </c>
      <c r="F5" s="413"/>
      <c r="G5" s="385"/>
      <c r="H5" s="386" t="s">
        <v>193</v>
      </c>
      <c r="I5" s="386"/>
      <c r="J5" s="386"/>
      <c r="K5" s="412" t="s">
        <v>191</v>
      </c>
      <c r="L5" s="413"/>
      <c r="M5" s="385"/>
      <c r="N5" s="413" t="s">
        <v>192</v>
      </c>
      <c r="O5" s="413"/>
      <c r="P5" s="385"/>
      <c r="Q5" s="386" t="s">
        <v>193</v>
      </c>
      <c r="R5" s="386"/>
      <c r="S5" s="386"/>
      <c r="T5" s="412" t="s">
        <v>191</v>
      </c>
      <c r="U5" s="413"/>
      <c r="V5" s="385"/>
      <c r="W5" s="412" t="s">
        <v>192</v>
      </c>
      <c r="X5" s="413"/>
      <c r="Y5" s="385"/>
      <c r="Z5" s="386" t="s">
        <v>193</v>
      </c>
      <c r="AA5" s="386"/>
      <c r="AB5" s="412"/>
    </row>
    <row r="6" spans="1:28" s="66" customFormat="1" ht="34.5" customHeight="1" thickBot="1">
      <c r="A6" s="411"/>
      <c r="B6" s="89" t="s">
        <v>112</v>
      </c>
      <c r="C6" s="68" t="s">
        <v>121</v>
      </c>
      <c r="D6" s="68" t="s">
        <v>122</v>
      </c>
      <c r="E6" s="89" t="s">
        <v>112</v>
      </c>
      <c r="F6" s="68" t="s">
        <v>121</v>
      </c>
      <c r="G6" s="68" t="s">
        <v>122</v>
      </c>
      <c r="H6" s="89" t="s">
        <v>112</v>
      </c>
      <c r="I6" s="68" t="s">
        <v>121</v>
      </c>
      <c r="J6" s="68" t="s">
        <v>122</v>
      </c>
      <c r="K6" s="68" t="s">
        <v>112</v>
      </c>
      <c r="L6" s="68" t="s">
        <v>121</v>
      </c>
      <c r="M6" s="68" t="s">
        <v>122</v>
      </c>
      <c r="N6" s="89" t="s">
        <v>112</v>
      </c>
      <c r="O6" s="68" t="s">
        <v>121</v>
      </c>
      <c r="P6" s="68" t="s">
        <v>122</v>
      </c>
      <c r="Q6" s="89" t="s">
        <v>112</v>
      </c>
      <c r="R6" s="68" t="s">
        <v>121</v>
      </c>
      <c r="S6" s="68" t="s">
        <v>122</v>
      </c>
      <c r="T6" s="68" t="s">
        <v>112</v>
      </c>
      <c r="U6" s="68" t="s">
        <v>121</v>
      </c>
      <c r="V6" s="68" t="s">
        <v>122</v>
      </c>
      <c r="W6" s="89" t="s">
        <v>112</v>
      </c>
      <c r="X6" s="68" t="s">
        <v>121</v>
      </c>
      <c r="Y6" s="68" t="s">
        <v>122</v>
      </c>
      <c r="Z6" s="68" t="s">
        <v>112</v>
      </c>
      <c r="AA6" s="68" t="s">
        <v>121</v>
      </c>
      <c r="AB6" s="90" t="s">
        <v>122</v>
      </c>
    </row>
    <row r="7" spans="1:28" s="66" customFormat="1" ht="45" customHeight="1">
      <c r="A7" s="95" t="s">
        <v>458</v>
      </c>
      <c r="B7" s="92">
        <v>87966</v>
      </c>
      <c r="C7" s="92">
        <v>45973</v>
      </c>
      <c r="D7" s="92">
        <v>41993</v>
      </c>
      <c r="E7" s="92">
        <v>60679</v>
      </c>
      <c r="F7" s="92">
        <v>29968</v>
      </c>
      <c r="G7" s="92">
        <v>30711</v>
      </c>
      <c r="H7" s="93">
        <v>68.98</v>
      </c>
      <c r="I7" s="93">
        <v>65.19</v>
      </c>
      <c r="J7" s="93">
        <v>73.13</v>
      </c>
      <c r="K7" s="92">
        <v>81896</v>
      </c>
      <c r="L7" s="92">
        <v>42531</v>
      </c>
      <c r="M7" s="94">
        <v>39365</v>
      </c>
      <c r="N7" s="92">
        <v>55720</v>
      </c>
      <c r="O7" s="92">
        <v>27254</v>
      </c>
      <c r="P7" s="92">
        <v>28466</v>
      </c>
      <c r="Q7" s="93">
        <v>68.04</v>
      </c>
      <c r="R7" s="93">
        <v>64.08</v>
      </c>
      <c r="S7" s="93">
        <v>72.31</v>
      </c>
      <c r="T7" s="92">
        <v>6070</v>
      </c>
      <c r="U7" s="92">
        <v>3442</v>
      </c>
      <c r="V7" s="94">
        <v>2628</v>
      </c>
      <c r="W7" s="92">
        <v>4959</v>
      </c>
      <c r="X7" s="94">
        <v>2714</v>
      </c>
      <c r="Y7" s="92">
        <v>2245</v>
      </c>
      <c r="Z7" s="93">
        <v>81.7</v>
      </c>
      <c r="AA7" s="93">
        <v>78.85</v>
      </c>
      <c r="AB7" s="93">
        <v>85.43</v>
      </c>
    </row>
    <row r="8" spans="1:28" s="66" customFormat="1" ht="45" customHeight="1">
      <c r="A8" s="95" t="s">
        <v>459</v>
      </c>
      <c r="B8" s="92">
        <v>89524</v>
      </c>
      <c r="C8" s="92">
        <v>46766</v>
      </c>
      <c r="D8" s="92">
        <v>42758</v>
      </c>
      <c r="E8" s="92">
        <v>63751</v>
      </c>
      <c r="F8" s="92">
        <v>31597</v>
      </c>
      <c r="G8" s="92">
        <v>32154</v>
      </c>
      <c r="H8" s="93">
        <v>71.2110718913364</v>
      </c>
      <c r="I8" s="93">
        <v>67.56404225291878</v>
      </c>
      <c r="J8" s="93">
        <v>75.19996258010197</v>
      </c>
      <c r="K8" s="92">
        <v>83204</v>
      </c>
      <c r="L8" s="92">
        <v>43193</v>
      </c>
      <c r="M8" s="94">
        <v>40011</v>
      </c>
      <c r="N8" s="92">
        <v>58607</v>
      </c>
      <c r="O8" s="92">
        <v>28773</v>
      </c>
      <c r="P8" s="92">
        <v>29834</v>
      </c>
      <c r="Q8" s="93">
        <v>70.43771934041632</v>
      </c>
      <c r="R8" s="93">
        <v>66.61496075753016</v>
      </c>
      <c r="S8" s="93">
        <v>74.56449476393992</v>
      </c>
      <c r="T8" s="92">
        <v>6320</v>
      </c>
      <c r="U8" s="92">
        <v>3573</v>
      </c>
      <c r="V8" s="94">
        <v>2747</v>
      </c>
      <c r="W8" s="92">
        <v>5144</v>
      </c>
      <c r="X8" s="94">
        <v>2824</v>
      </c>
      <c r="Y8" s="92">
        <v>2320</v>
      </c>
      <c r="Z8" s="93">
        <v>81.39240506329114</v>
      </c>
      <c r="AA8" s="93">
        <v>79.03722362160649</v>
      </c>
      <c r="AB8" s="93">
        <v>84.45576993083364</v>
      </c>
    </row>
    <row r="9" spans="1:28" s="66" customFormat="1" ht="45" customHeight="1">
      <c r="A9" s="95" t="s">
        <v>460</v>
      </c>
      <c r="B9" s="92">
        <v>87762</v>
      </c>
      <c r="C9" s="92">
        <v>45883</v>
      </c>
      <c r="D9" s="92">
        <v>41879</v>
      </c>
      <c r="E9" s="92">
        <v>62736</v>
      </c>
      <c r="F9" s="92">
        <v>31335</v>
      </c>
      <c r="G9" s="92">
        <v>31401</v>
      </c>
      <c r="H9" s="93">
        <v>71.48424147125179</v>
      </c>
      <c r="I9" s="93">
        <v>68.29326765904582</v>
      </c>
      <c r="J9" s="93">
        <v>74.98030038921655</v>
      </c>
      <c r="K9" s="92">
        <v>81188</v>
      </c>
      <c r="L9" s="92">
        <v>42145</v>
      </c>
      <c r="M9" s="94">
        <v>39043</v>
      </c>
      <c r="N9" s="92">
        <v>57085</v>
      </c>
      <c r="O9" s="92">
        <v>28190</v>
      </c>
      <c r="P9" s="92">
        <v>28895</v>
      </c>
      <c r="Q9" s="93">
        <v>70.31211509090014</v>
      </c>
      <c r="R9" s="93">
        <v>66.88812433266105</v>
      </c>
      <c r="S9" s="93">
        <v>74.00814486591707</v>
      </c>
      <c r="T9" s="92">
        <v>6574</v>
      </c>
      <c r="U9" s="92">
        <v>3738</v>
      </c>
      <c r="V9" s="94">
        <v>2836</v>
      </c>
      <c r="W9" s="92">
        <v>5651</v>
      </c>
      <c r="X9" s="94">
        <v>3145</v>
      </c>
      <c r="Y9" s="92">
        <v>2506</v>
      </c>
      <c r="Z9" s="93">
        <v>85.95984180103437</v>
      </c>
      <c r="AA9" s="93">
        <v>84.13590155163189</v>
      </c>
      <c r="AB9" s="93">
        <v>88.3638928067701</v>
      </c>
    </row>
    <row r="10" spans="1:28" s="66" customFormat="1" ht="45" customHeight="1">
      <c r="A10" s="95" t="s">
        <v>461</v>
      </c>
      <c r="B10" s="92">
        <v>88450</v>
      </c>
      <c r="C10" s="92">
        <v>46054</v>
      </c>
      <c r="D10" s="92">
        <v>42396</v>
      </c>
      <c r="E10" s="92">
        <v>65178</v>
      </c>
      <c r="F10" s="92">
        <v>32806</v>
      </c>
      <c r="G10" s="92">
        <v>32372</v>
      </c>
      <c r="H10" s="93">
        <v>73.68908988128887</v>
      </c>
      <c r="I10" s="93">
        <v>71.23376905371954</v>
      </c>
      <c r="J10" s="93">
        <v>76.35626002453063</v>
      </c>
      <c r="K10" s="92">
        <v>81786</v>
      </c>
      <c r="L10" s="92">
        <v>42287</v>
      </c>
      <c r="M10" s="94">
        <v>39499</v>
      </c>
      <c r="N10" s="92">
        <v>59452</v>
      </c>
      <c r="O10" s="92">
        <v>29603</v>
      </c>
      <c r="P10" s="92">
        <v>29849</v>
      </c>
      <c r="Q10" s="93">
        <v>72.69214780035703</v>
      </c>
      <c r="R10" s="93">
        <v>70.00496606522098</v>
      </c>
      <c r="S10" s="93">
        <v>75.56900174687968</v>
      </c>
      <c r="T10" s="92">
        <v>6664</v>
      </c>
      <c r="U10" s="92">
        <v>3767</v>
      </c>
      <c r="V10" s="94">
        <v>2897</v>
      </c>
      <c r="W10" s="92">
        <v>5726</v>
      </c>
      <c r="X10" s="94">
        <v>3203</v>
      </c>
      <c r="Y10" s="92">
        <v>2523</v>
      </c>
      <c r="Z10" s="93">
        <v>85.92436974789915</v>
      </c>
      <c r="AA10" s="93">
        <v>85.02787363950092</v>
      </c>
      <c r="AB10" s="93">
        <v>87.09009319986193</v>
      </c>
    </row>
    <row r="11" spans="1:28" s="66" customFormat="1" ht="45" customHeight="1">
      <c r="A11" s="95" t="s">
        <v>462</v>
      </c>
      <c r="B11" s="92">
        <v>85018</v>
      </c>
      <c r="C11" s="92">
        <v>44371</v>
      </c>
      <c r="D11" s="92">
        <v>40647</v>
      </c>
      <c r="E11" s="92">
        <v>62958</v>
      </c>
      <c r="F11" s="92">
        <v>31850</v>
      </c>
      <c r="G11" s="92">
        <v>31108</v>
      </c>
      <c r="H11" s="93">
        <v>74.05255357688961</v>
      </c>
      <c r="I11" s="93">
        <v>71.78111829798742</v>
      </c>
      <c r="J11" s="93">
        <v>76.53209338942604</v>
      </c>
      <c r="K11" s="92">
        <v>78292</v>
      </c>
      <c r="L11" s="92">
        <v>40608</v>
      </c>
      <c r="M11" s="94">
        <v>37684</v>
      </c>
      <c r="N11" s="92">
        <v>57174</v>
      </c>
      <c r="O11" s="92">
        <v>28665</v>
      </c>
      <c r="P11" s="92">
        <v>28509</v>
      </c>
      <c r="Q11" s="93">
        <v>73.02661830072039</v>
      </c>
      <c r="R11" s="93">
        <v>70.5895390070922</v>
      </c>
      <c r="S11" s="93">
        <v>75.65279694299967</v>
      </c>
      <c r="T11" s="92">
        <v>6726</v>
      </c>
      <c r="U11" s="92">
        <v>3763</v>
      </c>
      <c r="V11" s="94">
        <v>2963</v>
      </c>
      <c r="W11" s="92">
        <v>5784</v>
      </c>
      <c r="X11" s="94">
        <v>3185</v>
      </c>
      <c r="Y11" s="92">
        <v>2599</v>
      </c>
      <c r="Z11" s="93">
        <v>85.99464763603925</v>
      </c>
      <c r="AA11" s="93">
        <v>84.63991496146691</v>
      </c>
      <c r="AB11" s="93">
        <v>87.71515356058049</v>
      </c>
    </row>
    <row r="12" spans="1:28" s="66" customFormat="1" ht="45" customHeight="1">
      <c r="A12" s="95" t="s">
        <v>463</v>
      </c>
      <c r="B12" s="92">
        <v>83024</v>
      </c>
      <c r="C12" s="92">
        <v>43389</v>
      </c>
      <c r="D12" s="92">
        <v>39635</v>
      </c>
      <c r="E12" s="92">
        <v>60989</v>
      </c>
      <c r="F12" s="92">
        <v>30885</v>
      </c>
      <c r="G12" s="92">
        <v>30104</v>
      </c>
      <c r="H12" s="93">
        <v>73.45948159568317</v>
      </c>
      <c r="I12" s="93">
        <v>71.18163589849962</v>
      </c>
      <c r="J12" s="93">
        <v>75.95307177999243</v>
      </c>
      <c r="K12" s="92">
        <v>76222</v>
      </c>
      <c r="L12" s="92">
        <v>39615</v>
      </c>
      <c r="M12" s="94">
        <v>36607</v>
      </c>
      <c r="N12" s="92">
        <v>55250</v>
      </c>
      <c r="O12" s="92">
        <v>27756</v>
      </c>
      <c r="P12" s="92">
        <v>27494</v>
      </c>
      <c r="Q12" s="93">
        <v>72.48563406890399</v>
      </c>
      <c r="R12" s="93">
        <v>70.064369556986</v>
      </c>
      <c r="S12" s="93">
        <v>75.10585407162564</v>
      </c>
      <c r="T12" s="92">
        <v>6802</v>
      </c>
      <c r="U12" s="92">
        <v>3774</v>
      </c>
      <c r="V12" s="94">
        <v>3028</v>
      </c>
      <c r="W12" s="92">
        <v>5739</v>
      </c>
      <c r="X12" s="94">
        <v>3129</v>
      </c>
      <c r="Y12" s="92">
        <v>2610</v>
      </c>
      <c r="Z12" s="93">
        <v>84.37</v>
      </c>
      <c r="AA12" s="93">
        <v>82.91</v>
      </c>
      <c r="AB12" s="93">
        <v>86.2</v>
      </c>
    </row>
    <row r="13" spans="1:28" s="66" customFormat="1" ht="45" customHeight="1">
      <c r="A13" s="95" t="s">
        <v>464</v>
      </c>
      <c r="B13" s="92">
        <v>82925</v>
      </c>
      <c r="C13" s="92">
        <v>43339</v>
      </c>
      <c r="D13" s="92">
        <v>39586</v>
      </c>
      <c r="E13" s="92">
        <v>60612</v>
      </c>
      <c r="F13" s="92">
        <v>30866</v>
      </c>
      <c r="G13" s="92">
        <v>29746</v>
      </c>
      <c r="H13" s="93">
        <v>73.09255351220983</v>
      </c>
      <c r="I13" s="93">
        <v>71.21991739541753</v>
      </c>
      <c r="J13" s="93">
        <v>75.14272722679735</v>
      </c>
      <c r="K13" s="92">
        <v>75932</v>
      </c>
      <c r="L13" s="92">
        <v>39497</v>
      </c>
      <c r="M13" s="94">
        <v>36435</v>
      </c>
      <c r="N13" s="92">
        <v>54698</v>
      </c>
      <c r="O13" s="92">
        <v>27693</v>
      </c>
      <c r="P13" s="92">
        <v>27005</v>
      </c>
      <c r="Q13" s="93">
        <v>72.03550545224675</v>
      </c>
      <c r="R13" s="93">
        <v>70.11418588753577</v>
      </c>
      <c r="S13" s="93">
        <v>74.11829285028132</v>
      </c>
      <c r="T13" s="92">
        <v>6993</v>
      </c>
      <c r="U13" s="92">
        <v>3842</v>
      </c>
      <c r="V13" s="94">
        <v>3151</v>
      </c>
      <c r="W13" s="92">
        <v>5914</v>
      </c>
      <c r="X13" s="94">
        <v>3173</v>
      </c>
      <c r="Y13" s="92">
        <v>2741</v>
      </c>
      <c r="Z13" s="110">
        <v>84.57</v>
      </c>
      <c r="AA13" s="110">
        <v>82.59</v>
      </c>
      <c r="AB13" s="111">
        <v>86.99</v>
      </c>
    </row>
    <row r="14" spans="1:28" s="66" customFormat="1" ht="45" customHeight="1">
      <c r="A14" s="95" t="s">
        <v>467</v>
      </c>
      <c r="B14" s="92">
        <v>80681</v>
      </c>
      <c r="C14" s="92">
        <v>42203</v>
      </c>
      <c r="D14" s="92">
        <v>38478</v>
      </c>
      <c r="E14" s="92">
        <v>58524</v>
      </c>
      <c r="F14" s="92">
        <v>29861</v>
      </c>
      <c r="G14" s="92">
        <v>28663</v>
      </c>
      <c r="H14" s="93">
        <v>72.53752432419033</v>
      </c>
      <c r="I14" s="93">
        <v>70.75563348577116</v>
      </c>
      <c r="J14" s="93">
        <v>74.49191745932741</v>
      </c>
      <c r="K14" s="92">
        <v>73542</v>
      </c>
      <c r="L14" s="92">
        <v>38303</v>
      </c>
      <c r="M14" s="94">
        <v>35239</v>
      </c>
      <c r="N14" s="92">
        <v>52472</v>
      </c>
      <c r="O14" s="92">
        <v>26598</v>
      </c>
      <c r="P14" s="92">
        <v>25874</v>
      </c>
      <c r="Q14" s="93">
        <v>71.3497049305159</v>
      </c>
      <c r="R14" s="93">
        <v>69.44103595018667</v>
      </c>
      <c r="S14" s="93">
        <v>73.42433099690683</v>
      </c>
      <c r="T14" s="92">
        <v>7139</v>
      </c>
      <c r="U14" s="92">
        <v>3900</v>
      </c>
      <c r="V14" s="94">
        <v>3239</v>
      </c>
      <c r="W14" s="92">
        <v>6052</v>
      </c>
      <c r="X14" s="94">
        <v>3263</v>
      </c>
      <c r="Y14" s="92">
        <v>2789</v>
      </c>
      <c r="Z14" s="110">
        <v>84.77</v>
      </c>
      <c r="AA14" s="110">
        <v>83.67</v>
      </c>
      <c r="AB14" s="110">
        <v>86.11</v>
      </c>
    </row>
    <row r="15" spans="1:28" s="66" customFormat="1" ht="45" customHeight="1">
      <c r="A15" s="95" t="s">
        <v>466</v>
      </c>
      <c r="B15" s="92">
        <v>75577</v>
      </c>
      <c r="C15" s="92">
        <v>39481</v>
      </c>
      <c r="D15" s="92">
        <v>36096</v>
      </c>
      <c r="E15" s="92">
        <v>55384</v>
      </c>
      <c r="F15" s="92">
        <v>28164</v>
      </c>
      <c r="G15" s="92">
        <v>27220</v>
      </c>
      <c r="H15" s="93">
        <v>73.28155391190442</v>
      </c>
      <c r="I15" s="93">
        <v>71.33557913933284</v>
      </c>
      <c r="J15" s="93">
        <v>75.41001773049646</v>
      </c>
      <c r="K15" s="92">
        <v>68337</v>
      </c>
      <c r="L15" s="92">
        <v>35592</v>
      </c>
      <c r="M15" s="94">
        <v>32745</v>
      </c>
      <c r="N15" s="92">
        <v>49406</v>
      </c>
      <c r="O15" s="92">
        <v>25021</v>
      </c>
      <c r="P15" s="92">
        <v>24385</v>
      </c>
      <c r="Q15" s="93">
        <v>72.29758403207633</v>
      </c>
      <c r="R15" s="93">
        <v>70.29950550685548</v>
      </c>
      <c r="S15" s="93">
        <v>74.46938463887616</v>
      </c>
      <c r="T15" s="92">
        <v>7240</v>
      </c>
      <c r="U15" s="92">
        <v>3889</v>
      </c>
      <c r="V15" s="94">
        <v>3351</v>
      </c>
      <c r="W15" s="92">
        <v>5978</v>
      </c>
      <c r="X15" s="94">
        <v>3143</v>
      </c>
      <c r="Y15" s="92">
        <v>2835</v>
      </c>
      <c r="Z15" s="110">
        <v>82.56906077348066</v>
      </c>
      <c r="AA15" s="110">
        <v>80.81769092311649</v>
      </c>
      <c r="AB15" s="110">
        <v>84.6016114592659</v>
      </c>
    </row>
    <row r="16" spans="1:28" s="66" customFormat="1" ht="45" customHeight="1">
      <c r="A16" s="95" t="s">
        <v>194</v>
      </c>
      <c r="B16" s="226">
        <f aca="true" t="shared" si="0" ref="B16:G16">SUM(B17:B19)</f>
        <v>69892</v>
      </c>
      <c r="C16" s="226">
        <f t="shared" si="0"/>
        <v>36613</v>
      </c>
      <c r="D16" s="226">
        <f t="shared" si="0"/>
        <v>33279</v>
      </c>
      <c r="E16" s="226">
        <f t="shared" si="0"/>
        <v>51273</v>
      </c>
      <c r="F16" s="226">
        <f t="shared" si="0"/>
        <v>26068</v>
      </c>
      <c r="G16" s="226">
        <f t="shared" si="0"/>
        <v>25205</v>
      </c>
      <c r="H16" s="227">
        <f aca="true" t="shared" si="1" ref="H16:J19">E16/B16*100</f>
        <v>73.360327362216</v>
      </c>
      <c r="I16" s="227">
        <f t="shared" si="1"/>
        <v>71.1987545407369</v>
      </c>
      <c r="J16" s="227">
        <f t="shared" si="1"/>
        <v>75.73845367949758</v>
      </c>
      <c r="K16" s="226">
        <f aca="true" t="shared" si="2" ref="K16:P16">SUM(K17:K19)</f>
        <v>62586</v>
      </c>
      <c r="L16" s="226">
        <f t="shared" si="2"/>
        <v>32718</v>
      </c>
      <c r="M16" s="226">
        <f t="shared" si="2"/>
        <v>29868</v>
      </c>
      <c r="N16" s="226">
        <f t="shared" si="2"/>
        <v>45260</v>
      </c>
      <c r="O16" s="226">
        <f t="shared" si="2"/>
        <v>22928</v>
      </c>
      <c r="P16" s="226">
        <f t="shared" si="2"/>
        <v>22332</v>
      </c>
      <c r="Q16" s="227">
        <f aca="true" t="shared" si="3" ref="Q16:S19">N16/K16*100</f>
        <v>72.31649250631132</v>
      </c>
      <c r="R16" s="227">
        <f t="shared" si="3"/>
        <v>70.07763310715815</v>
      </c>
      <c r="S16" s="227">
        <f t="shared" si="3"/>
        <v>74.76898352752109</v>
      </c>
      <c r="T16" s="226">
        <f aca="true" t="shared" si="4" ref="T16:Y16">SUM(T17:T19)</f>
        <v>7306</v>
      </c>
      <c r="U16" s="226">
        <f t="shared" si="4"/>
        <v>3895</v>
      </c>
      <c r="V16" s="226">
        <f t="shared" si="4"/>
        <v>3411</v>
      </c>
      <c r="W16" s="226">
        <f t="shared" si="4"/>
        <v>6013</v>
      </c>
      <c r="X16" s="226">
        <f t="shared" si="4"/>
        <v>3140</v>
      </c>
      <c r="Y16" s="226">
        <f t="shared" si="4"/>
        <v>2873</v>
      </c>
      <c r="Z16" s="227">
        <f>W16/T16*100</f>
        <v>82.30221735559815</v>
      </c>
      <c r="AA16" s="227">
        <f aca="true" t="shared" si="5" ref="AA16:AB19">X16/U16*100</f>
        <v>80.61617458279846</v>
      </c>
      <c r="AB16" s="227">
        <f t="shared" si="5"/>
        <v>84.22749926707709</v>
      </c>
    </row>
    <row r="17" spans="1:28" s="66" customFormat="1" ht="45" customHeight="1">
      <c r="A17" s="95" t="s">
        <v>203</v>
      </c>
      <c r="B17" s="226">
        <f>SUM(C17:D17)</f>
        <v>21915</v>
      </c>
      <c r="C17" s="226">
        <f aca="true" t="shared" si="6" ref="C17:D19">SUM(L17,U17)</f>
        <v>11582</v>
      </c>
      <c r="D17" s="226">
        <f t="shared" si="6"/>
        <v>10333</v>
      </c>
      <c r="E17" s="226">
        <f>SUM(F17:G17)</f>
        <v>15059</v>
      </c>
      <c r="F17" s="226">
        <f aca="true" t="shared" si="7" ref="F17:G19">SUM(O17,X17)</f>
        <v>7699</v>
      </c>
      <c r="G17" s="226">
        <f t="shared" si="7"/>
        <v>7360</v>
      </c>
      <c r="H17" s="227">
        <f t="shared" si="1"/>
        <v>68.71549167237052</v>
      </c>
      <c r="I17" s="227">
        <f t="shared" si="1"/>
        <v>66.47383871524781</v>
      </c>
      <c r="J17" s="227">
        <f t="shared" si="1"/>
        <v>71.22810413239137</v>
      </c>
      <c r="K17" s="92">
        <f>SUM(L17:M17)</f>
        <v>19406</v>
      </c>
      <c r="L17" s="92">
        <v>10226</v>
      </c>
      <c r="M17" s="92">
        <v>9180</v>
      </c>
      <c r="N17" s="92">
        <f>SUM(O17:P17)</f>
        <v>13114</v>
      </c>
      <c r="O17" s="92">
        <v>6671</v>
      </c>
      <c r="P17" s="92">
        <v>6443</v>
      </c>
      <c r="Q17" s="227">
        <f t="shared" si="3"/>
        <v>67.57703802947542</v>
      </c>
      <c r="R17" s="227">
        <f t="shared" si="3"/>
        <v>65.23567377273616</v>
      </c>
      <c r="S17" s="227">
        <f t="shared" si="3"/>
        <v>70.18518518518519</v>
      </c>
      <c r="T17" s="92">
        <f>SUM(U17:V17)</f>
        <v>2509</v>
      </c>
      <c r="U17" s="92">
        <v>1356</v>
      </c>
      <c r="V17" s="92">
        <v>1153</v>
      </c>
      <c r="W17" s="92">
        <f>SUM(X17:Y17)</f>
        <v>1945</v>
      </c>
      <c r="X17" s="92">
        <v>1028</v>
      </c>
      <c r="Y17" s="92">
        <v>917</v>
      </c>
      <c r="Z17" s="227">
        <f>W17/T17*100</f>
        <v>77.52092467118375</v>
      </c>
      <c r="AA17" s="227">
        <f t="shared" si="5"/>
        <v>75.81120943952803</v>
      </c>
      <c r="AB17" s="227">
        <f t="shared" si="5"/>
        <v>79.5316565481353</v>
      </c>
    </row>
    <row r="18" spans="1:28" s="66" customFormat="1" ht="45" customHeight="1">
      <c r="A18" s="95" t="s">
        <v>204</v>
      </c>
      <c r="B18" s="226">
        <f>SUM(C18:D18)</f>
        <v>23341</v>
      </c>
      <c r="C18" s="226">
        <f t="shared" si="6"/>
        <v>12101</v>
      </c>
      <c r="D18" s="226">
        <f t="shared" si="6"/>
        <v>11240</v>
      </c>
      <c r="E18" s="226">
        <f>SUM(F18:G18)</f>
        <v>17250</v>
      </c>
      <c r="F18" s="226">
        <f t="shared" si="7"/>
        <v>8650</v>
      </c>
      <c r="G18" s="226">
        <f t="shared" si="7"/>
        <v>8600</v>
      </c>
      <c r="H18" s="227">
        <f t="shared" si="1"/>
        <v>73.90428859089157</v>
      </c>
      <c r="I18" s="227">
        <f t="shared" si="1"/>
        <v>71.48169572762582</v>
      </c>
      <c r="J18" s="227">
        <f t="shared" si="1"/>
        <v>76.51245551601423</v>
      </c>
      <c r="K18" s="92">
        <f>SUM(L18:M18)</f>
        <v>20942</v>
      </c>
      <c r="L18" s="92">
        <v>10857</v>
      </c>
      <c r="M18" s="92">
        <v>10085</v>
      </c>
      <c r="N18" s="92">
        <f>SUM(O18:P18)</f>
        <v>15252</v>
      </c>
      <c r="O18" s="92">
        <v>7636</v>
      </c>
      <c r="P18" s="92">
        <v>7616</v>
      </c>
      <c r="Q18" s="227">
        <f t="shared" si="3"/>
        <v>72.8297201795435</v>
      </c>
      <c r="R18" s="227">
        <f t="shared" si="3"/>
        <v>70.33250437505757</v>
      </c>
      <c r="S18" s="227">
        <f t="shared" si="3"/>
        <v>75.51809618244918</v>
      </c>
      <c r="T18" s="92">
        <f>SUM(U18:V18)</f>
        <v>2399</v>
      </c>
      <c r="U18" s="92">
        <v>1244</v>
      </c>
      <c r="V18" s="92">
        <v>1155</v>
      </c>
      <c r="W18" s="92">
        <f>SUM(X18:Y18)</f>
        <v>1998</v>
      </c>
      <c r="X18" s="92">
        <v>1014</v>
      </c>
      <c r="Y18" s="92">
        <v>984</v>
      </c>
      <c r="Z18" s="227">
        <f>W18/T18*100</f>
        <v>83.28470195914964</v>
      </c>
      <c r="AA18" s="227">
        <f t="shared" si="5"/>
        <v>81.51125401929261</v>
      </c>
      <c r="AB18" s="227">
        <f t="shared" si="5"/>
        <v>85.19480519480518</v>
      </c>
    </row>
    <row r="19" spans="1:28" s="66" customFormat="1" ht="45" customHeight="1" thickBot="1">
      <c r="A19" s="112" t="s">
        <v>205</v>
      </c>
      <c r="B19" s="229">
        <f>SUM(C19:D19)</f>
        <v>24636</v>
      </c>
      <c r="C19" s="230">
        <f t="shared" si="6"/>
        <v>12930</v>
      </c>
      <c r="D19" s="230">
        <f t="shared" si="6"/>
        <v>11706</v>
      </c>
      <c r="E19" s="230">
        <f>SUM(F19:G19)</f>
        <v>18964</v>
      </c>
      <c r="F19" s="230">
        <f t="shared" si="7"/>
        <v>9719</v>
      </c>
      <c r="G19" s="230">
        <f t="shared" si="7"/>
        <v>9245</v>
      </c>
      <c r="H19" s="228">
        <f t="shared" si="1"/>
        <v>76.97678194512096</v>
      </c>
      <c r="I19" s="228">
        <f t="shared" si="1"/>
        <v>75.16627996906419</v>
      </c>
      <c r="J19" s="228">
        <f t="shared" si="1"/>
        <v>78.97659320006835</v>
      </c>
      <c r="K19" s="98">
        <f>SUM(L19:M19)</f>
        <v>22238</v>
      </c>
      <c r="L19" s="98">
        <v>11635</v>
      </c>
      <c r="M19" s="98">
        <v>10603</v>
      </c>
      <c r="N19" s="98">
        <f>SUM(O19:P19)</f>
        <v>16894</v>
      </c>
      <c r="O19" s="98">
        <v>8621</v>
      </c>
      <c r="P19" s="98">
        <v>8273</v>
      </c>
      <c r="Q19" s="228">
        <f t="shared" si="3"/>
        <v>75.96906196600413</v>
      </c>
      <c r="R19" s="228">
        <f t="shared" si="3"/>
        <v>74.09540180489901</v>
      </c>
      <c r="S19" s="228">
        <f t="shared" si="3"/>
        <v>78.02508723946053</v>
      </c>
      <c r="T19" s="98">
        <f>SUM(U19:V19)</f>
        <v>2398</v>
      </c>
      <c r="U19" s="98">
        <v>1295</v>
      </c>
      <c r="V19" s="98">
        <v>1103</v>
      </c>
      <c r="W19" s="98">
        <f>SUM(X19:Y19)</f>
        <v>2070</v>
      </c>
      <c r="X19" s="98">
        <v>1098</v>
      </c>
      <c r="Y19" s="98">
        <v>972</v>
      </c>
      <c r="Z19" s="228">
        <f>W19/T19*100</f>
        <v>86.32193494578816</v>
      </c>
      <c r="AA19" s="228">
        <f t="shared" si="5"/>
        <v>84.7876447876448</v>
      </c>
      <c r="AB19" s="228">
        <f t="shared" si="5"/>
        <v>88.12330009066183</v>
      </c>
    </row>
    <row r="20" spans="1:14" s="113" customFormat="1" ht="15" customHeight="1">
      <c r="A20" s="113" t="s">
        <v>206</v>
      </c>
      <c r="D20" s="102"/>
      <c r="E20" s="102"/>
      <c r="F20" s="102"/>
      <c r="G20" s="102"/>
      <c r="H20" s="102"/>
      <c r="I20" s="102"/>
      <c r="L20" s="102"/>
      <c r="N20" s="102" t="s">
        <v>33</v>
      </c>
    </row>
    <row r="21" spans="1:14" s="113" customFormat="1" ht="15" customHeight="1">
      <c r="A21" s="102" t="s">
        <v>202</v>
      </c>
      <c r="B21" s="102"/>
      <c r="C21" s="102"/>
      <c r="D21" s="102"/>
      <c r="E21" s="102"/>
      <c r="F21" s="102"/>
      <c r="G21" s="102"/>
      <c r="H21" s="102"/>
      <c r="L21" s="102"/>
      <c r="N21" s="102" t="s">
        <v>71</v>
      </c>
    </row>
  </sheetData>
  <sheetProtection formatCells="0" formatRows="0" insertRows="0" deleteRows="0"/>
  <mergeCells count="18">
    <mergeCell ref="K4:M4"/>
    <mergeCell ref="N4:S4"/>
    <mergeCell ref="T4:AB4"/>
    <mergeCell ref="B5:D5"/>
    <mergeCell ref="K5:M5"/>
    <mergeCell ref="N5:P5"/>
    <mergeCell ref="Q5:S5"/>
    <mergeCell ref="T5:V5"/>
    <mergeCell ref="A2:M2"/>
    <mergeCell ref="N2:AB2"/>
    <mergeCell ref="L3:M3"/>
    <mergeCell ref="AA3:AB3"/>
    <mergeCell ref="A4:A6"/>
    <mergeCell ref="B4:J4"/>
    <mergeCell ref="W5:Y5"/>
    <mergeCell ref="Z5:AB5"/>
    <mergeCell ref="E5:G5"/>
    <mergeCell ref="H5:J5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13" max="2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B24"/>
  <sheetViews>
    <sheetView showGridLines="0" view="pageBreakPreview" zoomScaleNormal="11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5.00390625" defaultRowHeight="19.5" customHeight="1"/>
  <cols>
    <col min="1" max="1" width="15.00390625" style="62" customWidth="1"/>
    <col min="2" max="4" width="5.875" style="65" customWidth="1"/>
    <col min="5" max="24" width="5.875" style="62" customWidth="1"/>
    <col min="25" max="25" width="5.875" style="103" customWidth="1"/>
    <col min="26" max="28" width="5.875" style="61" customWidth="1"/>
    <col min="29" max="16384" width="5.00390625" style="62" customWidth="1"/>
  </cols>
  <sheetData>
    <row r="1" spans="1:28" s="6" customFormat="1" ht="18" customHeight="1">
      <c r="A1" s="5" t="s">
        <v>108</v>
      </c>
      <c r="P1" s="7"/>
      <c r="Q1" s="7"/>
      <c r="V1" s="8"/>
      <c r="AB1" s="8" t="s">
        <v>19</v>
      </c>
    </row>
    <row r="2" spans="1:28" s="63" customFormat="1" ht="24.75" customHeight="1">
      <c r="A2" s="414" t="s">
        <v>392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 t="s">
        <v>69</v>
      </c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</row>
    <row r="3" spans="1:28" s="88" customFormat="1" ht="15" customHeight="1" thickBot="1">
      <c r="A3" s="72"/>
      <c r="B3" s="87"/>
      <c r="C3" s="87"/>
      <c r="D3" s="87"/>
      <c r="L3" s="415" t="s">
        <v>186</v>
      </c>
      <c r="M3" s="416"/>
      <c r="S3" s="72"/>
      <c r="T3" s="72"/>
      <c r="U3" s="72"/>
      <c r="AA3" s="415" t="s">
        <v>80</v>
      </c>
      <c r="AB3" s="416"/>
    </row>
    <row r="4" spans="1:28" s="66" customFormat="1" ht="24.75" customHeight="1">
      <c r="A4" s="380" t="s">
        <v>187</v>
      </c>
      <c r="B4" s="390" t="s">
        <v>188</v>
      </c>
      <c r="C4" s="383"/>
      <c r="D4" s="383"/>
      <c r="E4" s="383"/>
      <c r="F4" s="383"/>
      <c r="G4" s="383"/>
      <c r="H4" s="383"/>
      <c r="I4" s="383"/>
      <c r="J4" s="383"/>
      <c r="K4" s="388" t="s">
        <v>189</v>
      </c>
      <c r="L4" s="389"/>
      <c r="M4" s="389"/>
      <c r="N4" s="389" t="s">
        <v>34</v>
      </c>
      <c r="O4" s="389"/>
      <c r="P4" s="389"/>
      <c r="Q4" s="389"/>
      <c r="R4" s="389"/>
      <c r="S4" s="390"/>
      <c r="T4" s="383" t="s">
        <v>190</v>
      </c>
      <c r="U4" s="383"/>
      <c r="V4" s="383"/>
      <c r="W4" s="383"/>
      <c r="X4" s="383"/>
      <c r="Y4" s="383"/>
      <c r="Z4" s="383"/>
      <c r="AA4" s="383"/>
      <c r="AB4" s="388"/>
    </row>
    <row r="5" spans="1:28" s="66" customFormat="1" ht="46.5" customHeight="1">
      <c r="A5" s="410"/>
      <c r="B5" s="413" t="s">
        <v>191</v>
      </c>
      <c r="C5" s="413"/>
      <c r="D5" s="385"/>
      <c r="E5" s="412" t="s">
        <v>192</v>
      </c>
      <c r="F5" s="413"/>
      <c r="G5" s="385"/>
      <c r="H5" s="386" t="s">
        <v>193</v>
      </c>
      <c r="I5" s="386"/>
      <c r="J5" s="386"/>
      <c r="K5" s="412" t="s">
        <v>191</v>
      </c>
      <c r="L5" s="413"/>
      <c r="M5" s="385"/>
      <c r="N5" s="413" t="s">
        <v>192</v>
      </c>
      <c r="O5" s="413"/>
      <c r="P5" s="385"/>
      <c r="Q5" s="386" t="s">
        <v>193</v>
      </c>
      <c r="R5" s="386"/>
      <c r="S5" s="386"/>
      <c r="T5" s="412" t="s">
        <v>191</v>
      </c>
      <c r="U5" s="413"/>
      <c r="V5" s="385"/>
      <c r="W5" s="412" t="s">
        <v>192</v>
      </c>
      <c r="X5" s="413"/>
      <c r="Y5" s="385"/>
      <c r="Z5" s="386" t="s">
        <v>193</v>
      </c>
      <c r="AA5" s="386"/>
      <c r="AB5" s="412"/>
    </row>
    <row r="6" spans="1:28" s="66" customFormat="1" ht="34.5" customHeight="1" thickBot="1">
      <c r="A6" s="411"/>
      <c r="B6" s="89" t="s">
        <v>112</v>
      </c>
      <c r="C6" s="68" t="s">
        <v>121</v>
      </c>
      <c r="D6" s="68" t="s">
        <v>122</v>
      </c>
      <c r="E6" s="89" t="s">
        <v>112</v>
      </c>
      <c r="F6" s="68" t="s">
        <v>121</v>
      </c>
      <c r="G6" s="68" t="s">
        <v>122</v>
      </c>
      <c r="H6" s="89" t="s">
        <v>112</v>
      </c>
      <c r="I6" s="68" t="s">
        <v>121</v>
      </c>
      <c r="J6" s="68" t="s">
        <v>122</v>
      </c>
      <c r="K6" s="68" t="s">
        <v>112</v>
      </c>
      <c r="L6" s="68" t="s">
        <v>121</v>
      </c>
      <c r="M6" s="68" t="s">
        <v>122</v>
      </c>
      <c r="N6" s="89" t="s">
        <v>112</v>
      </c>
      <c r="O6" s="68" t="s">
        <v>121</v>
      </c>
      <c r="P6" s="68" t="s">
        <v>122</v>
      </c>
      <c r="Q6" s="89" t="s">
        <v>112</v>
      </c>
      <c r="R6" s="68" t="s">
        <v>121</v>
      </c>
      <c r="S6" s="68" t="s">
        <v>122</v>
      </c>
      <c r="T6" s="68" t="s">
        <v>112</v>
      </c>
      <c r="U6" s="68" t="s">
        <v>121</v>
      </c>
      <c r="V6" s="68" t="s">
        <v>122</v>
      </c>
      <c r="W6" s="89" t="s">
        <v>112</v>
      </c>
      <c r="X6" s="68" t="s">
        <v>121</v>
      </c>
      <c r="Y6" s="68" t="s">
        <v>122</v>
      </c>
      <c r="Z6" s="68" t="s">
        <v>112</v>
      </c>
      <c r="AA6" s="68" t="s">
        <v>121</v>
      </c>
      <c r="AB6" s="90" t="s">
        <v>122</v>
      </c>
    </row>
    <row r="7" spans="1:28" s="66" customFormat="1" ht="36.75" customHeight="1">
      <c r="A7" s="91" t="s">
        <v>458</v>
      </c>
      <c r="B7" s="92">
        <v>172540</v>
      </c>
      <c r="C7" s="92">
        <v>89991</v>
      </c>
      <c r="D7" s="92">
        <v>82549</v>
      </c>
      <c r="E7" s="92">
        <v>74114</v>
      </c>
      <c r="F7" s="92">
        <v>37096</v>
      </c>
      <c r="G7" s="92">
        <v>37018</v>
      </c>
      <c r="H7" s="93">
        <v>42.95</v>
      </c>
      <c r="I7" s="93">
        <v>41.22</v>
      </c>
      <c r="J7" s="93">
        <v>44.84</v>
      </c>
      <c r="K7" s="92">
        <v>172213</v>
      </c>
      <c r="L7" s="92">
        <v>89792</v>
      </c>
      <c r="M7" s="94">
        <v>82421</v>
      </c>
      <c r="N7" s="92">
        <v>73974</v>
      </c>
      <c r="O7" s="92">
        <v>37019</v>
      </c>
      <c r="P7" s="92">
        <v>36955</v>
      </c>
      <c r="Q7" s="93">
        <v>42.95</v>
      </c>
      <c r="R7" s="93">
        <v>41.23</v>
      </c>
      <c r="S7" s="93">
        <v>44.84</v>
      </c>
      <c r="T7" s="92">
        <v>327</v>
      </c>
      <c r="U7" s="92">
        <v>199</v>
      </c>
      <c r="V7" s="94">
        <v>128</v>
      </c>
      <c r="W7" s="92">
        <v>140</v>
      </c>
      <c r="X7" s="94">
        <v>77</v>
      </c>
      <c r="Y7" s="92">
        <v>63</v>
      </c>
      <c r="Z7" s="93">
        <v>42.81</v>
      </c>
      <c r="AA7" s="93">
        <v>38.69</v>
      </c>
      <c r="AB7" s="93">
        <v>49.22</v>
      </c>
    </row>
    <row r="8" spans="1:28" s="66" customFormat="1" ht="36.75" customHeight="1">
      <c r="A8" s="91" t="s">
        <v>459</v>
      </c>
      <c r="B8" s="92">
        <v>167304</v>
      </c>
      <c r="C8" s="92">
        <v>87397</v>
      </c>
      <c r="D8" s="92">
        <v>79907</v>
      </c>
      <c r="E8" s="92">
        <v>74914</v>
      </c>
      <c r="F8" s="92">
        <v>37728</v>
      </c>
      <c r="G8" s="92">
        <v>37186</v>
      </c>
      <c r="H8" s="93">
        <v>44.78</v>
      </c>
      <c r="I8" s="93">
        <v>43.17</v>
      </c>
      <c r="J8" s="93">
        <v>46.54</v>
      </c>
      <c r="K8" s="92">
        <v>166855</v>
      </c>
      <c r="L8" s="92">
        <v>87137</v>
      </c>
      <c r="M8" s="94">
        <v>79718</v>
      </c>
      <c r="N8" s="92">
        <v>74703</v>
      </c>
      <c r="O8" s="92">
        <v>37610</v>
      </c>
      <c r="P8" s="92">
        <v>37093</v>
      </c>
      <c r="Q8" s="93">
        <v>44.77</v>
      </c>
      <c r="R8" s="93">
        <v>43.16</v>
      </c>
      <c r="S8" s="93">
        <v>46.53</v>
      </c>
      <c r="T8" s="92">
        <v>449</v>
      </c>
      <c r="U8" s="92">
        <v>260</v>
      </c>
      <c r="V8" s="94">
        <v>189</v>
      </c>
      <c r="W8" s="92">
        <v>211</v>
      </c>
      <c r="X8" s="94">
        <v>118</v>
      </c>
      <c r="Y8" s="92">
        <v>93</v>
      </c>
      <c r="Z8" s="93">
        <v>46.99</v>
      </c>
      <c r="AA8" s="93">
        <v>45.38</v>
      </c>
      <c r="AB8" s="93">
        <v>49.21</v>
      </c>
    </row>
    <row r="9" spans="1:28" s="66" customFormat="1" ht="36.75" customHeight="1">
      <c r="A9" s="91" t="s">
        <v>460</v>
      </c>
      <c r="B9" s="92">
        <v>159735</v>
      </c>
      <c r="C9" s="92">
        <v>83518</v>
      </c>
      <c r="D9" s="92">
        <v>76217</v>
      </c>
      <c r="E9" s="92">
        <v>75034</v>
      </c>
      <c r="F9" s="92">
        <v>38119</v>
      </c>
      <c r="G9" s="92">
        <v>36915</v>
      </c>
      <c r="H9" s="93">
        <v>46.97405077159045</v>
      </c>
      <c r="I9" s="93">
        <v>45.64165808568213</v>
      </c>
      <c r="J9" s="93">
        <v>48.434076387157724</v>
      </c>
      <c r="K9" s="92">
        <v>159216</v>
      </c>
      <c r="L9" s="92">
        <v>83219</v>
      </c>
      <c r="M9" s="94">
        <v>75997</v>
      </c>
      <c r="N9" s="92">
        <v>74797</v>
      </c>
      <c r="O9" s="92">
        <v>37982</v>
      </c>
      <c r="P9" s="92">
        <v>36815</v>
      </c>
      <c r="Q9" s="93">
        <v>46.97831876193347</v>
      </c>
      <c r="R9" s="93">
        <v>45.64101947872481</v>
      </c>
      <c r="S9" s="93">
        <v>48.44270168559285</v>
      </c>
      <c r="T9" s="92">
        <v>519</v>
      </c>
      <c r="U9" s="92">
        <v>299</v>
      </c>
      <c r="V9" s="94">
        <v>220</v>
      </c>
      <c r="W9" s="92">
        <v>237</v>
      </c>
      <c r="X9" s="94">
        <v>137</v>
      </c>
      <c r="Y9" s="92">
        <v>100</v>
      </c>
      <c r="Z9" s="93">
        <v>45.664739884393065</v>
      </c>
      <c r="AA9" s="93">
        <v>45.819397993311036</v>
      </c>
      <c r="AB9" s="93">
        <v>45.45454545454545</v>
      </c>
    </row>
    <row r="10" spans="1:28" s="66" customFormat="1" ht="36.75" customHeight="1">
      <c r="A10" s="91" t="s">
        <v>461</v>
      </c>
      <c r="B10" s="92">
        <v>154232</v>
      </c>
      <c r="C10" s="92">
        <v>80648</v>
      </c>
      <c r="D10" s="92">
        <v>73584</v>
      </c>
      <c r="E10" s="92">
        <v>75514</v>
      </c>
      <c r="F10" s="92">
        <v>38487</v>
      </c>
      <c r="G10" s="92">
        <v>37027</v>
      </c>
      <c r="H10" s="93">
        <v>48.961305046942265</v>
      </c>
      <c r="I10" s="93">
        <v>47.72220017855371</v>
      </c>
      <c r="J10" s="93">
        <v>50.31936290497935</v>
      </c>
      <c r="K10" s="92">
        <v>153646</v>
      </c>
      <c r="L10" s="92">
        <v>80305</v>
      </c>
      <c r="M10" s="94">
        <v>73341</v>
      </c>
      <c r="N10" s="92">
        <v>75194</v>
      </c>
      <c r="O10" s="92">
        <v>38299</v>
      </c>
      <c r="P10" s="92">
        <v>36895</v>
      </c>
      <c r="Q10" s="93">
        <v>48.93977064160473</v>
      </c>
      <c r="R10" s="93">
        <v>47.69192453770002</v>
      </c>
      <c r="S10" s="93">
        <v>50.306104361816715</v>
      </c>
      <c r="T10" s="92">
        <v>586</v>
      </c>
      <c r="U10" s="92">
        <v>343</v>
      </c>
      <c r="V10" s="94">
        <v>243</v>
      </c>
      <c r="W10" s="92">
        <v>320</v>
      </c>
      <c r="X10" s="94">
        <v>188</v>
      </c>
      <c r="Y10" s="92">
        <v>132</v>
      </c>
      <c r="Z10" s="93">
        <v>54.60750853242321</v>
      </c>
      <c r="AA10" s="93">
        <v>54.81049562682215</v>
      </c>
      <c r="AB10" s="93">
        <v>54.32098765432099</v>
      </c>
    </row>
    <row r="11" spans="1:28" s="66" customFormat="1" ht="36.75" customHeight="1">
      <c r="A11" s="91" t="s">
        <v>462</v>
      </c>
      <c r="B11" s="92">
        <v>149414</v>
      </c>
      <c r="C11" s="92">
        <v>78132</v>
      </c>
      <c r="D11" s="92">
        <v>71282</v>
      </c>
      <c r="E11" s="92">
        <v>74013</v>
      </c>
      <c r="F11" s="92">
        <v>37962</v>
      </c>
      <c r="G11" s="92">
        <v>36051</v>
      </c>
      <c r="H11" s="93">
        <v>49.53551875995556</v>
      </c>
      <c r="I11" s="93">
        <v>48.58700660420826</v>
      </c>
      <c r="J11" s="93">
        <v>50.575180269913865</v>
      </c>
      <c r="K11" s="92">
        <v>148616</v>
      </c>
      <c r="L11" s="92">
        <v>77670</v>
      </c>
      <c r="M11" s="94">
        <v>70946</v>
      </c>
      <c r="N11" s="92">
        <v>73583</v>
      </c>
      <c r="O11" s="92">
        <v>37713</v>
      </c>
      <c r="P11" s="92">
        <v>35870</v>
      </c>
      <c r="Q11" s="93">
        <v>49.512165581094905</v>
      </c>
      <c r="R11" s="93">
        <v>48.55542680571649</v>
      </c>
      <c r="S11" s="93">
        <v>50.55958052603388</v>
      </c>
      <c r="T11" s="92">
        <v>798</v>
      </c>
      <c r="U11" s="92">
        <v>462</v>
      </c>
      <c r="V11" s="94">
        <v>336</v>
      </c>
      <c r="W11" s="92">
        <v>430</v>
      </c>
      <c r="X11" s="94">
        <v>249</v>
      </c>
      <c r="Y11" s="92">
        <v>181</v>
      </c>
      <c r="Z11" s="93">
        <v>53.8847117794486</v>
      </c>
      <c r="AA11" s="93">
        <v>53.896103896103895</v>
      </c>
      <c r="AB11" s="93">
        <v>53.86904761904761</v>
      </c>
    </row>
    <row r="12" spans="1:28" s="66" customFormat="1" ht="36.75" customHeight="1">
      <c r="A12" s="91" t="s">
        <v>463</v>
      </c>
      <c r="B12" s="92">
        <v>141888</v>
      </c>
      <c r="C12" s="92">
        <v>74297</v>
      </c>
      <c r="D12" s="92">
        <v>67591</v>
      </c>
      <c r="E12" s="92">
        <v>70177</v>
      </c>
      <c r="F12" s="92">
        <v>36233</v>
      </c>
      <c r="G12" s="92">
        <v>33944</v>
      </c>
      <c r="H12" s="93">
        <v>49.45943279206134</v>
      </c>
      <c r="I12" s="93">
        <v>48.76778335599015</v>
      </c>
      <c r="J12" s="93">
        <v>50.21970380671983</v>
      </c>
      <c r="K12" s="92">
        <v>140820</v>
      </c>
      <c r="L12" s="92">
        <v>73684</v>
      </c>
      <c r="M12" s="94">
        <v>67136</v>
      </c>
      <c r="N12" s="92">
        <v>69622</v>
      </c>
      <c r="O12" s="92">
        <v>35914</v>
      </c>
      <c r="P12" s="92">
        <v>33708</v>
      </c>
      <c r="Q12" s="93">
        <v>49.44042039483028</v>
      </c>
      <c r="R12" s="93">
        <v>48.740567830193804</v>
      </c>
      <c r="S12" s="93">
        <v>50.20853193517636</v>
      </c>
      <c r="T12" s="92">
        <v>1068</v>
      </c>
      <c r="U12" s="92">
        <v>613</v>
      </c>
      <c r="V12" s="94">
        <v>455</v>
      </c>
      <c r="W12" s="92">
        <v>555</v>
      </c>
      <c r="X12" s="94">
        <v>319</v>
      </c>
      <c r="Y12" s="92">
        <v>236</v>
      </c>
      <c r="Z12" s="93">
        <v>51.97</v>
      </c>
      <c r="AA12" s="93" t="s">
        <v>35</v>
      </c>
      <c r="AB12" s="93" t="s">
        <v>36</v>
      </c>
    </row>
    <row r="13" spans="1:28" s="66" customFormat="1" ht="36.75" customHeight="1">
      <c r="A13" s="91" t="s">
        <v>464</v>
      </c>
      <c r="B13" s="92">
        <v>134926</v>
      </c>
      <c r="C13" s="92">
        <v>70739</v>
      </c>
      <c r="D13" s="92">
        <v>64187</v>
      </c>
      <c r="E13" s="92">
        <v>66015</v>
      </c>
      <c r="F13" s="92">
        <v>34107</v>
      </c>
      <c r="G13" s="92">
        <v>31908</v>
      </c>
      <c r="H13" s="93">
        <v>48.92681914530928</v>
      </c>
      <c r="I13" s="93">
        <v>48.215270218691245</v>
      </c>
      <c r="J13" s="93">
        <v>49.71100066991758</v>
      </c>
      <c r="K13" s="92">
        <v>133769</v>
      </c>
      <c r="L13" s="92">
        <v>70089</v>
      </c>
      <c r="M13" s="94">
        <v>63680</v>
      </c>
      <c r="N13" s="92">
        <v>65382</v>
      </c>
      <c r="O13" s="92">
        <v>33729</v>
      </c>
      <c r="P13" s="92">
        <v>31653</v>
      </c>
      <c r="Q13" s="93">
        <v>48.876795072101906</v>
      </c>
      <c r="R13" s="93">
        <v>48.12310062920002</v>
      </c>
      <c r="S13" s="93">
        <v>49.706344221105525</v>
      </c>
      <c r="T13" s="92">
        <v>1157</v>
      </c>
      <c r="U13" s="92">
        <v>650</v>
      </c>
      <c r="V13" s="94">
        <v>507</v>
      </c>
      <c r="W13" s="92">
        <v>633</v>
      </c>
      <c r="X13" s="94">
        <v>378</v>
      </c>
      <c r="Y13" s="92">
        <v>255</v>
      </c>
      <c r="Z13" s="93" t="s">
        <v>37</v>
      </c>
      <c r="AA13" s="93" t="s">
        <v>38</v>
      </c>
      <c r="AB13" s="93" t="s">
        <v>39</v>
      </c>
    </row>
    <row r="14" spans="1:28" s="66" customFormat="1" ht="36.75" customHeight="1">
      <c r="A14" s="91" t="s">
        <v>465</v>
      </c>
      <c r="B14" s="92">
        <v>131084</v>
      </c>
      <c r="C14" s="92">
        <v>68798</v>
      </c>
      <c r="D14" s="92">
        <v>62286</v>
      </c>
      <c r="E14" s="92">
        <v>64499</v>
      </c>
      <c r="F14" s="92">
        <v>33499</v>
      </c>
      <c r="G14" s="92">
        <v>31000</v>
      </c>
      <c r="H14" s="93">
        <v>49.20432699642977</v>
      </c>
      <c r="I14" s="93">
        <v>48.69182243669874</v>
      </c>
      <c r="J14" s="93">
        <v>49.77041389718396</v>
      </c>
      <c r="K14" s="92">
        <v>129741</v>
      </c>
      <c r="L14" s="92">
        <v>68070</v>
      </c>
      <c r="M14" s="94">
        <v>61671</v>
      </c>
      <c r="N14" s="92">
        <v>63826</v>
      </c>
      <c r="O14" s="92">
        <v>33140</v>
      </c>
      <c r="P14" s="92">
        <v>30686</v>
      </c>
      <c r="Q14" s="93">
        <v>49.19493452339661</v>
      </c>
      <c r="R14" s="93">
        <v>48.68517702365212</v>
      </c>
      <c r="S14" s="93">
        <v>49.75758460216309</v>
      </c>
      <c r="T14" s="92">
        <v>1343</v>
      </c>
      <c r="U14" s="92">
        <v>728</v>
      </c>
      <c r="V14" s="94">
        <v>615</v>
      </c>
      <c r="W14" s="92">
        <v>673</v>
      </c>
      <c r="X14" s="94">
        <v>359</v>
      </c>
      <c r="Y14" s="92">
        <v>314</v>
      </c>
      <c r="Z14" s="93" t="s">
        <v>57</v>
      </c>
      <c r="AA14" s="93" t="s">
        <v>58</v>
      </c>
      <c r="AB14" s="93" t="s">
        <v>59</v>
      </c>
    </row>
    <row r="15" spans="1:28" s="66" customFormat="1" ht="36.75" customHeight="1">
      <c r="A15" s="91" t="s">
        <v>466</v>
      </c>
      <c r="B15" s="92">
        <v>127781</v>
      </c>
      <c r="C15" s="92">
        <v>67013</v>
      </c>
      <c r="D15" s="92">
        <v>60768</v>
      </c>
      <c r="E15" s="92">
        <v>61443</v>
      </c>
      <c r="F15" s="92">
        <v>31893</v>
      </c>
      <c r="G15" s="92">
        <v>29550</v>
      </c>
      <c r="H15" s="93">
        <v>48.084613518441714</v>
      </c>
      <c r="I15" s="93">
        <v>47.592258218554605</v>
      </c>
      <c r="J15" s="93">
        <v>48.62756714060031</v>
      </c>
      <c r="K15" s="92">
        <v>126234</v>
      </c>
      <c r="L15" s="92">
        <v>66181</v>
      </c>
      <c r="M15" s="94">
        <v>60053</v>
      </c>
      <c r="N15" s="92">
        <v>60710</v>
      </c>
      <c r="O15" s="92">
        <v>31498</v>
      </c>
      <c r="P15" s="92">
        <v>29212</v>
      </c>
      <c r="Q15" s="93">
        <v>48.093223695676286</v>
      </c>
      <c r="R15" s="93">
        <v>47.59372025203608</v>
      </c>
      <c r="S15" s="93">
        <v>48.64369806670774</v>
      </c>
      <c r="T15" s="92">
        <v>1547</v>
      </c>
      <c r="U15" s="92">
        <v>832</v>
      </c>
      <c r="V15" s="94">
        <v>715</v>
      </c>
      <c r="W15" s="92">
        <v>733</v>
      </c>
      <c r="X15" s="94">
        <v>395</v>
      </c>
      <c r="Y15" s="92">
        <v>338</v>
      </c>
      <c r="Z15" s="93">
        <v>47.38202973497091</v>
      </c>
      <c r="AA15" s="93">
        <v>47.47596153846153</v>
      </c>
      <c r="AB15" s="93">
        <v>47.27272727272727</v>
      </c>
    </row>
    <row r="16" spans="1:28" s="66" customFormat="1" ht="36.75" customHeight="1">
      <c r="A16" s="95" t="s">
        <v>194</v>
      </c>
      <c r="B16" s="226">
        <f aca="true" t="shared" si="0" ref="B16:G16">SUM(B17:B22)</f>
        <v>123912</v>
      </c>
      <c r="C16" s="226">
        <f t="shared" si="0"/>
        <v>64871</v>
      </c>
      <c r="D16" s="226">
        <f t="shared" si="0"/>
        <v>59041</v>
      </c>
      <c r="E16" s="226">
        <f t="shared" si="0"/>
        <v>59690</v>
      </c>
      <c r="F16" s="226">
        <f t="shared" si="0"/>
        <v>30788</v>
      </c>
      <c r="G16" s="226">
        <f t="shared" si="0"/>
        <v>28902</v>
      </c>
      <c r="H16" s="227">
        <f>E16/B16*100</f>
        <v>48.17128284589064</v>
      </c>
      <c r="I16" s="227">
        <f aca="true" t="shared" si="1" ref="I16:J22">F16/C16*100</f>
        <v>47.460344375761125</v>
      </c>
      <c r="J16" s="227">
        <f t="shared" si="1"/>
        <v>48.95242289256618</v>
      </c>
      <c r="K16" s="226">
        <f aca="true" t="shared" si="2" ref="K16:P16">SUM(K17:K22)</f>
        <v>122169</v>
      </c>
      <c r="L16" s="226">
        <f t="shared" si="2"/>
        <v>63925</v>
      </c>
      <c r="M16" s="226">
        <f t="shared" si="2"/>
        <v>58244</v>
      </c>
      <c r="N16" s="226">
        <f t="shared" si="2"/>
        <v>58881</v>
      </c>
      <c r="O16" s="226">
        <f t="shared" si="2"/>
        <v>30362</v>
      </c>
      <c r="P16" s="226">
        <f t="shared" si="2"/>
        <v>28519</v>
      </c>
      <c r="Q16" s="227">
        <f>N16/K16*100</f>
        <v>48.196350956461956</v>
      </c>
      <c r="R16" s="227">
        <f aca="true" t="shared" si="3" ref="R16:R22">O16/L16*100</f>
        <v>47.49628470864294</v>
      </c>
      <c r="S16" s="227">
        <f aca="true" t="shared" si="4" ref="S16:S22">P16/M16*100</f>
        <v>48.964700226632786</v>
      </c>
      <c r="T16" s="226">
        <f aca="true" t="shared" si="5" ref="T16:Y16">SUM(T17:T22)</f>
        <v>1743</v>
      </c>
      <c r="U16" s="226">
        <f t="shared" si="5"/>
        <v>946</v>
      </c>
      <c r="V16" s="226">
        <f t="shared" si="5"/>
        <v>797</v>
      </c>
      <c r="W16" s="226">
        <f t="shared" si="5"/>
        <v>809</v>
      </c>
      <c r="X16" s="231">
        <f t="shared" si="5"/>
        <v>426</v>
      </c>
      <c r="Y16" s="226">
        <f t="shared" si="5"/>
        <v>383</v>
      </c>
      <c r="Z16" s="227">
        <f>W16/T16*100</f>
        <v>46.414228341939186</v>
      </c>
      <c r="AA16" s="227">
        <f aca="true" t="shared" si="6" ref="AA16:AA22">X16/U16*100</f>
        <v>45.03171247357294</v>
      </c>
      <c r="AB16" s="227">
        <f aca="true" t="shared" si="7" ref="AB16:AB22">Y16/V16*100</f>
        <v>48.0552070263488</v>
      </c>
    </row>
    <row r="17" spans="1:28" s="66" customFormat="1" ht="36.75" customHeight="1">
      <c r="A17" s="91" t="s">
        <v>195</v>
      </c>
      <c r="B17" s="226">
        <f aca="true" t="shared" si="8" ref="B17:B22">SUM(C17:D17)</f>
        <v>18352</v>
      </c>
      <c r="C17" s="226">
        <f aca="true" t="shared" si="9" ref="C17:D22">SUM(L17,U17)</f>
        <v>9611</v>
      </c>
      <c r="D17" s="226">
        <f t="shared" si="9"/>
        <v>8741</v>
      </c>
      <c r="E17" s="226">
        <f aca="true" t="shared" si="10" ref="E17:E22">SUM(F17:G17)</f>
        <v>5243</v>
      </c>
      <c r="F17" s="226">
        <f aca="true" t="shared" si="11" ref="F17:G22">SUM(O17,X17)</f>
        <v>2697</v>
      </c>
      <c r="G17" s="226">
        <f t="shared" si="11"/>
        <v>2546</v>
      </c>
      <c r="H17" s="227">
        <f aca="true" t="shared" si="12" ref="H17:H22">E17/B17*100</f>
        <v>28.569093286835223</v>
      </c>
      <c r="I17" s="227">
        <f t="shared" si="1"/>
        <v>28.061596087816042</v>
      </c>
      <c r="J17" s="227">
        <f t="shared" si="1"/>
        <v>29.127102162224</v>
      </c>
      <c r="K17" s="92">
        <f aca="true" t="shared" si="13" ref="K17:K22">SUM(L17:M17)</f>
        <v>17976</v>
      </c>
      <c r="L17" s="96">
        <v>9405</v>
      </c>
      <c r="M17" s="96">
        <v>8571</v>
      </c>
      <c r="N17" s="92">
        <f aca="true" t="shared" si="14" ref="N17:N22">SUM(O17:P17)</f>
        <v>5131</v>
      </c>
      <c r="O17" s="96">
        <v>2636</v>
      </c>
      <c r="P17" s="96">
        <v>2495</v>
      </c>
      <c r="Q17" s="227">
        <f aca="true" t="shared" si="15" ref="Q17:Q22">N17/K17*100</f>
        <v>28.54361370716511</v>
      </c>
      <c r="R17" s="227">
        <f t="shared" si="3"/>
        <v>28.027644869750134</v>
      </c>
      <c r="S17" s="227">
        <f t="shared" si="4"/>
        <v>29.109788822774473</v>
      </c>
      <c r="T17" s="92">
        <f aca="true" t="shared" si="16" ref="T17:T22">SUM(U17:V17)</f>
        <v>376</v>
      </c>
      <c r="U17" s="96">
        <v>206</v>
      </c>
      <c r="V17" s="96">
        <v>170</v>
      </c>
      <c r="W17" s="92">
        <f aca="true" t="shared" si="17" ref="W17:W22">SUM(X17:Y17)</f>
        <v>112</v>
      </c>
      <c r="X17" s="96">
        <v>61</v>
      </c>
      <c r="Y17" s="96">
        <v>51</v>
      </c>
      <c r="Z17" s="227">
        <f aca="true" t="shared" si="18" ref="Z17:Z22">W17/T17*100</f>
        <v>29.78723404255319</v>
      </c>
      <c r="AA17" s="227">
        <f t="shared" si="6"/>
        <v>29.61165048543689</v>
      </c>
      <c r="AB17" s="227">
        <f t="shared" si="7"/>
        <v>30</v>
      </c>
    </row>
    <row r="18" spans="1:28" s="66" customFormat="1" ht="36.75" customHeight="1">
      <c r="A18" s="91" t="s">
        <v>196</v>
      </c>
      <c r="B18" s="226">
        <f t="shared" si="8"/>
        <v>20371</v>
      </c>
      <c r="C18" s="226">
        <f t="shared" si="9"/>
        <v>10528</v>
      </c>
      <c r="D18" s="226">
        <f t="shared" si="9"/>
        <v>9843</v>
      </c>
      <c r="E18" s="226">
        <f t="shared" si="10"/>
        <v>7279</v>
      </c>
      <c r="F18" s="226">
        <f t="shared" si="11"/>
        <v>3782</v>
      </c>
      <c r="G18" s="226">
        <f t="shared" si="11"/>
        <v>3497</v>
      </c>
      <c r="H18" s="227">
        <f t="shared" si="12"/>
        <v>35.732168278435026</v>
      </c>
      <c r="I18" s="227">
        <f t="shared" si="1"/>
        <v>35.92325227963526</v>
      </c>
      <c r="J18" s="227">
        <f t="shared" si="1"/>
        <v>35.52778624403129</v>
      </c>
      <c r="K18" s="92">
        <f t="shared" si="13"/>
        <v>20011</v>
      </c>
      <c r="L18" s="96">
        <v>10332</v>
      </c>
      <c r="M18" s="96">
        <v>9679</v>
      </c>
      <c r="N18" s="92">
        <f t="shared" si="14"/>
        <v>7122</v>
      </c>
      <c r="O18" s="96">
        <v>3700</v>
      </c>
      <c r="P18" s="96">
        <v>3422</v>
      </c>
      <c r="Q18" s="227">
        <f t="shared" si="15"/>
        <v>35.590425266103644</v>
      </c>
      <c r="R18" s="227">
        <f t="shared" si="3"/>
        <v>35.81107239643825</v>
      </c>
      <c r="S18" s="227">
        <f t="shared" si="4"/>
        <v>35.354892034301066</v>
      </c>
      <c r="T18" s="92">
        <f t="shared" si="16"/>
        <v>360</v>
      </c>
      <c r="U18" s="96">
        <v>196</v>
      </c>
      <c r="V18" s="96">
        <v>164</v>
      </c>
      <c r="W18" s="92">
        <f t="shared" si="17"/>
        <v>157</v>
      </c>
      <c r="X18" s="96">
        <v>82</v>
      </c>
      <c r="Y18" s="96">
        <v>75</v>
      </c>
      <c r="Z18" s="227">
        <f t="shared" si="18"/>
        <v>43.611111111111114</v>
      </c>
      <c r="AA18" s="227">
        <f t="shared" si="6"/>
        <v>41.83673469387755</v>
      </c>
      <c r="AB18" s="227">
        <f t="shared" si="7"/>
        <v>45.73170731707317</v>
      </c>
    </row>
    <row r="19" spans="1:28" s="66" customFormat="1" ht="36.75" customHeight="1">
      <c r="A19" s="91" t="s">
        <v>197</v>
      </c>
      <c r="B19" s="226">
        <f t="shared" si="8"/>
        <v>21206</v>
      </c>
      <c r="C19" s="226">
        <f t="shared" si="9"/>
        <v>11131</v>
      </c>
      <c r="D19" s="226">
        <f t="shared" si="9"/>
        <v>10075</v>
      </c>
      <c r="E19" s="226">
        <f t="shared" si="10"/>
        <v>9515</v>
      </c>
      <c r="F19" s="226">
        <f t="shared" si="11"/>
        <v>5020</v>
      </c>
      <c r="G19" s="226">
        <f t="shared" si="11"/>
        <v>4495</v>
      </c>
      <c r="H19" s="227">
        <f t="shared" si="12"/>
        <v>44.869376591530695</v>
      </c>
      <c r="I19" s="227">
        <f t="shared" si="1"/>
        <v>45.099272302578385</v>
      </c>
      <c r="J19" s="227">
        <f t="shared" si="1"/>
        <v>44.61538461538462</v>
      </c>
      <c r="K19" s="92">
        <f t="shared" si="13"/>
        <v>20870</v>
      </c>
      <c r="L19" s="96">
        <v>10964</v>
      </c>
      <c r="M19" s="96">
        <v>9906</v>
      </c>
      <c r="N19" s="92">
        <f t="shared" si="14"/>
        <v>9349</v>
      </c>
      <c r="O19" s="96">
        <v>4945</v>
      </c>
      <c r="P19" s="96">
        <v>4404</v>
      </c>
      <c r="Q19" s="227">
        <f t="shared" si="15"/>
        <v>44.79635840919981</v>
      </c>
      <c r="R19" s="227">
        <f t="shared" si="3"/>
        <v>45.10215249908792</v>
      </c>
      <c r="S19" s="227">
        <f t="shared" si="4"/>
        <v>44.457904300423984</v>
      </c>
      <c r="T19" s="92">
        <f t="shared" si="16"/>
        <v>336</v>
      </c>
      <c r="U19" s="96">
        <v>167</v>
      </c>
      <c r="V19" s="96">
        <v>169</v>
      </c>
      <c r="W19" s="92">
        <f t="shared" si="17"/>
        <v>166</v>
      </c>
      <c r="X19" s="96">
        <v>75</v>
      </c>
      <c r="Y19" s="96">
        <v>91</v>
      </c>
      <c r="Z19" s="227">
        <f t="shared" si="18"/>
        <v>49.404761904761905</v>
      </c>
      <c r="AA19" s="227">
        <f t="shared" si="6"/>
        <v>44.91017964071856</v>
      </c>
      <c r="AB19" s="227">
        <f t="shared" si="7"/>
        <v>53.84615384615385</v>
      </c>
    </row>
    <row r="20" spans="1:28" s="66" customFormat="1" ht="36.75" customHeight="1">
      <c r="A20" s="91" t="s">
        <v>198</v>
      </c>
      <c r="B20" s="226">
        <f t="shared" si="8"/>
        <v>20899</v>
      </c>
      <c r="C20" s="226">
        <f t="shared" si="9"/>
        <v>10949</v>
      </c>
      <c r="D20" s="226">
        <f t="shared" si="9"/>
        <v>9950</v>
      </c>
      <c r="E20" s="226">
        <f t="shared" si="10"/>
        <v>10964</v>
      </c>
      <c r="F20" s="226">
        <f t="shared" si="11"/>
        <v>5645</v>
      </c>
      <c r="G20" s="226">
        <f t="shared" si="11"/>
        <v>5319</v>
      </c>
      <c r="H20" s="227">
        <f t="shared" si="12"/>
        <v>52.46184027943921</v>
      </c>
      <c r="I20" s="227">
        <f t="shared" si="1"/>
        <v>51.55721983742808</v>
      </c>
      <c r="J20" s="227">
        <f t="shared" si="1"/>
        <v>53.4572864321608</v>
      </c>
      <c r="K20" s="92">
        <f t="shared" si="13"/>
        <v>20663</v>
      </c>
      <c r="L20" s="96">
        <v>10818</v>
      </c>
      <c r="M20" s="96">
        <v>9845</v>
      </c>
      <c r="N20" s="92">
        <f t="shared" si="14"/>
        <v>10854</v>
      </c>
      <c r="O20" s="96">
        <v>5583</v>
      </c>
      <c r="P20" s="96">
        <v>5271</v>
      </c>
      <c r="Q20" s="227">
        <f t="shared" si="15"/>
        <v>52.528674442239755</v>
      </c>
      <c r="R20" s="227">
        <f t="shared" si="3"/>
        <v>51.608430393788126</v>
      </c>
      <c r="S20" s="227">
        <f t="shared" si="4"/>
        <v>53.539867953275774</v>
      </c>
      <c r="T20" s="92">
        <f t="shared" si="16"/>
        <v>236</v>
      </c>
      <c r="U20" s="96">
        <v>131</v>
      </c>
      <c r="V20" s="96">
        <v>105</v>
      </c>
      <c r="W20" s="92">
        <f t="shared" si="17"/>
        <v>110</v>
      </c>
      <c r="X20" s="96">
        <v>62</v>
      </c>
      <c r="Y20" s="96">
        <v>48</v>
      </c>
      <c r="Z20" s="227">
        <f t="shared" si="18"/>
        <v>46.61016949152542</v>
      </c>
      <c r="AA20" s="227">
        <f t="shared" si="6"/>
        <v>47.32824427480916</v>
      </c>
      <c r="AB20" s="227">
        <f t="shared" si="7"/>
        <v>45.714285714285715</v>
      </c>
    </row>
    <row r="21" spans="1:28" s="66" customFormat="1" ht="36.75" customHeight="1">
      <c r="A21" s="91" t="s">
        <v>199</v>
      </c>
      <c r="B21" s="226">
        <f t="shared" si="8"/>
        <v>21130</v>
      </c>
      <c r="C21" s="226">
        <f t="shared" si="9"/>
        <v>11135</v>
      </c>
      <c r="D21" s="226">
        <f t="shared" si="9"/>
        <v>9995</v>
      </c>
      <c r="E21" s="226">
        <f t="shared" si="10"/>
        <v>12469</v>
      </c>
      <c r="F21" s="226">
        <f t="shared" si="11"/>
        <v>6429</v>
      </c>
      <c r="G21" s="226">
        <f t="shared" si="11"/>
        <v>6040</v>
      </c>
      <c r="H21" s="227">
        <f t="shared" si="12"/>
        <v>59.010884997633696</v>
      </c>
      <c r="I21" s="227">
        <f t="shared" si="1"/>
        <v>57.736865738661876</v>
      </c>
      <c r="J21" s="227">
        <f t="shared" si="1"/>
        <v>60.43021510755378</v>
      </c>
      <c r="K21" s="92">
        <f t="shared" si="13"/>
        <v>20894</v>
      </c>
      <c r="L21" s="96">
        <v>11005</v>
      </c>
      <c r="M21" s="96">
        <v>9889</v>
      </c>
      <c r="N21" s="92">
        <f t="shared" si="14"/>
        <v>12340</v>
      </c>
      <c r="O21" s="96">
        <v>6357</v>
      </c>
      <c r="P21" s="96">
        <v>5983</v>
      </c>
      <c r="Q21" s="227">
        <f t="shared" si="15"/>
        <v>59.06001722982674</v>
      </c>
      <c r="R21" s="227">
        <f t="shared" si="3"/>
        <v>57.76465243071331</v>
      </c>
      <c r="S21" s="227">
        <f t="shared" si="4"/>
        <v>60.50156739811913</v>
      </c>
      <c r="T21" s="92">
        <f t="shared" si="16"/>
        <v>236</v>
      </c>
      <c r="U21" s="96">
        <v>130</v>
      </c>
      <c r="V21" s="96">
        <v>106</v>
      </c>
      <c r="W21" s="92">
        <f t="shared" si="17"/>
        <v>129</v>
      </c>
      <c r="X21" s="96">
        <v>72</v>
      </c>
      <c r="Y21" s="96">
        <v>57</v>
      </c>
      <c r="Z21" s="227">
        <f t="shared" si="18"/>
        <v>54.66101694915254</v>
      </c>
      <c r="AA21" s="227">
        <f t="shared" si="6"/>
        <v>55.38461538461539</v>
      </c>
      <c r="AB21" s="227">
        <f t="shared" si="7"/>
        <v>53.77358490566038</v>
      </c>
    </row>
    <row r="22" spans="1:28" s="66" customFormat="1" ht="36.75" customHeight="1" thickBot="1">
      <c r="A22" s="97" t="s">
        <v>200</v>
      </c>
      <c r="B22" s="229">
        <f t="shared" si="8"/>
        <v>21954</v>
      </c>
      <c r="C22" s="230">
        <f t="shared" si="9"/>
        <v>11517</v>
      </c>
      <c r="D22" s="230">
        <f t="shared" si="9"/>
        <v>10437</v>
      </c>
      <c r="E22" s="230">
        <f t="shared" si="10"/>
        <v>14220</v>
      </c>
      <c r="F22" s="230">
        <f t="shared" si="11"/>
        <v>7215</v>
      </c>
      <c r="G22" s="230">
        <f t="shared" si="11"/>
        <v>7005</v>
      </c>
      <c r="H22" s="228">
        <f t="shared" si="12"/>
        <v>64.7717955725608</v>
      </c>
      <c r="I22" s="228">
        <f t="shared" si="1"/>
        <v>62.646522531909355</v>
      </c>
      <c r="J22" s="228">
        <f t="shared" si="1"/>
        <v>67.11698764012647</v>
      </c>
      <c r="K22" s="98">
        <f t="shared" si="13"/>
        <v>21755</v>
      </c>
      <c r="L22" s="99">
        <v>11401</v>
      </c>
      <c r="M22" s="99">
        <v>10354</v>
      </c>
      <c r="N22" s="98">
        <f t="shared" si="14"/>
        <v>14085</v>
      </c>
      <c r="O22" s="99">
        <v>7141</v>
      </c>
      <c r="P22" s="99">
        <v>6944</v>
      </c>
      <c r="Q22" s="228">
        <f t="shared" si="15"/>
        <v>64.74373707193749</v>
      </c>
      <c r="R22" s="228">
        <f t="shared" si="3"/>
        <v>62.634856591527054</v>
      </c>
      <c r="S22" s="228">
        <f t="shared" si="4"/>
        <v>67.06586826347305</v>
      </c>
      <c r="T22" s="98">
        <f t="shared" si="16"/>
        <v>199</v>
      </c>
      <c r="U22" s="99">
        <v>116</v>
      </c>
      <c r="V22" s="99">
        <v>83</v>
      </c>
      <c r="W22" s="98">
        <f t="shared" si="17"/>
        <v>135</v>
      </c>
      <c r="X22" s="99">
        <v>74</v>
      </c>
      <c r="Y22" s="99">
        <v>61</v>
      </c>
      <c r="Z22" s="228">
        <f t="shared" si="18"/>
        <v>67.8391959798995</v>
      </c>
      <c r="AA22" s="228">
        <f t="shared" si="6"/>
        <v>63.793103448275865</v>
      </c>
      <c r="AB22" s="228">
        <f t="shared" si="7"/>
        <v>73.49397590361446</v>
      </c>
    </row>
    <row r="23" spans="1:14" s="58" customFormat="1" ht="15" customHeight="1">
      <c r="A23" s="58" t="s">
        <v>201</v>
      </c>
      <c r="C23" s="100"/>
      <c r="D23" s="100"/>
      <c r="E23" s="100"/>
      <c r="F23" s="100"/>
      <c r="G23" s="60"/>
      <c r="H23" s="100"/>
      <c r="I23" s="100"/>
      <c r="J23" s="100"/>
      <c r="K23" s="100"/>
      <c r="L23" s="100"/>
      <c r="N23" s="101" t="s">
        <v>435</v>
      </c>
    </row>
    <row r="24" spans="1:14" s="58" customFormat="1" ht="15" customHeight="1">
      <c r="A24" s="102" t="s">
        <v>202</v>
      </c>
      <c r="B24" s="100"/>
      <c r="C24" s="100"/>
      <c r="D24" s="100"/>
      <c r="E24" s="100"/>
      <c r="F24" s="100"/>
      <c r="G24" s="60"/>
      <c r="H24" s="100"/>
      <c r="I24" s="100"/>
      <c r="J24" s="100"/>
      <c r="K24" s="100"/>
      <c r="L24" s="100"/>
      <c r="N24" s="101" t="s">
        <v>436</v>
      </c>
    </row>
  </sheetData>
  <sheetProtection formatCells="0" formatRows="0" insertRows="0" deleteRows="0"/>
  <mergeCells count="18">
    <mergeCell ref="K4:M4"/>
    <mergeCell ref="N4:S4"/>
    <mergeCell ref="T4:AB4"/>
    <mergeCell ref="B5:D5"/>
    <mergeCell ref="K5:M5"/>
    <mergeCell ref="N5:P5"/>
    <mergeCell ref="Q5:S5"/>
    <mergeCell ref="T5:V5"/>
    <mergeCell ref="A2:M2"/>
    <mergeCell ref="N2:AB2"/>
    <mergeCell ref="L3:M3"/>
    <mergeCell ref="AA3:AB3"/>
    <mergeCell ref="A4:A6"/>
    <mergeCell ref="B4:J4"/>
    <mergeCell ref="W5:Y5"/>
    <mergeCell ref="Z5:AB5"/>
    <mergeCell ref="E5:G5"/>
    <mergeCell ref="H5:J5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showGridLines="0" view="pageBreakPreview" zoomScaleNormal="11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4" sqref="M14"/>
    </sheetView>
  </sheetViews>
  <sheetFormatPr defaultColWidth="9.00390625" defaultRowHeight="19.5" customHeight="1"/>
  <cols>
    <col min="1" max="1" width="34.625" style="18" customWidth="1"/>
    <col min="2" max="9" width="6.625" style="18" customWidth="1"/>
    <col min="10" max="21" width="7.125" style="18" customWidth="1"/>
    <col min="22" max="16384" width="9.00390625" style="18" customWidth="1"/>
  </cols>
  <sheetData>
    <row r="1" spans="1:22" s="6" customFormat="1" ht="18" customHeight="1">
      <c r="A1" s="5" t="s">
        <v>108</v>
      </c>
      <c r="P1" s="7"/>
      <c r="Q1" s="7"/>
      <c r="U1" s="8" t="s">
        <v>10</v>
      </c>
      <c r="V1" s="8"/>
    </row>
    <row r="2" spans="1:21" s="9" customFormat="1" ht="24.75" customHeight="1">
      <c r="A2" s="242" t="s">
        <v>409</v>
      </c>
      <c r="B2" s="242"/>
      <c r="C2" s="242"/>
      <c r="D2" s="242"/>
      <c r="E2" s="242"/>
      <c r="F2" s="242"/>
      <c r="G2" s="242"/>
      <c r="H2" s="242"/>
      <c r="I2" s="242"/>
      <c r="J2" s="242" t="s">
        <v>65</v>
      </c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spans="1:21" s="13" customFormat="1" ht="18" customHeight="1">
      <c r="A3" s="259" t="s">
        <v>74</v>
      </c>
      <c r="B3" s="259"/>
      <c r="C3" s="259"/>
      <c r="D3" s="259"/>
      <c r="E3" s="259"/>
      <c r="F3" s="259"/>
      <c r="G3" s="259"/>
      <c r="H3" s="259"/>
      <c r="I3" s="259"/>
      <c r="J3" s="259" t="s">
        <v>45</v>
      </c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</row>
    <row r="4" spans="1:21" s="13" customFormat="1" ht="3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6" customFormat="1" ht="21.75" customHeight="1">
      <c r="A5" s="262" t="s">
        <v>109</v>
      </c>
      <c r="B5" s="272" t="s">
        <v>388</v>
      </c>
      <c r="C5" s="273"/>
      <c r="D5" s="273"/>
      <c r="E5" s="273"/>
      <c r="F5" s="273"/>
      <c r="G5" s="273"/>
      <c r="H5" s="273"/>
      <c r="I5" s="273"/>
      <c r="J5" s="273"/>
      <c r="K5" s="273"/>
      <c r="L5" s="272" t="s">
        <v>75</v>
      </c>
      <c r="M5" s="273"/>
      <c r="N5" s="273"/>
      <c r="O5" s="273"/>
      <c r="P5" s="273"/>
      <c r="Q5" s="273"/>
      <c r="R5" s="278"/>
      <c r="S5" s="265" t="s">
        <v>273</v>
      </c>
      <c r="T5" s="266"/>
      <c r="U5" s="267"/>
    </row>
    <row r="6" spans="1:21" s="6" customFormat="1" ht="21.75" customHeight="1">
      <c r="A6" s="263"/>
      <c r="B6" s="277" t="s">
        <v>115</v>
      </c>
      <c r="C6" s="268"/>
      <c r="D6" s="268"/>
      <c r="E6" s="268"/>
      <c r="F6" s="268"/>
      <c r="G6" s="268"/>
      <c r="H6" s="268"/>
      <c r="I6" s="268"/>
      <c r="J6" s="268"/>
      <c r="K6" s="268"/>
      <c r="L6" s="277" t="s">
        <v>389</v>
      </c>
      <c r="M6" s="268"/>
      <c r="N6" s="268"/>
      <c r="O6" s="268"/>
      <c r="P6" s="268"/>
      <c r="Q6" s="268"/>
      <c r="R6" s="268"/>
      <c r="S6" s="268"/>
      <c r="T6" s="268"/>
      <c r="U6" s="269"/>
    </row>
    <row r="7" spans="1:21" s="6" customFormat="1" ht="28.5" customHeight="1">
      <c r="A7" s="263"/>
      <c r="B7" s="276" t="s">
        <v>301</v>
      </c>
      <c r="C7" s="268"/>
      <c r="D7" s="274" t="s">
        <v>302</v>
      </c>
      <c r="E7" s="268"/>
      <c r="F7" s="274" t="s">
        <v>303</v>
      </c>
      <c r="G7" s="268"/>
      <c r="H7" s="274" t="s">
        <v>311</v>
      </c>
      <c r="I7" s="268"/>
      <c r="J7" s="276" t="s">
        <v>374</v>
      </c>
      <c r="K7" s="268"/>
      <c r="L7" s="276" t="s">
        <v>112</v>
      </c>
      <c r="M7" s="268"/>
      <c r="N7" s="268"/>
      <c r="O7" s="274" t="s">
        <v>390</v>
      </c>
      <c r="P7" s="268"/>
      <c r="Q7" s="274" t="s">
        <v>391</v>
      </c>
      <c r="R7" s="268"/>
      <c r="S7" s="274" t="s">
        <v>112</v>
      </c>
      <c r="T7" s="274" t="s">
        <v>121</v>
      </c>
      <c r="U7" s="270" t="s">
        <v>122</v>
      </c>
    </row>
    <row r="8" spans="1:21" s="6" customFormat="1" ht="28.5" customHeight="1" thickBot="1">
      <c r="A8" s="264"/>
      <c r="B8" s="46" t="s">
        <v>121</v>
      </c>
      <c r="C8" s="47" t="s">
        <v>122</v>
      </c>
      <c r="D8" s="47" t="s">
        <v>121</v>
      </c>
      <c r="E8" s="47" t="s">
        <v>122</v>
      </c>
      <c r="F8" s="47" t="s">
        <v>121</v>
      </c>
      <c r="G8" s="47" t="s">
        <v>122</v>
      </c>
      <c r="H8" s="47" t="s">
        <v>121</v>
      </c>
      <c r="I8" s="47" t="s">
        <v>122</v>
      </c>
      <c r="J8" s="46" t="s">
        <v>121</v>
      </c>
      <c r="K8" s="47" t="s">
        <v>122</v>
      </c>
      <c r="L8" s="46" t="s">
        <v>120</v>
      </c>
      <c r="M8" s="47" t="s">
        <v>121</v>
      </c>
      <c r="N8" s="47" t="s">
        <v>122</v>
      </c>
      <c r="O8" s="47" t="s">
        <v>121</v>
      </c>
      <c r="P8" s="47" t="s">
        <v>122</v>
      </c>
      <c r="Q8" s="47" t="s">
        <v>121</v>
      </c>
      <c r="R8" s="47" t="s">
        <v>122</v>
      </c>
      <c r="S8" s="275"/>
      <c r="T8" s="275"/>
      <c r="U8" s="271"/>
    </row>
    <row r="9" spans="1:21" ht="26.25" customHeight="1">
      <c r="A9" s="16" t="s">
        <v>259</v>
      </c>
      <c r="B9" s="212">
        <v>10920</v>
      </c>
      <c r="C9" s="212">
        <v>9001</v>
      </c>
      <c r="D9" s="212">
        <v>248</v>
      </c>
      <c r="E9" s="212">
        <v>627</v>
      </c>
      <c r="F9" s="212">
        <v>107</v>
      </c>
      <c r="G9" s="212">
        <v>33</v>
      </c>
      <c r="H9" s="212">
        <v>113</v>
      </c>
      <c r="I9" s="212">
        <v>30</v>
      </c>
      <c r="J9" s="212">
        <v>2297</v>
      </c>
      <c r="K9" s="212">
        <v>651</v>
      </c>
      <c r="L9" s="212">
        <v>17178</v>
      </c>
      <c r="M9" s="212">
        <v>11983</v>
      </c>
      <c r="N9" s="212">
        <v>5195</v>
      </c>
      <c r="O9" s="212">
        <v>9839</v>
      </c>
      <c r="P9" s="212">
        <v>4613</v>
      </c>
      <c r="Q9" s="212">
        <v>2144</v>
      </c>
      <c r="R9" s="212">
        <v>582</v>
      </c>
      <c r="S9" s="212">
        <v>22868</v>
      </c>
      <c r="T9" s="212">
        <v>13173</v>
      </c>
      <c r="U9" s="212">
        <v>9695</v>
      </c>
    </row>
    <row r="10" spans="1:21" ht="26.25" customHeight="1">
      <c r="A10" s="16" t="s">
        <v>260</v>
      </c>
      <c r="B10" s="212">
        <v>11005</v>
      </c>
      <c r="C10" s="212">
        <v>9399</v>
      </c>
      <c r="D10" s="212">
        <v>232</v>
      </c>
      <c r="E10" s="212">
        <v>787</v>
      </c>
      <c r="F10" s="212">
        <v>104</v>
      </c>
      <c r="G10" s="212">
        <v>37</v>
      </c>
      <c r="H10" s="212">
        <v>107</v>
      </c>
      <c r="I10" s="212">
        <v>34</v>
      </c>
      <c r="J10" s="212">
        <v>2567</v>
      </c>
      <c r="K10" s="212">
        <v>729</v>
      </c>
      <c r="L10" s="212">
        <v>17836</v>
      </c>
      <c r="M10" s="212">
        <v>12279</v>
      </c>
      <c r="N10" s="212">
        <v>5557</v>
      </c>
      <c r="O10" s="212">
        <v>10059</v>
      </c>
      <c r="P10" s="212">
        <v>4960</v>
      </c>
      <c r="Q10" s="212">
        <v>2220</v>
      </c>
      <c r="R10" s="212">
        <v>597</v>
      </c>
      <c r="S10" s="212">
        <v>24039</v>
      </c>
      <c r="T10" s="212">
        <v>13742</v>
      </c>
      <c r="U10" s="212">
        <v>10297</v>
      </c>
    </row>
    <row r="11" spans="1:21" ht="26.25" customHeight="1">
      <c r="A11" s="16" t="s">
        <v>261</v>
      </c>
      <c r="B11" s="212">
        <v>11057</v>
      </c>
      <c r="C11" s="212">
        <v>9461</v>
      </c>
      <c r="D11" s="212">
        <v>233</v>
      </c>
      <c r="E11" s="212">
        <v>694</v>
      </c>
      <c r="F11" s="212">
        <v>94</v>
      </c>
      <c r="G11" s="212">
        <v>56</v>
      </c>
      <c r="H11" s="212">
        <v>105</v>
      </c>
      <c r="I11" s="212">
        <v>37</v>
      </c>
      <c r="J11" s="212">
        <v>2720</v>
      </c>
      <c r="K11" s="212">
        <v>796</v>
      </c>
      <c r="L11" s="212">
        <v>18260</v>
      </c>
      <c r="M11" s="212">
        <v>12373</v>
      </c>
      <c r="N11" s="212">
        <v>5887</v>
      </c>
      <c r="O11" s="212">
        <v>10065</v>
      </c>
      <c r="P11" s="212">
        <v>5261</v>
      </c>
      <c r="Q11" s="212">
        <v>2308</v>
      </c>
      <c r="R11" s="212">
        <v>626</v>
      </c>
      <c r="S11" s="212">
        <v>24882</v>
      </c>
      <c r="T11" s="212">
        <v>13916</v>
      </c>
      <c r="U11" s="212">
        <v>10966</v>
      </c>
    </row>
    <row r="12" spans="1:21" ht="26.25" customHeight="1">
      <c r="A12" s="16" t="s">
        <v>262</v>
      </c>
      <c r="B12" s="212">
        <v>10846</v>
      </c>
      <c r="C12" s="212">
        <v>9294</v>
      </c>
      <c r="D12" s="212">
        <v>203</v>
      </c>
      <c r="E12" s="212">
        <v>655</v>
      </c>
      <c r="F12" s="212">
        <v>103</v>
      </c>
      <c r="G12" s="212">
        <v>40</v>
      </c>
      <c r="H12" s="212">
        <v>125</v>
      </c>
      <c r="I12" s="212">
        <v>68</v>
      </c>
      <c r="J12" s="212">
        <v>2688</v>
      </c>
      <c r="K12" s="212">
        <v>857</v>
      </c>
      <c r="L12" s="212">
        <v>18354</v>
      </c>
      <c r="M12" s="212">
        <v>12292</v>
      </c>
      <c r="N12" s="212">
        <v>6062</v>
      </c>
      <c r="O12" s="212">
        <v>10023</v>
      </c>
      <c r="P12" s="212">
        <v>5431</v>
      </c>
      <c r="Q12" s="212">
        <v>2269</v>
      </c>
      <c r="R12" s="212">
        <v>631</v>
      </c>
      <c r="S12" s="212">
        <v>25183</v>
      </c>
      <c r="T12" s="212">
        <v>14080</v>
      </c>
      <c r="U12" s="212">
        <v>11103</v>
      </c>
    </row>
    <row r="13" spans="1:21" ht="26.25" customHeight="1">
      <c r="A13" s="16" t="s">
        <v>263</v>
      </c>
      <c r="B13" s="212">
        <v>10969</v>
      </c>
      <c r="C13" s="212">
        <v>9512</v>
      </c>
      <c r="D13" s="212">
        <v>188</v>
      </c>
      <c r="E13" s="212">
        <v>668</v>
      </c>
      <c r="F13" s="212">
        <v>101</v>
      </c>
      <c r="G13" s="212">
        <v>46</v>
      </c>
      <c r="H13" s="212">
        <v>103</v>
      </c>
      <c r="I13" s="212">
        <v>40</v>
      </c>
      <c r="J13" s="212">
        <v>2837</v>
      </c>
      <c r="K13" s="212">
        <v>1003</v>
      </c>
      <c r="L13" s="212">
        <v>18135</v>
      </c>
      <c r="M13" s="212">
        <v>12067</v>
      </c>
      <c r="N13" s="212">
        <v>6068</v>
      </c>
      <c r="O13" s="212">
        <v>9866</v>
      </c>
      <c r="P13" s="212">
        <v>5412</v>
      </c>
      <c r="Q13" s="212">
        <v>2201</v>
      </c>
      <c r="R13" s="212">
        <v>656</v>
      </c>
      <c r="S13" s="212">
        <v>24586</v>
      </c>
      <c r="T13" s="212">
        <v>13695</v>
      </c>
      <c r="U13" s="212">
        <v>10891</v>
      </c>
    </row>
    <row r="14" spans="1:21" ht="26.25" customHeight="1">
      <c r="A14" s="16" t="s">
        <v>265</v>
      </c>
      <c r="B14" s="212">
        <v>10642</v>
      </c>
      <c r="C14" s="212">
        <v>9420</v>
      </c>
      <c r="D14" s="212">
        <v>360</v>
      </c>
      <c r="E14" s="212">
        <v>760</v>
      </c>
      <c r="F14" s="212">
        <v>153</v>
      </c>
      <c r="G14" s="212">
        <v>65</v>
      </c>
      <c r="H14" s="212">
        <v>101</v>
      </c>
      <c r="I14" s="212">
        <v>47</v>
      </c>
      <c r="J14" s="212">
        <v>2574</v>
      </c>
      <c r="K14" s="212">
        <v>948</v>
      </c>
      <c r="L14" s="212">
        <v>17766</v>
      </c>
      <c r="M14" s="212">
        <v>11894</v>
      </c>
      <c r="N14" s="212">
        <v>5872</v>
      </c>
      <c r="O14" s="212">
        <v>9778</v>
      </c>
      <c r="P14" s="212">
        <v>5225</v>
      </c>
      <c r="Q14" s="212">
        <v>2116</v>
      </c>
      <c r="R14" s="212">
        <v>647</v>
      </c>
      <c r="S14" s="212">
        <v>25247</v>
      </c>
      <c r="T14" s="212">
        <v>13968</v>
      </c>
      <c r="U14" s="212">
        <v>11279</v>
      </c>
    </row>
    <row r="15" spans="1:21" ht="26.25" customHeight="1">
      <c r="A15" s="16" t="s">
        <v>266</v>
      </c>
      <c r="B15" s="212">
        <v>10727</v>
      </c>
      <c r="C15" s="212">
        <v>9517</v>
      </c>
      <c r="D15" s="212">
        <v>183</v>
      </c>
      <c r="E15" s="212">
        <v>664</v>
      </c>
      <c r="F15" s="212">
        <v>90</v>
      </c>
      <c r="G15" s="212">
        <v>59</v>
      </c>
      <c r="H15" s="212">
        <v>94</v>
      </c>
      <c r="I15" s="212">
        <v>50</v>
      </c>
      <c r="J15" s="212">
        <v>2583</v>
      </c>
      <c r="K15" s="212">
        <v>1083</v>
      </c>
      <c r="L15" s="212">
        <v>16827</v>
      </c>
      <c r="M15" s="212">
        <v>11353</v>
      </c>
      <c r="N15" s="212">
        <v>5474</v>
      </c>
      <c r="O15" s="212">
        <v>9356</v>
      </c>
      <c r="P15" s="212">
        <v>4830</v>
      </c>
      <c r="Q15" s="212">
        <v>1997</v>
      </c>
      <c r="R15" s="212">
        <v>644</v>
      </c>
      <c r="S15" s="212">
        <v>24943</v>
      </c>
      <c r="T15" s="212">
        <v>13733</v>
      </c>
      <c r="U15" s="212">
        <v>11210</v>
      </c>
    </row>
    <row r="16" spans="1:21" ht="26.25" customHeight="1">
      <c r="A16" s="16" t="s">
        <v>267</v>
      </c>
      <c r="B16" s="17">
        <v>11039</v>
      </c>
      <c r="C16" s="17">
        <v>9533</v>
      </c>
      <c r="D16" s="17">
        <v>189</v>
      </c>
      <c r="E16" s="17">
        <v>654</v>
      </c>
      <c r="F16" s="17">
        <v>94</v>
      </c>
      <c r="G16" s="17">
        <v>63</v>
      </c>
      <c r="H16" s="17">
        <v>90</v>
      </c>
      <c r="I16" s="17">
        <v>59</v>
      </c>
      <c r="J16" s="17">
        <v>2551</v>
      </c>
      <c r="K16" s="17">
        <v>1124</v>
      </c>
      <c r="L16" s="17">
        <v>16322</v>
      </c>
      <c r="M16" s="17">
        <v>10861</v>
      </c>
      <c r="N16" s="17">
        <v>5461</v>
      </c>
      <c r="O16" s="17">
        <v>8952</v>
      </c>
      <c r="P16" s="17">
        <v>4835</v>
      </c>
      <c r="Q16" s="17">
        <v>1909</v>
      </c>
      <c r="R16" s="17">
        <v>626</v>
      </c>
      <c r="S16" s="17">
        <v>24861</v>
      </c>
      <c r="T16" s="17">
        <v>13667</v>
      </c>
      <c r="U16" s="17">
        <v>11194</v>
      </c>
    </row>
    <row r="17" spans="1:21" ht="26.25" customHeight="1">
      <c r="A17" s="16" t="s">
        <v>268</v>
      </c>
      <c r="B17" s="17">
        <v>10897</v>
      </c>
      <c r="C17" s="17">
        <v>9978</v>
      </c>
      <c r="D17" s="17">
        <v>191</v>
      </c>
      <c r="E17" s="17">
        <v>588</v>
      </c>
      <c r="F17" s="17">
        <v>97</v>
      </c>
      <c r="G17" s="17">
        <v>51</v>
      </c>
      <c r="H17" s="17">
        <v>95</v>
      </c>
      <c r="I17" s="17">
        <v>63</v>
      </c>
      <c r="J17" s="17">
        <v>2720</v>
      </c>
      <c r="K17" s="17">
        <v>1183</v>
      </c>
      <c r="L17" s="17">
        <v>15805</v>
      </c>
      <c r="M17" s="17">
        <v>10337</v>
      </c>
      <c r="N17" s="17">
        <v>5468</v>
      </c>
      <c r="O17" s="17">
        <v>8537</v>
      </c>
      <c r="P17" s="17">
        <v>4824</v>
      </c>
      <c r="Q17" s="17">
        <v>1800</v>
      </c>
      <c r="R17" s="17">
        <v>644</v>
      </c>
      <c r="S17" s="17">
        <v>24811</v>
      </c>
      <c r="T17" s="17">
        <v>13584</v>
      </c>
      <c r="U17" s="17">
        <v>11227</v>
      </c>
    </row>
    <row r="18" spans="1:21" s="20" customFormat="1" ht="26.25" customHeight="1">
      <c r="A18" s="19" t="s">
        <v>491</v>
      </c>
      <c r="B18" s="216">
        <f>SUM(B19:B29)</f>
        <v>10125</v>
      </c>
      <c r="C18" s="216">
        <f>SUM(C19:C29)</f>
        <v>9684</v>
      </c>
      <c r="D18" s="216">
        <f aca="true" t="shared" si="0" ref="D18:U18">SUM(D19:D29)</f>
        <v>207</v>
      </c>
      <c r="E18" s="216">
        <f t="shared" si="0"/>
        <v>500</v>
      </c>
      <c r="F18" s="216">
        <f t="shared" si="0"/>
        <v>102</v>
      </c>
      <c r="G18" s="216">
        <f t="shared" si="0"/>
        <v>50</v>
      </c>
      <c r="H18" s="216">
        <f t="shared" si="0"/>
        <v>96</v>
      </c>
      <c r="I18" s="216">
        <f t="shared" si="0"/>
        <v>51</v>
      </c>
      <c r="J18" s="216">
        <f t="shared" si="0"/>
        <v>2641</v>
      </c>
      <c r="K18" s="216">
        <f t="shared" si="0"/>
        <v>1241</v>
      </c>
      <c r="L18" s="216">
        <f>SUM(L19:L29)</f>
        <v>15468</v>
      </c>
      <c r="M18" s="216">
        <f t="shared" si="0"/>
        <v>10035</v>
      </c>
      <c r="N18" s="216">
        <f t="shared" si="0"/>
        <v>5433</v>
      </c>
      <c r="O18" s="216">
        <f>SUM(O19:O29)</f>
        <v>8275</v>
      </c>
      <c r="P18" s="216">
        <f t="shared" si="0"/>
        <v>4767</v>
      </c>
      <c r="Q18" s="216">
        <f t="shared" si="0"/>
        <v>1760</v>
      </c>
      <c r="R18" s="216">
        <f t="shared" si="0"/>
        <v>666</v>
      </c>
      <c r="S18" s="216">
        <f>SUM(S19:S29)</f>
        <v>25318</v>
      </c>
      <c r="T18" s="216">
        <f t="shared" si="0"/>
        <v>13585</v>
      </c>
      <c r="U18" s="216">
        <f t="shared" si="0"/>
        <v>11733</v>
      </c>
    </row>
    <row r="19" spans="1:21" ht="31.5" customHeight="1">
      <c r="A19" s="21" t="s">
        <v>124</v>
      </c>
      <c r="B19" s="17">
        <v>875</v>
      </c>
      <c r="C19" s="17">
        <v>531</v>
      </c>
      <c r="D19" s="17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17">
        <v>172</v>
      </c>
      <c r="K19" s="17">
        <v>59</v>
      </c>
      <c r="L19" s="17">
        <f>M19+N19</f>
        <v>5836</v>
      </c>
      <c r="M19" s="17">
        <f>O19+Q19</f>
        <v>3969</v>
      </c>
      <c r="N19" s="17">
        <f>P19+R19</f>
        <v>1867</v>
      </c>
      <c r="O19" s="17">
        <v>3171</v>
      </c>
      <c r="P19" s="17">
        <v>1592</v>
      </c>
      <c r="Q19" s="17">
        <v>798</v>
      </c>
      <c r="R19" s="17">
        <v>275</v>
      </c>
      <c r="S19" s="17">
        <v>3316</v>
      </c>
      <c r="T19" s="17">
        <v>2239</v>
      </c>
      <c r="U19" s="17">
        <v>1077</v>
      </c>
    </row>
    <row r="20" spans="1:21" ht="31.5" customHeight="1">
      <c r="A20" s="21" t="s">
        <v>125</v>
      </c>
      <c r="B20" s="17">
        <v>214</v>
      </c>
      <c r="C20" s="17">
        <v>153</v>
      </c>
      <c r="D20" s="17">
        <v>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17">
        <v>118</v>
      </c>
      <c r="K20" s="17">
        <v>42</v>
      </c>
      <c r="L20" s="17">
        <f aca="true" t="shared" si="1" ref="L20:L29">M20+N20</f>
        <v>690</v>
      </c>
      <c r="M20" s="17">
        <f aca="true" t="shared" si="2" ref="M20:N22">O20+Q20</f>
        <v>381</v>
      </c>
      <c r="N20" s="17">
        <f t="shared" si="2"/>
        <v>309</v>
      </c>
      <c r="O20" s="17">
        <v>295</v>
      </c>
      <c r="P20" s="17">
        <v>261</v>
      </c>
      <c r="Q20" s="17">
        <v>86</v>
      </c>
      <c r="R20" s="17">
        <v>48</v>
      </c>
      <c r="S20" s="17">
        <v>497</v>
      </c>
      <c r="T20" s="17">
        <v>290</v>
      </c>
      <c r="U20" s="17">
        <v>207</v>
      </c>
    </row>
    <row r="21" spans="1:21" ht="31.5" customHeight="1">
      <c r="A21" s="21" t="s">
        <v>126</v>
      </c>
      <c r="B21" s="17">
        <v>1618</v>
      </c>
      <c r="C21" s="17">
        <v>1345</v>
      </c>
      <c r="D21" s="17">
        <v>68</v>
      </c>
      <c r="E21" s="17">
        <v>80</v>
      </c>
      <c r="F21" s="213">
        <v>0</v>
      </c>
      <c r="G21" s="213">
        <v>0</v>
      </c>
      <c r="H21" s="213">
        <v>0</v>
      </c>
      <c r="I21" s="213">
        <v>0</v>
      </c>
      <c r="J21" s="17">
        <v>441</v>
      </c>
      <c r="K21" s="17">
        <v>185</v>
      </c>
      <c r="L21" s="17">
        <f t="shared" si="1"/>
        <v>2907</v>
      </c>
      <c r="M21" s="17">
        <f t="shared" si="2"/>
        <v>1888</v>
      </c>
      <c r="N21" s="17">
        <f t="shared" si="2"/>
        <v>1019</v>
      </c>
      <c r="O21" s="17">
        <v>1619</v>
      </c>
      <c r="P21" s="17">
        <v>924</v>
      </c>
      <c r="Q21" s="17">
        <v>269</v>
      </c>
      <c r="R21" s="17">
        <v>95</v>
      </c>
      <c r="S21" s="17">
        <v>3736</v>
      </c>
      <c r="T21" s="17">
        <v>2138</v>
      </c>
      <c r="U21" s="17">
        <v>1598</v>
      </c>
    </row>
    <row r="22" spans="1:21" ht="31.5" customHeight="1">
      <c r="A22" s="22" t="s">
        <v>127</v>
      </c>
      <c r="B22" s="17">
        <v>581</v>
      </c>
      <c r="C22" s="17">
        <v>541</v>
      </c>
      <c r="D22" s="23">
        <v>113</v>
      </c>
      <c r="E22" s="17">
        <v>46</v>
      </c>
      <c r="F22" s="17">
        <v>102</v>
      </c>
      <c r="G22" s="17">
        <v>50</v>
      </c>
      <c r="H22" s="17">
        <v>96</v>
      </c>
      <c r="I22" s="17">
        <v>51</v>
      </c>
      <c r="J22" s="17">
        <v>142</v>
      </c>
      <c r="K22" s="17">
        <v>96</v>
      </c>
      <c r="L22" s="17">
        <f t="shared" si="1"/>
        <v>2043</v>
      </c>
      <c r="M22" s="17">
        <f t="shared" si="2"/>
        <v>1191</v>
      </c>
      <c r="N22" s="17">
        <f t="shared" si="2"/>
        <v>852</v>
      </c>
      <c r="O22" s="17">
        <v>804</v>
      </c>
      <c r="P22" s="17">
        <v>681</v>
      </c>
      <c r="Q22" s="17">
        <v>387</v>
      </c>
      <c r="R22" s="17">
        <v>171</v>
      </c>
      <c r="S22" s="17">
        <v>1681</v>
      </c>
      <c r="T22" s="17">
        <v>924</v>
      </c>
      <c r="U22" s="17">
        <v>757</v>
      </c>
    </row>
    <row r="23" spans="1:21" ht="31.5" customHeight="1">
      <c r="A23" s="21" t="s">
        <v>128</v>
      </c>
      <c r="B23" s="17">
        <v>903</v>
      </c>
      <c r="C23" s="17">
        <v>773</v>
      </c>
      <c r="D23" s="17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17">
        <v>192</v>
      </c>
      <c r="K23" s="17">
        <v>95</v>
      </c>
      <c r="L23" s="17">
        <f t="shared" si="1"/>
        <v>2117</v>
      </c>
      <c r="M23" s="17">
        <f>O23+Q23</f>
        <v>1452</v>
      </c>
      <c r="N23" s="17">
        <f>P23+R23</f>
        <v>665</v>
      </c>
      <c r="O23" s="17">
        <v>1232</v>
      </c>
      <c r="P23" s="17">
        <v>588</v>
      </c>
      <c r="Q23" s="17">
        <v>220</v>
      </c>
      <c r="R23" s="17">
        <v>77</v>
      </c>
      <c r="S23" s="17">
        <v>2301</v>
      </c>
      <c r="T23" s="17">
        <v>1301</v>
      </c>
      <c r="U23" s="17">
        <v>1000</v>
      </c>
    </row>
    <row r="24" spans="1:21" ht="31.5" customHeight="1">
      <c r="A24" s="21" t="s">
        <v>129</v>
      </c>
      <c r="B24" s="17">
        <v>1503</v>
      </c>
      <c r="C24" s="17">
        <v>877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17">
        <v>371</v>
      </c>
      <c r="K24" s="17">
        <v>187</v>
      </c>
      <c r="L24" s="17">
        <f t="shared" si="1"/>
        <v>455</v>
      </c>
      <c r="M24" s="17">
        <f aca="true" t="shared" si="3" ref="M24:N29">SUM(O24,Q24)</f>
        <v>344</v>
      </c>
      <c r="N24" s="17">
        <f t="shared" si="3"/>
        <v>111</v>
      </c>
      <c r="O24" s="17">
        <v>344</v>
      </c>
      <c r="P24" s="17">
        <v>111</v>
      </c>
      <c r="Q24" s="213" t="s">
        <v>11</v>
      </c>
      <c r="R24" s="213" t="s">
        <v>11</v>
      </c>
      <c r="S24" s="17">
        <v>2475</v>
      </c>
      <c r="T24" s="17">
        <v>1597</v>
      </c>
      <c r="U24" s="17">
        <v>878</v>
      </c>
    </row>
    <row r="25" spans="1:21" ht="31.5" customHeight="1">
      <c r="A25" s="21" t="s">
        <v>130</v>
      </c>
      <c r="B25" s="17">
        <v>1527</v>
      </c>
      <c r="C25" s="17">
        <v>930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17">
        <v>414</v>
      </c>
      <c r="K25" s="17">
        <v>166</v>
      </c>
      <c r="L25" s="17">
        <f t="shared" si="1"/>
        <v>401</v>
      </c>
      <c r="M25" s="17">
        <f t="shared" si="3"/>
        <v>276</v>
      </c>
      <c r="N25" s="17">
        <f t="shared" si="3"/>
        <v>125</v>
      </c>
      <c r="O25" s="17">
        <v>276</v>
      </c>
      <c r="P25" s="17">
        <v>125</v>
      </c>
      <c r="Q25" s="213" t="s">
        <v>11</v>
      </c>
      <c r="R25" s="213" t="s">
        <v>11</v>
      </c>
      <c r="S25" s="17">
        <v>2964</v>
      </c>
      <c r="T25" s="17">
        <v>1753</v>
      </c>
      <c r="U25" s="17">
        <v>1211</v>
      </c>
    </row>
    <row r="26" spans="1:21" ht="31.5" customHeight="1">
      <c r="A26" s="21" t="s">
        <v>131</v>
      </c>
      <c r="B26" s="17">
        <v>1221</v>
      </c>
      <c r="C26" s="17">
        <v>1205</v>
      </c>
      <c r="D26" s="213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17">
        <v>226</v>
      </c>
      <c r="K26" s="17">
        <v>90</v>
      </c>
      <c r="L26" s="17">
        <f t="shared" si="1"/>
        <v>254</v>
      </c>
      <c r="M26" s="17">
        <f t="shared" si="3"/>
        <v>156</v>
      </c>
      <c r="N26" s="17">
        <f t="shared" si="3"/>
        <v>98</v>
      </c>
      <c r="O26" s="17">
        <v>156</v>
      </c>
      <c r="P26" s="17">
        <v>98</v>
      </c>
      <c r="Q26" s="213" t="s">
        <v>11</v>
      </c>
      <c r="R26" s="213" t="s">
        <v>11</v>
      </c>
      <c r="S26" s="17">
        <v>2571</v>
      </c>
      <c r="T26" s="17">
        <v>1388</v>
      </c>
      <c r="U26" s="17">
        <v>1183</v>
      </c>
    </row>
    <row r="27" spans="1:21" ht="31.5" customHeight="1">
      <c r="A27" s="21" t="s">
        <v>132</v>
      </c>
      <c r="B27" s="17">
        <v>963</v>
      </c>
      <c r="C27" s="17">
        <v>930</v>
      </c>
      <c r="D27" s="213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17">
        <v>371</v>
      </c>
      <c r="K27" s="17">
        <v>183</v>
      </c>
      <c r="L27" s="17">
        <f t="shared" si="1"/>
        <v>596</v>
      </c>
      <c r="M27" s="17">
        <f t="shared" si="3"/>
        <v>340</v>
      </c>
      <c r="N27" s="17">
        <f t="shared" si="3"/>
        <v>256</v>
      </c>
      <c r="O27" s="17">
        <v>340</v>
      </c>
      <c r="P27" s="17">
        <v>256</v>
      </c>
      <c r="Q27" s="213" t="s">
        <v>11</v>
      </c>
      <c r="R27" s="213" t="s">
        <v>11</v>
      </c>
      <c r="S27" s="17">
        <v>2306</v>
      </c>
      <c r="T27" s="17">
        <v>1116</v>
      </c>
      <c r="U27" s="17">
        <v>1190</v>
      </c>
    </row>
    <row r="28" spans="1:21" ht="31.5" customHeight="1">
      <c r="A28" s="21" t="s">
        <v>133</v>
      </c>
      <c r="B28" s="17">
        <v>109</v>
      </c>
      <c r="C28" s="17">
        <v>1884</v>
      </c>
      <c r="D28" s="17">
        <v>26</v>
      </c>
      <c r="E28" s="17">
        <v>374</v>
      </c>
      <c r="F28" s="213">
        <v>0</v>
      </c>
      <c r="G28" s="213">
        <v>0</v>
      </c>
      <c r="H28" s="213">
        <v>0</v>
      </c>
      <c r="I28" s="213">
        <v>0</v>
      </c>
      <c r="J28" s="17">
        <v>5</v>
      </c>
      <c r="K28" s="17">
        <v>23</v>
      </c>
      <c r="L28" s="17">
        <f t="shared" si="1"/>
        <v>125</v>
      </c>
      <c r="M28" s="17">
        <f t="shared" si="3"/>
        <v>6</v>
      </c>
      <c r="N28" s="17">
        <f t="shared" si="3"/>
        <v>119</v>
      </c>
      <c r="O28" s="17">
        <v>6</v>
      </c>
      <c r="P28" s="17">
        <v>119</v>
      </c>
      <c r="Q28" s="213" t="s">
        <v>11</v>
      </c>
      <c r="R28" s="213" t="s">
        <v>11</v>
      </c>
      <c r="S28" s="17">
        <v>2124</v>
      </c>
      <c r="T28" s="17">
        <v>103</v>
      </c>
      <c r="U28" s="17">
        <v>2021</v>
      </c>
    </row>
    <row r="29" spans="1:36" ht="31.5" customHeight="1">
      <c r="A29" s="21" t="s">
        <v>134</v>
      </c>
      <c r="B29" s="214">
        <v>611</v>
      </c>
      <c r="C29" s="23">
        <v>515</v>
      </c>
      <c r="D29" s="215">
        <v>0</v>
      </c>
      <c r="E29" s="215">
        <v>0</v>
      </c>
      <c r="F29" s="215">
        <v>0</v>
      </c>
      <c r="G29" s="215">
        <v>0</v>
      </c>
      <c r="H29" s="215">
        <v>0</v>
      </c>
      <c r="I29" s="215">
        <v>0</v>
      </c>
      <c r="J29" s="23">
        <v>189</v>
      </c>
      <c r="K29" s="23">
        <v>115</v>
      </c>
      <c r="L29" s="23">
        <f t="shared" si="1"/>
        <v>44</v>
      </c>
      <c r="M29" s="23">
        <f>SUM(O29,Q29)</f>
        <v>32</v>
      </c>
      <c r="N29" s="23">
        <f t="shared" si="3"/>
        <v>12</v>
      </c>
      <c r="O29" s="23">
        <v>32</v>
      </c>
      <c r="P29" s="23">
        <v>12</v>
      </c>
      <c r="Q29" s="215" t="s">
        <v>11</v>
      </c>
      <c r="R29" s="215" t="s">
        <v>11</v>
      </c>
      <c r="S29" s="23">
        <v>1347</v>
      </c>
      <c r="T29" s="23">
        <v>736</v>
      </c>
      <c r="U29" s="23">
        <v>611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21" ht="0.75" customHeight="1" thickBot="1">
      <c r="A30" s="2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3" ht="19.5" customHeight="1">
      <c r="B33" s="24"/>
    </row>
  </sheetData>
  <sheetProtection formatCells="0" formatRows="0" insertRows="0" deleteRows="0"/>
  <mergeCells count="21">
    <mergeCell ref="O7:P7"/>
    <mergeCell ref="H7:I7"/>
    <mergeCell ref="A5:A8"/>
    <mergeCell ref="F7:G7"/>
    <mergeCell ref="B7:C7"/>
    <mergeCell ref="L6:R6"/>
    <mergeCell ref="L5:R5"/>
    <mergeCell ref="B6:K6"/>
    <mergeCell ref="L7:N7"/>
    <mergeCell ref="D7:E7"/>
    <mergeCell ref="Q7:R7"/>
    <mergeCell ref="A2:I2"/>
    <mergeCell ref="A3:I3"/>
    <mergeCell ref="J2:U2"/>
    <mergeCell ref="J3:U3"/>
    <mergeCell ref="S5:U6"/>
    <mergeCell ref="U7:U8"/>
    <mergeCell ref="B5:K5"/>
    <mergeCell ref="T7:T8"/>
    <mergeCell ref="S7:S8"/>
    <mergeCell ref="J7:K7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Z31"/>
  <sheetViews>
    <sheetView showGridLines="0" view="pageBreakPreview" zoomScaleNormal="130" zoomScaleSheetLayoutView="10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5.00390625" defaultRowHeight="19.5" customHeight="1"/>
  <cols>
    <col min="1" max="1" width="23.625" style="62" customWidth="1"/>
    <col min="2" max="2" width="14.625" style="62" customWidth="1"/>
    <col min="3" max="5" width="16.625" style="65" customWidth="1"/>
    <col min="6" max="6" width="13.625" style="65" customWidth="1"/>
    <col min="7" max="8" width="13.625" style="62" customWidth="1"/>
    <col min="9" max="9" width="16.125" style="62" customWidth="1"/>
    <col min="10" max="11" width="13.625" style="62" customWidth="1"/>
    <col min="12" max="16384" width="5.00390625" style="62" customWidth="1"/>
  </cols>
  <sheetData>
    <row r="1" spans="1:22" s="6" customFormat="1" ht="18" customHeight="1">
      <c r="A1" s="5" t="s">
        <v>502</v>
      </c>
      <c r="K1" s="8" t="s">
        <v>40</v>
      </c>
      <c r="P1" s="7"/>
      <c r="Q1" s="7"/>
      <c r="V1" s="8"/>
    </row>
    <row r="2" spans="1:11" s="63" customFormat="1" ht="24.75" customHeight="1">
      <c r="A2" s="414" t="s">
        <v>503</v>
      </c>
      <c r="B2" s="242"/>
      <c r="C2" s="242"/>
      <c r="D2" s="242"/>
      <c r="E2" s="242"/>
      <c r="F2" s="414" t="s">
        <v>41</v>
      </c>
      <c r="G2" s="242"/>
      <c r="H2" s="242"/>
      <c r="I2" s="242"/>
      <c r="J2" s="242"/>
      <c r="K2" s="242"/>
    </row>
    <row r="3" spans="1:2" ht="15" customHeight="1" thickBot="1">
      <c r="A3" s="64"/>
      <c r="B3" s="64"/>
    </row>
    <row r="4" spans="1:11" s="66" customFormat="1" ht="25.5" customHeight="1">
      <c r="A4" s="380" t="s">
        <v>504</v>
      </c>
      <c r="B4" s="421" t="s">
        <v>505</v>
      </c>
      <c r="C4" s="389" t="s">
        <v>506</v>
      </c>
      <c r="D4" s="272"/>
      <c r="E4" s="272"/>
      <c r="F4" s="389" t="s">
        <v>73</v>
      </c>
      <c r="G4" s="389"/>
      <c r="H4" s="390"/>
      <c r="I4" s="417" t="s">
        <v>507</v>
      </c>
      <c r="J4" s="417" t="s">
        <v>508</v>
      </c>
      <c r="K4" s="418" t="s">
        <v>509</v>
      </c>
    </row>
    <row r="5" spans="1:11" s="66" customFormat="1" ht="25.5" customHeight="1">
      <c r="A5" s="410"/>
      <c r="B5" s="422"/>
      <c r="C5" s="385" t="s">
        <v>168</v>
      </c>
      <c r="D5" s="386"/>
      <c r="E5" s="386"/>
      <c r="F5" s="385" t="s">
        <v>169</v>
      </c>
      <c r="G5" s="386"/>
      <c r="H5" s="386"/>
      <c r="I5" s="292"/>
      <c r="J5" s="292"/>
      <c r="K5" s="419"/>
    </row>
    <row r="6" spans="1:11" s="66" customFormat="1" ht="42" customHeight="1" thickBot="1">
      <c r="A6" s="411"/>
      <c r="B6" s="400"/>
      <c r="C6" s="67" t="s">
        <v>112</v>
      </c>
      <c r="D6" s="68" t="s">
        <v>170</v>
      </c>
      <c r="E6" s="68" t="s">
        <v>171</v>
      </c>
      <c r="F6" s="67" t="s">
        <v>112</v>
      </c>
      <c r="G6" s="68" t="s">
        <v>170</v>
      </c>
      <c r="H6" s="68" t="s">
        <v>171</v>
      </c>
      <c r="I6" s="330"/>
      <c r="J6" s="330"/>
      <c r="K6" s="420"/>
    </row>
    <row r="7" spans="1:11" s="66" customFormat="1" ht="24.75" customHeight="1">
      <c r="A7" s="71" t="s">
        <v>153</v>
      </c>
      <c r="B7" s="72">
        <v>29</v>
      </c>
      <c r="C7" s="73">
        <v>1266973</v>
      </c>
      <c r="D7" s="73">
        <v>1242158</v>
      </c>
      <c r="E7" s="73">
        <v>24815</v>
      </c>
      <c r="F7" s="73">
        <v>2630</v>
      </c>
      <c r="G7" s="73">
        <v>2531</v>
      </c>
      <c r="H7" s="73">
        <v>99</v>
      </c>
      <c r="I7" s="73">
        <v>51</v>
      </c>
      <c r="J7" s="73">
        <v>650274</v>
      </c>
      <c r="K7" s="73">
        <v>2669383</v>
      </c>
    </row>
    <row r="8" spans="1:11" s="66" customFormat="1" ht="24.75" customHeight="1">
      <c r="A8" s="71" t="s">
        <v>154</v>
      </c>
      <c r="B8" s="72">
        <v>30</v>
      </c>
      <c r="C8" s="73">
        <v>1278636</v>
      </c>
      <c r="D8" s="73">
        <v>1251674</v>
      </c>
      <c r="E8" s="73">
        <v>26962</v>
      </c>
      <c r="F8" s="73">
        <v>2481</v>
      </c>
      <c r="G8" s="73">
        <v>2416</v>
      </c>
      <c r="H8" s="73">
        <v>65</v>
      </c>
      <c r="I8" s="73">
        <v>51</v>
      </c>
      <c r="J8" s="73">
        <v>754711</v>
      </c>
      <c r="K8" s="73">
        <v>2942722</v>
      </c>
    </row>
    <row r="9" spans="1:11" s="66" customFormat="1" ht="24.75" customHeight="1">
      <c r="A9" s="71" t="s">
        <v>155</v>
      </c>
      <c r="B9" s="72">
        <v>30</v>
      </c>
      <c r="C9" s="73">
        <v>1439523</v>
      </c>
      <c r="D9" s="73">
        <v>1402162</v>
      </c>
      <c r="E9" s="73">
        <v>37361</v>
      </c>
      <c r="F9" s="73">
        <v>1834</v>
      </c>
      <c r="G9" s="73">
        <v>1745</v>
      </c>
      <c r="H9" s="73">
        <v>89</v>
      </c>
      <c r="I9" s="73">
        <v>241</v>
      </c>
      <c r="J9" s="73">
        <v>893504</v>
      </c>
      <c r="K9" s="73">
        <v>3595053</v>
      </c>
    </row>
    <row r="10" spans="1:11" s="66" customFormat="1" ht="24.75" customHeight="1">
      <c r="A10" s="71" t="s">
        <v>156</v>
      </c>
      <c r="B10" s="72">
        <v>30</v>
      </c>
      <c r="C10" s="73">
        <v>1511493</v>
      </c>
      <c r="D10" s="73">
        <v>1485619</v>
      </c>
      <c r="E10" s="73">
        <v>25874</v>
      </c>
      <c r="F10" s="73">
        <v>2875</v>
      </c>
      <c r="G10" s="73">
        <v>2767</v>
      </c>
      <c r="H10" s="73">
        <v>108</v>
      </c>
      <c r="I10" s="73">
        <v>193</v>
      </c>
      <c r="J10" s="73">
        <v>927379</v>
      </c>
      <c r="K10" s="73">
        <v>3823394</v>
      </c>
    </row>
    <row r="11" spans="1:11" s="66" customFormat="1" ht="24.75" customHeight="1">
      <c r="A11" s="71" t="s">
        <v>157</v>
      </c>
      <c r="B11" s="72">
        <v>30</v>
      </c>
      <c r="C11" s="73">
        <v>1596492</v>
      </c>
      <c r="D11" s="73">
        <v>1560369</v>
      </c>
      <c r="E11" s="73">
        <v>36123</v>
      </c>
      <c r="F11" s="73">
        <v>3002</v>
      </c>
      <c r="G11" s="73">
        <v>2844</v>
      </c>
      <c r="H11" s="73">
        <v>158</v>
      </c>
      <c r="I11" s="73">
        <v>255</v>
      </c>
      <c r="J11" s="73">
        <v>1018973</v>
      </c>
      <c r="K11" s="73">
        <v>4277992</v>
      </c>
    </row>
    <row r="12" spans="1:11" s="66" customFormat="1" ht="24.75" customHeight="1">
      <c r="A12" s="71" t="s">
        <v>158</v>
      </c>
      <c r="B12" s="72">
        <v>30</v>
      </c>
      <c r="C12" s="73">
        <v>1637660</v>
      </c>
      <c r="D12" s="73">
        <v>1586895</v>
      </c>
      <c r="E12" s="73">
        <v>50765</v>
      </c>
      <c r="F12" s="73">
        <v>2813</v>
      </c>
      <c r="G12" s="73">
        <v>2691</v>
      </c>
      <c r="H12" s="73">
        <v>122</v>
      </c>
      <c r="I12" s="73">
        <v>255</v>
      </c>
      <c r="J12" s="73">
        <v>965463</v>
      </c>
      <c r="K12" s="73">
        <v>3489373</v>
      </c>
    </row>
    <row r="13" spans="1:11" s="66" customFormat="1" ht="24.75" customHeight="1">
      <c r="A13" s="71" t="s">
        <v>456</v>
      </c>
      <c r="B13" s="72">
        <v>30</v>
      </c>
      <c r="C13" s="73">
        <v>1801835</v>
      </c>
      <c r="D13" s="73">
        <v>1762987</v>
      </c>
      <c r="E13" s="73">
        <v>38848</v>
      </c>
      <c r="F13" s="73">
        <v>2548</v>
      </c>
      <c r="G13" s="73">
        <v>2426</v>
      </c>
      <c r="H13" s="73">
        <v>122</v>
      </c>
      <c r="I13" s="73">
        <v>3939</v>
      </c>
      <c r="J13" s="73">
        <v>866429</v>
      </c>
      <c r="K13" s="73">
        <v>3139158</v>
      </c>
    </row>
    <row r="14" spans="1:11" s="66" customFormat="1" ht="24.75" customHeight="1">
      <c r="A14" s="71" t="s">
        <v>457</v>
      </c>
      <c r="B14" s="72">
        <v>30</v>
      </c>
      <c r="C14" s="73">
        <v>1968551</v>
      </c>
      <c r="D14" s="73">
        <v>1931481</v>
      </c>
      <c r="E14" s="73">
        <v>37070</v>
      </c>
      <c r="F14" s="73">
        <v>2700</v>
      </c>
      <c r="G14" s="73">
        <v>2601</v>
      </c>
      <c r="H14" s="73">
        <v>99</v>
      </c>
      <c r="I14" s="73">
        <v>15039</v>
      </c>
      <c r="J14" s="73">
        <v>743423</v>
      </c>
      <c r="K14" s="73">
        <v>2912277</v>
      </c>
    </row>
    <row r="15" spans="1:11" s="66" customFormat="1" ht="24.75" customHeight="1">
      <c r="A15" s="71" t="s">
        <v>451</v>
      </c>
      <c r="B15" s="72">
        <v>34</v>
      </c>
      <c r="C15" s="74">
        <v>2235983</v>
      </c>
      <c r="D15" s="74">
        <v>2200687</v>
      </c>
      <c r="E15" s="74">
        <v>35296</v>
      </c>
      <c r="F15" s="74">
        <v>3623</v>
      </c>
      <c r="G15" s="74">
        <v>3565</v>
      </c>
      <c r="H15" s="74">
        <v>58</v>
      </c>
      <c r="I15" s="73">
        <v>46144</v>
      </c>
      <c r="J15" s="73">
        <v>994816</v>
      </c>
      <c r="K15" s="73">
        <v>3698728</v>
      </c>
    </row>
    <row r="16" spans="1:11" s="77" customFormat="1" ht="24.75" customHeight="1">
      <c r="A16" s="75" t="s">
        <v>167</v>
      </c>
      <c r="B16" s="232">
        <f>SUM(B17:B30)</f>
        <v>34</v>
      </c>
      <c r="C16" s="233">
        <f>SUM(C17:C30)</f>
        <v>2031442</v>
      </c>
      <c r="D16" s="233">
        <f aca="true" t="shared" si="0" ref="D16:K16">SUM(D17:D30)</f>
        <v>2008057</v>
      </c>
      <c r="E16" s="233">
        <f t="shared" si="0"/>
        <v>23385</v>
      </c>
      <c r="F16" s="233">
        <f t="shared" si="0"/>
        <v>2985</v>
      </c>
      <c r="G16" s="233">
        <f t="shared" si="0"/>
        <v>2906</v>
      </c>
      <c r="H16" s="233">
        <f t="shared" si="0"/>
        <v>79</v>
      </c>
      <c r="I16" s="233">
        <f t="shared" si="0"/>
        <v>35916</v>
      </c>
      <c r="J16" s="233">
        <f t="shared" si="0"/>
        <v>1351904</v>
      </c>
      <c r="K16" s="233">
        <f t="shared" si="0"/>
        <v>4381920</v>
      </c>
    </row>
    <row r="17" spans="1:11" s="66" customFormat="1" ht="24.75" customHeight="1">
      <c r="A17" s="78" t="s">
        <v>445</v>
      </c>
      <c r="B17" s="76">
        <v>1</v>
      </c>
      <c r="C17" s="74">
        <v>341837</v>
      </c>
      <c r="D17" s="74">
        <v>328694</v>
      </c>
      <c r="E17" s="74">
        <v>13143</v>
      </c>
      <c r="F17" s="74">
        <v>393</v>
      </c>
      <c r="G17" s="74">
        <v>378</v>
      </c>
      <c r="H17" s="74">
        <v>15</v>
      </c>
      <c r="I17" s="73">
        <v>35916</v>
      </c>
      <c r="J17" s="73">
        <v>182189</v>
      </c>
      <c r="K17" s="73">
        <v>493333</v>
      </c>
    </row>
    <row r="18" spans="1:11" s="66" customFormat="1" ht="24.75" customHeight="1">
      <c r="A18" s="79" t="s">
        <v>172</v>
      </c>
      <c r="B18" s="76">
        <v>5</v>
      </c>
      <c r="C18" s="74">
        <v>377412</v>
      </c>
      <c r="D18" s="74">
        <v>374084</v>
      </c>
      <c r="E18" s="74">
        <v>3328</v>
      </c>
      <c r="F18" s="74">
        <v>450</v>
      </c>
      <c r="G18" s="74">
        <v>435</v>
      </c>
      <c r="H18" s="74">
        <v>15</v>
      </c>
      <c r="I18" s="74">
        <v>0</v>
      </c>
      <c r="J18" s="73">
        <v>241485</v>
      </c>
      <c r="K18" s="73">
        <v>797413</v>
      </c>
    </row>
    <row r="19" spans="1:11" s="66" customFormat="1" ht="24.75" customHeight="1">
      <c r="A19" s="79" t="s">
        <v>173</v>
      </c>
      <c r="B19" s="76">
        <v>3</v>
      </c>
      <c r="C19" s="74">
        <v>283763</v>
      </c>
      <c r="D19" s="74">
        <v>281909</v>
      </c>
      <c r="E19" s="74">
        <v>1854</v>
      </c>
      <c r="F19" s="74">
        <v>349</v>
      </c>
      <c r="G19" s="74">
        <v>333</v>
      </c>
      <c r="H19" s="74">
        <v>16</v>
      </c>
      <c r="I19" s="74">
        <v>0</v>
      </c>
      <c r="J19" s="73">
        <v>339370</v>
      </c>
      <c r="K19" s="73">
        <v>1200844</v>
      </c>
    </row>
    <row r="20" spans="1:11" s="66" customFormat="1" ht="24.75" customHeight="1">
      <c r="A20" s="79" t="s">
        <v>174</v>
      </c>
      <c r="B20" s="76">
        <v>2</v>
      </c>
      <c r="C20" s="74">
        <v>64882</v>
      </c>
      <c r="D20" s="74">
        <v>64550</v>
      </c>
      <c r="E20" s="74">
        <v>332</v>
      </c>
      <c r="F20" s="74">
        <v>155</v>
      </c>
      <c r="G20" s="74">
        <v>155</v>
      </c>
      <c r="H20" s="74">
        <v>0</v>
      </c>
      <c r="I20" s="74">
        <v>0</v>
      </c>
      <c r="J20" s="73">
        <v>40584</v>
      </c>
      <c r="K20" s="73">
        <v>131397</v>
      </c>
    </row>
    <row r="21" spans="1:11" s="66" customFormat="1" ht="24.75" customHeight="1">
      <c r="A21" s="79" t="s">
        <v>175</v>
      </c>
      <c r="B21" s="76">
        <v>3</v>
      </c>
      <c r="C21" s="74">
        <v>112756</v>
      </c>
      <c r="D21" s="74">
        <v>112338</v>
      </c>
      <c r="E21" s="74">
        <v>418</v>
      </c>
      <c r="F21" s="74">
        <v>163</v>
      </c>
      <c r="G21" s="74">
        <v>162</v>
      </c>
      <c r="H21" s="74">
        <v>1</v>
      </c>
      <c r="I21" s="74">
        <v>0</v>
      </c>
      <c r="J21" s="73">
        <v>70478</v>
      </c>
      <c r="K21" s="73">
        <v>218453</v>
      </c>
    </row>
    <row r="22" spans="1:26" s="66" customFormat="1" ht="24.75" customHeight="1">
      <c r="A22" s="79" t="s">
        <v>176</v>
      </c>
      <c r="B22" s="76">
        <v>4</v>
      </c>
      <c r="C22" s="74">
        <v>156381</v>
      </c>
      <c r="D22" s="74">
        <v>155697</v>
      </c>
      <c r="E22" s="74">
        <v>684</v>
      </c>
      <c r="F22" s="74">
        <v>297</v>
      </c>
      <c r="G22" s="74">
        <v>292</v>
      </c>
      <c r="H22" s="74">
        <v>5</v>
      </c>
      <c r="I22" s="74">
        <v>0</v>
      </c>
      <c r="J22" s="73">
        <v>100179</v>
      </c>
      <c r="K22" s="73">
        <v>337657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11" s="66" customFormat="1" ht="24.75" customHeight="1">
      <c r="A23" s="79" t="s">
        <v>177</v>
      </c>
      <c r="B23" s="76">
        <v>2</v>
      </c>
      <c r="C23" s="74">
        <v>89438</v>
      </c>
      <c r="D23" s="74">
        <v>88985</v>
      </c>
      <c r="E23" s="74">
        <v>453</v>
      </c>
      <c r="F23" s="74">
        <v>168</v>
      </c>
      <c r="G23" s="74">
        <v>159</v>
      </c>
      <c r="H23" s="74">
        <v>9</v>
      </c>
      <c r="I23" s="74">
        <v>0</v>
      </c>
      <c r="J23" s="73">
        <v>43286</v>
      </c>
      <c r="K23" s="73">
        <v>128497</v>
      </c>
    </row>
    <row r="24" spans="1:11" s="66" customFormat="1" ht="24.75" customHeight="1">
      <c r="A24" s="79" t="s">
        <v>178</v>
      </c>
      <c r="B24" s="76">
        <v>4</v>
      </c>
      <c r="C24" s="74">
        <v>147205</v>
      </c>
      <c r="D24" s="74">
        <v>146532</v>
      </c>
      <c r="E24" s="74">
        <v>673</v>
      </c>
      <c r="F24" s="74">
        <v>256</v>
      </c>
      <c r="G24" s="74">
        <v>256</v>
      </c>
      <c r="H24" s="74">
        <v>0</v>
      </c>
      <c r="I24" s="74">
        <v>0</v>
      </c>
      <c r="J24" s="73">
        <v>95868</v>
      </c>
      <c r="K24" s="73">
        <v>293281</v>
      </c>
    </row>
    <row r="25" spans="1:11" s="66" customFormat="1" ht="24.75" customHeight="1">
      <c r="A25" s="79" t="s">
        <v>179</v>
      </c>
      <c r="B25" s="76">
        <v>2</v>
      </c>
      <c r="C25" s="74">
        <v>61465</v>
      </c>
      <c r="D25" s="74">
        <v>61139</v>
      </c>
      <c r="E25" s="74">
        <v>326</v>
      </c>
      <c r="F25" s="74">
        <v>141</v>
      </c>
      <c r="G25" s="74">
        <v>132</v>
      </c>
      <c r="H25" s="74">
        <v>9</v>
      </c>
      <c r="I25" s="74">
        <v>0</v>
      </c>
      <c r="J25" s="73">
        <v>63885</v>
      </c>
      <c r="K25" s="73">
        <v>199033</v>
      </c>
    </row>
    <row r="26" spans="1:11" s="66" customFormat="1" ht="24.75" customHeight="1">
      <c r="A26" s="79" t="s">
        <v>180</v>
      </c>
      <c r="B26" s="76">
        <v>1</v>
      </c>
      <c r="C26" s="74">
        <v>77215</v>
      </c>
      <c r="D26" s="74">
        <v>76489</v>
      </c>
      <c r="E26" s="74">
        <v>726</v>
      </c>
      <c r="F26" s="74">
        <v>98</v>
      </c>
      <c r="G26" s="74">
        <v>97</v>
      </c>
      <c r="H26" s="74">
        <v>1</v>
      </c>
      <c r="I26" s="74">
        <v>0</v>
      </c>
      <c r="J26" s="73">
        <v>84298</v>
      </c>
      <c r="K26" s="73">
        <v>276961</v>
      </c>
    </row>
    <row r="27" spans="1:11" s="66" customFormat="1" ht="24.75" customHeight="1">
      <c r="A27" s="79" t="s">
        <v>181</v>
      </c>
      <c r="B27" s="76">
        <v>2</v>
      </c>
      <c r="C27" s="74">
        <v>115366</v>
      </c>
      <c r="D27" s="74">
        <v>115084</v>
      </c>
      <c r="E27" s="74">
        <v>282</v>
      </c>
      <c r="F27" s="74">
        <v>152</v>
      </c>
      <c r="G27" s="74">
        <v>147</v>
      </c>
      <c r="H27" s="74">
        <v>5</v>
      </c>
      <c r="I27" s="74">
        <v>0</v>
      </c>
      <c r="J27" s="73">
        <v>38085</v>
      </c>
      <c r="K27" s="73">
        <v>148179</v>
      </c>
    </row>
    <row r="28" spans="1:11" s="66" customFormat="1" ht="24.75" customHeight="1">
      <c r="A28" s="79" t="s">
        <v>182</v>
      </c>
      <c r="B28" s="76">
        <v>1</v>
      </c>
      <c r="C28" s="74">
        <v>67752</v>
      </c>
      <c r="D28" s="74">
        <v>67600</v>
      </c>
      <c r="E28" s="74">
        <v>152</v>
      </c>
      <c r="F28" s="74">
        <v>96</v>
      </c>
      <c r="G28" s="74">
        <v>96</v>
      </c>
      <c r="H28" s="74">
        <v>0</v>
      </c>
      <c r="I28" s="74">
        <v>0</v>
      </c>
      <c r="J28" s="73">
        <v>28728</v>
      </c>
      <c r="K28" s="73">
        <v>94126</v>
      </c>
    </row>
    <row r="29" spans="1:11" s="66" customFormat="1" ht="24.75" customHeight="1">
      <c r="A29" s="79" t="s">
        <v>183</v>
      </c>
      <c r="B29" s="76">
        <v>3</v>
      </c>
      <c r="C29" s="74">
        <v>86566</v>
      </c>
      <c r="D29" s="74">
        <v>85638</v>
      </c>
      <c r="E29" s="74">
        <v>928</v>
      </c>
      <c r="F29" s="74">
        <v>173</v>
      </c>
      <c r="G29" s="74">
        <v>170</v>
      </c>
      <c r="H29" s="74">
        <v>3</v>
      </c>
      <c r="I29" s="74">
        <v>0</v>
      </c>
      <c r="J29" s="73">
        <v>22651</v>
      </c>
      <c r="K29" s="73">
        <v>60649</v>
      </c>
    </row>
    <row r="30" spans="1:11" s="66" customFormat="1" ht="24.75" customHeight="1" thickBot="1">
      <c r="A30" s="80" t="s">
        <v>184</v>
      </c>
      <c r="B30" s="81">
        <v>1</v>
      </c>
      <c r="C30" s="82">
        <v>49404</v>
      </c>
      <c r="D30" s="82">
        <v>49318</v>
      </c>
      <c r="E30" s="82">
        <v>86</v>
      </c>
      <c r="F30" s="82">
        <v>94</v>
      </c>
      <c r="G30" s="82">
        <v>94</v>
      </c>
      <c r="H30" s="82">
        <v>0</v>
      </c>
      <c r="I30" s="82">
        <v>0</v>
      </c>
      <c r="J30" s="83">
        <v>818</v>
      </c>
      <c r="K30" s="83">
        <v>2097</v>
      </c>
    </row>
    <row r="31" spans="1:20" s="33" customFormat="1" ht="15" customHeight="1">
      <c r="A31" s="84" t="s">
        <v>185</v>
      </c>
      <c r="B31" s="85"/>
      <c r="C31" s="85"/>
      <c r="D31" s="85"/>
      <c r="E31" s="85"/>
      <c r="F31" s="37" t="s">
        <v>92</v>
      </c>
      <c r="G31" s="85"/>
      <c r="H31" s="85"/>
      <c r="I31" s="37"/>
      <c r="K31" s="37"/>
      <c r="T31" s="86"/>
    </row>
  </sheetData>
  <sheetProtection formatCells="0" formatRows="0" insertRows="0" deleteRows="0"/>
  <mergeCells count="11">
    <mergeCell ref="I4:I6"/>
    <mergeCell ref="J4:J6"/>
    <mergeCell ref="K4:K6"/>
    <mergeCell ref="C5:E5"/>
    <mergeCell ref="F5:H5"/>
    <mergeCell ref="B4:B6"/>
    <mergeCell ref="A2:E2"/>
    <mergeCell ref="F2:K2"/>
    <mergeCell ref="A4:A6"/>
    <mergeCell ref="C4:E4"/>
    <mergeCell ref="F4:H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5" max="3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X22"/>
  <sheetViews>
    <sheetView showGridLines="0" view="pageBreakPreview" zoomScaleNormal="130" zoomScaleSheetLayoutView="100" zoomScalePageLayoutView="0" workbookViewId="0" topLeftCell="A1">
      <selection activeCell="C27" sqref="C27"/>
    </sheetView>
  </sheetViews>
  <sheetFormatPr defaultColWidth="8.75390625" defaultRowHeight="16.5"/>
  <cols>
    <col min="1" max="1" width="13.125" style="241" customWidth="1"/>
    <col min="2" max="5" width="9.625" style="61" customWidth="1"/>
    <col min="6" max="6" width="12.125" style="61" customWidth="1"/>
    <col min="7" max="8" width="9.625" style="61" customWidth="1"/>
    <col min="9" max="13" width="10.625" style="61" customWidth="1"/>
    <col min="14" max="14" width="10.625" style="62" customWidth="1"/>
    <col min="15" max="16" width="10.625" style="61" customWidth="1"/>
    <col min="17" max="17" width="8.00390625" style="61" customWidth="1"/>
    <col min="18" max="19" width="8.625" style="61" customWidth="1"/>
    <col min="20" max="21" width="8.125" style="61" customWidth="1"/>
    <col min="22" max="22" width="12.125" style="61" customWidth="1"/>
    <col min="23" max="24" width="8.125" style="61" customWidth="1"/>
    <col min="25" max="16384" width="8.75390625" style="61" customWidth="1"/>
  </cols>
  <sheetData>
    <row r="1" spans="1:17" s="6" customFormat="1" ht="18" customHeight="1">
      <c r="A1" s="235" t="s">
        <v>108</v>
      </c>
      <c r="P1" s="8" t="s">
        <v>42</v>
      </c>
      <c r="Q1" s="5"/>
    </row>
    <row r="2" spans="1:24" s="38" customFormat="1" ht="24.75" customHeight="1">
      <c r="A2" s="425" t="s">
        <v>448</v>
      </c>
      <c r="B2" s="425"/>
      <c r="C2" s="425"/>
      <c r="D2" s="425"/>
      <c r="E2" s="425"/>
      <c r="F2" s="425"/>
      <c r="G2" s="425"/>
      <c r="H2" s="425"/>
      <c r="I2" s="430" t="s">
        <v>81</v>
      </c>
      <c r="J2" s="431"/>
      <c r="K2" s="431"/>
      <c r="L2" s="431"/>
      <c r="M2" s="431"/>
      <c r="N2" s="431"/>
      <c r="O2" s="431"/>
      <c r="P2" s="431"/>
      <c r="Q2" s="425"/>
      <c r="R2" s="425"/>
      <c r="S2" s="425"/>
      <c r="T2" s="425"/>
      <c r="U2" s="425"/>
      <c r="V2" s="425"/>
      <c r="W2" s="425"/>
      <c r="X2" s="425"/>
    </row>
    <row r="3" spans="1:24" s="42" customFormat="1" ht="15" customHeight="1" thickBot="1">
      <c r="A3" s="39"/>
      <c r="B3" s="40"/>
      <c r="C3" s="40"/>
      <c r="D3" s="40"/>
      <c r="E3" s="40"/>
      <c r="F3" s="41"/>
      <c r="G3" s="432" t="s">
        <v>449</v>
      </c>
      <c r="H3" s="432"/>
      <c r="I3" s="41"/>
      <c r="J3" s="40"/>
      <c r="K3" s="41"/>
      <c r="L3" s="41"/>
      <c r="M3" s="40"/>
      <c r="N3" s="429" t="s">
        <v>450</v>
      </c>
      <c r="O3" s="429"/>
      <c r="P3" s="429"/>
      <c r="Q3" s="39"/>
      <c r="R3" s="40"/>
      <c r="S3" s="40"/>
      <c r="T3" s="40"/>
      <c r="U3" s="40"/>
      <c r="V3" s="41"/>
      <c r="W3" s="426"/>
      <c r="X3" s="426"/>
    </row>
    <row r="4" spans="1:24" s="45" customFormat="1" ht="34.5" customHeight="1">
      <c r="A4" s="427" t="s">
        <v>136</v>
      </c>
      <c r="B4" s="289" t="s">
        <v>137</v>
      </c>
      <c r="C4" s="273"/>
      <c r="D4" s="273"/>
      <c r="E4" s="273"/>
      <c r="F4" s="273"/>
      <c r="G4" s="273"/>
      <c r="H4" s="273"/>
      <c r="I4" s="272" t="s">
        <v>50</v>
      </c>
      <c r="J4" s="273"/>
      <c r="K4" s="273"/>
      <c r="L4" s="273"/>
      <c r="M4" s="273"/>
      <c r="N4" s="273"/>
      <c r="O4" s="278"/>
      <c r="P4" s="423" t="s">
        <v>138</v>
      </c>
      <c r="Q4" s="290"/>
      <c r="R4" s="290"/>
      <c r="S4" s="259"/>
      <c r="T4" s="259"/>
      <c r="U4" s="259"/>
      <c r="V4" s="259"/>
      <c r="W4" s="259"/>
      <c r="X4" s="259"/>
    </row>
    <row r="5" spans="1:24" s="45" customFormat="1" ht="42" customHeight="1" thickBot="1">
      <c r="A5" s="428"/>
      <c r="B5" s="46" t="s">
        <v>139</v>
      </c>
      <c r="C5" s="47" t="s">
        <v>140</v>
      </c>
      <c r="D5" s="47" t="s">
        <v>141</v>
      </c>
      <c r="E5" s="47" t="s">
        <v>142</v>
      </c>
      <c r="F5" s="47" t="s">
        <v>143</v>
      </c>
      <c r="G5" s="47" t="s">
        <v>144</v>
      </c>
      <c r="H5" s="47" t="s">
        <v>145</v>
      </c>
      <c r="I5" s="46" t="s">
        <v>146</v>
      </c>
      <c r="J5" s="47" t="s">
        <v>147</v>
      </c>
      <c r="K5" s="47" t="s">
        <v>148</v>
      </c>
      <c r="L5" s="47" t="s">
        <v>149</v>
      </c>
      <c r="M5" s="47" t="s">
        <v>150</v>
      </c>
      <c r="N5" s="47" t="s">
        <v>151</v>
      </c>
      <c r="O5" s="47" t="s">
        <v>152</v>
      </c>
      <c r="P5" s="424"/>
      <c r="Q5" s="259"/>
      <c r="R5" s="44"/>
      <c r="S5" s="44"/>
      <c r="T5" s="44"/>
      <c r="U5" s="44"/>
      <c r="V5" s="44"/>
      <c r="W5" s="44"/>
      <c r="X5" s="44"/>
    </row>
    <row r="6" spans="1:24" s="52" customFormat="1" ht="45.75" customHeight="1">
      <c r="A6" s="236" t="s">
        <v>153</v>
      </c>
      <c r="B6" s="48">
        <v>3764</v>
      </c>
      <c r="C6" s="48">
        <v>444</v>
      </c>
      <c r="D6" s="48">
        <v>128</v>
      </c>
      <c r="E6" s="48">
        <v>64</v>
      </c>
      <c r="F6" s="49">
        <v>488</v>
      </c>
      <c r="G6" s="49">
        <v>159</v>
      </c>
      <c r="H6" s="49">
        <v>69</v>
      </c>
      <c r="I6" s="49">
        <v>6</v>
      </c>
      <c r="J6" s="49">
        <v>841</v>
      </c>
      <c r="K6" s="49">
        <v>623</v>
      </c>
      <c r="L6" s="49">
        <v>316</v>
      </c>
      <c r="M6" s="49">
        <v>123</v>
      </c>
      <c r="N6" s="50">
        <v>224</v>
      </c>
      <c r="O6" s="50">
        <v>279</v>
      </c>
      <c r="P6" s="49">
        <v>10227</v>
      </c>
      <c r="Q6" s="51"/>
      <c r="R6" s="48"/>
      <c r="S6" s="48"/>
      <c r="T6" s="48"/>
      <c r="U6" s="48"/>
      <c r="V6" s="49"/>
      <c r="W6" s="49"/>
      <c r="X6" s="49"/>
    </row>
    <row r="7" spans="1:24" s="52" customFormat="1" ht="45.75" customHeight="1">
      <c r="A7" s="236" t="s">
        <v>154</v>
      </c>
      <c r="B7" s="48">
        <v>3834</v>
      </c>
      <c r="C7" s="48">
        <v>368</v>
      </c>
      <c r="D7" s="48">
        <v>159</v>
      </c>
      <c r="E7" s="48">
        <v>88</v>
      </c>
      <c r="F7" s="49">
        <v>565</v>
      </c>
      <c r="G7" s="49">
        <v>134</v>
      </c>
      <c r="H7" s="49">
        <v>81</v>
      </c>
      <c r="I7" s="49">
        <v>5</v>
      </c>
      <c r="J7" s="49">
        <v>902</v>
      </c>
      <c r="K7" s="49">
        <v>570</v>
      </c>
      <c r="L7" s="49">
        <v>360</v>
      </c>
      <c r="M7" s="49">
        <v>233</v>
      </c>
      <c r="N7" s="49">
        <v>151</v>
      </c>
      <c r="O7" s="49">
        <v>218</v>
      </c>
      <c r="P7" s="49">
        <v>10404</v>
      </c>
      <c r="Q7" s="51"/>
      <c r="R7" s="48"/>
      <c r="S7" s="48"/>
      <c r="T7" s="48"/>
      <c r="U7" s="48"/>
      <c r="V7" s="49"/>
      <c r="W7" s="49"/>
      <c r="X7" s="49"/>
    </row>
    <row r="8" spans="1:24" s="52" customFormat="1" ht="45.75" customHeight="1">
      <c r="A8" s="236" t="s">
        <v>155</v>
      </c>
      <c r="B8" s="48">
        <v>4266</v>
      </c>
      <c r="C8" s="48">
        <v>476</v>
      </c>
      <c r="D8" s="48">
        <v>135</v>
      </c>
      <c r="E8" s="48">
        <v>72</v>
      </c>
      <c r="F8" s="49">
        <v>472</v>
      </c>
      <c r="G8" s="49">
        <v>164</v>
      </c>
      <c r="H8" s="49">
        <v>53</v>
      </c>
      <c r="I8" s="49">
        <v>10</v>
      </c>
      <c r="J8" s="49">
        <v>1209</v>
      </c>
      <c r="K8" s="49">
        <v>504</v>
      </c>
      <c r="L8" s="49">
        <v>590</v>
      </c>
      <c r="M8" s="49">
        <v>285</v>
      </c>
      <c r="N8" s="49">
        <v>127</v>
      </c>
      <c r="O8" s="49">
        <v>169</v>
      </c>
      <c r="P8" s="49">
        <v>11240</v>
      </c>
      <c r="Q8" s="51"/>
      <c r="R8" s="48"/>
      <c r="S8" s="48"/>
      <c r="T8" s="48"/>
      <c r="U8" s="48"/>
      <c r="V8" s="49"/>
      <c r="W8" s="49"/>
      <c r="X8" s="49"/>
    </row>
    <row r="9" spans="1:24" s="52" customFormat="1" ht="45.75" customHeight="1">
      <c r="A9" s="236" t="s">
        <v>156</v>
      </c>
      <c r="B9" s="48">
        <v>3846</v>
      </c>
      <c r="C9" s="48">
        <v>454</v>
      </c>
      <c r="D9" s="48">
        <v>120</v>
      </c>
      <c r="E9" s="48">
        <v>92</v>
      </c>
      <c r="F9" s="49">
        <v>345</v>
      </c>
      <c r="G9" s="49">
        <v>129</v>
      </c>
      <c r="H9" s="49">
        <v>69</v>
      </c>
      <c r="I9" s="49">
        <v>5</v>
      </c>
      <c r="J9" s="49">
        <v>1146</v>
      </c>
      <c r="K9" s="49">
        <v>419</v>
      </c>
      <c r="L9" s="49">
        <v>538</v>
      </c>
      <c r="M9" s="49">
        <v>291</v>
      </c>
      <c r="N9" s="49">
        <v>82</v>
      </c>
      <c r="O9" s="49">
        <v>156</v>
      </c>
      <c r="P9" s="49">
        <v>12731</v>
      </c>
      <c r="Q9" s="51"/>
      <c r="R9" s="48"/>
      <c r="S9" s="48"/>
      <c r="T9" s="48"/>
      <c r="U9" s="48"/>
      <c r="V9" s="49"/>
      <c r="W9" s="49"/>
      <c r="X9" s="49"/>
    </row>
    <row r="10" spans="1:24" s="52" customFormat="1" ht="45.75" customHeight="1">
      <c r="A10" s="236" t="s">
        <v>157</v>
      </c>
      <c r="B10" s="48">
        <v>3773</v>
      </c>
      <c r="C10" s="48">
        <v>376</v>
      </c>
      <c r="D10" s="48">
        <v>90</v>
      </c>
      <c r="E10" s="48">
        <v>73</v>
      </c>
      <c r="F10" s="49">
        <v>409</v>
      </c>
      <c r="G10" s="49">
        <v>144</v>
      </c>
      <c r="H10" s="49">
        <v>59</v>
      </c>
      <c r="I10" s="49">
        <v>9</v>
      </c>
      <c r="J10" s="49">
        <v>1236</v>
      </c>
      <c r="K10" s="49">
        <v>304</v>
      </c>
      <c r="L10" s="49">
        <v>568</v>
      </c>
      <c r="M10" s="49">
        <v>320</v>
      </c>
      <c r="N10" s="49">
        <v>133</v>
      </c>
      <c r="O10" s="49">
        <v>52</v>
      </c>
      <c r="P10" s="49">
        <v>14002</v>
      </c>
      <c r="Q10" s="51"/>
      <c r="R10" s="48"/>
      <c r="S10" s="48"/>
      <c r="T10" s="48"/>
      <c r="U10" s="48"/>
      <c r="V10" s="49"/>
      <c r="W10" s="49"/>
      <c r="X10" s="49"/>
    </row>
    <row r="11" spans="1:24" s="52" customFormat="1" ht="45.75" customHeight="1">
      <c r="A11" s="236" t="s">
        <v>158</v>
      </c>
      <c r="B11" s="48">
        <v>4180</v>
      </c>
      <c r="C11" s="48">
        <v>367</v>
      </c>
      <c r="D11" s="48">
        <v>134</v>
      </c>
      <c r="E11" s="48">
        <v>57</v>
      </c>
      <c r="F11" s="49">
        <v>476</v>
      </c>
      <c r="G11" s="49">
        <v>189</v>
      </c>
      <c r="H11" s="49">
        <v>75</v>
      </c>
      <c r="I11" s="49">
        <v>10</v>
      </c>
      <c r="J11" s="49">
        <v>1284</v>
      </c>
      <c r="K11" s="49">
        <v>317</v>
      </c>
      <c r="L11" s="49">
        <v>751</v>
      </c>
      <c r="M11" s="49">
        <v>282</v>
      </c>
      <c r="N11" s="49">
        <v>207</v>
      </c>
      <c r="O11" s="49">
        <v>31</v>
      </c>
      <c r="P11" s="49">
        <v>12996</v>
      </c>
      <c r="Q11" s="51"/>
      <c r="R11" s="48"/>
      <c r="S11" s="48"/>
      <c r="T11" s="48"/>
      <c r="U11" s="48"/>
      <c r="V11" s="49"/>
      <c r="W11" s="49"/>
      <c r="X11" s="49"/>
    </row>
    <row r="12" spans="1:24" s="52" customFormat="1" ht="45.75" customHeight="1" thickBot="1">
      <c r="A12" s="237" t="s">
        <v>159</v>
      </c>
      <c r="B12" s="53">
        <v>4383</v>
      </c>
      <c r="C12" s="53">
        <v>382</v>
      </c>
      <c r="D12" s="53">
        <v>134</v>
      </c>
      <c r="E12" s="53">
        <v>88</v>
      </c>
      <c r="F12" s="54">
        <v>549</v>
      </c>
      <c r="G12" s="54">
        <v>186</v>
      </c>
      <c r="H12" s="54">
        <v>77</v>
      </c>
      <c r="I12" s="54">
        <v>9</v>
      </c>
      <c r="J12" s="54">
        <v>1223</v>
      </c>
      <c r="K12" s="54">
        <v>385</v>
      </c>
      <c r="L12" s="54">
        <v>811</v>
      </c>
      <c r="M12" s="54">
        <v>301</v>
      </c>
      <c r="N12" s="54">
        <v>220</v>
      </c>
      <c r="O12" s="54">
        <v>18</v>
      </c>
      <c r="P12" s="54">
        <v>17164</v>
      </c>
      <c r="Q12" s="51"/>
      <c r="R12" s="48"/>
      <c r="S12" s="48"/>
      <c r="T12" s="48"/>
      <c r="U12" s="48"/>
      <c r="V12" s="49"/>
      <c r="W12" s="49"/>
      <c r="X12" s="49"/>
    </row>
    <row r="13" spans="1:24" s="52" customFormat="1" ht="24.75" customHeight="1" thickBot="1">
      <c r="A13" s="238"/>
      <c r="B13" s="48"/>
      <c r="C13" s="48"/>
      <c r="D13" s="48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1"/>
      <c r="R13" s="48"/>
      <c r="S13" s="48"/>
      <c r="T13" s="48"/>
      <c r="U13" s="48"/>
      <c r="V13" s="49"/>
      <c r="W13" s="49"/>
      <c r="X13" s="49"/>
    </row>
    <row r="14" spans="1:24" s="45" customFormat="1" ht="34.5" customHeight="1">
      <c r="A14" s="427" t="s">
        <v>136</v>
      </c>
      <c r="B14" s="289" t="s">
        <v>137</v>
      </c>
      <c r="C14" s="273"/>
      <c r="D14" s="273"/>
      <c r="E14" s="273"/>
      <c r="F14" s="273"/>
      <c r="G14" s="273"/>
      <c r="H14" s="273"/>
      <c r="I14" s="272" t="s">
        <v>50</v>
      </c>
      <c r="J14" s="273"/>
      <c r="K14" s="273"/>
      <c r="L14" s="273"/>
      <c r="M14" s="273"/>
      <c r="N14" s="273"/>
      <c r="O14" s="278"/>
      <c r="P14" s="423" t="s">
        <v>138</v>
      </c>
      <c r="Q14" s="290"/>
      <c r="R14" s="290"/>
      <c r="S14" s="259"/>
      <c r="T14" s="259"/>
      <c r="U14" s="259"/>
      <c r="V14" s="259"/>
      <c r="W14" s="259"/>
      <c r="X14" s="259"/>
    </row>
    <row r="15" spans="1:24" s="45" customFormat="1" ht="69.75" customHeight="1" thickBot="1">
      <c r="A15" s="428"/>
      <c r="B15" s="46" t="s">
        <v>139</v>
      </c>
      <c r="C15" s="47" t="s">
        <v>140</v>
      </c>
      <c r="D15" s="47" t="s">
        <v>141</v>
      </c>
      <c r="E15" s="14" t="s">
        <v>142</v>
      </c>
      <c r="F15" s="14" t="s">
        <v>160</v>
      </c>
      <c r="G15" s="14" t="s">
        <v>161</v>
      </c>
      <c r="H15" s="14" t="s">
        <v>144</v>
      </c>
      <c r="I15" s="15" t="s">
        <v>145</v>
      </c>
      <c r="J15" s="15" t="s">
        <v>146</v>
      </c>
      <c r="K15" s="14" t="s">
        <v>162</v>
      </c>
      <c r="L15" s="14" t="s">
        <v>163</v>
      </c>
      <c r="M15" s="14" t="s">
        <v>164</v>
      </c>
      <c r="N15" s="14" t="s">
        <v>165</v>
      </c>
      <c r="O15" s="14" t="s">
        <v>152</v>
      </c>
      <c r="P15" s="424"/>
      <c r="Q15" s="259"/>
      <c r="R15" s="18"/>
      <c r="S15" s="44"/>
      <c r="T15" s="44"/>
      <c r="U15" s="55"/>
      <c r="V15" s="55"/>
      <c r="W15" s="55"/>
      <c r="X15" s="55"/>
    </row>
    <row r="16" spans="1:24" s="52" customFormat="1" ht="45.75" customHeight="1">
      <c r="A16" s="236" t="s">
        <v>166</v>
      </c>
      <c r="B16" s="48">
        <v>3848</v>
      </c>
      <c r="C16" s="48">
        <v>379</v>
      </c>
      <c r="D16" s="48">
        <v>104</v>
      </c>
      <c r="E16" s="48">
        <v>44</v>
      </c>
      <c r="F16" s="49">
        <v>328</v>
      </c>
      <c r="G16" s="49">
        <v>181</v>
      </c>
      <c r="H16" s="49">
        <v>211</v>
      </c>
      <c r="I16" s="49">
        <v>66</v>
      </c>
      <c r="J16" s="49">
        <v>8</v>
      </c>
      <c r="K16" s="49">
        <v>754</v>
      </c>
      <c r="L16" s="49">
        <v>533</v>
      </c>
      <c r="M16" s="49">
        <v>1051</v>
      </c>
      <c r="N16" s="49">
        <v>166</v>
      </c>
      <c r="O16" s="49">
        <v>23</v>
      </c>
      <c r="P16" s="49">
        <v>16648</v>
      </c>
      <c r="Q16" s="51"/>
      <c r="R16" s="18"/>
      <c r="S16" s="48"/>
      <c r="T16" s="48"/>
      <c r="U16" s="48"/>
      <c r="V16" s="49"/>
      <c r="W16" s="49"/>
      <c r="X16" s="49"/>
    </row>
    <row r="17" spans="1:24" s="52" customFormat="1" ht="45.75" customHeight="1">
      <c r="A17" s="236" t="s">
        <v>451</v>
      </c>
      <c r="B17" s="48">
        <v>2919</v>
      </c>
      <c r="C17" s="48">
        <v>345</v>
      </c>
      <c r="D17" s="48">
        <v>108</v>
      </c>
      <c r="E17" s="48">
        <v>62</v>
      </c>
      <c r="F17" s="49">
        <v>366</v>
      </c>
      <c r="G17" s="49">
        <v>130</v>
      </c>
      <c r="H17" s="49">
        <v>217</v>
      </c>
      <c r="I17" s="49">
        <v>60</v>
      </c>
      <c r="J17" s="49">
        <v>3</v>
      </c>
      <c r="K17" s="49">
        <v>492</v>
      </c>
      <c r="L17" s="49">
        <v>494</v>
      </c>
      <c r="M17" s="49">
        <v>497</v>
      </c>
      <c r="N17" s="49">
        <v>108</v>
      </c>
      <c r="O17" s="49">
        <v>37</v>
      </c>
      <c r="P17" s="49">
        <v>8609</v>
      </c>
      <c r="Q17" s="51"/>
      <c r="R17" s="18"/>
      <c r="S17" s="48"/>
      <c r="T17" s="48"/>
      <c r="U17" s="48"/>
      <c r="V17" s="49"/>
      <c r="W17" s="49"/>
      <c r="X17" s="49"/>
    </row>
    <row r="18" spans="1:24" s="52" customFormat="1" ht="45.75" customHeight="1" thickBot="1">
      <c r="A18" s="239" t="s">
        <v>167</v>
      </c>
      <c r="B18" s="234">
        <f>SUM(C18:O18)</f>
        <v>3219</v>
      </c>
      <c r="C18" s="56">
        <v>315</v>
      </c>
      <c r="D18" s="56">
        <v>57</v>
      </c>
      <c r="E18" s="56">
        <v>41</v>
      </c>
      <c r="F18" s="57">
        <v>324</v>
      </c>
      <c r="G18" s="57">
        <v>87</v>
      </c>
      <c r="H18" s="57">
        <v>215</v>
      </c>
      <c r="I18" s="57">
        <v>53</v>
      </c>
      <c r="J18" s="57">
        <v>10</v>
      </c>
      <c r="K18" s="57">
        <v>726</v>
      </c>
      <c r="L18" s="57">
        <v>418</v>
      </c>
      <c r="M18" s="57">
        <v>868</v>
      </c>
      <c r="N18" s="57">
        <v>105</v>
      </c>
      <c r="O18" s="57">
        <v>0</v>
      </c>
      <c r="P18" s="57">
        <v>26888</v>
      </c>
      <c r="Q18" s="51"/>
      <c r="R18" s="18"/>
      <c r="S18" s="48"/>
      <c r="T18" s="48"/>
      <c r="U18" s="48"/>
      <c r="V18" s="49"/>
      <c r="W18" s="49"/>
      <c r="X18" s="49"/>
    </row>
    <row r="19" spans="1:24" s="52" customFormat="1" ht="15" customHeight="1">
      <c r="A19" s="240" t="s">
        <v>452</v>
      </c>
      <c r="B19" s="59"/>
      <c r="C19" s="59"/>
      <c r="D19" s="59"/>
      <c r="E19" s="59"/>
      <c r="F19" s="50"/>
      <c r="G19" s="50"/>
      <c r="H19" s="50"/>
      <c r="I19" s="60" t="s">
        <v>441</v>
      </c>
      <c r="J19" s="50"/>
      <c r="K19" s="50"/>
      <c r="L19" s="50"/>
      <c r="M19" s="50"/>
      <c r="N19" s="50"/>
      <c r="O19" s="50"/>
      <c r="P19" s="50"/>
      <c r="Q19" s="51"/>
      <c r="R19" s="18"/>
      <c r="S19" s="48"/>
      <c r="T19" s="48"/>
      <c r="U19" s="48"/>
      <c r="V19" s="49"/>
      <c r="W19" s="49"/>
      <c r="X19" s="49"/>
    </row>
    <row r="20" spans="1:24" s="52" customFormat="1" ht="15" customHeight="1">
      <c r="A20" s="240" t="s">
        <v>453</v>
      </c>
      <c r="B20" s="59"/>
      <c r="C20" s="59"/>
      <c r="D20" s="59"/>
      <c r="E20" s="59"/>
      <c r="F20" s="50"/>
      <c r="G20" s="50"/>
      <c r="H20" s="50"/>
      <c r="I20" s="60" t="s">
        <v>444</v>
      </c>
      <c r="J20" s="50"/>
      <c r="K20" s="50"/>
      <c r="L20" s="50"/>
      <c r="M20" s="50"/>
      <c r="N20" s="50"/>
      <c r="O20" s="50"/>
      <c r="P20" s="50"/>
      <c r="Q20" s="51"/>
      <c r="R20" s="18"/>
      <c r="S20" s="48"/>
      <c r="T20" s="48"/>
      <c r="U20" s="48"/>
      <c r="V20" s="49"/>
      <c r="W20" s="49"/>
      <c r="X20" s="49"/>
    </row>
    <row r="21" spans="1:24" s="52" customFormat="1" ht="15" customHeight="1">
      <c r="A21" s="240" t="s">
        <v>454</v>
      </c>
      <c r="B21" s="59"/>
      <c r="C21" s="59"/>
      <c r="D21" s="59"/>
      <c r="E21" s="59"/>
      <c r="F21" s="50"/>
      <c r="G21" s="50"/>
      <c r="H21" s="50"/>
      <c r="I21" s="50" t="s">
        <v>442</v>
      </c>
      <c r="J21" s="50"/>
      <c r="K21" s="50"/>
      <c r="L21" s="50"/>
      <c r="M21" s="50"/>
      <c r="N21" s="50"/>
      <c r="O21" s="50"/>
      <c r="P21" s="50"/>
      <c r="Q21" s="51"/>
      <c r="R21" s="18"/>
      <c r="S21" s="48"/>
      <c r="T21" s="48"/>
      <c r="U21" s="48"/>
      <c r="V21" s="49"/>
      <c r="W21" s="49"/>
      <c r="X21" s="49"/>
    </row>
    <row r="22" spans="1:24" s="52" customFormat="1" ht="15" customHeight="1">
      <c r="A22" s="240" t="s">
        <v>455</v>
      </c>
      <c r="B22" s="59"/>
      <c r="C22" s="59"/>
      <c r="D22" s="59"/>
      <c r="E22" s="59"/>
      <c r="F22" s="50"/>
      <c r="G22" s="50"/>
      <c r="H22" s="50"/>
      <c r="I22" s="50" t="s">
        <v>443</v>
      </c>
      <c r="J22" s="50"/>
      <c r="K22" s="50"/>
      <c r="L22" s="50"/>
      <c r="M22" s="50"/>
      <c r="N22" s="50"/>
      <c r="O22" s="50"/>
      <c r="P22" s="50"/>
      <c r="Q22" s="51"/>
      <c r="R22" s="18"/>
      <c r="S22" s="48"/>
      <c r="T22" s="48"/>
      <c r="U22" s="48"/>
      <c r="V22" s="49"/>
      <c r="W22" s="49"/>
      <c r="X22" s="49"/>
    </row>
  </sheetData>
  <sheetProtection formatCells="0" formatRows="0" insertRows="0" deleteRows="0"/>
  <mergeCells count="18">
    <mergeCell ref="A14:A15"/>
    <mergeCell ref="B14:H14"/>
    <mergeCell ref="I14:O14"/>
    <mergeCell ref="P14:P15"/>
    <mergeCell ref="N3:P3"/>
    <mergeCell ref="A2:H2"/>
    <mergeCell ref="I2:P2"/>
    <mergeCell ref="G3:H3"/>
    <mergeCell ref="A4:A5"/>
    <mergeCell ref="B4:H4"/>
    <mergeCell ref="Q14:Q15"/>
    <mergeCell ref="R14:X14"/>
    <mergeCell ref="I4:O4"/>
    <mergeCell ref="P4:P5"/>
    <mergeCell ref="Q2:X2"/>
    <mergeCell ref="W3:X3"/>
    <mergeCell ref="Q4:Q5"/>
    <mergeCell ref="R4:X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J2:L55"/>
  <sheetViews>
    <sheetView showGridLines="0" zoomScalePageLayoutView="0" workbookViewId="0" topLeftCell="A13">
      <selection activeCell="I28" sqref="I28"/>
    </sheetView>
  </sheetViews>
  <sheetFormatPr defaultColWidth="9.00390625" defaultRowHeight="16.5"/>
  <cols>
    <col min="1" max="10" width="9.00390625" style="4" customWidth="1"/>
    <col min="11" max="11" width="10.875" style="4" bestFit="1" customWidth="1"/>
    <col min="12" max="16384" width="9.00390625" style="4" customWidth="1"/>
  </cols>
  <sheetData>
    <row r="2" spans="10:12" ht="16.5">
      <c r="J2" s="3" t="s">
        <v>0</v>
      </c>
      <c r="K2" s="3" t="s">
        <v>1</v>
      </c>
      <c r="L2" s="3" t="s">
        <v>2</v>
      </c>
    </row>
    <row r="3" spans="10:12" ht="16.5">
      <c r="J3" s="4">
        <v>87</v>
      </c>
      <c r="K3" s="1">
        <v>12457</v>
      </c>
      <c r="L3" s="1">
        <v>22347</v>
      </c>
    </row>
    <row r="4" spans="10:12" ht="16.5">
      <c r="J4" s="4">
        <v>88</v>
      </c>
      <c r="K4" s="1">
        <v>12732</v>
      </c>
      <c r="L4" s="2">
        <v>21830</v>
      </c>
    </row>
    <row r="5" spans="10:12" ht="16.5">
      <c r="J5" s="4">
        <v>89</v>
      </c>
      <c r="K5" s="1">
        <v>16311</v>
      </c>
      <c r="L5" s="2">
        <v>20505</v>
      </c>
    </row>
    <row r="6" spans="10:12" ht="16.5">
      <c r="J6" s="4">
        <v>90</v>
      </c>
      <c r="K6" s="1">
        <v>16807</v>
      </c>
      <c r="L6" s="2">
        <v>18627</v>
      </c>
    </row>
    <row r="7" spans="10:12" ht="16.5">
      <c r="J7" s="4">
        <v>91</v>
      </c>
      <c r="K7" s="1">
        <v>17500</v>
      </c>
      <c r="L7" s="2">
        <v>20923</v>
      </c>
    </row>
    <row r="8" spans="10:12" ht="16.5">
      <c r="J8" s="4">
        <v>92</v>
      </c>
      <c r="K8" s="1">
        <v>18707</v>
      </c>
      <c r="L8" s="2">
        <v>17842</v>
      </c>
    </row>
    <row r="9" spans="10:12" ht="16.5">
      <c r="J9" s="4">
        <v>93</v>
      </c>
      <c r="K9" s="1">
        <v>19719</v>
      </c>
      <c r="L9" s="2">
        <v>17377</v>
      </c>
    </row>
    <row r="10" spans="10:12" ht="16.5">
      <c r="J10" s="4">
        <v>94</v>
      </c>
      <c r="K10" s="1">
        <v>20137</v>
      </c>
      <c r="L10" s="2">
        <v>16881</v>
      </c>
    </row>
    <row r="11" spans="10:12" ht="16.5">
      <c r="J11" s="4">
        <v>95</v>
      </c>
      <c r="K11" s="1">
        <v>20294</v>
      </c>
      <c r="L11" s="2">
        <v>16983</v>
      </c>
    </row>
    <row r="12" spans="10:12" ht="16.5">
      <c r="J12" s="4">
        <v>96</v>
      </c>
      <c r="K12" s="1">
        <v>20031</v>
      </c>
      <c r="L12" s="2">
        <v>15145</v>
      </c>
    </row>
    <row r="13" spans="10:12" ht="16.5">
      <c r="J13" s="4">
        <v>97</v>
      </c>
      <c r="K13" s="1">
        <v>19826</v>
      </c>
      <c r="L13" s="1">
        <v>15367</v>
      </c>
    </row>
    <row r="14" spans="10:12" ht="16.5">
      <c r="J14" s="4">
        <v>98</v>
      </c>
      <c r="K14" s="1">
        <v>19500</v>
      </c>
      <c r="L14" s="1">
        <v>15704</v>
      </c>
    </row>
    <row r="15" spans="10:12" ht="16.5">
      <c r="J15" s="4">
        <v>99</v>
      </c>
      <c r="K15" s="1">
        <v>19600</v>
      </c>
      <c r="L15" s="1">
        <v>15364</v>
      </c>
    </row>
    <row r="17" spans="10:12" ht="16.5">
      <c r="J17" s="3" t="s">
        <v>0</v>
      </c>
      <c r="K17" s="3" t="s">
        <v>3</v>
      </c>
      <c r="L17" s="4" t="s">
        <v>6</v>
      </c>
    </row>
    <row r="18" spans="10:12" ht="16.5">
      <c r="J18" s="4">
        <v>87</v>
      </c>
      <c r="K18" s="1">
        <v>12457</v>
      </c>
      <c r="L18" s="1">
        <v>289</v>
      </c>
    </row>
    <row r="19" spans="10:12" ht="16.5">
      <c r="J19" s="4">
        <v>88</v>
      </c>
      <c r="K19" s="1">
        <v>12732</v>
      </c>
      <c r="L19" s="1">
        <v>292</v>
      </c>
    </row>
    <row r="20" spans="10:12" ht="16.5">
      <c r="J20" s="4">
        <v>89</v>
      </c>
      <c r="K20" s="1">
        <v>16311</v>
      </c>
      <c r="L20" s="1">
        <v>387</v>
      </c>
    </row>
    <row r="21" spans="10:12" ht="16.5">
      <c r="J21" s="4">
        <v>90</v>
      </c>
      <c r="K21" s="1">
        <v>16807</v>
      </c>
      <c r="L21" s="1">
        <v>395</v>
      </c>
    </row>
    <row r="22" spans="10:12" ht="16.5">
      <c r="J22" s="4">
        <v>91</v>
      </c>
      <c r="K22" s="1">
        <v>17500</v>
      </c>
      <c r="L22" s="1">
        <v>423</v>
      </c>
    </row>
    <row r="23" spans="10:12" ht="16.5">
      <c r="J23" s="4">
        <v>92</v>
      </c>
      <c r="K23" s="1">
        <v>18707</v>
      </c>
      <c r="L23" s="1">
        <v>457</v>
      </c>
    </row>
    <row r="24" spans="10:12" ht="16.5">
      <c r="J24" s="4">
        <v>93</v>
      </c>
      <c r="K24" s="1">
        <v>19719</v>
      </c>
      <c r="L24" s="1">
        <v>490</v>
      </c>
    </row>
    <row r="25" spans="10:12" ht="16.5">
      <c r="J25" s="4">
        <v>94</v>
      </c>
      <c r="K25" s="1">
        <v>20137</v>
      </c>
      <c r="L25" s="1">
        <v>507</v>
      </c>
    </row>
    <row r="26" spans="10:12" ht="16.5">
      <c r="J26" s="4">
        <v>95</v>
      </c>
      <c r="K26" s="1">
        <v>20294</v>
      </c>
      <c r="L26" s="1">
        <v>519</v>
      </c>
    </row>
    <row r="27" spans="10:12" ht="16.5">
      <c r="J27" s="4">
        <v>96</v>
      </c>
      <c r="K27" s="1">
        <v>20031</v>
      </c>
      <c r="L27" s="1">
        <v>513</v>
      </c>
    </row>
    <row r="28" spans="10:12" ht="16.5">
      <c r="J28" s="4">
        <v>97</v>
      </c>
      <c r="K28" s="1">
        <v>19826</v>
      </c>
      <c r="L28" s="1">
        <v>507</v>
      </c>
    </row>
    <row r="29" spans="10:12" ht="16.5">
      <c r="J29" s="4">
        <v>98</v>
      </c>
      <c r="K29" s="1">
        <v>19500</v>
      </c>
      <c r="L29" s="1">
        <v>502</v>
      </c>
    </row>
    <row r="30" spans="10:12" ht="16.5">
      <c r="J30" s="4">
        <v>99</v>
      </c>
      <c r="K30" s="1">
        <v>19600</v>
      </c>
      <c r="L30" s="1">
        <v>510</v>
      </c>
    </row>
    <row r="42" spans="10:12" ht="16.5">
      <c r="J42" s="3" t="s">
        <v>0</v>
      </c>
      <c r="K42" s="3" t="s">
        <v>4</v>
      </c>
      <c r="L42" s="3" t="s">
        <v>5</v>
      </c>
    </row>
    <row r="43" spans="10:12" ht="16.5">
      <c r="J43" s="4">
        <v>87</v>
      </c>
      <c r="K43" s="1">
        <v>16110</v>
      </c>
      <c r="L43" s="1">
        <v>55271</v>
      </c>
    </row>
    <row r="44" spans="10:12" ht="16.5">
      <c r="J44" s="4">
        <v>88</v>
      </c>
      <c r="K44" s="1">
        <v>28013</v>
      </c>
      <c r="L44" s="2">
        <v>49727</v>
      </c>
    </row>
    <row r="45" spans="10:12" ht="16.5">
      <c r="J45" s="4">
        <v>89</v>
      </c>
      <c r="K45" s="1">
        <v>49234</v>
      </c>
      <c r="L45" s="2">
        <v>39920</v>
      </c>
    </row>
    <row r="46" spans="10:12" ht="16.5">
      <c r="J46" s="4">
        <v>90</v>
      </c>
      <c r="K46" s="1">
        <v>65827</v>
      </c>
      <c r="L46" s="2">
        <v>30364</v>
      </c>
    </row>
    <row r="47" spans="10:12" ht="16.5">
      <c r="J47" s="4">
        <v>91</v>
      </c>
      <c r="K47" s="1">
        <v>80540</v>
      </c>
      <c r="L47" s="2">
        <v>22397</v>
      </c>
    </row>
    <row r="48" spans="10:12" ht="16.5">
      <c r="J48" s="4">
        <v>92</v>
      </c>
      <c r="K48" s="1">
        <v>87925</v>
      </c>
      <c r="L48" s="2">
        <v>17218</v>
      </c>
    </row>
    <row r="49" spans="10:12" ht="16.5">
      <c r="J49" s="4">
        <v>93</v>
      </c>
      <c r="K49" s="1">
        <v>91869</v>
      </c>
      <c r="L49" s="2">
        <v>13916</v>
      </c>
    </row>
    <row r="50" spans="10:12" ht="16.5">
      <c r="J50" s="4">
        <v>94</v>
      </c>
      <c r="K50" s="1">
        <v>93799</v>
      </c>
      <c r="L50" s="2">
        <v>11327</v>
      </c>
    </row>
    <row r="51" spans="10:12" ht="16.5">
      <c r="J51" s="4">
        <v>95</v>
      </c>
      <c r="K51" s="1">
        <v>94146</v>
      </c>
      <c r="L51" s="2">
        <v>10764</v>
      </c>
    </row>
    <row r="52" spans="10:12" ht="16.5">
      <c r="J52" s="4">
        <v>96</v>
      </c>
      <c r="K52" s="1">
        <v>93067</v>
      </c>
      <c r="L52" s="2">
        <v>10589</v>
      </c>
    </row>
    <row r="53" spans="10:12" ht="16.5">
      <c r="J53" s="4">
        <v>97</v>
      </c>
      <c r="K53" s="1">
        <v>93667</v>
      </c>
      <c r="L53" s="1">
        <v>9873</v>
      </c>
    </row>
    <row r="54" spans="10:12" ht="16.5">
      <c r="J54" s="4">
        <v>98</v>
      </c>
      <c r="K54" s="1">
        <v>94609</v>
      </c>
      <c r="L54" s="1">
        <v>9231</v>
      </c>
    </row>
    <row r="55" spans="10:12" ht="16.5">
      <c r="J55" s="4">
        <v>99</v>
      </c>
      <c r="K55" s="1">
        <v>95537</v>
      </c>
      <c r="L55" s="1">
        <v>8652</v>
      </c>
    </row>
  </sheetData>
  <sheetProtection/>
  <printOptions/>
  <pageMargins left="0.7874015748031497" right="0.7874015748031497" top="1.3779527559055118" bottom="1.377952755905511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showGridLines="0" view="pageBreakPreview" zoomScaleNormal="115" zoomScaleSheetLayoutView="10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41.50390625" style="18" customWidth="1"/>
    <col min="2" max="5" width="11.625" style="18" customWidth="1"/>
    <col min="6" max="14" width="9.625" style="18" customWidth="1"/>
    <col min="15" max="16384" width="9.00390625" style="18" customWidth="1"/>
  </cols>
  <sheetData>
    <row r="1" spans="1:21" s="6" customFormat="1" ht="18" customHeight="1">
      <c r="A1" s="5" t="s">
        <v>108</v>
      </c>
      <c r="N1" s="8" t="s">
        <v>12</v>
      </c>
      <c r="O1" s="7"/>
      <c r="P1" s="7"/>
      <c r="U1" s="8"/>
    </row>
    <row r="2" spans="1:14" s="9" customFormat="1" ht="24.75" customHeight="1">
      <c r="A2" s="242" t="s">
        <v>408</v>
      </c>
      <c r="B2" s="242"/>
      <c r="C2" s="242"/>
      <c r="D2" s="242"/>
      <c r="E2" s="242"/>
      <c r="F2" s="242" t="s">
        <v>66</v>
      </c>
      <c r="G2" s="242"/>
      <c r="H2" s="242"/>
      <c r="I2" s="242"/>
      <c r="J2" s="242"/>
      <c r="K2" s="242"/>
      <c r="L2" s="242"/>
      <c r="M2" s="242"/>
      <c r="N2" s="242"/>
    </row>
    <row r="3" spans="1:14" s="13" customFormat="1" ht="18" customHeight="1">
      <c r="A3" s="259" t="s">
        <v>76</v>
      </c>
      <c r="B3" s="259"/>
      <c r="C3" s="259"/>
      <c r="D3" s="259"/>
      <c r="E3" s="259"/>
      <c r="F3" s="259" t="s">
        <v>46</v>
      </c>
      <c r="G3" s="259"/>
      <c r="H3" s="259"/>
      <c r="I3" s="259"/>
      <c r="J3" s="259"/>
      <c r="K3" s="259"/>
      <c r="L3" s="259"/>
      <c r="M3" s="259"/>
      <c r="N3" s="259"/>
    </row>
    <row r="4" spans="1:14" s="13" customFormat="1" ht="3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6" customFormat="1" ht="31.5" customHeight="1">
      <c r="A5" s="281" t="s">
        <v>109</v>
      </c>
      <c r="B5" s="284" t="s">
        <v>294</v>
      </c>
      <c r="C5" s="287" t="s">
        <v>110</v>
      </c>
      <c r="D5" s="273"/>
      <c r="E5" s="273"/>
      <c r="F5" s="272" t="s">
        <v>13</v>
      </c>
      <c r="G5" s="273"/>
      <c r="H5" s="273"/>
      <c r="I5" s="273"/>
      <c r="J5" s="273"/>
      <c r="K5" s="278"/>
      <c r="L5" s="287" t="s">
        <v>111</v>
      </c>
      <c r="M5" s="273"/>
      <c r="N5" s="273"/>
    </row>
    <row r="6" spans="1:14" s="6" customFormat="1" ht="31.5" customHeight="1">
      <c r="A6" s="282"/>
      <c r="B6" s="285"/>
      <c r="C6" s="270" t="s">
        <v>112</v>
      </c>
      <c r="D6" s="280"/>
      <c r="E6" s="277"/>
      <c r="F6" s="279" t="s">
        <v>113</v>
      </c>
      <c r="G6" s="280"/>
      <c r="H6" s="277"/>
      <c r="I6" s="270" t="s">
        <v>114</v>
      </c>
      <c r="J6" s="280"/>
      <c r="K6" s="277"/>
      <c r="L6" s="270" t="s">
        <v>112</v>
      </c>
      <c r="M6" s="280"/>
      <c r="N6" s="277"/>
    </row>
    <row r="7" spans="1:14" s="6" customFormat="1" ht="29.25" customHeight="1" thickBot="1">
      <c r="A7" s="283"/>
      <c r="B7" s="286"/>
      <c r="C7" s="47" t="s">
        <v>120</v>
      </c>
      <c r="D7" s="47" t="s">
        <v>121</v>
      </c>
      <c r="E7" s="47" t="s">
        <v>122</v>
      </c>
      <c r="F7" s="46" t="s">
        <v>120</v>
      </c>
      <c r="G7" s="47" t="s">
        <v>121</v>
      </c>
      <c r="H7" s="47" t="s">
        <v>122</v>
      </c>
      <c r="I7" s="46" t="s">
        <v>120</v>
      </c>
      <c r="J7" s="47" t="s">
        <v>121</v>
      </c>
      <c r="K7" s="47" t="s">
        <v>122</v>
      </c>
      <c r="L7" s="46" t="s">
        <v>120</v>
      </c>
      <c r="M7" s="47" t="s">
        <v>121</v>
      </c>
      <c r="N7" s="47" t="s">
        <v>122</v>
      </c>
    </row>
    <row r="8" spans="1:14" ht="24" customHeight="1">
      <c r="A8" s="16" t="s">
        <v>259</v>
      </c>
      <c r="B8" s="205">
        <v>1</v>
      </c>
      <c r="C8" s="205">
        <v>144</v>
      </c>
      <c r="D8" s="205">
        <v>38</v>
      </c>
      <c r="E8" s="205">
        <v>106</v>
      </c>
      <c r="F8" s="205">
        <v>108</v>
      </c>
      <c r="G8" s="205">
        <v>29</v>
      </c>
      <c r="H8" s="205">
        <v>79</v>
      </c>
      <c r="I8" s="205">
        <v>36</v>
      </c>
      <c r="J8" s="205">
        <v>9</v>
      </c>
      <c r="K8" s="205">
        <v>27</v>
      </c>
      <c r="L8" s="205">
        <v>6910</v>
      </c>
      <c r="M8" s="205">
        <v>224</v>
      </c>
      <c r="N8" s="205">
        <v>6686</v>
      </c>
    </row>
    <row r="9" spans="1:14" ht="24" customHeight="1">
      <c r="A9" s="16" t="s">
        <v>260</v>
      </c>
      <c r="B9" s="205">
        <v>1</v>
      </c>
      <c r="C9" s="205">
        <v>184</v>
      </c>
      <c r="D9" s="205">
        <v>44</v>
      </c>
      <c r="E9" s="205">
        <v>140</v>
      </c>
      <c r="F9" s="205">
        <v>139</v>
      </c>
      <c r="G9" s="205">
        <v>35</v>
      </c>
      <c r="H9" s="205">
        <v>104</v>
      </c>
      <c r="I9" s="205">
        <v>45</v>
      </c>
      <c r="J9" s="205">
        <v>9</v>
      </c>
      <c r="K9" s="205">
        <v>36</v>
      </c>
      <c r="L9" s="205">
        <v>7278</v>
      </c>
      <c r="M9" s="205">
        <v>312</v>
      </c>
      <c r="N9" s="205">
        <v>6966</v>
      </c>
    </row>
    <row r="10" spans="1:14" ht="24" customHeight="1">
      <c r="A10" s="16" t="s">
        <v>261</v>
      </c>
      <c r="B10" s="205">
        <v>1</v>
      </c>
      <c r="C10" s="205">
        <v>217</v>
      </c>
      <c r="D10" s="205">
        <v>50</v>
      </c>
      <c r="E10" s="205">
        <v>167</v>
      </c>
      <c r="F10" s="205">
        <v>169</v>
      </c>
      <c r="G10" s="205">
        <v>40</v>
      </c>
      <c r="H10" s="205">
        <v>129</v>
      </c>
      <c r="I10" s="205">
        <v>48</v>
      </c>
      <c r="J10" s="205">
        <v>10</v>
      </c>
      <c r="K10" s="205">
        <v>38</v>
      </c>
      <c r="L10" s="205">
        <v>7684</v>
      </c>
      <c r="M10" s="205">
        <v>359</v>
      </c>
      <c r="N10" s="205">
        <v>7325</v>
      </c>
    </row>
    <row r="11" spans="1:14" ht="24" customHeight="1">
      <c r="A11" s="16" t="s">
        <v>262</v>
      </c>
      <c r="B11" s="205">
        <v>1</v>
      </c>
      <c r="C11" s="205">
        <v>241</v>
      </c>
      <c r="D11" s="205">
        <v>61</v>
      </c>
      <c r="E11" s="205">
        <v>180</v>
      </c>
      <c r="F11" s="205">
        <v>183</v>
      </c>
      <c r="G11" s="205">
        <v>48</v>
      </c>
      <c r="H11" s="205">
        <v>135</v>
      </c>
      <c r="I11" s="205">
        <v>58</v>
      </c>
      <c r="J11" s="205">
        <v>13</v>
      </c>
      <c r="K11" s="205">
        <v>45</v>
      </c>
      <c r="L11" s="205">
        <v>7847</v>
      </c>
      <c r="M11" s="205">
        <v>469</v>
      </c>
      <c r="N11" s="205">
        <v>7378</v>
      </c>
    </row>
    <row r="12" spans="1:14" ht="24" customHeight="1">
      <c r="A12" s="16" t="s">
        <v>263</v>
      </c>
      <c r="B12" s="205">
        <v>1</v>
      </c>
      <c r="C12" s="205">
        <v>263</v>
      </c>
      <c r="D12" s="205">
        <v>64</v>
      </c>
      <c r="E12" s="205">
        <v>199</v>
      </c>
      <c r="F12" s="205">
        <v>196</v>
      </c>
      <c r="G12" s="205">
        <v>49</v>
      </c>
      <c r="H12" s="205">
        <v>147</v>
      </c>
      <c r="I12" s="205">
        <v>67</v>
      </c>
      <c r="J12" s="205">
        <v>15</v>
      </c>
      <c r="K12" s="205">
        <v>52</v>
      </c>
      <c r="L12" s="205">
        <v>8017</v>
      </c>
      <c r="M12" s="205">
        <v>594</v>
      </c>
      <c r="N12" s="205">
        <v>7423</v>
      </c>
    </row>
    <row r="13" spans="1:14" ht="24" customHeight="1">
      <c r="A13" s="16" t="s">
        <v>265</v>
      </c>
      <c r="B13" s="205">
        <v>1</v>
      </c>
      <c r="C13" s="205">
        <v>283</v>
      </c>
      <c r="D13" s="205">
        <v>74</v>
      </c>
      <c r="E13" s="205">
        <v>209</v>
      </c>
      <c r="F13" s="205">
        <v>204</v>
      </c>
      <c r="G13" s="205">
        <v>54</v>
      </c>
      <c r="H13" s="205">
        <v>150</v>
      </c>
      <c r="I13" s="205">
        <v>79</v>
      </c>
      <c r="J13" s="205">
        <v>20</v>
      </c>
      <c r="K13" s="205">
        <v>59</v>
      </c>
      <c r="L13" s="205">
        <v>8204</v>
      </c>
      <c r="M13" s="205">
        <v>877</v>
      </c>
      <c r="N13" s="205">
        <v>7327</v>
      </c>
    </row>
    <row r="14" spans="1:14" ht="24" customHeight="1">
      <c r="A14" s="16" t="s">
        <v>266</v>
      </c>
      <c r="B14" s="170">
        <v>1</v>
      </c>
      <c r="C14" s="170">
        <v>292</v>
      </c>
      <c r="D14" s="170">
        <v>83</v>
      </c>
      <c r="E14" s="170">
        <v>209</v>
      </c>
      <c r="F14" s="170">
        <v>209</v>
      </c>
      <c r="G14" s="170">
        <v>56</v>
      </c>
      <c r="H14" s="170">
        <v>153</v>
      </c>
      <c r="I14" s="170">
        <v>83</v>
      </c>
      <c r="J14" s="170">
        <v>27</v>
      </c>
      <c r="K14" s="170">
        <v>56</v>
      </c>
      <c r="L14" s="170">
        <v>8351</v>
      </c>
      <c r="M14" s="170">
        <v>1010</v>
      </c>
      <c r="N14" s="170">
        <v>7341</v>
      </c>
    </row>
    <row r="15" spans="1:14" ht="24" customHeight="1">
      <c r="A15" s="16" t="s">
        <v>267</v>
      </c>
      <c r="B15" s="170">
        <v>1</v>
      </c>
      <c r="C15" s="170">
        <v>291</v>
      </c>
      <c r="D15" s="170">
        <v>74</v>
      </c>
      <c r="E15" s="170">
        <v>217</v>
      </c>
      <c r="F15" s="170">
        <v>210</v>
      </c>
      <c r="G15" s="170">
        <v>54</v>
      </c>
      <c r="H15" s="170">
        <v>156</v>
      </c>
      <c r="I15" s="170">
        <v>81</v>
      </c>
      <c r="J15" s="170">
        <v>20</v>
      </c>
      <c r="K15" s="170">
        <v>61</v>
      </c>
      <c r="L15" s="170">
        <v>7975</v>
      </c>
      <c r="M15" s="170">
        <v>970</v>
      </c>
      <c r="N15" s="170">
        <v>7005</v>
      </c>
    </row>
    <row r="16" spans="1:14" ht="24" customHeight="1">
      <c r="A16" s="16" t="s">
        <v>268</v>
      </c>
      <c r="B16" s="170">
        <v>1</v>
      </c>
      <c r="C16" s="170">
        <v>281</v>
      </c>
      <c r="D16" s="170">
        <v>71</v>
      </c>
      <c r="E16" s="170">
        <v>210</v>
      </c>
      <c r="F16" s="170">
        <v>199</v>
      </c>
      <c r="G16" s="170">
        <v>50</v>
      </c>
      <c r="H16" s="170">
        <v>149</v>
      </c>
      <c r="I16" s="170">
        <v>82</v>
      </c>
      <c r="J16" s="170">
        <v>21</v>
      </c>
      <c r="K16" s="170">
        <v>61</v>
      </c>
      <c r="L16" s="170">
        <v>7680</v>
      </c>
      <c r="M16" s="170">
        <v>1037</v>
      </c>
      <c r="N16" s="170">
        <v>6643</v>
      </c>
    </row>
    <row r="17" spans="1:14" s="20" customFormat="1" ht="24" customHeight="1">
      <c r="A17" s="19" t="s">
        <v>491</v>
      </c>
      <c r="B17" s="170">
        <v>1</v>
      </c>
      <c r="C17" s="218">
        <f aca="true" t="shared" si="0" ref="C17:N17">SUM(C18:C27)</f>
        <v>276</v>
      </c>
      <c r="D17" s="218">
        <f t="shared" si="0"/>
        <v>67</v>
      </c>
      <c r="E17" s="218">
        <f t="shared" si="0"/>
        <v>209</v>
      </c>
      <c r="F17" s="218">
        <f t="shared" si="0"/>
        <v>190</v>
      </c>
      <c r="G17" s="218">
        <f t="shared" si="0"/>
        <v>46</v>
      </c>
      <c r="H17" s="218">
        <f t="shared" si="0"/>
        <v>144</v>
      </c>
      <c r="I17" s="218">
        <f t="shared" si="0"/>
        <v>86</v>
      </c>
      <c r="J17" s="218">
        <f t="shared" si="0"/>
        <v>21</v>
      </c>
      <c r="K17" s="218">
        <f t="shared" si="0"/>
        <v>65</v>
      </c>
      <c r="L17" s="218">
        <f t="shared" si="0"/>
        <v>7305</v>
      </c>
      <c r="M17" s="218">
        <f t="shared" si="0"/>
        <v>1080</v>
      </c>
      <c r="N17" s="218">
        <f t="shared" si="0"/>
        <v>6225</v>
      </c>
    </row>
    <row r="18" spans="1:14" ht="27" customHeight="1">
      <c r="A18" s="206" t="s">
        <v>375</v>
      </c>
      <c r="B18" s="170"/>
      <c r="C18" s="170" t="s">
        <v>11</v>
      </c>
      <c r="D18" s="170" t="s">
        <v>11</v>
      </c>
      <c r="E18" s="170" t="s">
        <v>11</v>
      </c>
      <c r="F18" s="170" t="s">
        <v>11</v>
      </c>
      <c r="G18" s="170" t="s">
        <v>11</v>
      </c>
      <c r="H18" s="170" t="s">
        <v>11</v>
      </c>
      <c r="I18" s="170" t="s">
        <v>11</v>
      </c>
      <c r="J18" s="170" t="s">
        <v>11</v>
      </c>
      <c r="K18" s="170" t="s">
        <v>11</v>
      </c>
      <c r="L18" s="170">
        <v>7</v>
      </c>
      <c r="M18" s="170">
        <v>3</v>
      </c>
      <c r="N18" s="170">
        <v>4</v>
      </c>
    </row>
    <row r="19" spans="1:14" ht="27" customHeight="1">
      <c r="A19" s="206" t="s">
        <v>376</v>
      </c>
      <c r="B19" s="170"/>
      <c r="C19" s="170" t="s">
        <v>11</v>
      </c>
      <c r="D19" s="170" t="s">
        <v>11</v>
      </c>
      <c r="E19" s="170" t="s">
        <v>11</v>
      </c>
      <c r="F19" s="170" t="s">
        <v>11</v>
      </c>
      <c r="G19" s="170" t="s">
        <v>11</v>
      </c>
      <c r="H19" s="170" t="s">
        <v>11</v>
      </c>
      <c r="I19" s="170" t="s">
        <v>11</v>
      </c>
      <c r="J19" s="170" t="s">
        <v>11</v>
      </c>
      <c r="K19" s="170" t="s">
        <v>11</v>
      </c>
      <c r="L19" s="170">
        <v>87</v>
      </c>
      <c r="M19" s="170">
        <v>70</v>
      </c>
      <c r="N19" s="170">
        <v>17</v>
      </c>
    </row>
    <row r="20" spans="1:14" ht="27" customHeight="1">
      <c r="A20" s="206" t="s">
        <v>377</v>
      </c>
      <c r="B20" s="170"/>
      <c r="C20" s="170" t="s">
        <v>11</v>
      </c>
      <c r="D20" s="170" t="s">
        <v>11</v>
      </c>
      <c r="E20" s="170" t="s">
        <v>11</v>
      </c>
      <c r="F20" s="170" t="s">
        <v>11</v>
      </c>
      <c r="G20" s="170" t="s">
        <v>11</v>
      </c>
      <c r="H20" s="170" t="s">
        <v>11</v>
      </c>
      <c r="I20" s="170" t="s">
        <v>11</v>
      </c>
      <c r="J20" s="170" t="s">
        <v>11</v>
      </c>
      <c r="K20" s="170" t="s">
        <v>11</v>
      </c>
      <c r="L20" s="170">
        <v>5</v>
      </c>
      <c r="M20" s="170">
        <v>5</v>
      </c>
      <c r="N20" s="170" t="s">
        <v>11</v>
      </c>
    </row>
    <row r="21" spans="1:14" ht="27" customHeight="1">
      <c r="A21" s="206" t="s">
        <v>378</v>
      </c>
      <c r="B21" s="170"/>
      <c r="C21" s="170" t="s">
        <v>11</v>
      </c>
      <c r="D21" s="170" t="s">
        <v>11</v>
      </c>
      <c r="E21" s="170" t="s">
        <v>11</v>
      </c>
      <c r="F21" s="170" t="s">
        <v>11</v>
      </c>
      <c r="G21" s="170" t="s">
        <v>11</v>
      </c>
      <c r="H21" s="170" t="s">
        <v>11</v>
      </c>
      <c r="I21" s="170" t="s">
        <v>11</v>
      </c>
      <c r="J21" s="170" t="s">
        <v>11</v>
      </c>
      <c r="K21" s="170" t="s">
        <v>11</v>
      </c>
      <c r="L21" s="170">
        <v>26</v>
      </c>
      <c r="M21" s="170">
        <v>25</v>
      </c>
      <c r="N21" s="170">
        <v>1</v>
      </c>
    </row>
    <row r="22" spans="1:14" ht="27" customHeight="1">
      <c r="A22" s="206" t="s">
        <v>379</v>
      </c>
      <c r="B22" s="170"/>
      <c r="C22" s="170" t="s">
        <v>11</v>
      </c>
      <c r="D22" s="170" t="s">
        <v>11</v>
      </c>
      <c r="E22" s="170" t="s">
        <v>11</v>
      </c>
      <c r="F22" s="170" t="s">
        <v>11</v>
      </c>
      <c r="G22" s="170" t="s">
        <v>11</v>
      </c>
      <c r="H22" s="170" t="s">
        <v>11</v>
      </c>
      <c r="I22" s="170" t="s">
        <v>11</v>
      </c>
      <c r="J22" s="170" t="s">
        <v>11</v>
      </c>
      <c r="K22" s="170" t="s">
        <v>11</v>
      </c>
      <c r="L22" s="170" t="s">
        <v>11</v>
      </c>
      <c r="M22" s="170" t="s">
        <v>11</v>
      </c>
      <c r="N22" s="170" t="s">
        <v>11</v>
      </c>
    </row>
    <row r="23" spans="1:14" ht="27" customHeight="1">
      <c r="A23" s="206" t="s">
        <v>380</v>
      </c>
      <c r="B23" s="170"/>
      <c r="C23" s="170" t="s">
        <v>11</v>
      </c>
      <c r="D23" s="170" t="s">
        <v>11</v>
      </c>
      <c r="E23" s="170" t="s">
        <v>11</v>
      </c>
      <c r="F23" s="170" t="s">
        <v>11</v>
      </c>
      <c r="G23" s="170" t="s">
        <v>11</v>
      </c>
      <c r="H23" s="170" t="s">
        <v>11</v>
      </c>
      <c r="I23" s="170" t="s">
        <v>11</v>
      </c>
      <c r="J23" s="170" t="s">
        <v>11</v>
      </c>
      <c r="K23" s="170" t="s">
        <v>11</v>
      </c>
      <c r="L23" s="170">
        <v>846</v>
      </c>
      <c r="M23" s="170">
        <v>50</v>
      </c>
      <c r="N23" s="170">
        <v>796</v>
      </c>
    </row>
    <row r="24" spans="1:14" ht="27" customHeight="1">
      <c r="A24" s="207" t="s">
        <v>381</v>
      </c>
      <c r="B24" s="170"/>
      <c r="C24" s="170" t="s">
        <v>11</v>
      </c>
      <c r="D24" s="170" t="s">
        <v>11</v>
      </c>
      <c r="E24" s="170" t="s">
        <v>11</v>
      </c>
      <c r="F24" s="170" t="s">
        <v>11</v>
      </c>
      <c r="G24" s="170" t="s">
        <v>11</v>
      </c>
      <c r="H24" s="170" t="s">
        <v>11</v>
      </c>
      <c r="I24" s="170" t="s">
        <v>11</v>
      </c>
      <c r="J24" s="170" t="s">
        <v>11</v>
      </c>
      <c r="K24" s="170" t="s">
        <v>11</v>
      </c>
      <c r="L24" s="170">
        <v>67</v>
      </c>
      <c r="M24" s="170">
        <v>58</v>
      </c>
      <c r="N24" s="170">
        <v>9</v>
      </c>
    </row>
    <row r="25" spans="1:14" ht="27" customHeight="1">
      <c r="A25" s="207" t="s">
        <v>382</v>
      </c>
      <c r="B25" s="170"/>
      <c r="C25" s="170" t="s">
        <v>11</v>
      </c>
      <c r="D25" s="170" t="s">
        <v>11</v>
      </c>
      <c r="E25" s="170" t="s">
        <v>11</v>
      </c>
      <c r="F25" s="170" t="s">
        <v>11</v>
      </c>
      <c r="G25" s="170" t="s">
        <v>11</v>
      </c>
      <c r="H25" s="170" t="s">
        <v>11</v>
      </c>
      <c r="I25" s="170" t="s">
        <v>11</v>
      </c>
      <c r="J25" s="170" t="s">
        <v>11</v>
      </c>
      <c r="K25" s="170" t="s">
        <v>11</v>
      </c>
      <c r="L25" s="170">
        <v>245</v>
      </c>
      <c r="M25" s="170">
        <v>129</v>
      </c>
      <c r="N25" s="170">
        <v>116</v>
      </c>
    </row>
    <row r="26" spans="1:14" ht="37.5" customHeight="1">
      <c r="A26" s="207" t="s">
        <v>383</v>
      </c>
      <c r="B26" s="170"/>
      <c r="C26" s="170">
        <f>SUM(F26,I26)</f>
        <v>276</v>
      </c>
      <c r="D26" s="170">
        <f>SUM(G26,J26)</f>
        <v>67</v>
      </c>
      <c r="E26" s="170">
        <f>SUM(H26,K26)</f>
        <v>209</v>
      </c>
      <c r="F26" s="170">
        <v>190</v>
      </c>
      <c r="G26" s="170">
        <v>46</v>
      </c>
      <c r="H26" s="170">
        <v>144</v>
      </c>
      <c r="I26" s="170">
        <v>86</v>
      </c>
      <c r="J26" s="170">
        <v>21</v>
      </c>
      <c r="K26" s="170">
        <v>65</v>
      </c>
      <c r="L26" s="170">
        <v>5928</v>
      </c>
      <c r="M26" s="170">
        <v>704</v>
      </c>
      <c r="N26" s="170">
        <v>5224</v>
      </c>
    </row>
    <row r="27" spans="1:22" ht="42" customHeight="1">
      <c r="A27" s="207" t="s">
        <v>384</v>
      </c>
      <c r="B27" s="208"/>
      <c r="C27" s="170" t="s">
        <v>14</v>
      </c>
      <c r="D27" s="170" t="s">
        <v>14</v>
      </c>
      <c r="E27" s="170" t="s">
        <v>14</v>
      </c>
      <c r="F27" s="175" t="s">
        <v>14</v>
      </c>
      <c r="G27" s="175" t="s">
        <v>14</v>
      </c>
      <c r="H27" s="175" t="s">
        <v>14</v>
      </c>
      <c r="I27" s="175" t="s">
        <v>11</v>
      </c>
      <c r="J27" s="175" t="s">
        <v>11</v>
      </c>
      <c r="K27" s="175" t="s">
        <v>11</v>
      </c>
      <c r="L27" s="170">
        <v>94</v>
      </c>
      <c r="M27" s="170">
        <v>36</v>
      </c>
      <c r="N27" s="170">
        <v>58</v>
      </c>
      <c r="O27" s="24"/>
      <c r="P27" s="24"/>
      <c r="Q27" s="24"/>
      <c r="R27" s="24"/>
      <c r="S27" s="24"/>
      <c r="T27" s="24"/>
      <c r="U27" s="24"/>
      <c r="V27" s="24"/>
    </row>
    <row r="28" spans="1:14" ht="1.5" customHeight="1" thickBot="1">
      <c r="A28" s="25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</row>
    <row r="29" spans="1:27" s="211" customFormat="1" ht="14.25" customHeight="1">
      <c r="A29" s="199" t="s">
        <v>385</v>
      </c>
      <c r="B29" s="102"/>
      <c r="C29" s="102"/>
      <c r="D29" s="102"/>
      <c r="E29" s="102"/>
      <c r="F29" s="102" t="s">
        <v>15</v>
      </c>
      <c r="G29" s="102"/>
      <c r="H29" s="102"/>
      <c r="I29" s="102"/>
      <c r="J29" s="102"/>
      <c r="K29" s="102"/>
      <c r="L29" s="102"/>
      <c r="M29" s="113"/>
      <c r="N29" s="102"/>
      <c r="O29" s="60"/>
      <c r="AA29" s="60"/>
    </row>
    <row r="30" spans="1:15" s="211" customFormat="1" ht="14.25" customHeight="1">
      <c r="A30" s="37" t="s">
        <v>386</v>
      </c>
      <c r="B30" s="102"/>
      <c r="C30" s="102"/>
      <c r="D30" s="102"/>
      <c r="E30" s="102"/>
      <c r="F30" s="102" t="s">
        <v>95</v>
      </c>
      <c r="G30" s="102"/>
      <c r="H30" s="102"/>
      <c r="I30" s="102"/>
      <c r="J30" s="102"/>
      <c r="K30" s="102"/>
      <c r="L30" s="102"/>
      <c r="M30" s="113"/>
      <c r="N30" s="102"/>
      <c r="O30" s="60"/>
    </row>
    <row r="31" spans="1:15" s="211" customFormat="1" ht="14.25" customHeight="1">
      <c r="A31" s="211" t="s">
        <v>387</v>
      </c>
      <c r="B31" s="60"/>
      <c r="C31" s="60"/>
      <c r="D31" s="60"/>
      <c r="E31" s="60"/>
      <c r="F31" s="102" t="s">
        <v>96</v>
      </c>
      <c r="G31" s="60"/>
      <c r="H31" s="60"/>
      <c r="I31" s="60"/>
      <c r="J31" s="60"/>
      <c r="K31" s="102"/>
      <c r="L31" s="60"/>
      <c r="N31" s="102"/>
      <c r="O31" s="60"/>
    </row>
    <row r="32" spans="6:14" s="211" customFormat="1" ht="14.25" customHeight="1">
      <c r="F32" s="102" t="s">
        <v>97</v>
      </c>
      <c r="K32" s="102"/>
      <c r="N32" s="102"/>
    </row>
    <row r="33" spans="1:11" s="211" customFormat="1" ht="14.25" customHeight="1">
      <c r="A33" s="199"/>
      <c r="F33" s="102" t="s">
        <v>98</v>
      </c>
      <c r="K33" s="102"/>
    </row>
    <row r="34" spans="6:11" s="33" customFormat="1" ht="16.5" customHeight="1">
      <c r="F34" s="102" t="s">
        <v>99</v>
      </c>
      <c r="K34" s="102"/>
    </row>
    <row r="36" ht="19.5" customHeight="1">
      <c r="F36" s="104"/>
    </row>
    <row r="37" ht="19.5" customHeight="1">
      <c r="F37" s="104"/>
    </row>
  </sheetData>
  <sheetProtection formatCells="0" formatRows="0" insertRows="0" deleteRows="0"/>
  <mergeCells count="13">
    <mergeCell ref="F5:K5"/>
    <mergeCell ref="L5:N5"/>
    <mergeCell ref="C6:E6"/>
    <mergeCell ref="F6:H6"/>
    <mergeCell ref="I6:K6"/>
    <mergeCell ref="L6:N6"/>
    <mergeCell ref="A2:E2"/>
    <mergeCell ref="F2:N2"/>
    <mergeCell ref="A3:E3"/>
    <mergeCell ref="F3:N3"/>
    <mergeCell ref="A5:A7"/>
    <mergeCell ref="B5:B7"/>
    <mergeCell ref="C5:E5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showGridLines="0" view="pageBreakPreview" zoomScaleNormal="11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43.25390625" style="18" customWidth="1"/>
    <col min="2" max="7" width="7.125" style="18" customWidth="1"/>
    <col min="8" max="16" width="9.625" style="18" customWidth="1"/>
    <col min="17" max="16384" width="9.00390625" style="18" customWidth="1"/>
  </cols>
  <sheetData>
    <row r="1" spans="1:22" s="6" customFormat="1" ht="18" customHeight="1">
      <c r="A1" s="5" t="s">
        <v>108</v>
      </c>
      <c r="P1" s="8" t="s">
        <v>8</v>
      </c>
      <c r="Q1" s="7"/>
      <c r="V1" s="8"/>
    </row>
    <row r="2" spans="1:16" s="9" customFormat="1" ht="24.75" customHeight="1">
      <c r="A2" s="242" t="s">
        <v>407</v>
      </c>
      <c r="B2" s="242"/>
      <c r="C2" s="242"/>
      <c r="D2" s="242"/>
      <c r="E2" s="242"/>
      <c r="F2" s="242"/>
      <c r="G2" s="242"/>
      <c r="H2" s="288" t="s">
        <v>67</v>
      </c>
      <c r="I2" s="288"/>
      <c r="J2" s="288"/>
      <c r="K2" s="288"/>
      <c r="L2" s="288"/>
      <c r="M2" s="288"/>
      <c r="N2" s="288"/>
      <c r="O2" s="288"/>
      <c r="P2" s="288"/>
    </row>
    <row r="3" spans="1:16" s="13" customFormat="1" ht="18" customHeight="1">
      <c r="A3" s="259" t="s">
        <v>76</v>
      </c>
      <c r="B3" s="259"/>
      <c r="C3" s="259"/>
      <c r="D3" s="259"/>
      <c r="E3" s="259"/>
      <c r="F3" s="259"/>
      <c r="G3" s="259"/>
      <c r="H3" s="259" t="s">
        <v>46</v>
      </c>
      <c r="I3" s="259"/>
      <c r="J3" s="259"/>
      <c r="K3" s="259"/>
      <c r="L3" s="259"/>
      <c r="M3" s="259"/>
      <c r="N3" s="259"/>
      <c r="O3" s="259"/>
      <c r="P3" s="259"/>
    </row>
    <row r="4" spans="1:16" s="13" customFormat="1" ht="3" customHeight="1" thickBo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6" s="6" customFormat="1" ht="31.5" customHeight="1">
      <c r="A5" s="281" t="s">
        <v>109</v>
      </c>
      <c r="B5" s="289" t="s">
        <v>371</v>
      </c>
      <c r="C5" s="273"/>
      <c r="D5" s="273"/>
      <c r="E5" s="273"/>
      <c r="F5" s="273"/>
      <c r="G5" s="273"/>
      <c r="H5" s="273"/>
      <c r="I5" s="272" t="s">
        <v>16</v>
      </c>
      <c r="J5" s="273"/>
      <c r="K5" s="273"/>
      <c r="L5" s="273"/>
      <c r="M5" s="278"/>
      <c r="N5" s="287" t="s">
        <v>273</v>
      </c>
      <c r="O5" s="273"/>
      <c r="P5" s="273"/>
    </row>
    <row r="6" spans="1:16" s="6" customFormat="1" ht="31.5" customHeight="1">
      <c r="A6" s="282"/>
      <c r="B6" s="270" t="s">
        <v>298</v>
      </c>
      <c r="C6" s="277"/>
      <c r="D6" s="270" t="s">
        <v>299</v>
      </c>
      <c r="E6" s="277"/>
      <c r="F6" s="270" t="s">
        <v>300</v>
      </c>
      <c r="G6" s="277"/>
      <c r="H6" s="279" t="s">
        <v>372</v>
      </c>
      <c r="I6" s="276"/>
      <c r="J6" s="276" t="s">
        <v>373</v>
      </c>
      <c r="K6" s="268"/>
      <c r="L6" s="274" t="s">
        <v>374</v>
      </c>
      <c r="M6" s="268"/>
      <c r="N6" s="274" t="s">
        <v>112</v>
      </c>
      <c r="O6" s="274" t="s">
        <v>121</v>
      </c>
      <c r="P6" s="270" t="s">
        <v>122</v>
      </c>
    </row>
    <row r="7" spans="1:16" s="6" customFormat="1" ht="29.25" customHeight="1" thickBot="1">
      <c r="A7" s="283"/>
      <c r="B7" s="47" t="s">
        <v>121</v>
      </c>
      <c r="C7" s="47" t="s">
        <v>122</v>
      </c>
      <c r="D7" s="47" t="s">
        <v>121</v>
      </c>
      <c r="E7" s="47" t="s">
        <v>122</v>
      </c>
      <c r="F7" s="47" t="s">
        <v>121</v>
      </c>
      <c r="G7" s="47" t="s">
        <v>122</v>
      </c>
      <c r="H7" s="46" t="s">
        <v>121</v>
      </c>
      <c r="I7" s="46" t="s">
        <v>122</v>
      </c>
      <c r="J7" s="46" t="s">
        <v>121</v>
      </c>
      <c r="K7" s="47" t="s">
        <v>122</v>
      </c>
      <c r="L7" s="47" t="s">
        <v>121</v>
      </c>
      <c r="M7" s="47" t="s">
        <v>122</v>
      </c>
      <c r="N7" s="275"/>
      <c r="O7" s="275"/>
      <c r="P7" s="271"/>
    </row>
    <row r="8" spans="1:16" ht="30" customHeight="1">
      <c r="A8" s="16" t="s">
        <v>259</v>
      </c>
      <c r="B8" s="197">
        <v>187</v>
      </c>
      <c r="C8" s="197">
        <v>1804</v>
      </c>
      <c r="D8" s="197">
        <v>9</v>
      </c>
      <c r="E8" s="197">
        <v>1636</v>
      </c>
      <c r="F8" s="197">
        <v>1</v>
      </c>
      <c r="G8" s="197">
        <v>1272</v>
      </c>
      <c r="H8" s="205" t="s">
        <v>11</v>
      </c>
      <c r="I8" s="205">
        <v>764</v>
      </c>
      <c r="J8" s="205" t="s">
        <v>11</v>
      </c>
      <c r="K8" s="205">
        <v>895</v>
      </c>
      <c r="L8" s="205">
        <v>27</v>
      </c>
      <c r="M8" s="205">
        <v>315</v>
      </c>
      <c r="N8" s="205">
        <v>1671</v>
      </c>
      <c r="O8" s="205">
        <v>95</v>
      </c>
      <c r="P8" s="205">
        <v>1576</v>
      </c>
    </row>
    <row r="9" spans="1:16" ht="30" customHeight="1">
      <c r="A9" s="16" t="s">
        <v>260</v>
      </c>
      <c r="B9" s="197">
        <v>128</v>
      </c>
      <c r="C9" s="197">
        <v>1613</v>
      </c>
      <c r="D9" s="197">
        <v>171</v>
      </c>
      <c r="E9" s="197">
        <v>1769</v>
      </c>
      <c r="F9" s="197">
        <v>5</v>
      </c>
      <c r="G9" s="197">
        <v>1281</v>
      </c>
      <c r="H9" s="205" t="s">
        <v>11</v>
      </c>
      <c r="I9" s="205">
        <v>1258</v>
      </c>
      <c r="J9" s="205" t="s">
        <v>11</v>
      </c>
      <c r="K9" s="205">
        <v>758</v>
      </c>
      <c r="L9" s="205">
        <v>8</v>
      </c>
      <c r="M9" s="205">
        <v>287</v>
      </c>
      <c r="N9" s="205">
        <v>1245</v>
      </c>
      <c r="O9" s="205">
        <v>22</v>
      </c>
      <c r="P9" s="205">
        <v>1223</v>
      </c>
    </row>
    <row r="10" spans="1:16" ht="30" customHeight="1">
      <c r="A10" s="16" t="s">
        <v>261</v>
      </c>
      <c r="B10" s="197">
        <v>178</v>
      </c>
      <c r="C10" s="197">
        <v>1647</v>
      </c>
      <c r="D10" s="197">
        <v>120</v>
      </c>
      <c r="E10" s="197">
        <v>1579</v>
      </c>
      <c r="F10" s="197">
        <v>28</v>
      </c>
      <c r="G10" s="197">
        <v>1401</v>
      </c>
      <c r="H10" s="205">
        <v>5</v>
      </c>
      <c r="I10" s="205">
        <v>1260</v>
      </c>
      <c r="J10" s="205" t="s">
        <v>11</v>
      </c>
      <c r="K10" s="205">
        <v>1249</v>
      </c>
      <c r="L10" s="205">
        <v>28</v>
      </c>
      <c r="M10" s="205">
        <v>189</v>
      </c>
      <c r="N10" s="205">
        <v>1285</v>
      </c>
      <c r="O10" s="205">
        <v>126</v>
      </c>
      <c r="P10" s="205">
        <v>1159</v>
      </c>
    </row>
    <row r="11" spans="1:16" ht="30" customHeight="1">
      <c r="A11" s="16" t="s">
        <v>262</v>
      </c>
      <c r="B11" s="197">
        <v>227</v>
      </c>
      <c r="C11" s="197">
        <v>1687</v>
      </c>
      <c r="D11" s="197">
        <v>152</v>
      </c>
      <c r="E11" s="197">
        <v>1617</v>
      </c>
      <c r="F11" s="197">
        <v>45</v>
      </c>
      <c r="G11" s="197">
        <v>1298</v>
      </c>
      <c r="H11" s="205">
        <v>28</v>
      </c>
      <c r="I11" s="205">
        <v>1379</v>
      </c>
      <c r="J11" s="205">
        <v>5</v>
      </c>
      <c r="K11" s="205">
        <v>1239</v>
      </c>
      <c r="L11" s="205">
        <v>12</v>
      </c>
      <c r="M11" s="205">
        <v>158</v>
      </c>
      <c r="N11" s="205">
        <v>1578</v>
      </c>
      <c r="O11" s="205">
        <v>100</v>
      </c>
      <c r="P11" s="205">
        <v>1478</v>
      </c>
    </row>
    <row r="12" spans="1:16" ht="30" customHeight="1">
      <c r="A12" s="16" t="s">
        <v>263</v>
      </c>
      <c r="B12" s="197">
        <v>205</v>
      </c>
      <c r="C12" s="197">
        <v>1574</v>
      </c>
      <c r="D12" s="197">
        <v>207</v>
      </c>
      <c r="E12" s="197">
        <v>1634</v>
      </c>
      <c r="F12" s="197">
        <v>106</v>
      </c>
      <c r="G12" s="197">
        <v>1446</v>
      </c>
      <c r="H12" s="205">
        <v>44</v>
      </c>
      <c r="I12" s="205">
        <v>1269</v>
      </c>
      <c r="J12" s="205">
        <v>26</v>
      </c>
      <c r="K12" s="205">
        <v>1361</v>
      </c>
      <c r="L12" s="205">
        <v>6</v>
      </c>
      <c r="M12" s="205">
        <v>139</v>
      </c>
      <c r="N12" s="205">
        <v>1419</v>
      </c>
      <c r="O12" s="205">
        <v>46</v>
      </c>
      <c r="P12" s="205">
        <v>1373</v>
      </c>
    </row>
    <row r="13" spans="1:16" ht="30" customHeight="1">
      <c r="A13" s="16" t="s">
        <v>265</v>
      </c>
      <c r="B13" s="197">
        <v>364</v>
      </c>
      <c r="C13" s="197">
        <v>1489</v>
      </c>
      <c r="D13" s="197">
        <v>256</v>
      </c>
      <c r="E13" s="197">
        <v>1562</v>
      </c>
      <c r="F13" s="197">
        <v>117</v>
      </c>
      <c r="G13" s="197">
        <v>1514</v>
      </c>
      <c r="H13" s="205">
        <v>98</v>
      </c>
      <c r="I13" s="205">
        <v>1414</v>
      </c>
      <c r="J13" s="205">
        <v>35</v>
      </c>
      <c r="K13" s="205">
        <v>1245</v>
      </c>
      <c r="L13" s="205">
        <v>7</v>
      </c>
      <c r="M13" s="205">
        <v>103</v>
      </c>
      <c r="N13" s="205">
        <v>1662</v>
      </c>
      <c r="O13" s="205">
        <v>182</v>
      </c>
      <c r="P13" s="205">
        <v>1480</v>
      </c>
    </row>
    <row r="14" spans="1:16" ht="30" customHeight="1">
      <c r="A14" s="16" t="s">
        <v>266</v>
      </c>
      <c r="B14" s="197">
        <v>374</v>
      </c>
      <c r="C14" s="197">
        <v>1433</v>
      </c>
      <c r="D14" s="197">
        <v>313</v>
      </c>
      <c r="E14" s="197">
        <v>1456</v>
      </c>
      <c r="F14" s="197">
        <v>117</v>
      </c>
      <c r="G14" s="197">
        <v>1477</v>
      </c>
      <c r="H14" s="205">
        <v>110</v>
      </c>
      <c r="I14" s="205">
        <v>1490</v>
      </c>
      <c r="J14" s="205">
        <v>88</v>
      </c>
      <c r="K14" s="205">
        <v>1395</v>
      </c>
      <c r="L14" s="205">
        <v>8</v>
      </c>
      <c r="M14" s="205">
        <v>90</v>
      </c>
      <c r="N14" s="205">
        <v>1409</v>
      </c>
      <c r="O14" s="205">
        <v>144</v>
      </c>
      <c r="P14" s="205">
        <v>1265</v>
      </c>
    </row>
    <row r="15" spans="1:16" ht="30" customHeight="1">
      <c r="A15" s="16" t="s">
        <v>267</v>
      </c>
      <c r="B15" s="175">
        <v>276</v>
      </c>
      <c r="C15" s="175">
        <v>1346</v>
      </c>
      <c r="D15" s="175">
        <v>329</v>
      </c>
      <c r="E15" s="175">
        <v>1373</v>
      </c>
      <c r="F15" s="175">
        <v>131</v>
      </c>
      <c r="G15" s="175">
        <v>1310</v>
      </c>
      <c r="H15" s="170">
        <v>111</v>
      </c>
      <c r="I15" s="170">
        <v>1442</v>
      </c>
      <c r="J15" s="170">
        <v>97</v>
      </c>
      <c r="K15" s="170">
        <v>1455</v>
      </c>
      <c r="L15" s="170">
        <v>26</v>
      </c>
      <c r="M15" s="170">
        <v>79</v>
      </c>
      <c r="N15" s="170">
        <v>1705</v>
      </c>
      <c r="O15" s="170">
        <v>223</v>
      </c>
      <c r="P15" s="170">
        <v>1482</v>
      </c>
    </row>
    <row r="16" spans="1:16" ht="30" customHeight="1">
      <c r="A16" s="16" t="s">
        <v>268</v>
      </c>
      <c r="B16" s="175">
        <v>342</v>
      </c>
      <c r="C16" s="175">
        <v>1360</v>
      </c>
      <c r="D16" s="175">
        <v>281</v>
      </c>
      <c r="E16" s="175">
        <v>1280</v>
      </c>
      <c r="F16" s="175">
        <v>156</v>
      </c>
      <c r="G16" s="175">
        <v>1234</v>
      </c>
      <c r="H16" s="170">
        <v>124</v>
      </c>
      <c r="I16" s="170">
        <v>1273</v>
      </c>
      <c r="J16" s="170">
        <v>103</v>
      </c>
      <c r="K16" s="170">
        <v>1404</v>
      </c>
      <c r="L16" s="170">
        <v>31</v>
      </c>
      <c r="M16" s="170">
        <v>92</v>
      </c>
      <c r="N16" s="170">
        <v>1754</v>
      </c>
      <c r="O16" s="170">
        <v>226</v>
      </c>
      <c r="P16" s="170">
        <v>1528</v>
      </c>
    </row>
    <row r="17" spans="1:16" s="20" customFormat="1" ht="30" customHeight="1">
      <c r="A17" s="19" t="s">
        <v>123</v>
      </c>
      <c r="B17" s="219">
        <f>SUM(B18:B27)</f>
        <v>338</v>
      </c>
      <c r="C17" s="218">
        <f>SUM(C18:C27)</f>
        <v>1246</v>
      </c>
      <c r="D17" s="218">
        <f>SUM(D18:D27)</f>
        <v>312</v>
      </c>
      <c r="E17" s="218">
        <f aca="true" t="shared" si="0" ref="E17:P17">SUM(E18:E27)</f>
        <v>1314</v>
      </c>
      <c r="F17" s="218">
        <f t="shared" si="0"/>
        <v>148</v>
      </c>
      <c r="G17" s="218">
        <f t="shared" si="0"/>
        <v>1139</v>
      </c>
      <c r="H17" s="218">
        <f t="shared" si="0"/>
        <v>145</v>
      </c>
      <c r="I17" s="218">
        <f t="shared" si="0"/>
        <v>1186</v>
      </c>
      <c r="J17" s="218">
        <f t="shared" si="0"/>
        <v>105</v>
      </c>
      <c r="K17" s="218">
        <f t="shared" si="0"/>
        <v>1232</v>
      </c>
      <c r="L17" s="218">
        <f t="shared" si="0"/>
        <v>32</v>
      </c>
      <c r="M17" s="218">
        <f t="shared" si="0"/>
        <v>108</v>
      </c>
      <c r="N17" s="218">
        <f>SUM(N18:N27)</f>
        <v>1629</v>
      </c>
      <c r="O17" s="218">
        <f t="shared" si="0"/>
        <v>198</v>
      </c>
      <c r="P17" s="218">
        <f t="shared" si="0"/>
        <v>1431</v>
      </c>
    </row>
    <row r="18" spans="1:16" ht="30" customHeight="1">
      <c r="A18" s="206" t="s">
        <v>375</v>
      </c>
      <c r="B18" s="175" t="s">
        <v>11</v>
      </c>
      <c r="C18" s="175" t="s">
        <v>11</v>
      </c>
      <c r="D18" s="175" t="s">
        <v>11</v>
      </c>
      <c r="E18" s="175" t="s">
        <v>11</v>
      </c>
      <c r="F18" s="175" t="s">
        <v>11</v>
      </c>
      <c r="G18" s="175" t="s">
        <v>11</v>
      </c>
      <c r="H18" s="175" t="s">
        <v>11</v>
      </c>
      <c r="I18" s="175" t="s">
        <v>11</v>
      </c>
      <c r="J18" s="175" t="s">
        <v>11</v>
      </c>
      <c r="K18" s="175" t="s">
        <v>11</v>
      </c>
      <c r="L18" s="170">
        <v>3</v>
      </c>
      <c r="M18" s="175">
        <v>4</v>
      </c>
      <c r="N18" s="170">
        <v>2</v>
      </c>
      <c r="O18" s="170">
        <v>2</v>
      </c>
      <c r="P18" s="170" t="s">
        <v>11</v>
      </c>
    </row>
    <row r="19" spans="1:16" ht="30" customHeight="1">
      <c r="A19" s="206" t="s">
        <v>376</v>
      </c>
      <c r="B19" s="175">
        <v>39</v>
      </c>
      <c r="C19" s="175">
        <v>11</v>
      </c>
      <c r="D19" s="175">
        <v>31</v>
      </c>
      <c r="E19" s="175">
        <v>6</v>
      </c>
      <c r="F19" s="175" t="s">
        <v>11</v>
      </c>
      <c r="G19" s="175" t="s">
        <v>11</v>
      </c>
      <c r="H19" s="175" t="s">
        <v>11</v>
      </c>
      <c r="I19" s="175" t="s">
        <v>11</v>
      </c>
      <c r="J19" s="175" t="s">
        <v>11</v>
      </c>
      <c r="K19" s="175" t="s">
        <v>11</v>
      </c>
      <c r="L19" s="170" t="s">
        <v>11</v>
      </c>
      <c r="M19" s="175" t="s">
        <v>11</v>
      </c>
      <c r="N19" s="170" t="s">
        <v>14</v>
      </c>
      <c r="O19" s="170" t="s">
        <v>88</v>
      </c>
      <c r="P19" s="170" t="s">
        <v>89</v>
      </c>
    </row>
    <row r="20" spans="1:16" ht="30" customHeight="1">
      <c r="A20" s="206" t="s">
        <v>377</v>
      </c>
      <c r="B20" s="175" t="s">
        <v>11</v>
      </c>
      <c r="C20" s="175" t="s">
        <v>11</v>
      </c>
      <c r="D20" s="175" t="s">
        <v>11</v>
      </c>
      <c r="E20" s="175" t="s">
        <v>11</v>
      </c>
      <c r="F20" s="175" t="s">
        <v>11</v>
      </c>
      <c r="G20" s="175" t="s">
        <v>11</v>
      </c>
      <c r="H20" s="175" t="s">
        <v>11</v>
      </c>
      <c r="I20" s="175" t="s">
        <v>11</v>
      </c>
      <c r="J20" s="175" t="s">
        <v>11</v>
      </c>
      <c r="K20" s="175" t="s">
        <v>11</v>
      </c>
      <c r="L20" s="170">
        <v>5</v>
      </c>
      <c r="M20" s="175" t="s">
        <v>11</v>
      </c>
      <c r="N20" s="170">
        <v>36</v>
      </c>
      <c r="O20" s="170">
        <v>23</v>
      </c>
      <c r="P20" s="170">
        <v>13</v>
      </c>
    </row>
    <row r="21" spans="1:16" ht="30" customHeight="1">
      <c r="A21" s="206" t="s">
        <v>378</v>
      </c>
      <c r="B21" s="175" t="s">
        <v>11</v>
      </c>
      <c r="C21" s="175" t="s">
        <v>11</v>
      </c>
      <c r="D21" s="175">
        <v>25</v>
      </c>
      <c r="E21" s="175">
        <v>1</v>
      </c>
      <c r="F21" s="175" t="s">
        <v>11</v>
      </c>
      <c r="G21" s="175" t="s">
        <v>11</v>
      </c>
      <c r="H21" s="175" t="s">
        <v>11</v>
      </c>
      <c r="I21" s="175" t="s">
        <v>11</v>
      </c>
      <c r="J21" s="175" t="s">
        <v>11</v>
      </c>
      <c r="K21" s="175" t="s">
        <v>11</v>
      </c>
      <c r="L21" s="170" t="s">
        <v>11</v>
      </c>
      <c r="M21" s="175" t="s">
        <v>11</v>
      </c>
      <c r="N21" s="170" t="s">
        <v>14</v>
      </c>
      <c r="O21" s="170" t="s">
        <v>88</v>
      </c>
      <c r="P21" s="170" t="s">
        <v>88</v>
      </c>
    </row>
    <row r="22" spans="1:16" ht="30" customHeight="1">
      <c r="A22" s="206" t="s">
        <v>379</v>
      </c>
      <c r="B22" s="175" t="s">
        <v>11</v>
      </c>
      <c r="C22" s="175" t="s">
        <v>11</v>
      </c>
      <c r="D22" s="175" t="s">
        <v>11</v>
      </c>
      <c r="E22" s="175" t="s">
        <v>11</v>
      </c>
      <c r="F22" s="175" t="s">
        <v>11</v>
      </c>
      <c r="G22" s="175" t="s">
        <v>11</v>
      </c>
      <c r="H22" s="175" t="s">
        <v>11</v>
      </c>
      <c r="I22" s="175" t="s">
        <v>11</v>
      </c>
      <c r="J22" s="175" t="s">
        <v>11</v>
      </c>
      <c r="K22" s="175" t="s">
        <v>11</v>
      </c>
      <c r="L22" s="175" t="s">
        <v>11</v>
      </c>
      <c r="M22" s="175" t="s">
        <v>11</v>
      </c>
      <c r="N22" s="170">
        <v>13</v>
      </c>
      <c r="O22" s="170">
        <v>12</v>
      </c>
      <c r="P22" s="170">
        <v>1</v>
      </c>
    </row>
    <row r="23" spans="1:16" ht="30" customHeight="1">
      <c r="A23" s="206" t="s">
        <v>380</v>
      </c>
      <c r="B23" s="175" t="s">
        <v>11</v>
      </c>
      <c r="C23" s="175" t="s">
        <v>11</v>
      </c>
      <c r="D23" s="175">
        <v>7</v>
      </c>
      <c r="E23" s="175">
        <v>107</v>
      </c>
      <c r="F23" s="175">
        <v>17</v>
      </c>
      <c r="G23" s="175">
        <v>201</v>
      </c>
      <c r="H23" s="170">
        <v>14</v>
      </c>
      <c r="I23" s="170">
        <v>205</v>
      </c>
      <c r="J23" s="170">
        <v>8</v>
      </c>
      <c r="K23" s="170">
        <v>260</v>
      </c>
      <c r="L23" s="175">
        <v>4</v>
      </c>
      <c r="M23" s="170">
        <v>23</v>
      </c>
      <c r="N23" s="170">
        <v>423</v>
      </c>
      <c r="O23" s="170">
        <v>20</v>
      </c>
      <c r="P23" s="170">
        <v>403</v>
      </c>
    </row>
    <row r="24" spans="1:16" ht="30" customHeight="1">
      <c r="A24" s="207" t="s">
        <v>381</v>
      </c>
      <c r="B24" s="175">
        <v>58</v>
      </c>
      <c r="C24" s="175">
        <v>9</v>
      </c>
      <c r="D24" s="175" t="s">
        <v>11</v>
      </c>
      <c r="E24" s="175" t="s">
        <v>11</v>
      </c>
      <c r="F24" s="175" t="s">
        <v>11</v>
      </c>
      <c r="G24" s="175" t="s">
        <v>11</v>
      </c>
      <c r="H24" s="175" t="s">
        <v>11</v>
      </c>
      <c r="I24" s="175" t="s">
        <v>11</v>
      </c>
      <c r="J24" s="175" t="s">
        <v>11</v>
      </c>
      <c r="K24" s="175" t="s">
        <v>11</v>
      </c>
      <c r="L24" s="175" t="s">
        <v>11</v>
      </c>
      <c r="M24" s="175" t="s">
        <v>11</v>
      </c>
      <c r="N24" s="170">
        <v>83</v>
      </c>
      <c r="O24" s="170">
        <v>50</v>
      </c>
      <c r="P24" s="170">
        <v>33</v>
      </c>
    </row>
    <row r="25" spans="1:16" ht="30" customHeight="1">
      <c r="A25" s="207" t="s">
        <v>382</v>
      </c>
      <c r="B25" s="175">
        <v>56</v>
      </c>
      <c r="C25" s="175">
        <v>48</v>
      </c>
      <c r="D25" s="175">
        <v>73</v>
      </c>
      <c r="E25" s="175">
        <v>68</v>
      </c>
      <c r="F25" s="175" t="s">
        <v>11</v>
      </c>
      <c r="G25" s="175" t="s">
        <v>11</v>
      </c>
      <c r="H25" s="175" t="s">
        <v>11</v>
      </c>
      <c r="I25" s="175" t="s">
        <v>11</v>
      </c>
      <c r="J25" s="175" t="s">
        <v>11</v>
      </c>
      <c r="K25" s="175" t="s">
        <v>11</v>
      </c>
      <c r="L25" s="170" t="s">
        <v>11</v>
      </c>
      <c r="M25" s="175" t="s">
        <v>11</v>
      </c>
      <c r="N25" s="170" t="s">
        <v>14</v>
      </c>
      <c r="O25" s="170" t="s">
        <v>89</v>
      </c>
      <c r="P25" s="170" t="s">
        <v>89</v>
      </c>
    </row>
    <row r="26" spans="1:16" ht="37.5" customHeight="1">
      <c r="A26" s="207" t="s">
        <v>383</v>
      </c>
      <c r="B26" s="175">
        <v>172</v>
      </c>
      <c r="C26" s="175">
        <v>1152</v>
      </c>
      <c r="D26" s="175">
        <v>153</v>
      </c>
      <c r="E26" s="175">
        <v>1101</v>
      </c>
      <c r="F26" s="175">
        <v>131</v>
      </c>
      <c r="G26" s="175">
        <v>938</v>
      </c>
      <c r="H26" s="170">
        <v>131</v>
      </c>
      <c r="I26" s="170">
        <v>981</v>
      </c>
      <c r="J26" s="170">
        <v>97</v>
      </c>
      <c r="K26" s="170">
        <v>972</v>
      </c>
      <c r="L26" s="170">
        <v>20</v>
      </c>
      <c r="M26" s="170">
        <v>80</v>
      </c>
      <c r="N26" s="170">
        <v>1020</v>
      </c>
      <c r="O26" s="170">
        <v>73</v>
      </c>
      <c r="P26" s="170">
        <v>947</v>
      </c>
    </row>
    <row r="27" spans="1:25" ht="42" customHeight="1">
      <c r="A27" s="207" t="s">
        <v>384</v>
      </c>
      <c r="B27" s="208">
        <v>13</v>
      </c>
      <c r="C27" s="175">
        <v>26</v>
      </c>
      <c r="D27" s="175">
        <v>23</v>
      </c>
      <c r="E27" s="175">
        <v>31</v>
      </c>
      <c r="F27" s="175" t="s">
        <v>11</v>
      </c>
      <c r="G27" s="175" t="s">
        <v>11</v>
      </c>
      <c r="H27" s="175" t="s">
        <v>11</v>
      </c>
      <c r="I27" s="175" t="s">
        <v>11</v>
      </c>
      <c r="J27" s="175" t="s">
        <v>11</v>
      </c>
      <c r="K27" s="175" t="s">
        <v>11</v>
      </c>
      <c r="L27" s="175" t="s">
        <v>11</v>
      </c>
      <c r="M27" s="175">
        <v>1</v>
      </c>
      <c r="N27" s="170">
        <v>52</v>
      </c>
      <c r="O27" s="175">
        <v>18</v>
      </c>
      <c r="P27" s="175">
        <v>34</v>
      </c>
      <c r="Q27" s="24"/>
      <c r="R27" s="24"/>
      <c r="S27" s="24"/>
      <c r="T27" s="24"/>
      <c r="U27" s="24"/>
      <c r="V27" s="24"/>
      <c r="W27" s="24"/>
      <c r="X27" s="24"/>
      <c r="Y27" s="24"/>
    </row>
    <row r="28" spans="1:16" ht="3" customHeight="1" thickBot="1">
      <c r="A28" s="25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ht="7.5" customHeight="1"/>
    <row r="30" ht="7.5" customHeight="1"/>
    <row r="31" ht="8.25" customHeight="1"/>
    <row r="32" ht="3.75" customHeight="1"/>
  </sheetData>
  <sheetProtection formatCells="0" formatRows="0" insertRows="0" deleteRows="0"/>
  <mergeCells count="17">
    <mergeCell ref="A2:G2"/>
    <mergeCell ref="H2:P2"/>
    <mergeCell ref="A3:G3"/>
    <mergeCell ref="H3:P3"/>
    <mergeCell ref="A5:A7"/>
    <mergeCell ref="B5:H5"/>
    <mergeCell ref="I5:M5"/>
    <mergeCell ref="N5:P5"/>
    <mergeCell ref="B6:C6"/>
    <mergeCell ref="D6:E6"/>
    <mergeCell ref="P6:P7"/>
    <mergeCell ref="F6:G6"/>
    <mergeCell ref="H6:I6"/>
    <mergeCell ref="J6:K6"/>
    <mergeCell ref="L6:M6"/>
    <mergeCell ref="N6:N7"/>
    <mergeCell ref="O6:O7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66"/>
  <sheetViews>
    <sheetView showGridLines="0" view="pageBreakPreview" zoomScale="90" zoomScaleNormal="115" zoomScaleSheetLayoutView="90" zoomScalePageLayoutView="13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4" sqref="L14"/>
    </sheetView>
  </sheetViews>
  <sheetFormatPr defaultColWidth="7.25390625" defaultRowHeight="19.5" customHeight="1"/>
  <cols>
    <col min="1" max="1" width="20.875" style="18" customWidth="1"/>
    <col min="2" max="2" width="21.125" style="18" customWidth="1"/>
    <col min="3" max="3" width="6.875" style="18" customWidth="1"/>
    <col min="4" max="6" width="6.125" style="18" customWidth="1"/>
    <col min="7" max="8" width="5.125" style="18" customWidth="1"/>
    <col min="9" max="9" width="5.625" style="18" customWidth="1"/>
    <col min="10" max="10" width="5.125" style="18" customWidth="1"/>
    <col min="11" max="11" width="8.375" style="18" customWidth="1"/>
    <col min="12" max="12" width="11.625" style="18" customWidth="1"/>
    <col min="13" max="15" width="8.375" style="18" customWidth="1"/>
    <col min="16" max="16" width="6.125" style="18" customWidth="1"/>
    <col min="17" max="22" width="5.625" style="18" customWidth="1"/>
    <col min="23" max="24" width="18.625" style="18" customWidth="1"/>
    <col min="25" max="31" width="6.625" style="18" customWidth="1"/>
    <col min="32" max="43" width="6.875" style="18" customWidth="1"/>
    <col min="44" max="16384" width="7.25390625" style="18" customWidth="1"/>
  </cols>
  <sheetData>
    <row r="1" spans="1:43" s="6" customFormat="1" ht="18" customHeight="1">
      <c r="A1" s="5" t="s">
        <v>108</v>
      </c>
      <c r="P1" s="7"/>
      <c r="Q1" s="7"/>
      <c r="V1" s="8" t="s">
        <v>8</v>
      </c>
      <c r="W1" s="190"/>
      <c r="X1" s="10"/>
      <c r="Y1" s="10"/>
      <c r="Z1" s="10"/>
      <c r="AA1" s="10"/>
      <c r="AB1" s="10"/>
      <c r="AC1" s="191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91"/>
    </row>
    <row r="2" spans="1:43" s="200" customFormat="1" ht="20.25" customHeight="1">
      <c r="A2" s="242" t="s">
        <v>406</v>
      </c>
      <c r="B2" s="242"/>
      <c r="C2" s="242"/>
      <c r="D2" s="242"/>
      <c r="E2" s="242"/>
      <c r="F2" s="242"/>
      <c r="G2" s="242"/>
      <c r="H2" s="242"/>
      <c r="I2" s="242"/>
      <c r="J2" s="242"/>
      <c r="K2" s="288" t="s">
        <v>72</v>
      </c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91"/>
      <c r="X2" s="291"/>
      <c r="Y2" s="291"/>
      <c r="Z2" s="291"/>
      <c r="AA2" s="291"/>
      <c r="AB2" s="291"/>
      <c r="AC2" s="291"/>
      <c r="AD2" s="291"/>
      <c r="AE2" s="291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</row>
    <row r="3" spans="1:44" s="184" customFormat="1" ht="1.5" customHeight="1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193"/>
      <c r="Y3" s="193"/>
      <c r="Z3" s="193"/>
      <c r="AA3" s="193"/>
      <c r="AB3" s="193"/>
      <c r="AC3" s="193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</row>
    <row r="4" spans="1:44" s="6" customFormat="1" ht="30" customHeight="1">
      <c r="A4" s="297" t="s">
        <v>254</v>
      </c>
      <c r="B4" s="298"/>
      <c r="C4" s="194" t="s">
        <v>342</v>
      </c>
      <c r="D4" s="287" t="s">
        <v>295</v>
      </c>
      <c r="E4" s="272"/>
      <c r="F4" s="297"/>
      <c r="G4" s="287" t="s">
        <v>296</v>
      </c>
      <c r="H4" s="273"/>
      <c r="I4" s="278"/>
      <c r="J4" s="287" t="s">
        <v>297</v>
      </c>
      <c r="K4" s="272"/>
      <c r="L4" s="272"/>
      <c r="M4" s="272"/>
      <c r="N4" s="272"/>
      <c r="O4" s="297"/>
      <c r="P4" s="267" t="s">
        <v>345</v>
      </c>
      <c r="Q4" s="273"/>
      <c r="R4" s="273"/>
      <c r="S4" s="273"/>
      <c r="T4" s="273"/>
      <c r="U4" s="273"/>
      <c r="V4" s="273"/>
      <c r="W4" s="290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10"/>
    </row>
    <row r="5" spans="1:44" s="6" customFormat="1" ht="37.5" customHeight="1">
      <c r="A5" s="277"/>
      <c r="B5" s="299"/>
      <c r="C5" s="302" t="s">
        <v>56</v>
      </c>
      <c r="D5" s="292" t="s">
        <v>112</v>
      </c>
      <c r="E5" s="292" t="s">
        <v>121</v>
      </c>
      <c r="F5" s="292" t="s">
        <v>122</v>
      </c>
      <c r="G5" s="292" t="s">
        <v>112</v>
      </c>
      <c r="H5" s="292" t="s">
        <v>121</v>
      </c>
      <c r="I5" s="292" t="s">
        <v>122</v>
      </c>
      <c r="J5" s="294" t="s">
        <v>112</v>
      </c>
      <c r="K5" s="309" t="s">
        <v>320</v>
      </c>
      <c r="L5" s="294" t="s">
        <v>321</v>
      </c>
      <c r="M5" s="311" t="s">
        <v>346</v>
      </c>
      <c r="N5" s="311" t="s">
        <v>347</v>
      </c>
      <c r="O5" s="311" t="s">
        <v>348</v>
      </c>
      <c r="P5" s="307" t="s">
        <v>112</v>
      </c>
      <c r="Q5" s="308"/>
      <c r="R5" s="308"/>
      <c r="S5" s="270" t="s">
        <v>320</v>
      </c>
      <c r="T5" s="277"/>
      <c r="U5" s="270" t="s">
        <v>321</v>
      </c>
      <c r="V5" s="276"/>
      <c r="W5" s="259"/>
      <c r="X5" s="259"/>
      <c r="Y5" s="290"/>
      <c r="Z5" s="259"/>
      <c r="AA5" s="290"/>
      <c r="AB5" s="259"/>
      <c r="AC5" s="290"/>
      <c r="AD5" s="290"/>
      <c r="AE5" s="290"/>
      <c r="AF5" s="259"/>
      <c r="AG5" s="259"/>
      <c r="AH5" s="290"/>
      <c r="AI5" s="259"/>
      <c r="AJ5" s="290"/>
      <c r="AK5" s="259"/>
      <c r="AL5" s="290"/>
      <c r="AM5" s="259"/>
      <c r="AN5" s="290"/>
      <c r="AO5" s="259"/>
      <c r="AP5" s="290"/>
      <c r="AQ5" s="290"/>
      <c r="AR5" s="10"/>
    </row>
    <row r="6" spans="1:44" s="6" customFormat="1" ht="30.75" customHeight="1" thickBot="1">
      <c r="A6" s="300"/>
      <c r="B6" s="301"/>
      <c r="C6" s="303"/>
      <c r="D6" s="293"/>
      <c r="E6" s="293"/>
      <c r="F6" s="293"/>
      <c r="G6" s="293"/>
      <c r="H6" s="293"/>
      <c r="I6" s="293"/>
      <c r="J6" s="306"/>
      <c r="K6" s="310"/>
      <c r="L6" s="295"/>
      <c r="M6" s="306"/>
      <c r="N6" s="295"/>
      <c r="O6" s="295"/>
      <c r="P6" s="46" t="s">
        <v>120</v>
      </c>
      <c r="Q6" s="47" t="s">
        <v>121</v>
      </c>
      <c r="R6" s="47" t="s">
        <v>122</v>
      </c>
      <c r="S6" s="69" t="s">
        <v>121</v>
      </c>
      <c r="T6" s="69" t="s">
        <v>122</v>
      </c>
      <c r="U6" s="69" t="s">
        <v>121</v>
      </c>
      <c r="V6" s="69" t="s">
        <v>122</v>
      </c>
      <c r="W6" s="259"/>
      <c r="X6" s="259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10"/>
    </row>
    <row r="7" spans="1:43" ht="11.25" customHeight="1">
      <c r="A7" s="201" t="s">
        <v>259</v>
      </c>
      <c r="B7" s="16"/>
      <c r="C7" s="197">
        <v>29</v>
      </c>
      <c r="D7" s="197">
        <v>3888</v>
      </c>
      <c r="E7" s="197">
        <v>1671</v>
      </c>
      <c r="F7" s="197">
        <v>2217</v>
      </c>
      <c r="G7" s="197">
        <v>709</v>
      </c>
      <c r="H7" s="197">
        <v>186</v>
      </c>
      <c r="I7" s="197">
        <v>523</v>
      </c>
      <c r="J7" s="197">
        <v>1937</v>
      </c>
      <c r="K7" s="197">
        <v>591</v>
      </c>
      <c r="L7" s="197">
        <v>249</v>
      </c>
      <c r="M7" s="197">
        <v>633</v>
      </c>
      <c r="N7" s="197">
        <v>105</v>
      </c>
      <c r="O7" s="197">
        <v>359</v>
      </c>
      <c r="P7" s="197">
        <v>85403</v>
      </c>
      <c r="Q7" s="197">
        <v>47168</v>
      </c>
      <c r="R7" s="197">
        <v>38235</v>
      </c>
      <c r="S7" s="197">
        <v>12758</v>
      </c>
      <c r="T7" s="197">
        <v>12175</v>
      </c>
      <c r="U7" s="197">
        <v>6393</v>
      </c>
      <c r="V7" s="197">
        <v>4606</v>
      </c>
      <c r="W7" s="142"/>
      <c r="X7" s="142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</row>
    <row r="8" spans="1:43" ht="11.25" customHeight="1">
      <c r="A8" s="142" t="s">
        <v>260</v>
      </c>
      <c r="B8" s="16"/>
      <c r="C8" s="197">
        <v>29</v>
      </c>
      <c r="D8" s="197">
        <v>3927</v>
      </c>
      <c r="E8" s="197">
        <v>1676</v>
      </c>
      <c r="F8" s="197">
        <v>2251</v>
      </c>
      <c r="G8" s="197">
        <v>708</v>
      </c>
      <c r="H8" s="197">
        <v>188</v>
      </c>
      <c r="I8" s="197">
        <v>520</v>
      </c>
      <c r="J8" s="197">
        <v>1950</v>
      </c>
      <c r="K8" s="197">
        <v>591</v>
      </c>
      <c r="L8" s="197">
        <v>237</v>
      </c>
      <c r="M8" s="197">
        <v>657</v>
      </c>
      <c r="N8" s="197">
        <v>109</v>
      </c>
      <c r="O8" s="197">
        <v>356</v>
      </c>
      <c r="P8" s="197">
        <v>85903</v>
      </c>
      <c r="Q8" s="197">
        <v>47330</v>
      </c>
      <c r="R8" s="197">
        <v>38573</v>
      </c>
      <c r="S8" s="197">
        <v>12859</v>
      </c>
      <c r="T8" s="197">
        <v>12132</v>
      </c>
      <c r="U8" s="197">
        <v>5916</v>
      </c>
      <c r="V8" s="197">
        <v>4344</v>
      </c>
      <c r="W8" s="142"/>
      <c r="X8" s="142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</row>
    <row r="9" spans="1:43" ht="11.25" customHeight="1">
      <c r="A9" s="142" t="s">
        <v>261</v>
      </c>
      <c r="B9" s="16"/>
      <c r="C9" s="197">
        <v>31</v>
      </c>
      <c r="D9" s="197">
        <v>4021</v>
      </c>
      <c r="E9" s="197">
        <v>1695</v>
      </c>
      <c r="F9" s="197">
        <v>2326</v>
      </c>
      <c r="G9" s="197">
        <v>735</v>
      </c>
      <c r="H9" s="197">
        <v>199</v>
      </c>
      <c r="I9" s="197">
        <v>536</v>
      </c>
      <c r="J9" s="197">
        <v>1971</v>
      </c>
      <c r="K9" s="197">
        <v>611</v>
      </c>
      <c r="L9" s="197">
        <v>217</v>
      </c>
      <c r="M9" s="197">
        <v>679</v>
      </c>
      <c r="N9" s="197">
        <v>113</v>
      </c>
      <c r="O9" s="197">
        <v>351</v>
      </c>
      <c r="P9" s="197">
        <v>86979</v>
      </c>
      <c r="Q9" s="197">
        <v>47852</v>
      </c>
      <c r="R9" s="197">
        <v>39127</v>
      </c>
      <c r="S9" s="197">
        <v>13698</v>
      </c>
      <c r="T9" s="197">
        <v>12601</v>
      </c>
      <c r="U9" s="197">
        <v>5482</v>
      </c>
      <c r="V9" s="197">
        <v>4028</v>
      </c>
      <c r="W9" s="142"/>
      <c r="X9" s="142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</row>
    <row r="10" spans="1:43" ht="11.25" customHeight="1">
      <c r="A10" s="142" t="s">
        <v>262</v>
      </c>
      <c r="B10" s="16"/>
      <c r="C10" s="197">
        <v>32</v>
      </c>
      <c r="D10" s="197">
        <v>4124</v>
      </c>
      <c r="E10" s="197">
        <v>1716</v>
      </c>
      <c r="F10" s="197">
        <v>2408</v>
      </c>
      <c r="G10" s="197">
        <v>746</v>
      </c>
      <c r="H10" s="197">
        <v>193</v>
      </c>
      <c r="I10" s="197">
        <v>553</v>
      </c>
      <c r="J10" s="197">
        <v>1992</v>
      </c>
      <c r="K10" s="197">
        <v>640</v>
      </c>
      <c r="L10" s="197">
        <v>195</v>
      </c>
      <c r="M10" s="197">
        <v>708</v>
      </c>
      <c r="N10" s="197">
        <v>112</v>
      </c>
      <c r="O10" s="197">
        <v>337</v>
      </c>
      <c r="P10" s="197">
        <v>87793</v>
      </c>
      <c r="Q10" s="197">
        <v>48221</v>
      </c>
      <c r="R10" s="197">
        <v>39572</v>
      </c>
      <c r="S10" s="197">
        <v>14425</v>
      </c>
      <c r="T10" s="197">
        <v>13332</v>
      </c>
      <c r="U10" s="197">
        <v>4870</v>
      </c>
      <c r="V10" s="197">
        <v>3666</v>
      </c>
      <c r="W10" s="142"/>
      <c r="X10" s="142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</row>
    <row r="11" spans="1:43" ht="11.25" customHeight="1">
      <c r="A11" s="142" t="s">
        <v>263</v>
      </c>
      <c r="B11" s="16"/>
      <c r="C11" s="197">
        <v>32</v>
      </c>
      <c r="D11" s="197">
        <v>4081</v>
      </c>
      <c r="E11" s="197">
        <v>1714</v>
      </c>
      <c r="F11" s="197">
        <v>2367</v>
      </c>
      <c r="G11" s="197">
        <v>739</v>
      </c>
      <c r="H11" s="197">
        <v>202</v>
      </c>
      <c r="I11" s="197">
        <v>537</v>
      </c>
      <c r="J11" s="197">
        <v>2034</v>
      </c>
      <c r="K11" s="197">
        <v>672</v>
      </c>
      <c r="L11" s="197">
        <v>179</v>
      </c>
      <c r="M11" s="197">
        <v>739</v>
      </c>
      <c r="N11" s="197">
        <v>113</v>
      </c>
      <c r="O11" s="197">
        <v>331</v>
      </c>
      <c r="P11" s="197">
        <v>89175</v>
      </c>
      <c r="Q11" s="197">
        <v>48714</v>
      </c>
      <c r="R11" s="197">
        <v>40461</v>
      </c>
      <c r="S11" s="197">
        <v>15077</v>
      </c>
      <c r="T11" s="197">
        <v>14112</v>
      </c>
      <c r="U11" s="197">
        <v>4466</v>
      </c>
      <c r="V11" s="197">
        <v>3311</v>
      </c>
      <c r="W11" s="142"/>
      <c r="X11" s="142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</row>
    <row r="12" spans="1:43" ht="11.25" customHeight="1">
      <c r="A12" s="142" t="s">
        <v>265</v>
      </c>
      <c r="B12" s="16"/>
      <c r="C12" s="197">
        <v>33</v>
      </c>
      <c r="D12" s="197">
        <v>4197</v>
      </c>
      <c r="E12" s="197">
        <v>1729</v>
      </c>
      <c r="F12" s="197">
        <v>2468</v>
      </c>
      <c r="G12" s="197">
        <v>751</v>
      </c>
      <c r="H12" s="197">
        <v>202</v>
      </c>
      <c r="I12" s="197">
        <v>549</v>
      </c>
      <c r="J12" s="197">
        <v>2050</v>
      </c>
      <c r="K12" s="197">
        <v>685</v>
      </c>
      <c r="L12" s="197">
        <v>162</v>
      </c>
      <c r="M12" s="197">
        <v>778</v>
      </c>
      <c r="N12" s="197">
        <v>115</v>
      </c>
      <c r="O12" s="197">
        <v>310</v>
      </c>
      <c r="P12" s="197">
        <v>89582</v>
      </c>
      <c r="Q12" s="197">
        <v>48706</v>
      </c>
      <c r="R12" s="197">
        <v>40876</v>
      </c>
      <c r="S12" s="197">
        <v>15491</v>
      </c>
      <c r="T12" s="197">
        <v>14440</v>
      </c>
      <c r="U12" s="197">
        <v>4131</v>
      </c>
      <c r="V12" s="197">
        <v>3086</v>
      </c>
      <c r="W12" s="142"/>
      <c r="X12" s="142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</row>
    <row r="13" spans="1:43" ht="11.25" customHeight="1">
      <c r="A13" s="142" t="s">
        <v>266</v>
      </c>
      <c r="B13" s="16"/>
      <c r="C13" s="197">
        <v>33</v>
      </c>
      <c r="D13" s="197">
        <v>4249</v>
      </c>
      <c r="E13" s="197">
        <v>1766</v>
      </c>
      <c r="F13" s="197">
        <v>2483</v>
      </c>
      <c r="G13" s="197">
        <v>779</v>
      </c>
      <c r="H13" s="197">
        <v>213</v>
      </c>
      <c r="I13" s="197">
        <v>566</v>
      </c>
      <c r="J13" s="197">
        <v>2040</v>
      </c>
      <c r="K13" s="197">
        <v>693</v>
      </c>
      <c r="L13" s="197">
        <v>151</v>
      </c>
      <c r="M13" s="197">
        <v>801</v>
      </c>
      <c r="N13" s="197">
        <v>115</v>
      </c>
      <c r="O13" s="197">
        <v>280</v>
      </c>
      <c r="P13" s="197">
        <v>87559</v>
      </c>
      <c r="Q13" s="197">
        <v>47381</v>
      </c>
      <c r="R13" s="197">
        <v>40178</v>
      </c>
      <c r="S13" s="197">
        <v>15283</v>
      </c>
      <c r="T13" s="197">
        <v>14494</v>
      </c>
      <c r="U13" s="197">
        <v>3912</v>
      </c>
      <c r="V13" s="197">
        <v>2777</v>
      </c>
      <c r="W13" s="142"/>
      <c r="X13" s="142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</row>
    <row r="14" spans="1:43" ht="11.25" customHeight="1">
      <c r="A14" s="142" t="s">
        <v>267</v>
      </c>
      <c r="B14" s="16"/>
      <c r="C14" s="197">
        <v>33</v>
      </c>
      <c r="D14" s="197">
        <v>4288</v>
      </c>
      <c r="E14" s="197">
        <v>1760</v>
      </c>
      <c r="F14" s="197">
        <v>2528</v>
      </c>
      <c r="G14" s="175">
        <v>794</v>
      </c>
      <c r="H14" s="175">
        <v>222</v>
      </c>
      <c r="I14" s="175">
        <v>572</v>
      </c>
      <c r="J14" s="197">
        <v>2033</v>
      </c>
      <c r="K14" s="197">
        <v>716</v>
      </c>
      <c r="L14" s="197">
        <v>128</v>
      </c>
      <c r="M14" s="197">
        <v>828</v>
      </c>
      <c r="N14" s="197">
        <v>114</v>
      </c>
      <c r="O14" s="197">
        <v>247</v>
      </c>
      <c r="P14" s="197">
        <v>84506</v>
      </c>
      <c r="Q14" s="197">
        <v>45802</v>
      </c>
      <c r="R14" s="197">
        <v>38704</v>
      </c>
      <c r="S14" s="197">
        <v>15115</v>
      </c>
      <c r="T14" s="197">
        <v>14441</v>
      </c>
      <c r="U14" s="197">
        <v>3120</v>
      </c>
      <c r="V14" s="197">
        <v>2329</v>
      </c>
      <c r="W14" s="142"/>
      <c r="X14" s="142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</row>
    <row r="15" spans="1:43" ht="11.25" customHeight="1">
      <c r="A15" s="142" t="s">
        <v>493</v>
      </c>
      <c r="B15" s="16"/>
      <c r="C15" s="197">
        <v>33</v>
      </c>
      <c r="D15" s="197">
        <v>4310</v>
      </c>
      <c r="E15" s="197">
        <v>1776</v>
      </c>
      <c r="F15" s="197">
        <v>2534</v>
      </c>
      <c r="G15" s="197">
        <v>785</v>
      </c>
      <c r="H15" s="197">
        <v>207</v>
      </c>
      <c r="I15" s="197">
        <v>578</v>
      </c>
      <c r="J15" s="197">
        <v>2019</v>
      </c>
      <c r="K15" s="197">
        <v>737</v>
      </c>
      <c r="L15" s="197">
        <v>104</v>
      </c>
      <c r="M15" s="197">
        <v>840</v>
      </c>
      <c r="N15" s="197">
        <v>112</v>
      </c>
      <c r="O15" s="197">
        <v>226</v>
      </c>
      <c r="P15" s="197">
        <v>82475</v>
      </c>
      <c r="Q15" s="197">
        <v>44808</v>
      </c>
      <c r="R15" s="197">
        <v>37667</v>
      </c>
      <c r="S15" s="197">
        <v>14959</v>
      </c>
      <c r="T15" s="197">
        <v>14570</v>
      </c>
      <c r="U15" s="197">
        <v>2383</v>
      </c>
      <c r="V15" s="197">
        <v>1917</v>
      </c>
      <c r="W15" s="142"/>
      <c r="X15" s="142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</row>
    <row r="16" spans="1:43" s="20" customFormat="1" ht="11.25" customHeight="1">
      <c r="A16" s="162" t="s">
        <v>491</v>
      </c>
      <c r="B16" s="19"/>
      <c r="C16" s="219">
        <f>SUM(C17,'8-2 續2'!C7)</f>
        <v>33</v>
      </c>
      <c r="D16" s="219">
        <f>SUM(D17,'8-2 續2'!D7)</f>
        <v>4297</v>
      </c>
      <c r="E16" s="219">
        <f>SUM(E17,'8-2 續2'!E7)</f>
        <v>1742</v>
      </c>
      <c r="F16" s="219">
        <f>SUM(F17,'8-2 續2'!F7)</f>
        <v>2555</v>
      </c>
      <c r="G16" s="219">
        <f>SUM(G17,'8-2 續2'!G7)</f>
        <v>795</v>
      </c>
      <c r="H16" s="219">
        <f>SUM(H17,'8-2 續2'!H7)</f>
        <v>220</v>
      </c>
      <c r="I16" s="219">
        <f>SUM(I17,'8-2 續2'!I7)</f>
        <v>575</v>
      </c>
      <c r="J16" s="219">
        <f>SUM(J17,'8-2 續2'!J7)</f>
        <v>2029</v>
      </c>
      <c r="K16" s="219">
        <f>SUM(K17,'8-2 續2'!K7)</f>
        <v>752</v>
      </c>
      <c r="L16" s="219">
        <f>SUM(L17,'8-2 續2'!L7)</f>
        <v>85</v>
      </c>
      <c r="M16" s="219">
        <f>SUM(M17,'8-2 續2'!M7)</f>
        <v>866</v>
      </c>
      <c r="N16" s="219">
        <f>SUM(N17,'8-2 續2'!N7)</f>
        <v>114</v>
      </c>
      <c r="O16" s="219">
        <f>SUM(O17,'8-2 續2'!O7)</f>
        <v>212</v>
      </c>
      <c r="P16" s="219">
        <f>SUM(P17,'8-2 續2'!P7)</f>
        <v>81645</v>
      </c>
      <c r="Q16" s="219">
        <f>SUM(Q17,'8-2 續2'!Q7)</f>
        <v>44365</v>
      </c>
      <c r="R16" s="219">
        <f>SUM(R17,'8-2 續2'!R7)</f>
        <v>37280</v>
      </c>
      <c r="S16" s="219">
        <f>SUM(S17,'8-2 續2'!S7)</f>
        <v>14993</v>
      </c>
      <c r="T16" s="219">
        <f>SUM(T17,'8-2 續2'!T7)</f>
        <v>14674</v>
      </c>
      <c r="U16" s="219">
        <f>SUM(U17,'8-2 續2'!U7)</f>
        <v>1786</v>
      </c>
      <c r="V16" s="219">
        <f>SUM(V17,'8-2 續2'!V7)</f>
        <v>1607</v>
      </c>
      <c r="W16" s="162"/>
      <c r="X16" s="162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</row>
    <row r="17" spans="1:43" ht="24.75" customHeight="1">
      <c r="A17" s="304" t="s">
        <v>370</v>
      </c>
      <c r="B17" s="305"/>
      <c r="C17" s="175">
        <v>17</v>
      </c>
      <c r="D17" s="175">
        <f>SUM(D18:D34)</f>
        <v>2213</v>
      </c>
      <c r="E17" s="175">
        <f aca="true" t="shared" si="0" ref="E17:V17">SUM(E18:E34)</f>
        <v>840</v>
      </c>
      <c r="F17" s="175">
        <f t="shared" si="0"/>
        <v>1373</v>
      </c>
      <c r="G17" s="175">
        <f t="shared" si="0"/>
        <v>369</v>
      </c>
      <c r="H17" s="175">
        <f t="shared" si="0"/>
        <v>92</v>
      </c>
      <c r="I17" s="175">
        <f t="shared" si="0"/>
        <v>277</v>
      </c>
      <c r="J17" s="175">
        <f t="shared" si="0"/>
        <v>861</v>
      </c>
      <c r="K17" s="175">
        <f t="shared" si="0"/>
        <v>570</v>
      </c>
      <c r="L17" s="175">
        <f t="shared" si="0"/>
        <v>51</v>
      </c>
      <c r="M17" s="175">
        <f t="shared" si="0"/>
        <v>191</v>
      </c>
      <c r="N17" s="175">
        <f t="shared" si="0"/>
        <v>3</v>
      </c>
      <c r="O17" s="175">
        <f t="shared" si="0"/>
        <v>46</v>
      </c>
      <c r="P17" s="175">
        <f>SUM(P18:P34)</f>
        <v>31841</v>
      </c>
      <c r="Q17" s="175">
        <f t="shared" si="0"/>
        <v>16546</v>
      </c>
      <c r="R17" s="175">
        <f t="shared" si="0"/>
        <v>15295</v>
      </c>
      <c r="S17" s="175">
        <f t="shared" si="0"/>
        <v>10917</v>
      </c>
      <c r="T17" s="175">
        <f t="shared" si="0"/>
        <v>11011</v>
      </c>
      <c r="U17" s="175">
        <f>SUM(U18:U34)</f>
        <v>939</v>
      </c>
      <c r="V17" s="175">
        <f t="shared" si="0"/>
        <v>907</v>
      </c>
      <c r="W17" s="304"/>
      <c r="X17" s="304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</row>
    <row r="18" spans="1:43" ht="24.75" customHeight="1">
      <c r="A18" s="304" t="s">
        <v>355</v>
      </c>
      <c r="B18" s="305"/>
      <c r="C18" s="175"/>
      <c r="D18" s="175">
        <v>116</v>
      </c>
      <c r="E18" s="175">
        <v>56</v>
      </c>
      <c r="F18" s="175">
        <v>60</v>
      </c>
      <c r="G18" s="175">
        <v>30</v>
      </c>
      <c r="H18" s="175">
        <v>11</v>
      </c>
      <c r="I18" s="175">
        <v>19</v>
      </c>
      <c r="J18" s="175">
        <f>SUM(K18:O18)</f>
        <v>47</v>
      </c>
      <c r="K18" s="175">
        <v>12</v>
      </c>
      <c r="L18" s="175" t="s">
        <v>11</v>
      </c>
      <c r="M18" s="175">
        <v>27</v>
      </c>
      <c r="N18" s="175" t="s">
        <v>11</v>
      </c>
      <c r="O18" s="175">
        <v>8</v>
      </c>
      <c r="P18" s="175">
        <f>SUM(Q18:R18)</f>
        <v>1545</v>
      </c>
      <c r="Q18" s="175">
        <f>SUM(S18,U18,'8-2 續1'!C18,'8-2 續1'!E18,'8-2 續1'!G18)</f>
        <v>1038</v>
      </c>
      <c r="R18" s="175">
        <f>SUM(T18,V18,'8-2 續1'!D18,'8-2 續1'!F18,'8-2 續1'!H18)</f>
        <v>507</v>
      </c>
      <c r="S18" s="175">
        <v>249</v>
      </c>
      <c r="T18" s="175">
        <v>207</v>
      </c>
      <c r="U18" s="175" t="s">
        <v>11</v>
      </c>
      <c r="V18" s="175" t="s">
        <v>11</v>
      </c>
      <c r="W18" s="304"/>
      <c r="X18" s="304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</row>
    <row r="19" spans="1:43" ht="24.75" customHeight="1">
      <c r="A19" s="304" t="s">
        <v>356</v>
      </c>
      <c r="B19" s="305"/>
      <c r="C19" s="175"/>
      <c r="D19" s="175">
        <v>156</v>
      </c>
      <c r="E19" s="175">
        <v>60</v>
      </c>
      <c r="F19" s="175">
        <v>96</v>
      </c>
      <c r="G19" s="175">
        <v>25</v>
      </c>
      <c r="H19" s="175">
        <v>5</v>
      </c>
      <c r="I19" s="175">
        <v>20</v>
      </c>
      <c r="J19" s="175">
        <f aca="true" t="shared" si="1" ref="J19:J34">SUM(K19:O19)</f>
        <v>66</v>
      </c>
      <c r="K19" s="175">
        <v>66</v>
      </c>
      <c r="L19" s="175" t="s">
        <v>11</v>
      </c>
      <c r="M19" s="175" t="s">
        <v>11</v>
      </c>
      <c r="N19" s="175" t="s">
        <v>11</v>
      </c>
      <c r="O19" s="175" t="s">
        <v>11</v>
      </c>
      <c r="P19" s="175">
        <f aca="true" t="shared" si="2" ref="P19:P34">SUM(Q19:R19)</f>
        <v>2502</v>
      </c>
      <c r="Q19" s="175">
        <f>SUM(S19,U19,'8-2 續1'!C19,'8-2 續1'!E19,'8-2 續1'!G19)</f>
        <v>1285</v>
      </c>
      <c r="R19" s="175">
        <f>SUM(T19,V19,'8-2 續1'!D19,'8-2 續1'!F19,'8-2 續1'!H19)</f>
        <v>1217</v>
      </c>
      <c r="S19" s="175">
        <v>1285</v>
      </c>
      <c r="T19" s="175">
        <v>1217</v>
      </c>
      <c r="U19" s="175" t="s">
        <v>11</v>
      </c>
      <c r="V19" s="175" t="s">
        <v>11</v>
      </c>
      <c r="W19" s="304"/>
      <c r="X19" s="304"/>
      <c r="Y19" s="191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</row>
    <row r="20" spans="1:43" ht="24.75" customHeight="1">
      <c r="A20" s="304" t="s">
        <v>357</v>
      </c>
      <c r="B20" s="305"/>
      <c r="C20" s="175"/>
      <c r="D20" s="175">
        <v>143</v>
      </c>
      <c r="E20" s="175">
        <v>64</v>
      </c>
      <c r="F20" s="175">
        <v>79</v>
      </c>
      <c r="G20" s="175">
        <v>24</v>
      </c>
      <c r="H20" s="175">
        <v>3</v>
      </c>
      <c r="I20" s="175">
        <v>21</v>
      </c>
      <c r="J20" s="175">
        <f t="shared" si="1"/>
        <v>60</v>
      </c>
      <c r="K20" s="175">
        <v>60</v>
      </c>
      <c r="L20" s="175" t="s">
        <v>11</v>
      </c>
      <c r="M20" s="175" t="s">
        <v>11</v>
      </c>
      <c r="N20" s="175" t="s">
        <v>11</v>
      </c>
      <c r="O20" s="175" t="s">
        <v>11</v>
      </c>
      <c r="P20" s="175">
        <f t="shared" si="2"/>
        <v>2367</v>
      </c>
      <c r="Q20" s="175">
        <f>SUM(S20,U20,'8-2 續1'!C20,'8-2 續1'!E20,'8-2 續1'!G20)</f>
        <v>1229</v>
      </c>
      <c r="R20" s="175">
        <f>SUM(T20,V20,'8-2 續1'!D20,'8-2 續1'!F20,'8-2 續1'!H20)</f>
        <v>1138</v>
      </c>
      <c r="S20" s="175">
        <v>1229</v>
      </c>
      <c r="T20" s="175">
        <v>1138</v>
      </c>
      <c r="U20" s="175" t="s">
        <v>11</v>
      </c>
      <c r="V20" s="175" t="s">
        <v>11</v>
      </c>
      <c r="W20" s="304"/>
      <c r="X20" s="304"/>
      <c r="Y20" s="191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</row>
    <row r="21" spans="1:43" ht="24.75" customHeight="1">
      <c r="A21" s="304" t="s">
        <v>358</v>
      </c>
      <c r="B21" s="305"/>
      <c r="C21" s="175"/>
      <c r="D21" s="175">
        <v>147</v>
      </c>
      <c r="E21" s="175">
        <v>62</v>
      </c>
      <c r="F21" s="175">
        <v>85</v>
      </c>
      <c r="G21" s="175">
        <v>25</v>
      </c>
      <c r="H21" s="175">
        <v>5</v>
      </c>
      <c r="I21" s="175">
        <v>20</v>
      </c>
      <c r="J21" s="175">
        <f t="shared" si="1"/>
        <v>63</v>
      </c>
      <c r="K21" s="175">
        <v>63</v>
      </c>
      <c r="L21" s="175" t="s">
        <v>11</v>
      </c>
      <c r="M21" s="175" t="s">
        <v>11</v>
      </c>
      <c r="N21" s="175" t="s">
        <v>11</v>
      </c>
      <c r="O21" s="175" t="s">
        <v>11</v>
      </c>
      <c r="P21" s="175">
        <f t="shared" si="2"/>
        <v>2488</v>
      </c>
      <c r="Q21" s="175">
        <f>SUM(S21,U21,'8-2 續1'!C21,'8-2 續1'!E21,'8-2 續1'!G21)</f>
        <v>1403</v>
      </c>
      <c r="R21" s="175">
        <f>SUM(T21,V21,'8-2 續1'!D21,'8-2 續1'!F21,'8-2 續1'!H21)</f>
        <v>1085</v>
      </c>
      <c r="S21" s="175">
        <v>1403</v>
      </c>
      <c r="T21" s="175">
        <v>1085</v>
      </c>
      <c r="U21" s="175" t="s">
        <v>11</v>
      </c>
      <c r="V21" s="175" t="s">
        <v>11</v>
      </c>
      <c r="W21" s="304"/>
      <c r="X21" s="304"/>
      <c r="Y21" s="191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</row>
    <row r="22" spans="1:43" ht="24.75" customHeight="1">
      <c r="A22" s="304" t="s">
        <v>359</v>
      </c>
      <c r="B22" s="305"/>
      <c r="C22" s="175"/>
      <c r="D22" s="175">
        <v>117</v>
      </c>
      <c r="E22" s="175">
        <v>54</v>
      </c>
      <c r="F22" s="175">
        <v>63</v>
      </c>
      <c r="G22" s="175">
        <v>24</v>
      </c>
      <c r="H22" s="175">
        <v>6</v>
      </c>
      <c r="I22" s="175">
        <v>18</v>
      </c>
      <c r="J22" s="175">
        <f t="shared" si="1"/>
        <v>48</v>
      </c>
      <c r="K22" s="175" t="s">
        <v>11</v>
      </c>
      <c r="L22" s="175">
        <v>39</v>
      </c>
      <c r="M22" s="175">
        <v>9</v>
      </c>
      <c r="N22" s="175" t="s">
        <v>11</v>
      </c>
      <c r="O22" s="175" t="s">
        <v>11</v>
      </c>
      <c r="P22" s="175">
        <f t="shared" si="2"/>
        <v>1759</v>
      </c>
      <c r="Q22" s="175">
        <f>SUM(S22,U22,'8-2 續1'!C22,'8-2 續1'!E22,'8-2 續1'!G22)</f>
        <v>1058</v>
      </c>
      <c r="R22" s="175">
        <f>SUM(T22,V22,'8-2 續1'!D22,'8-2 續1'!F22,'8-2 續1'!H22)</f>
        <v>701</v>
      </c>
      <c r="S22" s="175" t="s">
        <v>11</v>
      </c>
      <c r="T22" s="175" t="s">
        <v>11</v>
      </c>
      <c r="U22" s="175">
        <v>734</v>
      </c>
      <c r="V22" s="175">
        <v>674</v>
      </c>
      <c r="W22" s="304"/>
      <c r="X22" s="304"/>
      <c r="Y22" s="191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</row>
    <row r="23" spans="1:43" ht="24.75" customHeight="1">
      <c r="A23" s="304" t="s">
        <v>360</v>
      </c>
      <c r="B23" s="305"/>
      <c r="C23" s="175"/>
      <c r="D23" s="175">
        <v>141</v>
      </c>
      <c r="E23" s="175">
        <v>45</v>
      </c>
      <c r="F23" s="175">
        <v>96</v>
      </c>
      <c r="G23" s="175">
        <v>26</v>
      </c>
      <c r="H23" s="175">
        <v>4</v>
      </c>
      <c r="I23" s="175">
        <v>22</v>
      </c>
      <c r="J23" s="175">
        <f t="shared" si="1"/>
        <v>60</v>
      </c>
      <c r="K23" s="175">
        <v>60</v>
      </c>
      <c r="L23" s="175" t="s">
        <v>11</v>
      </c>
      <c r="M23" s="175" t="s">
        <v>11</v>
      </c>
      <c r="N23" s="175" t="s">
        <v>11</v>
      </c>
      <c r="O23" s="175" t="s">
        <v>11</v>
      </c>
      <c r="P23" s="175">
        <f t="shared" si="2"/>
        <v>2360</v>
      </c>
      <c r="Q23" s="175">
        <f>SUM(S23,U23,'8-2 續1'!C23,'8-2 續1'!E23,'8-2 續1'!G23)</f>
        <v>1135</v>
      </c>
      <c r="R23" s="175">
        <f>SUM(T23,V23,'8-2 續1'!D23,'8-2 續1'!F23,'8-2 續1'!H23)</f>
        <v>1225</v>
      </c>
      <c r="S23" s="175">
        <v>1135</v>
      </c>
      <c r="T23" s="175">
        <v>1225</v>
      </c>
      <c r="U23" s="175" t="s">
        <v>11</v>
      </c>
      <c r="V23" s="175" t="s">
        <v>11</v>
      </c>
      <c r="W23" s="304"/>
      <c r="X23" s="304"/>
      <c r="Y23" s="191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</row>
    <row r="24" spans="1:43" ht="24.75" customHeight="1">
      <c r="A24" s="304" t="s">
        <v>361</v>
      </c>
      <c r="B24" s="305"/>
      <c r="C24" s="175"/>
      <c r="D24" s="175">
        <v>138</v>
      </c>
      <c r="E24" s="175">
        <v>45</v>
      </c>
      <c r="F24" s="175">
        <v>93</v>
      </c>
      <c r="G24" s="175">
        <v>23</v>
      </c>
      <c r="H24" s="175">
        <v>4</v>
      </c>
      <c r="I24" s="175">
        <v>19</v>
      </c>
      <c r="J24" s="175">
        <f t="shared" si="1"/>
        <v>57</v>
      </c>
      <c r="K24" s="175">
        <v>57</v>
      </c>
      <c r="L24" s="175" t="s">
        <v>11</v>
      </c>
      <c r="M24" s="175" t="s">
        <v>11</v>
      </c>
      <c r="N24" s="175" t="s">
        <v>11</v>
      </c>
      <c r="O24" s="175" t="s">
        <v>11</v>
      </c>
      <c r="P24" s="175">
        <f t="shared" si="2"/>
        <v>2212</v>
      </c>
      <c r="Q24" s="175">
        <f>SUM(S24,U24,'8-2 續1'!C24,'8-2 續1'!E24,'8-2 續1'!G24)</f>
        <v>1033</v>
      </c>
      <c r="R24" s="175">
        <f>SUM(T24,V24,'8-2 續1'!D24,'8-2 續1'!F24,'8-2 續1'!H24)</f>
        <v>1179</v>
      </c>
      <c r="S24" s="175">
        <v>1033</v>
      </c>
      <c r="T24" s="175">
        <v>1179</v>
      </c>
      <c r="U24" s="175" t="s">
        <v>11</v>
      </c>
      <c r="V24" s="175" t="s">
        <v>11</v>
      </c>
      <c r="W24" s="304"/>
      <c r="X24" s="304"/>
      <c r="Y24" s="191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</row>
    <row r="25" spans="1:43" ht="39.75" customHeight="1">
      <c r="A25" s="304" t="s">
        <v>492</v>
      </c>
      <c r="B25" s="305"/>
      <c r="C25" s="175"/>
      <c r="D25" s="175">
        <v>174</v>
      </c>
      <c r="E25" s="175">
        <v>98</v>
      </c>
      <c r="F25" s="175">
        <v>76</v>
      </c>
      <c r="G25" s="175">
        <v>42</v>
      </c>
      <c r="H25" s="175">
        <v>24</v>
      </c>
      <c r="I25" s="175">
        <v>18</v>
      </c>
      <c r="J25" s="175">
        <f t="shared" si="1"/>
        <v>90</v>
      </c>
      <c r="K25" s="175">
        <v>3</v>
      </c>
      <c r="L25" s="175" t="s">
        <v>11</v>
      </c>
      <c r="M25" s="175">
        <v>58</v>
      </c>
      <c r="N25" s="175">
        <v>3</v>
      </c>
      <c r="O25" s="175">
        <v>26</v>
      </c>
      <c r="P25" s="175">
        <f t="shared" si="2"/>
        <v>2969</v>
      </c>
      <c r="Q25" s="175">
        <f>SUM(S25,U25,'8-2 續1'!C25,'8-2 續1'!E25,'8-2 續1'!G25)</f>
        <v>2552</v>
      </c>
      <c r="R25" s="175">
        <f>SUM(T25,V25,'8-2 續1'!D25,'8-2 續1'!F25,'8-2 續1'!H25)</f>
        <v>417</v>
      </c>
      <c r="S25" s="175">
        <v>61</v>
      </c>
      <c r="T25" s="175">
        <v>27</v>
      </c>
      <c r="U25" s="175" t="s">
        <v>11</v>
      </c>
      <c r="V25" s="175" t="s">
        <v>11</v>
      </c>
      <c r="W25" s="304"/>
      <c r="X25" s="304"/>
      <c r="Y25" s="191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</row>
    <row r="26" spans="1:43" ht="24.75" customHeight="1">
      <c r="A26" s="304" t="s">
        <v>363</v>
      </c>
      <c r="B26" s="305"/>
      <c r="C26" s="175"/>
      <c r="D26" s="175">
        <v>152</v>
      </c>
      <c r="E26" s="175">
        <v>43</v>
      </c>
      <c r="F26" s="175">
        <v>109</v>
      </c>
      <c r="G26" s="175">
        <v>25</v>
      </c>
      <c r="H26" s="175">
        <v>6</v>
      </c>
      <c r="I26" s="175">
        <v>19</v>
      </c>
      <c r="J26" s="175">
        <f t="shared" si="1"/>
        <v>60</v>
      </c>
      <c r="K26" s="175" t="s">
        <v>11</v>
      </c>
      <c r="L26" s="175">
        <v>12</v>
      </c>
      <c r="M26" s="175">
        <v>42</v>
      </c>
      <c r="N26" s="175" t="s">
        <v>11</v>
      </c>
      <c r="O26" s="175">
        <v>6</v>
      </c>
      <c r="P26" s="175">
        <f t="shared" si="2"/>
        <v>2068</v>
      </c>
      <c r="Q26" s="175">
        <f>SUM(S26,U26,'8-2 續1'!C26,'8-2 續1'!E26,'8-2 續1'!G26)</f>
        <v>845</v>
      </c>
      <c r="R26" s="175">
        <f>SUM(T26,V26,'8-2 續1'!D26,'8-2 續1'!F26,'8-2 續1'!H26)</f>
        <v>1223</v>
      </c>
      <c r="S26" s="175" t="s">
        <v>11</v>
      </c>
      <c r="T26" s="175" t="s">
        <v>11</v>
      </c>
      <c r="U26" s="175">
        <v>205</v>
      </c>
      <c r="V26" s="175">
        <v>233</v>
      </c>
      <c r="W26" s="304"/>
      <c r="X26" s="304"/>
      <c r="Y26" s="191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</row>
    <row r="27" spans="1:43" ht="41.25" customHeight="1">
      <c r="A27" s="312" t="s">
        <v>427</v>
      </c>
      <c r="B27" s="313"/>
      <c r="C27" s="175"/>
      <c r="D27" s="175">
        <v>74</v>
      </c>
      <c r="E27" s="175">
        <v>15</v>
      </c>
      <c r="F27" s="175">
        <v>59</v>
      </c>
      <c r="G27" s="175">
        <v>21</v>
      </c>
      <c r="H27" s="175">
        <v>5</v>
      </c>
      <c r="I27" s="175">
        <v>16</v>
      </c>
      <c r="J27" s="175">
        <f t="shared" si="1"/>
        <v>31</v>
      </c>
      <c r="K27" s="175" t="s">
        <v>11</v>
      </c>
      <c r="L27" s="175" t="s">
        <v>11</v>
      </c>
      <c r="M27" s="175">
        <v>25</v>
      </c>
      <c r="N27" s="175" t="s">
        <v>11</v>
      </c>
      <c r="O27" s="175">
        <v>6</v>
      </c>
      <c r="P27" s="175">
        <f t="shared" si="2"/>
        <v>1015</v>
      </c>
      <c r="Q27" s="175" t="s">
        <v>14</v>
      </c>
      <c r="R27" s="175">
        <f>SUM(T27,V27,'8-2 續1'!D27,'8-2 續1'!F27,'8-2 續1'!H27)</f>
        <v>1015</v>
      </c>
      <c r="S27" s="175" t="s">
        <v>11</v>
      </c>
      <c r="T27" s="175" t="s">
        <v>11</v>
      </c>
      <c r="U27" s="175" t="s">
        <v>11</v>
      </c>
      <c r="V27" s="175" t="s">
        <v>11</v>
      </c>
      <c r="W27" s="312"/>
      <c r="X27" s="312"/>
      <c r="Y27" s="191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</row>
    <row r="28" spans="1:43" ht="24.75" customHeight="1">
      <c r="A28" s="304" t="s">
        <v>433</v>
      </c>
      <c r="B28" s="305"/>
      <c r="C28" s="175"/>
      <c r="D28" s="175">
        <v>109</v>
      </c>
      <c r="E28" s="175">
        <v>34</v>
      </c>
      <c r="F28" s="175">
        <v>75</v>
      </c>
      <c r="G28" s="175">
        <v>16</v>
      </c>
      <c r="H28" s="175">
        <v>2</v>
      </c>
      <c r="I28" s="175">
        <v>14</v>
      </c>
      <c r="J28" s="175">
        <f t="shared" si="1"/>
        <v>42</v>
      </c>
      <c r="K28" s="175">
        <v>42</v>
      </c>
      <c r="L28" s="175" t="s">
        <v>11</v>
      </c>
      <c r="M28" s="175" t="s">
        <v>11</v>
      </c>
      <c r="N28" s="175" t="s">
        <v>11</v>
      </c>
      <c r="O28" s="175" t="s">
        <v>11</v>
      </c>
      <c r="P28" s="175">
        <f t="shared" si="2"/>
        <v>1581</v>
      </c>
      <c r="Q28" s="175">
        <f>SUM(S28,U28,'8-2 續1'!C28,'8-2 續1'!E28,'8-2 續1'!G28)</f>
        <v>787</v>
      </c>
      <c r="R28" s="175">
        <f>SUM(T28,V28,'8-2 續1'!D28,'8-2 續1'!F28,'8-2 續1'!H28)</f>
        <v>794</v>
      </c>
      <c r="S28" s="175">
        <v>787</v>
      </c>
      <c r="T28" s="175">
        <v>794</v>
      </c>
      <c r="U28" s="175" t="s">
        <v>11</v>
      </c>
      <c r="V28" s="175" t="s">
        <v>11</v>
      </c>
      <c r="W28" s="304"/>
      <c r="X28" s="304"/>
      <c r="Y28" s="191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</row>
    <row r="29" spans="1:43" ht="24.75" customHeight="1">
      <c r="A29" s="304" t="s">
        <v>364</v>
      </c>
      <c r="B29" s="305"/>
      <c r="C29" s="175"/>
      <c r="D29" s="175">
        <v>81</v>
      </c>
      <c r="E29" s="175">
        <v>32</v>
      </c>
      <c r="F29" s="175">
        <v>49</v>
      </c>
      <c r="G29" s="175">
        <v>10</v>
      </c>
      <c r="H29" s="175">
        <v>2</v>
      </c>
      <c r="I29" s="175">
        <v>8</v>
      </c>
      <c r="J29" s="175">
        <f t="shared" si="1"/>
        <v>33</v>
      </c>
      <c r="K29" s="175">
        <v>33</v>
      </c>
      <c r="L29" s="175" t="s">
        <v>11</v>
      </c>
      <c r="M29" s="175" t="s">
        <v>11</v>
      </c>
      <c r="N29" s="175" t="s">
        <v>11</v>
      </c>
      <c r="O29" s="175" t="s">
        <v>11</v>
      </c>
      <c r="P29" s="175">
        <f t="shared" si="2"/>
        <v>1242</v>
      </c>
      <c r="Q29" s="175">
        <f>SUM(S29,U29,'8-2 續1'!C29,'8-2 續1'!E29,'8-2 續1'!G29)</f>
        <v>629</v>
      </c>
      <c r="R29" s="175">
        <f>SUM(T29,V29,'8-2 續1'!D29,'8-2 續1'!F29,'8-2 續1'!H29)</f>
        <v>613</v>
      </c>
      <c r="S29" s="175">
        <v>629</v>
      </c>
      <c r="T29" s="175">
        <v>613</v>
      </c>
      <c r="U29" s="175" t="s">
        <v>11</v>
      </c>
      <c r="V29" s="175" t="s">
        <v>11</v>
      </c>
      <c r="W29" s="304"/>
      <c r="X29" s="304"/>
      <c r="Y29" s="191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</row>
    <row r="30" spans="1:43" ht="24.75" customHeight="1">
      <c r="A30" s="304" t="s">
        <v>365</v>
      </c>
      <c r="B30" s="305"/>
      <c r="C30" s="175"/>
      <c r="D30" s="175">
        <v>140</v>
      </c>
      <c r="E30" s="175">
        <v>60</v>
      </c>
      <c r="F30" s="175">
        <v>80</v>
      </c>
      <c r="G30" s="175">
        <v>17</v>
      </c>
      <c r="H30" s="175">
        <v>4</v>
      </c>
      <c r="I30" s="175">
        <v>13</v>
      </c>
      <c r="J30" s="175">
        <f t="shared" si="1"/>
        <v>54</v>
      </c>
      <c r="K30" s="175">
        <v>36</v>
      </c>
      <c r="L30" s="175" t="s">
        <v>11</v>
      </c>
      <c r="M30" s="175">
        <v>18</v>
      </c>
      <c r="N30" s="175" t="s">
        <v>11</v>
      </c>
      <c r="O30" s="175" t="s">
        <v>11</v>
      </c>
      <c r="P30" s="175">
        <f t="shared" si="2"/>
        <v>2063</v>
      </c>
      <c r="Q30" s="175">
        <f>SUM(S30,U30,'8-2 續1'!C30,'8-2 續1'!E30,'8-2 續1'!G30)</f>
        <v>843</v>
      </c>
      <c r="R30" s="175">
        <f>SUM(T30,V30,'8-2 續1'!D30,'8-2 續1'!F30,'8-2 續1'!H30)</f>
        <v>1220</v>
      </c>
      <c r="S30" s="175">
        <v>662</v>
      </c>
      <c r="T30" s="175">
        <v>720</v>
      </c>
      <c r="U30" s="175" t="s">
        <v>11</v>
      </c>
      <c r="V30" s="175" t="s">
        <v>11</v>
      </c>
      <c r="W30" s="304"/>
      <c r="X30" s="304"/>
      <c r="Y30" s="191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</row>
    <row r="31" spans="1:43" ht="24.75" customHeight="1">
      <c r="A31" s="304" t="s">
        <v>366</v>
      </c>
      <c r="B31" s="305"/>
      <c r="C31" s="175"/>
      <c r="D31" s="175">
        <v>118</v>
      </c>
      <c r="E31" s="175">
        <v>40</v>
      </c>
      <c r="F31" s="175">
        <v>78</v>
      </c>
      <c r="G31" s="175">
        <v>12</v>
      </c>
      <c r="H31" s="175">
        <v>3</v>
      </c>
      <c r="I31" s="175">
        <v>9</v>
      </c>
      <c r="J31" s="175">
        <f t="shared" si="1"/>
        <v>48</v>
      </c>
      <c r="K31" s="175">
        <v>48</v>
      </c>
      <c r="L31" s="175" t="s">
        <v>11</v>
      </c>
      <c r="M31" s="175" t="s">
        <v>11</v>
      </c>
      <c r="N31" s="175" t="s">
        <v>11</v>
      </c>
      <c r="O31" s="175" t="s">
        <v>11</v>
      </c>
      <c r="P31" s="175">
        <f t="shared" si="2"/>
        <v>1814</v>
      </c>
      <c r="Q31" s="175">
        <f>SUM(S31,U31,'8-2 續1'!C31,'8-2 續1'!E31,'8-2 續1'!G31)</f>
        <v>933</v>
      </c>
      <c r="R31" s="175">
        <f>SUM(T31,V31,'8-2 續1'!D31,'8-2 續1'!F31,'8-2 續1'!H31)</f>
        <v>881</v>
      </c>
      <c r="S31" s="175">
        <v>933</v>
      </c>
      <c r="T31" s="175">
        <v>881</v>
      </c>
      <c r="U31" s="175" t="s">
        <v>11</v>
      </c>
      <c r="V31" s="175" t="s">
        <v>11</v>
      </c>
      <c r="W31" s="304"/>
      <c r="X31" s="304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</row>
    <row r="32" spans="1:43" ht="24.75" customHeight="1">
      <c r="A32" s="304" t="s">
        <v>367</v>
      </c>
      <c r="B32" s="305"/>
      <c r="C32" s="175"/>
      <c r="D32" s="175">
        <v>135</v>
      </c>
      <c r="E32" s="175">
        <v>47</v>
      </c>
      <c r="F32" s="175">
        <v>88</v>
      </c>
      <c r="G32" s="175">
        <v>16</v>
      </c>
      <c r="H32" s="175">
        <v>4</v>
      </c>
      <c r="I32" s="175">
        <v>12</v>
      </c>
      <c r="J32" s="175">
        <f t="shared" si="1"/>
        <v>24</v>
      </c>
      <c r="K32" s="175">
        <v>12</v>
      </c>
      <c r="L32" s="175" t="s">
        <v>11</v>
      </c>
      <c r="M32" s="175">
        <v>12</v>
      </c>
      <c r="N32" s="175" t="s">
        <v>11</v>
      </c>
      <c r="O32" s="175" t="s">
        <v>11</v>
      </c>
      <c r="P32" s="175">
        <f t="shared" si="2"/>
        <v>879</v>
      </c>
      <c r="Q32" s="175">
        <f>SUM(S32,U32,'8-2 續1'!C32,'8-2 續1'!E32,'8-2 續1'!G32)</f>
        <v>500</v>
      </c>
      <c r="R32" s="175">
        <f>SUM(T32,V32,'8-2 續1'!D32,'8-2 續1'!F32,'8-2 續1'!H32)</f>
        <v>379</v>
      </c>
      <c r="S32" s="175">
        <v>235</v>
      </c>
      <c r="T32" s="175">
        <v>224</v>
      </c>
      <c r="U32" s="175" t="s">
        <v>11</v>
      </c>
      <c r="V32" s="175" t="s">
        <v>11</v>
      </c>
      <c r="W32" s="304"/>
      <c r="X32" s="304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</row>
    <row r="33" spans="1:43" ht="24.75" customHeight="1">
      <c r="A33" s="304" t="s">
        <v>368</v>
      </c>
      <c r="B33" s="305"/>
      <c r="C33" s="175"/>
      <c r="D33" s="175">
        <v>166</v>
      </c>
      <c r="E33" s="175">
        <v>42</v>
      </c>
      <c r="F33" s="175">
        <v>124</v>
      </c>
      <c r="G33" s="175">
        <v>18</v>
      </c>
      <c r="H33" s="175">
        <v>0</v>
      </c>
      <c r="I33" s="175">
        <v>18</v>
      </c>
      <c r="J33" s="175">
        <f t="shared" si="1"/>
        <v>33</v>
      </c>
      <c r="K33" s="175">
        <v>33</v>
      </c>
      <c r="L33" s="175" t="s">
        <v>11</v>
      </c>
      <c r="M33" s="175" t="s">
        <v>11</v>
      </c>
      <c r="N33" s="175" t="s">
        <v>11</v>
      </c>
      <c r="O33" s="175" t="s">
        <v>11</v>
      </c>
      <c r="P33" s="175">
        <f t="shared" si="2"/>
        <v>1272</v>
      </c>
      <c r="Q33" s="175">
        <f>SUM(S33,U33,'8-2 續1'!C33,'8-2 續1'!E33,'8-2 續1'!G33)</f>
        <v>671</v>
      </c>
      <c r="R33" s="175">
        <f>SUM(T33,V33,'8-2 續1'!D33,'8-2 續1'!F33,'8-2 續1'!H33)</f>
        <v>601</v>
      </c>
      <c r="S33" s="175">
        <v>671</v>
      </c>
      <c r="T33" s="175">
        <v>601</v>
      </c>
      <c r="U33" s="175" t="s">
        <v>11</v>
      </c>
      <c r="V33" s="175" t="s">
        <v>11</v>
      </c>
      <c r="W33" s="304"/>
      <c r="X33" s="304"/>
      <c r="Y33" s="191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</row>
    <row r="34" spans="1:55" ht="24.75" customHeight="1" thickBot="1">
      <c r="A34" s="314" t="s">
        <v>369</v>
      </c>
      <c r="B34" s="315"/>
      <c r="C34" s="172"/>
      <c r="D34" s="172">
        <v>106</v>
      </c>
      <c r="E34" s="172">
        <v>43</v>
      </c>
      <c r="F34" s="172">
        <v>63</v>
      </c>
      <c r="G34" s="172">
        <v>15</v>
      </c>
      <c r="H34" s="172">
        <v>4</v>
      </c>
      <c r="I34" s="172">
        <v>11</v>
      </c>
      <c r="J34" s="172">
        <f t="shared" si="1"/>
        <v>45</v>
      </c>
      <c r="K34" s="172">
        <v>45</v>
      </c>
      <c r="L34" s="172" t="s">
        <v>11</v>
      </c>
      <c r="M34" s="172" t="s">
        <v>11</v>
      </c>
      <c r="N34" s="172" t="s">
        <v>11</v>
      </c>
      <c r="O34" s="172" t="s">
        <v>11</v>
      </c>
      <c r="P34" s="172">
        <f t="shared" si="2"/>
        <v>1705</v>
      </c>
      <c r="Q34" s="172">
        <f>SUM(S34,U34,'8-2 續1'!C34,'8-2 續1'!E34,'8-2 續1'!G34)</f>
        <v>605</v>
      </c>
      <c r="R34" s="172">
        <f>SUM(T34,V34,'8-2 續1'!D34,'8-2 續1'!F34,'8-2 續1'!H34)</f>
        <v>1100</v>
      </c>
      <c r="S34" s="172">
        <v>605</v>
      </c>
      <c r="T34" s="172">
        <v>1100</v>
      </c>
      <c r="U34" s="172" t="s">
        <v>11</v>
      </c>
      <c r="V34" s="172" t="s">
        <v>11</v>
      </c>
      <c r="W34" s="304"/>
      <c r="X34" s="304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ht="12" customHeight="1">
      <c r="A35" s="137" t="s">
        <v>135</v>
      </c>
      <c r="B35" s="203"/>
      <c r="C35" s="203"/>
      <c r="D35" s="203"/>
      <c r="E35" s="203"/>
      <c r="F35" s="203"/>
      <c r="G35" s="203"/>
      <c r="H35" s="203"/>
      <c r="I35" s="37"/>
      <c r="J35" s="86"/>
      <c r="K35" s="37" t="s">
        <v>64</v>
      </c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6"/>
      <c r="X35" s="196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43" s="33" customFormat="1" ht="12" customHeight="1">
      <c r="A36" s="199" t="s">
        <v>428</v>
      </c>
      <c r="K36" s="102" t="s">
        <v>429</v>
      </c>
      <c r="L36" s="86"/>
      <c r="M36" s="86"/>
      <c r="O36" s="86"/>
      <c r="P36" s="86"/>
      <c r="Q36" s="86"/>
      <c r="R36" s="86"/>
      <c r="S36" s="86"/>
      <c r="T36" s="86"/>
      <c r="U36" s="86"/>
      <c r="V36" s="86"/>
      <c r="W36" s="137"/>
      <c r="X36" s="203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</row>
    <row r="37" spans="1:43" s="33" customFormat="1" ht="12" customHeight="1">
      <c r="A37" s="199" t="s">
        <v>494</v>
      </c>
      <c r="K37" s="102" t="s">
        <v>496</v>
      </c>
      <c r="L37" s="86"/>
      <c r="M37" s="86"/>
      <c r="O37" s="86"/>
      <c r="P37" s="86"/>
      <c r="Q37" s="86"/>
      <c r="R37" s="86"/>
      <c r="S37" s="86"/>
      <c r="T37" s="86"/>
      <c r="U37" s="86"/>
      <c r="V37" s="86"/>
      <c r="W37" s="137"/>
      <c r="X37" s="203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</row>
    <row r="38" spans="1:43" s="142" customFormat="1" ht="12" customHeight="1">
      <c r="A38" s="142" t="s">
        <v>495</v>
      </c>
      <c r="B38" s="60"/>
      <c r="C38" s="60"/>
      <c r="D38" s="60"/>
      <c r="E38" s="60"/>
      <c r="G38" s="60"/>
      <c r="H38" s="60"/>
      <c r="I38" s="60"/>
      <c r="J38" s="197"/>
      <c r="K38" s="142" t="s">
        <v>497</v>
      </c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6"/>
      <c r="X38" s="196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</row>
    <row r="39" spans="1:43" s="10" customFormat="1" ht="12" customHeight="1">
      <c r="A39" s="190"/>
      <c r="K39" s="142" t="s">
        <v>498</v>
      </c>
      <c r="P39" s="142"/>
      <c r="Q39" s="142"/>
      <c r="V39" s="191"/>
      <c r="W39" s="190"/>
      <c r="AC39" s="191"/>
      <c r="AQ39" s="191"/>
    </row>
    <row r="40" spans="1:43" s="202" customFormat="1" ht="36" customHeight="1">
      <c r="A40" s="316"/>
      <c r="B40" s="316"/>
      <c r="C40" s="316"/>
      <c r="D40" s="316"/>
      <c r="E40" s="316"/>
      <c r="F40" s="316"/>
      <c r="G40" s="316"/>
      <c r="H40" s="316"/>
      <c r="I40" s="316"/>
      <c r="J40" s="316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6"/>
      <c r="X40" s="316"/>
      <c r="Y40" s="316"/>
      <c r="Z40" s="316"/>
      <c r="AA40" s="316"/>
      <c r="AB40" s="316"/>
      <c r="AC40" s="316"/>
      <c r="AD40" s="316"/>
      <c r="AE40" s="316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</row>
    <row r="41" spans="1:29" s="185" customFormat="1" ht="18" customHeight="1">
      <c r="A41" s="316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</row>
    <row r="42" spans="1:43" s="10" customFormat="1" ht="33" customHeight="1">
      <c r="A42" s="290"/>
      <c r="B42" s="259"/>
      <c r="C42" s="44"/>
      <c r="D42" s="290"/>
      <c r="E42" s="290"/>
      <c r="F42" s="290"/>
      <c r="G42" s="290"/>
      <c r="H42" s="259"/>
      <c r="I42" s="259"/>
      <c r="J42" s="290"/>
      <c r="K42" s="290"/>
      <c r="L42" s="290"/>
      <c r="M42" s="290"/>
      <c r="N42" s="290"/>
      <c r="O42" s="290"/>
      <c r="P42" s="259"/>
      <c r="Q42" s="259"/>
      <c r="R42" s="259"/>
      <c r="S42" s="259"/>
      <c r="T42" s="259"/>
      <c r="U42" s="259"/>
      <c r="V42" s="259"/>
      <c r="W42" s="290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</row>
    <row r="43" spans="1:43" s="10" customFormat="1" ht="33" customHeight="1">
      <c r="A43" s="259"/>
      <c r="B43" s="259"/>
      <c r="C43" s="290"/>
      <c r="D43" s="290"/>
      <c r="E43" s="290"/>
      <c r="F43" s="290"/>
      <c r="G43" s="290"/>
      <c r="H43" s="290"/>
      <c r="I43" s="290"/>
      <c r="J43" s="290"/>
      <c r="K43" s="290"/>
      <c r="L43" s="44"/>
      <c r="M43" s="290"/>
      <c r="N43" s="290"/>
      <c r="O43" s="290"/>
      <c r="P43" s="290"/>
      <c r="Q43" s="259"/>
      <c r="R43" s="259"/>
      <c r="S43" s="290"/>
      <c r="T43" s="259"/>
      <c r="U43" s="290"/>
      <c r="V43" s="290"/>
      <c r="W43" s="259"/>
      <c r="X43" s="259"/>
      <c r="Y43" s="290"/>
      <c r="Z43" s="259"/>
      <c r="AA43" s="290"/>
      <c r="AB43" s="259"/>
      <c r="AC43" s="290"/>
      <c r="AD43" s="290"/>
      <c r="AE43" s="290"/>
      <c r="AF43" s="259"/>
      <c r="AG43" s="259"/>
      <c r="AH43" s="290"/>
      <c r="AI43" s="259"/>
      <c r="AJ43" s="290"/>
      <c r="AK43" s="259"/>
      <c r="AL43" s="290"/>
      <c r="AM43" s="259"/>
      <c r="AN43" s="290"/>
      <c r="AO43" s="259"/>
      <c r="AP43" s="290"/>
      <c r="AQ43" s="290"/>
    </row>
    <row r="44" spans="1:43" s="10" customFormat="1" ht="36" customHeight="1">
      <c r="A44" s="259"/>
      <c r="B44" s="259"/>
      <c r="C44" s="290"/>
      <c r="D44" s="259"/>
      <c r="E44" s="259"/>
      <c r="F44" s="259"/>
      <c r="G44" s="259"/>
      <c r="H44" s="259"/>
      <c r="I44" s="259"/>
      <c r="J44" s="259"/>
      <c r="K44" s="259"/>
      <c r="L44" s="44"/>
      <c r="M44" s="259"/>
      <c r="N44" s="290"/>
      <c r="O44" s="290"/>
      <c r="P44" s="44"/>
      <c r="Q44" s="44"/>
      <c r="R44" s="44"/>
      <c r="S44" s="44"/>
      <c r="T44" s="44"/>
      <c r="U44" s="44"/>
      <c r="V44" s="44"/>
      <c r="W44" s="259"/>
      <c r="X44" s="259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24" customFormat="1" ht="27.75" customHeight="1">
      <c r="A45" s="304"/>
      <c r="B45" s="304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304"/>
      <c r="X45" s="304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</row>
    <row r="46" spans="1:43" s="24" customFormat="1" ht="27.75" customHeight="1">
      <c r="A46" s="318"/>
      <c r="B46" s="318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318"/>
      <c r="X46" s="318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</row>
    <row r="47" spans="1:43" s="24" customFormat="1" ht="27.75" customHeight="1">
      <c r="A47" s="318"/>
      <c r="B47" s="318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318"/>
      <c r="X47" s="318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</row>
    <row r="48" spans="1:43" s="24" customFormat="1" ht="27.75" customHeight="1">
      <c r="A48" s="318"/>
      <c r="B48" s="318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318"/>
      <c r="X48" s="318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</row>
    <row r="49" spans="1:43" s="24" customFormat="1" ht="27.75" customHeight="1">
      <c r="A49" s="318"/>
      <c r="B49" s="318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318"/>
      <c r="X49" s="318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</row>
    <row r="50" spans="1:43" s="24" customFormat="1" ht="27.75" customHeight="1">
      <c r="A50" s="318"/>
      <c r="B50" s="318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318"/>
      <c r="X50" s="318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</row>
    <row r="51" spans="1:43" s="24" customFormat="1" ht="27.75" customHeight="1">
      <c r="A51" s="318"/>
      <c r="B51" s="318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318"/>
      <c r="X51" s="318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</row>
    <row r="52" spans="1:43" s="24" customFormat="1" ht="27.75" customHeight="1">
      <c r="A52" s="318"/>
      <c r="B52" s="318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318"/>
      <c r="X52" s="318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</row>
    <row r="53" spans="1:43" s="24" customFormat="1" ht="27.75" customHeight="1">
      <c r="A53" s="318"/>
      <c r="B53" s="318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318"/>
      <c r="X53" s="318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</row>
    <row r="54" spans="1:43" s="24" customFormat="1" ht="27.75" customHeight="1">
      <c r="A54" s="318"/>
      <c r="B54" s="318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318"/>
      <c r="X54" s="318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</row>
    <row r="55" spans="1:43" s="24" customFormat="1" ht="27.75" customHeight="1">
      <c r="A55" s="318"/>
      <c r="B55" s="318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318"/>
      <c r="X55" s="318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</row>
    <row r="56" spans="1:43" s="24" customFormat="1" ht="27.75" customHeight="1">
      <c r="A56" s="318"/>
      <c r="B56" s="318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318"/>
      <c r="X56" s="318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</row>
    <row r="57" spans="1:43" s="24" customFormat="1" ht="27.75" customHeight="1">
      <c r="A57" s="318"/>
      <c r="B57" s="318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318"/>
      <c r="X57" s="318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</row>
    <row r="58" spans="1:43" s="24" customFormat="1" ht="27.75" customHeight="1">
      <c r="A58" s="318"/>
      <c r="B58" s="318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318"/>
      <c r="X58" s="318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</row>
    <row r="59" spans="1:43" s="24" customFormat="1" ht="27.75" customHeight="1">
      <c r="A59" s="319"/>
      <c r="B59" s="319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319"/>
      <c r="X59" s="319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</row>
    <row r="60" spans="1:43" s="24" customFormat="1" ht="27.75" customHeight="1">
      <c r="A60" s="319"/>
      <c r="B60" s="319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319"/>
      <c r="X60" s="319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</row>
    <row r="61" spans="1:43" s="24" customFormat="1" ht="27.75" customHeight="1">
      <c r="A61" s="319"/>
      <c r="B61" s="319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319"/>
      <c r="X61" s="319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</row>
    <row r="62" spans="1:43" s="24" customFormat="1" ht="27.75" customHeight="1">
      <c r="A62" s="319"/>
      <c r="B62" s="319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319"/>
      <c r="X62" s="319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</row>
    <row r="63" spans="1:43" s="24" customFormat="1" ht="12" customHeight="1">
      <c r="A63" s="304"/>
      <c r="B63" s="304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304"/>
      <c r="X63" s="304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</row>
    <row r="64" spans="1:29" s="24" customFormat="1" ht="12" customHeight="1">
      <c r="A64" s="320"/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3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</row>
    <row r="65" spans="1:29" s="24" customFormat="1" ht="12" customHeight="1">
      <c r="A65" s="320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2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</row>
    <row r="66" spans="14:29" s="24" customFormat="1" ht="12" customHeight="1"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</row>
  </sheetData>
  <sheetProtection formatCells="0" formatRows="0" insertRows="0" deleteRows="0"/>
  <mergeCells count="153">
    <mergeCell ref="A65:M65"/>
    <mergeCell ref="N65:AC66"/>
    <mergeCell ref="A62:B62"/>
    <mergeCell ref="W62:X62"/>
    <mergeCell ref="A63:B63"/>
    <mergeCell ref="W63:X63"/>
    <mergeCell ref="A64:M64"/>
    <mergeCell ref="N64:AC64"/>
    <mergeCell ref="A59:B59"/>
    <mergeCell ref="W59:X59"/>
    <mergeCell ref="A60:B60"/>
    <mergeCell ref="W60:X60"/>
    <mergeCell ref="A61:B61"/>
    <mergeCell ref="W61:X61"/>
    <mergeCell ref="A56:B56"/>
    <mergeCell ref="W56:X56"/>
    <mergeCell ref="A57:B57"/>
    <mergeCell ref="W57:X57"/>
    <mergeCell ref="A58:B58"/>
    <mergeCell ref="W58:X58"/>
    <mergeCell ref="A53:B53"/>
    <mergeCell ref="W53:X53"/>
    <mergeCell ref="A54:B54"/>
    <mergeCell ref="W54:X54"/>
    <mergeCell ref="A55:B55"/>
    <mergeCell ref="W55:X55"/>
    <mergeCell ref="A50:B50"/>
    <mergeCell ref="W50:X50"/>
    <mergeCell ref="A51:B51"/>
    <mergeCell ref="W51:X51"/>
    <mergeCell ref="A52:B52"/>
    <mergeCell ref="W52:X52"/>
    <mergeCell ref="A47:B47"/>
    <mergeCell ref="W47:X47"/>
    <mergeCell ref="A48:B48"/>
    <mergeCell ref="W48:X48"/>
    <mergeCell ref="A49:B49"/>
    <mergeCell ref="W49:X49"/>
    <mergeCell ref="AL43:AM43"/>
    <mergeCell ref="AN43:AO43"/>
    <mergeCell ref="AP43:AQ43"/>
    <mergeCell ref="A45:B45"/>
    <mergeCell ref="W45:X45"/>
    <mergeCell ref="A46:B46"/>
    <mergeCell ref="W46:X46"/>
    <mergeCell ref="Y43:Z43"/>
    <mergeCell ref="AA43:AB43"/>
    <mergeCell ref="AC43:AD43"/>
    <mergeCell ref="H43:H44"/>
    <mergeCell ref="I43:I44"/>
    <mergeCell ref="J43:J44"/>
    <mergeCell ref="P43:R43"/>
    <mergeCell ref="S43:T43"/>
    <mergeCell ref="U43:V43"/>
    <mergeCell ref="M43:M44"/>
    <mergeCell ref="N43:N44"/>
    <mergeCell ref="O43:O44"/>
    <mergeCell ref="Y42:AD42"/>
    <mergeCell ref="AE42:AQ42"/>
    <mergeCell ref="C43:C44"/>
    <mergeCell ref="D43:D44"/>
    <mergeCell ref="E43:E44"/>
    <mergeCell ref="F43:F44"/>
    <mergeCell ref="G43:G44"/>
    <mergeCell ref="AE43:AG43"/>
    <mergeCell ref="AH43:AI43"/>
    <mergeCell ref="AJ43:AK43"/>
    <mergeCell ref="AF40:AQ40"/>
    <mergeCell ref="A41:M41"/>
    <mergeCell ref="N41:AC41"/>
    <mergeCell ref="A42:B44"/>
    <mergeCell ref="D42:F42"/>
    <mergeCell ref="G42:I42"/>
    <mergeCell ref="J42:O42"/>
    <mergeCell ref="P42:V42"/>
    <mergeCell ref="W42:X44"/>
    <mergeCell ref="K43:K44"/>
    <mergeCell ref="A33:B33"/>
    <mergeCell ref="W33:X33"/>
    <mergeCell ref="A34:B34"/>
    <mergeCell ref="W34:X34"/>
    <mergeCell ref="A40:J40"/>
    <mergeCell ref="K40:V40"/>
    <mergeCell ref="W40:AE40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7:B17"/>
    <mergeCell ref="W17:X17"/>
    <mergeCell ref="I5:I6"/>
    <mergeCell ref="J5:J6"/>
    <mergeCell ref="P5:R5"/>
    <mergeCell ref="S5:T5"/>
    <mergeCell ref="K5:K6"/>
    <mergeCell ref="M5:M6"/>
    <mergeCell ref="N5:N6"/>
    <mergeCell ref="O5:O6"/>
    <mergeCell ref="AH5:AI5"/>
    <mergeCell ref="AJ5:AK5"/>
    <mergeCell ref="AL5:AM5"/>
    <mergeCell ref="AN5:AO5"/>
    <mergeCell ref="AP5:AQ5"/>
    <mergeCell ref="C5:C6"/>
    <mergeCell ref="D5:D6"/>
    <mergeCell ref="E5:E6"/>
    <mergeCell ref="F5:F6"/>
    <mergeCell ref="G5:G6"/>
    <mergeCell ref="AF2:AQ2"/>
    <mergeCell ref="A4:B6"/>
    <mergeCell ref="D4:F4"/>
    <mergeCell ref="G4:I4"/>
    <mergeCell ref="J4:O4"/>
    <mergeCell ref="Y4:AD4"/>
    <mergeCell ref="AE4:AQ4"/>
    <mergeCell ref="AA5:AB5"/>
    <mergeCell ref="AC5:AD5"/>
    <mergeCell ref="AE5:AG5"/>
    <mergeCell ref="P4:V4"/>
    <mergeCell ref="W4:X6"/>
    <mergeCell ref="U5:V5"/>
    <mergeCell ref="Y5:Z5"/>
    <mergeCell ref="A2:J2"/>
    <mergeCell ref="K2:V2"/>
    <mergeCell ref="W2:AE2"/>
    <mergeCell ref="H5:H6"/>
    <mergeCell ref="L5:L6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63"/>
  <sheetViews>
    <sheetView showGridLines="0" view="pageBreakPreview" zoomScaleNormal="115" zoomScaleSheetLayoutView="100" zoomScalePageLayoutView="13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25390625" defaultRowHeight="19.5" customHeight="1"/>
  <cols>
    <col min="1" max="1" width="20.875" style="18" customWidth="1"/>
    <col min="2" max="2" width="21.125" style="18" customWidth="1"/>
    <col min="3" max="8" width="7.375" style="18" customWidth="1"/>
    <col min="9" max="21" width="6.625" style="18" customWidth="1"/>
    <col min="22" max="16384" width="7.25390625" style="18" customWidth="1"/>
  </cols>
  <sheetData>
    <row r="1" spans="1:21" s="6" customFormat="1" ht="18" customHeight="1">
      <c r="A1" s="5" t="s">
        <v>108</v>
      </c>
      <c r="G1" s="8"/>
      <c r="U1" s="8" t="s">
        <v>8</v>
      </c>
    </row>
    <row r="2" spans="1:21" s="200" customFormat="1" ht="24.75" customHeight="1">
      <c r="A2" s="242" t="s">
        <v>405</v>
      </c>
      <c r="B2" s="242"/>
      <c r="C2" s="242"/>
      <c r="D2" s="242"/>
      <c r="E2" s="242"/>
      <c r="F2" s="242"/>
      <c r="G2" s="242"/>
      <c r="H2" s="242"/>
      <c r="I2" s="242"/>
      <c r="J2" s="288" t="s">
        <v>77</v>
      </c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22" s="184" customFormat="1" ht="3" customHeight="1" thickBot="1">
      <c r="A3" s="192"/>
      <c r="B3" s="192"/>
      <c r="C3" s="192"/>
      <c r="D3" s="192"/>
      <c r="E3" s="192"/>
      <c r="F3" s="192"/>
      <c r="G3" s="192"/>
      <c r="V3" s="185"/>
    </row>
    <row r="4" spans="1:22" s="6" customFormat="1" ht="24.75" customHeight="1">
      <c r="A4" s="297" t="s">
        <v>254</v>
      </c>
      <c r="B4" s="298"/>
      <c r="C4" s="326" t="s">
        <v>345</v>
      </c>
      <c r="D4" s="273"/>
      <c r="E4" s="273"/>
      <c r="F4" s="273"/>
      <c r="G4" s="273"/>
      <c r="H4" s="278"/>
      <c r="I4" s="273" t="s">
        <v>352</v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10"/>
    </row>
    <row r="5" spans="1:22" s="6" customFormat="1" ht="40.5" customHeight="1">
      <c r="A5" s="277"/>
      <c r="B5" s="299"/>
      <c r="C5" s="325" t="s">
        <v>318</v>
      </c>
      <c r="D5" s="277"/>
      <c r="E5" s="270" t="s">
        <v>319</v>
      </c>
      <c r="F5" s="277"/>
      <c r="G5" s="270" t="s">
        <v>353</v>
      </c>
      <c r="H5" s="276"/>
      <c r="I5" s="327" t="s">
        <v>112</v>
      </c>
      <c r="J5" s="308"/>
      <c r="K5" s="308"/>
      <c r="L5" s="270" t="s">
        <v>320</v>
      </c>
      <c r="M5" s="277"/>
      <c r="N5" s="270" t="s">
        <v>321</v>
      </c>
      <c r="O5" s="277"/>
      <c r="P5" s="270" t="s">
        <v>318</v>
      </c>
      <c r="Q5" s="277"/>
      <c r="R5" s="270" t="s">
        <v>319</v>
      </c>
      <c r="S5" s="277"/>
      <c r="T5" s="270" t="s">
        <v>353</v>
      </c>
      <c r="U5" s="279"/>
      <c r="V5" s="10"/>
    </row>
    <row r="6" spans="1:22" s="6" customFormat="1" ht="25.5" customHeight="1" thickBot="1">
      <c r="A6" s="300"/>
      <c r="B6" s="301"/>
      <c r="C6" s="195" t="s">
        <v>121</v>
      </c>
      <c r="D6" s="69" t="s">
        <v>122</v>
      </c>
      <c r="E6" s="69" t="s">
        <v>121</v>
      </c>
      <c r="F6" s="69" t="s">
        <v>122</v>
      </c>
      <c r="G6" s="69" t="s">
        <v>121</v>
      </c>
      <c r="H6" s="69" t="s">
        <v>122</v>
      </c>
      <c r="I6" s="46" t="s">
        <v>120</v>
      </c>
      <c r="J6" s="46" t="s">
        <v>121</v>
      </c>
      <c r="K6" s="47" t="s">
        <v>122</v>
      </c>
      <c r="L6" s="69" t="s">
        <v>121</v>
      </c>
      <c r="M6" s="69" t="s">
        <v>122</v>
      </c>
      <c r="N6" s="69" t="s">
        <v>121</v>
      </c>
      <c r="O6" s="69" t="s">
        <v>122</v>
      </c>
      <c r="P6" s="69" t="s">
        <v>121</v>
      </c>
      <c r="Q6" s="69" t="s">
        <v>122</v>
      </c>
      <c r="R6" s="69" t="s">
        <v>121</v>
      </c>
      <c r="S6" s="69" t="s">
        <v>122</v>
      </c>
      <c r="T6" s="69" t="s">
        <v>121</v>
      </c>
      <c r="U6" s="70" t="s">
        <v>122</v>
      </c>
      <c r="V6" s="10"/>
    </row>
    <row r="7" spans="1:21" ht="16.5" customHeight="1">
      <c r="A7" s="201" t="s">
        <v>259</v>
      </c>
      <c r="B7" s="16"/>
      <c r="C7" s="197">
        <v>16431</v>
      </c>
      <c r="D7" s="197">
        <v>13746</v>
      </c>
      <c r="E7" s="197">
        <v>2938</v>
      </c>
      <c r="F7" s="197">
        <v>1601</v>
      </c>
      <c r="G7" s="197">
        <v>8648</v>
      </c>
      <c r="H7" s="197">
        <v>6107</v>
      </c>
      <c r="I7" s="197">
        <v>25646</v>
      </c>
      <c r="J7" s="197">
        <v>13382</v>
      </c>
      <c r="K7" s="197">
        <v>12264</v>
      </c>
      <c r="L7" s="197">
        <v>3892</v>
      </c>
      <c r="M7" s="197">
        <v>4164</v>
      </c>
      <c r="N7" s="197">
        <v>1952</v>
      </c>
      <c r="O7" s="197">
        <v>1205</v>
      </c>
      <c r="P7" s="197">
        <v>4606</v>
      </c>
      <c r="Q7" s="197">
        <v>4940</v>
      </c>
      <c r="R7" s="197">
        <v>617</v>
      </c>
      <c r="S7" s="197">
        <v>295</v>
      </c>
      <c r="T7" s="197">
        <v>2315</v>
      </c>
      <c r="U7" s="197">
        <v>1660</v>
      </c>
    </row>
    <row r="8" spans="1:21" ht="16.5" customHeight="1">
      <c r="A8" s="142" t="s">
        <v>260</v>
      </c>
      <c r="B8" s="16"/>
      <c r="C8" s="197">
        <v>16946</v>
      </c>
      <c r="D8" s="197">
        <v>14111</v>
      </c>
      <c r="E8" s="197">
        <v>2909</v>
      </c>
      <c r="F8" s="197">
        <v>1780</v>
      </c>
      <c r="G8" s="197">
        <v>8700</v>
      </c>
      <c r="H8" s="197">
        <v>6206</v>
      </c>
      <c r="I8" s="197">
        <v>26348</v>
      </c>
      <c r="J8" s="197">
        <v>14310</v>
      </c>
      <c r="K8" s="197">
        <v>12038</v>
      </c>
      <c r="L8" s="197">
        <v>4053</v>
      </c>
      <c r="M8" s="197">
        <v>3948</v>
      </c>
      <c r="N8" s="197">
        <v>2157</v>
      </c>
      <c r="O8" s="197">
        <v>1524</v>
      </c>
      <c r="P8" s="197">
        <v>4849</v>
      </c>
      <c r="Q8" s="197">
        <v>4322</v>
      </c>
      <c r="R8" s="197">
        <v>777</v>
      </c>
      <c r="S8" s="197">
        <v>422</v>
      </c>
      <c r="T8" s="197">
        <v>2474</v>
      </c>
      <c r="U8" s="197">
        <v>1822</v>
      </c>
    </row>
    <row r="9" spans="1:21" ht="16.5" customHeight="1">
      <c r="A9" s="142" t="s">
        <v>261</v>
      </c>
      <c r="B9" s="16"/>
      <c r="C9" s="197">
        <v>17423</v>
      </c>
      <c r="D9" s="197">
        <v>14583</v>
      </c>
      <c r="E9" s="197">
        <v>2979</v>
      </c>
      <c r="F9" s="197">
        <v>2011</v>
      </c>
      <c r="G9" s="197">
        <v>8270</v>
      </c>
      <c r="H9" s="197">
        <v>5904</v>
      </c>
      <c r="I9" s="197">
        <v>26595</v>
      </c>
      <c r="J9" s="197">
        <v>14375</v>
      </c>
      <c r="K9" s="197">
        <v>12220</v>
      </c>
      <c r="L9" s="197">
        <v>3973</v>
      </c>
      <c r="M9" s="197">
        <v>4007</v>
      </c>
      <c r="N9" s="197">
        <v>1932</v>
      </c>
      <c r="O9" s="197">
        <v>1508</v>
      </c>
      <c r="P9" s="197">
        <v>5048</v>
      </c>
      <c r="Q9" s="197">
        <v>4393</v>
      </c>
      <c r="R9" s="197">
        <v>842</v>
      </c>
      <c r="S9" s="197">
        <v>444</v>
      </c>
      <c r="T9" s="197">
        <v>2580</v>
      </c>
      <c r="U9" s="197">
        <v>1868</v>
      </c>
    </row>
    <row r="10" spans="1:21" ht="16.5" customHeight="1">
      <c r="A10" s="142" t="s">
        <v>262</v>
      </c>
      <c r="B10" s="16"/>
      <c r="C10" s="197">
        <v>18112</v>
      </c>
      <c r="D10" s="197">
        <v>15159</v>
      </c>
      <c r="E10" s="197">
        <v>2849</v>
      </c>
      <c r="F10" s="197">
        <v>2003</v>
      </c>
      <c r="G10" s="197">
        <v>7965</v>
      </c>
      <c r="H10" s="197">
        <v>5412</v>
      </c>
      <c r="I10" s="197">
        <v>27335</v>
      </c>
      <c r="J10" s="197">
        <v>14816</v>
      </c>
      <c r="K10" s="197">
        <v>12519</v>
      </c>
      <c r="L10" s="197">
        <v>4148</v>
      </c>
      <c r="M10" s="197">
        <v>4010</v>
      </c>
      <c r="N10" s="197">
        <v>1884</v>
      </c>
      <c r="O10" s="197">
        <v>1423</v>
      </c>
      <c r="P10" s="197">
        <v>5338</v>
      </c>
      <c r="Q10" s="197">
        <v>4634</v>
      </c>
      <c r="R10" s="197">
        <v>852</v>
      </c>
      <c r="S10" s="197">
        <v>557</v>
      </c>
      <c r="T10" s="197">
        <v>2594</v>
      </c>
      <c r="U10" s="197">
        <v>1895</v>
      </c>
    </row>
    <row r="11" spans="1:21" ht="16.5" customHeight="1">
      <c r="A11" s="142" t="s">
        <v>263</v>
      </c>
      <c r="B11" s="16"/>
      <c r="C11" s="197">
        <v>18559</v>
      </c>
      <c r="D11" s="197">
        <v>15785</v>
      </c>
      <c r="E11" s="197">
        <v>2768</v>
      </c>
      <c r="F11" s="197">
        <v>2056</v>
      </c>
      <c r="G11" s="197">
        <v>7844</v>
      </c>
      <c r="H11" s="197">
        <v>5197</v>
      </c>
      <c r="I11" s="197">
        <v>26942</v>
      </c>
      <c r="J11" s="197">
        <v>14608</v>
      </c>
      <c r="K11" s="197">
        <v>12334</v>
      </c>
      <c r="L11" s="197">
        <v>4198</v>
      </c>
      <c r="M11" s="197">
        <v>3941</v>
      </c>
      <c r="N11" s="197">
        <v>1727</v>
      </c>
      <c r="O11" s="197">
        <v>1325</v>
      </c>
      <c r="P11" s="197">
        <v>5368</v>
      </c>
      <c r="Q11" s="197">
        <v>4697</v>
      </c>
      <c r="R11" s="197">
        <v>823</v>
      </c>
      <c r="S11" s="197">
        <v>597</v>
      </c>
      <c r="T11" s="197">
        <v>2492</v>
      </c>
      <c r="U11" s="197">
        <v>1774</v>
      </c>
    </row>
    <row r="12" spans="1:21" ht="16.5" customHeight="1">
      <c r="A12" s="142" t="s">
        <v>265</v>
      </c>
      <c r="B12" s="16"/>
      <c r="C12" s="197">
        <v>19214</v>
      </c>
      <c r="D12" s="197">
        <v>16783</v>
      </c>
      <c r="E12" s="197">
        <v>2824</v>
      </c>
      <c r="F12" s="197">
        <v>2061</v>
      </c>
      <c r="G12" s="197">
        <v>7046</v>
      </c>
      <c r="H12" s="197">
        <v>4506</v>
      </c>
      <c r="I12" s="197">
        <v>27540</v>
      </c>
      <c r="J12" s="197">
        <v>14772</v>
      </c>
      <c r="K12" s="197">
        <v>12768</v>
      </c>
      <c r="L12" s="197">
        <v>4683</v>
      </c>
      <c r="M12" s="197">
        <v>4434</v>
      </c>
      <c r="N12" s="197">
        <v>1497</v>
      </c>
      <c r="O12" s="197">
        <v>1187</v>
      </c>
      <c r="P12" s="197">
        <v>5472</v>
      </c>
      <c r="Q12" s="197">
        <v>4807</v>
      </c>
      <c r="R12" s="197">
        <v>856</v>
      </c>
      <c r="S12" s="197">
        <v>649</v>
      </c>
      <c r="T12" s="197">
        <v>2264</v>
      </c>
      <c r="U12" s="197">
        <v>1691</v>
      </c>
    </row>
    <row r="13" spans="1:21" ht="16.5" customHeight="1">
      <c r="A13" s="142" t="s">
        <v>266</v>
      </c>
      <c r="B13" s="16"/>
      <c r="C13" s="197">
        <v>19227</v>
      </c>
      <c r="D13" s="197">
        <v>16948</v>
      </c>
      <c r="E13" s="197">
        <v>2897</v>
      </c>
      <c r="F13" s="197">
        <v>2065</v>
      </c>
      <c r="G13" s="197">
        <v>6062</v>
      </c>
      <c r="H13" s="197">
        <v>3894</v>
      </c>
      <c r="I13" s="197">
        <v>27689</v>
      </c>
      <c r="J13" s="197">
        <v>14787</v>
      </c>
      <c r="K13" s="197">
        <v>12902</v>
      </c>
      <c r="L13" s="197">
        <v>4816</v>
      </c>
      <c r="M13" s="197">
        <v>4725</v>
      </c>
      <c r="N13" s="197">
        <v>1257</v>
      </c>
      <c r="O13" s="197">
        <v>1035</v>
      </c>
      <c r="P13" s="197">
        <v>5774</v>
      </c>
      <c r="Q13" s="197">
        <v>5068</v>
      </c>
      <c r="R13" s="197">
        <v>763</v>
      </c>
      <c r="S13" s="197">
        <v>581</v>
      </c>
      <c r="T13" s="197">
        <v>2177</v>
      </c>
      <c r="U13" s="197">
        <v>1493</v>
      </c>
    </row>
    <row r="14" spans="1:21" ht="16.5" customHeight="1">
      <c r="A14" s="142" t="s">
        <v>267</v>
      </c>
      <c r="B14" s="16"/>
      <c r="C14" s="197">
        <v>19488</v>
      </c>
      <c r="D14" s="197">
        <v>16774</v>
      </c>
      <c r="E14" s="197">
        <v>2890</v>
      </c>
      <c r="F14" s="197">
        <v>1987</v>
      </c>
      <c r="G14" s="197">
        <v>5189</v>
      </c>
      <c r="H14" s="197">
        <v>3173</v>
      </c>
      <c r="I14" s="197">
        <v>27918</v>
      </c>
      <c r="J14" s="197">
        <v>14753</v>
      </c>
      <c r="K14" s="197">
        <v>13165</v>
      </c>
      <c r="L14" s="197">
        <v>4780</v>
      </c>
      <c r="M14" s="197">
        <v>4674</v>
      </c>
      <c r="N14" s="197">
        <v>1226</v>
      </c>
      <c r="O14" s="197">
        <v>988</v>
      </c>
      <c r="P14" s="197">
        <v>5813</v>
      </c>
      <c r="Q14" s="197">
        <v>5359</v>
      </c>
      <c r="R14" s="197">
        <v>770</v>
      </c>
      <c r="S14" s="197">
        <v>661</v>
      </c>
      <c r="T14" s="197">
        <v>2164</v>
      </c>
      <c r="U14" s="197">
        <v>1483</v>
      </c>
    </row>
    <row r="15" spans="1:21" ht="16.5" customHeight="1">
      <c r="A15" s="142" t="s">
        <v>268</v>
      </c>
      <c r="B15" s="16"/>
      <c r="C15" s="197">
        <v>19601</v>
      </c>
      <c r="D15" s="197">
        <v>16459</v>
      </c>
      <c r="E15" s="197">
        <v>3010</v>
      </c>
      <c r="F15" s="197">
        <v>1953</v>
      </c>
      <c r="G15" s="197">
        <v>4855</v>
      </c>
      <c r="H15" s="197">
        <v>2768</v>
      </c>
      <c r="I15" s="197">
        <v>27741</v>
      </c>
      <c r="J15" s="197">
        <v>14609</v>
      </c>
      <c r="K15" s="197">
        <v>13132</v>
      </c>
      <c r="L15" s="197">
        <v>5036</v>
      </c>
      <c r="M15" s="197">
        <v>4790</v>
      </c>
      <c r="N15" s="197">
        <v>1199</v>
      </c>
      <c r="O15" s="197">
        <v>916</v>
      </c>
      <c r="P15" s="197">
        <v>5931</v>
      </c>
      <c r="Q15" s="197">
        <v>5661</v>
      </c>
      <c r="R15" s="197">
        <v>836</v>
      </c>
      <c r="S15" s="197">
        <v>633</v>
      </c>
      <c r="T15" s="197">
        <v>1607</v>
      </c>
      <c r="U15" s="197">
        <v>1132</v>
      </c>
    </row>
    <row r="16" spans="1:21" s="20" customFormat="1" ht="16.5" customHeight="1">
      <c r="A16" s="162" t="s">
        <v>491</v>
      </c>
      <c r="B16" s="19"/>
      <c r="C16" s="219">
        <f>SUM(C17,'8-2 續3完'!C7)</f>
        <v>20093</v>
      </c>
      <c r="D16" s="219">
        <f>SUM(D17,'8-2 續3完'!D7)</f>
        <v>16507</v>
      </c>
      <c r="E16" s="219">
        <f>SUM(E17,'8-2 續3完'!E7)</f>
        <v>3015</v>
      </c>
      <c r="F16" s="219">
        <f>SUM(F17,'8-2 續3完'!F7)</f>
        <v>1929</v>
      </c>
      <c r="G16" s="219">
        <f>SUM(G17,'8-2 續3完'!G7)</f>
        <v>4478</v>
      </c>
      <c r="H16" s="219">
        <f>SUM(H17,'8-2 續3完'!H7)</f>
        <v>2563</v>
      </c>
      <c r="I16" s="219">
        <f>SUM(I17,'8-2 續3完'!I7)</f>
        <v>25917</v>
      </c>
      <c r="J16" s="219">
        <f>SUM(J17,'8-2 續3完'!J7)</f>
        <v>13661</v>
      </c>
      <c r="K16" s="219">
        <f>SUM(K17,'8-2 續3完'!K7)</f>
        <v>12256</v>
      </c>
      <c r="L16" s="219">
        <f>SUM(L17,'8-2 續3完'!L7)</f>
        <v>4647</v>
      </c>
      <c r="M16" s="219">
        <f>SUM(M17,'8-2 續3完'!M7)</f>
        <v>4727</v>
      </c>
      <c r="N16" s="219">
        <f>SUM(N17,'8-2 續3完'!N7)</f>
        <v>1059</v>
      </c>
      <c r="O16" s="219">
        <f>SUM(O17,'8-2 續3完'!O7)</f>
        <v>771</v>
      </c>
      <c r="P16" s="219">
        <f>SUM(P17,'8-2 續3完'!P7)</f>
        <v>5673</v>
      </c>
      <c r="Q16" s="219">
        <f>SUM(Q17,'8-2 續3完'!Q7)</f>
        <v>5207</v>
      </c>
      <c r="R16" s="219">
        <f>SUM(R17,'8-2 續3完'!R7)</f>
        <v>829</v>
      </c>
      <c r="S16" s="219">
        <f>SUM(S17,'8-2 續3完'!S7)</f>
        <v>607</v>
      </c>
      <c r="T16" s="219">
        <f>SUM(T17,'8-2 續3完'!T7)</f>
        <v>1453</v>
      </c>
      <c r="U16" s="219">
        <f>SUM(U17,'8-2 續3完'!U7)</f>
        <v>944</v>
      </c>
    </row>
    <row r="17" spans="1:21" ht="24.75" customHeight="1">
      <c r="A17" s="304" t="s">
        <v>354</v>
      </c>
      <c r="B17" s="305"/>
      <c r="C17" s="219">
        <f>SUM(C18:C34)</f>
        <v>3834</v>
      </c>
      <c r="D17" s="219">
        <f aca="true" t="shared" si="0" ref="D17:U17">SUM(D18:D34)</f>
        <v>3059</v>
      </c>
      <c r="E17" s="219">
        <f t="shared" si="0"/>
        <v>93</v>
      </c>
      <c r="F17" s="219">
        <f t="shared" si="0"/>
        <v>35</v>
      </c>
      <c r="G17" s="219">
        <f t="shared" si="0"/>
        <v>763</v>
      </c>
      <c r="H17" s="219">
        <f t="shared" si="0"/>
        <v>283</v>
      </c>
      <c r="I17" s="219">
        <f t="shared" si="0"/>
        <v>10280</v>
      </c>
      <c r="J17" s="219">
        <f t="shared" si="0"/>
        <v>4945</v>
      </c>
      <c r="K17" s="219">
        <f t="shared" si="0"/>
        <v>5335</v>
      </c>
      <c r="L17" s="219">
        <f>SUM(L18:L34)</f>
        <v>3343</v>
      </c>
      <c r="M17" s="219">
        <f t="shared" si="0"/>
        <v>3748</v>
      </c>
      <c r="N17" s="219">
        <f t="shared" si="0"/>
        <v>289</v>
      </c>
      <c r="O17" s="219">
        <f t="shared" si="0"/>
        <v>350</v>
      </c>
      <c r="P17" s="219">
        <f t="shared" si="0"/>
        <v>1090</v>
      </c>
      <c r="Q17" s="219">
        <f t="shared" si="0"/>
        <v>1098</v>
      </c>
      <c r="R17" s="219">
        <f t="shared" si="0"/>
        <v>19</v>
      </c>
      <c r="S17" s="219">
        <f t="shared" si="0"/>
        <v>12</v>
      </c>
      <c r="T17" s="219">
        <f t="shared" si="0"/>
        <v>204</v>
      </c>
      <c r="U17" s="219">
        <f t="shared" si="0"/>
        <v>127</v>
      </c>
    </row>
    <row r="18" spans="1:21" ht="24.75" customHeight="1">
      <c r="A18" s="304" t="s">
        <v>355</v>
      </c>
      <c r="B18" s="305"/>
      <c r="C18" s="175">
        <v>662</v>
      </c>
      <c r="D18" s="175">
        <v>244</v>
      </c>
      <c r="E18" s="175" t="s">
        <v>11</v>
      </c>
      <c r="F18" s="175" t="s">
        <v>11</v>
      </c>
      <c r="G18" s="175">
        <v>127</v>
      </c>
      <c r="H18" s="175">
        <v>56</v>
      </c>
      <c r="I18" s="175">
        <f>SUM(J18:K18)</f>
        <v>485</v>
      </c>
      <c r="J18" s="175">
        <f>SUM(L18,N18,P18,R18,T18)</f>
        <v>309</v>
      </c>
      <c r="K18" s="175">
        <f>SUM(M18,O18,Q18,S18,U18)</f>
        <v>176</v>
      </c>
      <c r="L18" s="175">
        <v>68</v>
      </c>
      <c r="M18" s="175">
        <v>62</v>
      </c>
      <c r="N18" s="175" t="s">
        <v>11</v>
      </c>
      <c r="O18" s="175" t="s">
        <v>11</v>
      </c>
      <c r="P18" s="175">
        <v>184</v>
      </c>
      <c r="Q18" s="175">
        <v>86</v>
      </c>
      <c r="R18" s="175" t="s">
        <v>11</v>
      </c>
      <c r="S18" s="175" t="s">
        <v>11</v>
      </c>
      <c r="T18" s="175">
        <v>57</v>
      </c>
      <c r="U18" s="175">
        <v>28</v>
      </c>
    </row>
    <row r="19" spans="1:21" ht="24.75" customHeight="1">
      <c r="A19" s="304" t="s">
        <v>356</v>
      </c>
      <c r="B19" s="305"/>
      <c r="C19" s="107" t="s">
        <v>11</v>
      </c>
      <c r="D19" s="175" t="s">
        <v>11</v>
      </c>
      <c r="E19" s="175" t="s">
        <v>11</v>
      </c>
      <c r="F19" s="175" t="s">
        <v>11</v>
      </c>
      <c r="G19" s="175" t="s">
        <v>11</v>
      </c>
      <c r="H19" s="175" t="s">
        <v>11</v>
      </c>
      <c r="I19" s="175">
        <f aca="true" t="shared" si="1" ref="I19:I34">SUM(J19:K19)</f>
        <v>884</v>
      </c>
      <c r="J19" s="175">
        <f aca="true" t="shared" si="2" ref="J19:K34">SUM(L19,N19,P19,R19,T19)</f>
        <v>421</v>
      </c>
      <c r="K19" s="175">
        <f t="shared" si="2"/>
        <v>463</v>
      </c>
      <c r="L19" s="175">
        <v>421</v>
      </c>
      <c r="M19" s="175">
        <v>463</v>
      </c>
      <c r="N19" s="175" t="s">
        <v>11</v>
      </c>
      <c r="O19" s="175" t="s">
        <v>11</v>
      </c>
      <c r="P19" s="175" t="s">
        <v>11</v>
      </c>
      <c r="Q19" s="175" t="s">
        <v>11</v>
      </c>
      <c r="R19" s="175" t="s">
        <v>11</v>
      </c>
      <c r="S19" s="175" t="s">
        <v>11</v>
      </c>
      <c r="T19" s="175" t="s">
        <v>11</v>
      </c>
      <c r="U19" s="175" t="s">
        <v>11</v>
      </c>
    </row>
    <row r="20" spans="1:21" ht="24.75" customHeight="1">
      <c r="A20" s="304" t="s">
        <v>357</v>
      </c>
      <c r="B20" s="305"/>
      <c r="C20" s="107" t="s">
        <v>11</v>
      </c>
      <c r="D20" s="175" t="s">
        <v>11</v>
      </c>
      <c r="E20" s="175" t="s">
        <v>11</v>
      </c>
      <c r="F20" s="175" t="s">
        <v>11</v>
      </c>
      <c r="G20" s="175" t="s">
        <v>11</v>
      </c>
      <c r="H20" s="175" t="s">
        <v>11</v>
      </c>
      <c r="I20" s="175">
        <f t="shared" si="1"/>
        <v>812</v>
      </c>
      <c r="J20" s="175">
        <f t="shared" si="2"/>
        <v>402</v>
      </c>
      <c r="K20" s="175">
        <f t="shared" si="2"/>
        <v>410</v>
      </c>
      <c r="L20" s="175">
        <v>402</v>
      </c>
      <c r="M20" s="175">
        <v>410</v>
      </c>
      <c r="N20" s="175" t="s">
        <v>11</v>
      </c>
      <c r="O20" s="175" t="s">
        <v>11</v>
      </c>
      <c r="P20" s="175" t="s">
        <v>11</v>
      </c>
      <c r="Q20" s="175" t="s">
        <v>11</v>
      </c>
      <c r="R20" s="175" t="s">
        <v>11</v>
      </c>
      <c r="S20" s="175" t="s">
        <v>11</v>
      </c>
      <c r="T20" s="175" t="s">
        <v>11</v>
      </c>
      <c r="U20" s="175" t="s">
        <v>11</v>
      </c>
    </row>
    <row r="21" spans="1:21" ht="24.75" customHeight="1">
      <c r="A21" s="304" t="s">
        <v>358</v>
      </c>
      <c r="B21" s="305"/>
      <c r="C21" s="107" t="s">
        <v>11</v>
      </c>
      <c r="D21" s="175" t="s">
        <v>11</v>
      </c>
      <c r="E21" s="175" t="s">
        <v>11</v>
      </c>
      <c r="F21" s="175" t="s">
        <v>11</v>
      </c>
      <c r="G21" s="175" t="s">
        <v>11</v>
      </c>
      <c r="H21" s="175" t="s">
        <v>11</v>
      </c>
      <c r="I21" s="175">
        <f t="shared" si="1"/>
        <v>853</v>
      </c>
      <c r="J21" s="175">
        <f t="shared" si="2"/>
        <v>465</v>
      </c>
      <c r="K21" s="175">
        <f t="shared" si="2"/>
        <v>388</v>
      </c>
      <c r="L21" s="175">
        <v>465</v>
      </c>
      <c r="M21" s="175">
        <v>388</v>
      </c>
      <c r="N21" s="175" t="s">
        <v>11</v>
      </c>
      <c r="O21" s="175" t="s">
        <v>11</v>
      </c>
      <c r="P21" s="175" t="s">
        <v>11</v>
      </c>
      <c r="Q21" s="175" t="s">
        <v>11</v>
      </c>
      <c r="R21" s="175" t="s">
        <v>11</v>
      </c>
      <c r="S21" s="175" t="s">
        <v>11</v>
      </c>
      <c r="T21" s="175" t="s">
        <v>11</v>
      </c>
      <c r="U21" s="175" t="s">
        <v>11</v>
      </c>
    </row>
    <row r="22" spans="1:21" ht="24.75" customHeight="1">
      <c r="A22" s="304" t="s">
        <v>359</v>
      </c>
      <c r="B22" s="305"/>
      <c r="C22" s="175">
        <v>324</v>
      </c>
      <c r="D22" s="175">
        <v>27</v>
      </c>
      <c r="E22" s="175" t="s">
        <v>11</v>
      </c>
      <c r="F22" s="175" t="s">
        <v>11</v>
      </c>
      <c r="G22" s="175" t="s">
        <v>11</v>
      </c>
      <c r="H22" s="175" t="s">
        <v>11</v>
      </c>
      <c r="I22" s="175">
        <f t="shared" si="1"/>
        <v>594</v>
      </c>
      <c r="J22" s="175">
        <f t="shared" si="2"/>
        <v>307</v>
      </c>
      <c r="K22" s="175">
        <f t="shared" si="2"/>
        <v>287</v>
      </c>
      <c r="L22" s="175" t="s">
        <v>11</v>
      </c>
      <c r="M22" s="175" t="s">
        <v>11</v>
      </c>
      <c r="N22" s="175">
        <v>232</v>
      </c>
      <c r="O22" s="175">
        <v>256</v>
      </c>
      <c r="P22" s="175">
        <v>75</v>
      </c>
      <c r="Q22" s="175">
        <v>31</v>
      </c>
      <c r="R22" s="175" t="s">
        <v>11</v>
      </c>
      <c r="S22" s="175" t="s">
        <v>11</v>
      </c>
      <c r="T22" s="175" t="s">
        <v>11</v>
      </c>
      <c r="U22" s="175" t="s">
        <v>11</v>
      </c>
    </row>
    <row r="23" spans="1:21" ht="24.75" customHeight="1">
      <c r="A23" s="304" t="s">
        <v>360</v>
      </c>
      <c r="B23" s="305"/>
      <c r="C23" s="175" t="s">
        <v>11</v>
      </c>
      <c r="D23" s="175" t="s">
        <v>11</v>
      </c>
      <c r="E23" s="175" t="s">
        <v>11</v>
      </c>
      <c r="F23" s="175" t="s">
        <v>11</v>
      </c>
      <c r="G23" s="175" t="s">
        <v>11</v>
      </c>
      <c r="H23" s="175" t="s">
        <v>11</v>
      </c>
      <c r="I23" s="175">
        <f t="shared" si="1"/>
        <v>769</v>
      </c>
      <c r="J23" s="175">
        <f t="shared" si="2"/>
        <v>363</v>
      </c>
      <c r="K23" s="175">
        <f t="shared" si="2"/>
        <v>406</v>
      </c>
      <c r="L23" s="175">
        <v>363</v>
      </c>
      <c r="M23" s="175">
        <v>406</v>
      </c>
      <c r="N23" s="175" t="s">
        <v>11</v>
      </c>
      <c r="O23" s="175" t="s">
        <v>11</v>
      </c>
      <c r="P23" s="175" t="s">
        <v>11</v>
      </c>
      <c r="Q23" s="175" t="s">
        <v>11</v>
      </c>
      <c r="R23" s="175" t="s">
        <v>11</v>
      </c>
      <c r="S23" s="175" t="s">
        <v>11</v>
      </c>
      <c r="T23" s="175" t="s">
        <v>11</v>
      </c>
      <c r="U23" s="175" t="s">
        <v>11</v>
      </c>
    </row>
    <row r="24" spans="1:21" ht="24.75" customHeight="1">
      <c r="A24" s="304" t="s">
        <v>361</v>
      </c>
      <c r="B24" s="305"/>
      <c r="C24" s="175" t="s">
        <v>11</v>
      </c>
      <c r="D24" s="175" t="s">
        <v>11</v>
      </c>
      <c r="E24" s="175" t="s">
        <v>11</v>
      </c>
      <c r="F24" s="175" t="s">
        <v>11</v>
      </c>
      <c r="G24" s="175" t="s">
        <v>11</v>
      </c>
      <c r="H24" s="175" t="s">
        <v>11</v>
      </c>
      <c r="I24" s="175">
        <f t="shared" si="1"/>
        <v>773</v>
      </c>
      <c r="J24" s="175">
        <f t="shared" si="2"/>
        <v>343</v>
      </c>
      <c r="K24" s="175">
        <f t="shared" si="2"/>
        <v>430</v>
      </c>
      <c r="L24" s="175">
        <v>343</v>
      </c>
      <c r="M24" s="175">
        <v>430</v>
      </c>
      <c r="N24" s="175" t="s">
        <v>11</v>
      </c>
      <c r="O24" s="175" t="s">
        <v>11</v>
      </c>
      <c r="P24" s="175" t="s">
        <v>11</v>
      </c>
      <c r="Q24" s="175" t="s">
        <v>11</v>
      </c>
      <c r="R24" s="175" t="s">
        <v>11</v>
      </c>
      <c r="S24" s="175" t="s">
        <v>11</v>
      </c>
      <c r="T24" s="175" t="s">
        <v>11</v>
      </c>
      <c r="U24" s="175" t="s">
        <v>11</v>
      </c>
    </row>
    <row r="25" spans="1:22" ht="40.5" customHeight="1">
      <c r="A25" s="304" t="s">
        <v>492</v>
      </c>
      <c r="B25" s="305"/>
      <c r="C25" s="175">
        <v>1828</v>
      </c>
      <c r="D25" s="175">
        <v>289</v>
      </c>
      <c r="E25" s="175">
        <v>93</v>
      </c>
      <c r="F25" s="175">
        <v>35</v>
      </c>
      <c r="G25" s="175">
        <v>570</v>
      </c>
      <c r="H25" s="175">
        <v>66</v>
      </c>
      <c r="I25" s="175">
        <f t="shared" si="1"/>
        <v>828</v>
      </c>
      <c r="J25" s="175">
        <f t="shared" si="2"/>
        <v>684</v>
      </c>
      <c r="K25" s="175">
        <f t="shared" si="2"/>
        <v>144</v>
      </c>
      <c r="L25" s="175">
        <v>15</v>
      </c>
      <c r="M25" s="175">
        <v>11</v>
      </c>
      <c r="N25" s="175" t="s">
        <v>11</v>
      </c>
      <c r="O25" s="175" t="s">
        <v>11</v>
      </c>
      <c r="P25" s="175">
        <v>538</v>
      </c>
      <c r="Q25" s="175">
        <v>100</v>
      </c>
      <c r="R25" s="175">
        <v>19</v>
      </c>
      <c r="S25" s="175">
        <v>12</v>
      </c>
      <c r="T25" s="175">
        <v>112</v>
      </c>
      <c r="U25" s="175">
        <v>21</v>
      </c>
      <c r="V25" s="18" t="s">
        <v>362</v>
      </c>
    </row>
    <row r="26" spans="1:21" ht="24.75" customHeight="1">
      <c r="A26" s="304" t="s">
        <v>363</v>
      </c>
      <c r="B26" s="305"/>
      <c r="C26" s="175">
        <v>574</v>
      </c>
      <c r="D26" s="175">
        <v>925</v>
      </c>
      <c r="E26" s="175" t="s">
        <v>11</v>
      </c>
      <c r="F26" s="175" t="s">
        <v>11</v>
      </c>
      <c r="G26" s="175">
        <v>66</v>
      </c>
      <c r="H26" s="175">
        <v>65</v>
      </c>
      <c r="I26" s="175">
        <f t="shared" si="1"/>
        <v>725</v>
      </c>
      <c r="J26" s="175">
        <f t="shared" si="2"/>
        <v>258</v>
      </c>
      <c r="K26" s="175">
        <f t="shared" si="2"/>
        <v>467</v>
      </c>
      <c r="L26" s="175" t="s">
        <v>11</v>
      </c>
      <c r="M26" s="175" t="s">
        <v>11</v>
      </c>
      <c r="N26" s="175">
        <v>57</v>
      </c>
      <c r="O26" s="175">
        <v>94</v>
      </c>
      <c r="P26" s="175">
        <v>166</v>
      </c>
      <c r="Q26" s="175">
        <v>348</v>
      </c>
      <c r="R26" s="175" t="s">
        <v>11</v>
      </c>
      <c r="S26" s="175" t="s">
        <v>11</v>
      </c>
      <c r="T26" s="175">
        <v>35</v>
      </c>
      <c r="U26" s="175">
        <v>25</v>
      </c>
    </row>
    <row r="27" spans="1:21" ht="40.5" customHeight="1">
      <c r="A27" s="312" t="s">
        <v>427</v>
      </c>
      <c r="B27" s="313"/>
      <c r="C27" s="175" t="s">
        <v>11</v>
      </c>
      <c r="D27" s="175">
        <v>919</v>
      </c>
      <c r="E27" s="175" t="s">
        <v>11</v>
      </c>
      <c r="F27" s="175" t="s">
        <v>11</v>
      </c>
      <c r="G27" s="175" t="s">
        <v>11</v>
      </c>
      <c r="H27" s="175">
        <v>96</v>
      </c>
      <c r="I27" s="175">
        <f t="shared" si="1"/>
        <v>362</v>
      </c>
      <c r="J27" s="175" t="s">
        <v>14</v>
      </c>
      <c r="K27" s="175">
        <f t="shared" si="2"/>
        <v>362</v>
      </c>
      <c r="L27" s="175" t="s">
        <v>11</v>
      </c>
      <c r="M27" s="175" t="s">
        <v>11</v>
      </c>
      <c r="N27" s="175" t="s">
        <v>11</v>
      </c>
      <c r="O27" s="175" t="s">
        <v>11</v>
      </c>
      <c r="P27" s="175" t="s">
        <v>11</v>
      </c>
      <c r="Q27" s="175">
        <v>309</v>
      </c>
      <c r="R27" s="175" t="s">
        <v>11</v>
      </c>
      <c r="S27" s="175" t="s">
        <v>11</v>
      </c>
      <c r="T27" s="175" t="s">
        <v>11</v>
      </c>
      <c r="U27" s="175">
        <v>53</v>
      </c>
    </row>
    <row r="28" spans="1:21" ht="24.75" customHeight="1">
      <c r="A28" s="304" t="s">
        <v>433</v>
      </c>
      <c r="B28" s="305"/>
      <c r="C28" s="175" t="s">
        <v>11</v>
      </c>
      <c r="D28" s="175" t="s">
        <v>11</v>
      </c>
      <c r="E28" s="175" t="s">
        <v>11</v>
      </c>
      <c r="F28" s="175" t="s">
        <v>11</v>
      </c>
      <c r="G28" s="175" t="s">
        <v>11</v>
      </c>
      <c r="H28" s="175" t="s">
        <v>11</v>
      </c>
      <c r="I28" s="175">
        <f t="shared" si="1"/>
        <v>409</v>
      </c>
      <c r="J28" s="175">
        <f t="shared" si="2"/>
        <v>192</v>
      </c>
      <c r="K28" s="175">
        <f t="shared" si="2"/>
        <v>217</v>
      </c>
      <c r="L28" s="175">
        <v>192</v>
      </c>
      <c r="M28" s="175">
        <v>217</v>
      </c>
      <c r="N28" s="175" t="s">
        <v>11</v>
      </c>
      <c r="O28" s="175" t="s">
        <v>11</v>
      </c>
      <c r="P28" s="175" t="s">
        <v>11</v>
      </c>
      <c r="Q28" s="175" t="s">
        <v>11</v>
      </c>
      <c r="R28" s="175" t="s">
        <v>11</v>
      </c>
      <c r="S28" s="175" t="s">
        <v>11</v>
      </c>
      <c r="T28" s="175" t="s">
        <v>11</v>
      </c>
      <c r="U28" s="175" t="s">
        <v>11</v>
      </c>
    </row>
    <row r="29" spans="1:21" ht="24.75" customHeight="1">
      <c r="A29" s="304" t="s">
        <v>364</v>
      </c>
      <c r="B29" s="305"/>
      <c r="C29" s="175" t="s">
        <v>11</v>
      </c>
      <c r="D29" s="175" t="s">
        <v>11</v>
      </c>
      <c r="E29" s="175" t="s">
        <v>11</v>
      </c>
      <c r="F29" s="175" t="s">
        <v>11</v>
      </c>
      <c r="G29" s="175" t="s">
        <v>11</v>
      </c>
      <c r="H29" s="175" t="s">
        <v>11</v>
      </c>
      <c r="I29" s="175">
        <f t="shared" si="1"/>
        <v>411</v>
      </c>
      <c r="J29" s="175">
        <f t="shared" si="2"/>
        <v>215</v>
      </c>
      <c r="K29" s="175">
        <f t="shared" si="2"/>
        <v>196</v>
      </c>
      <c r="L29" s="175">
        <v>215</v>
      </c>
      <c r="M29" s="175">
        <v>196</v>
      </c>
      <c r="N29" s="175" t="s">
        <v>11</v>
      </c>
      <c r="O29" s="175" t="s">
        <v>11</v>
      </c>
      <c r="P29" s="175" t="s">
        <v>11</v>
      </c>
      <c r="Q29" s="175" t="s">
        <v>11</v>
      </c>
      <c r="R29" s="175" t="s">
        <v>11</v>
      </c>
      <c r="S29" s="175" t="s">
        <v>11</v>
      </c>
      <c r="T29" s="175" t="s">
        <v>11</v>
      </c>
      <c r="U29" s="175" t="s">
        <v>11</v>
      </c>
    </row>
    <row r="30" spans="1:21" ht="24.75" customHeight="1">
      <c r="A30" s="304" t="s">
        <v>365</v>
      </c>
      <c r="B30" s="305"/>
      <c r="C30" s="175">
        <v>181</v>
      </c>
      <c r="D30" s="175">
        <v>500</v>
      </c>
      <c r="E30" s="175" t="s">
        <v>11</v>
      </c>
      <c r="F30" s="175" t="s">
        <v>11</v>
      </c>
      <c r="G30" s="175" t="s">
        <v>11</v>
      </c>
      <c r="H30" s="175" t="s">
        <v>11</v>
      </c>
      <c r="I30" s="175">
        <f t="shared" si="1"/>
        <v>656</v>
      </c>
      <c r="J30" s="175">
        <f t="shared" si="2"/>
        <v>225</v>
      </c>
      <c r="K30" s="175">
        <f t="shared" si="2"/>
        <v>431</v>
      </c>
      <c r="L30" s="175">
        <v>176</v>
      </c>
      <c r="M30" s="175">
        <v>258</v>
      </c>
      <c r="N30" s="175" t="s">
        <v>11</v>
      </c>
      <c r="O30" s="175" t="s">
        <v>11</v>
      </c>
      <c r="P30" s="175">
        <v>49</v>
      </c>
      <c r="Q30" s="175">
        <v>173</v>
      </c>
      <c r="R30" s="175" t="s">
        <v>11</v>
      </c>
      <c r="S30" s="175" t="s">
        <v>11</v>
      </c>
      <c r="T30" s="175" t="s">
        <v>11</v>
      </c>
      <c r="U30" s="175" t="s">
        <v>11</v>
      </c>
    </row>
    <row r="31" spans="1:21" ht="24.75" customHeight="1">
      <c r="A31" s="304" t="s">
        <v>366</v>
      </c>
      <c r="B31" s="305"/>
      <c r="C31" s="175" t="s">
        <v>11</v>
      </c>
      <c r="D31" s="175" t="s">
        <v>11</v>
      </c>
      <c r="E31" s="175" t="s">
        <v>11</v>
      </c>
      <c r="F31" s="175" t="s">
        <v>11</v>
      </c>
      <c r="G31" s="175" t="s">
        <v>11</v>
      </c>
      <c r="H31" s="175" t="s">
        <v>11</v>
      </c>
      <c r="I31" s="175">
        <f t="shared" si="1"/>
        <v>598</v>
      </c>
      <c r="J31" s="175">
        <f t="shared" si="2"/>
        <v>277</v>
      </c>
      <c r="K31" s="175">
        <f t="shared" si="2"/>
        <v>321</v>
      </c>
      <c r="L31" s="175">
        <v>277</v>
      </c>
      <c r="M31" s="175">
        <v>321</v>
      </c>
      <c r="N31" s="175" t="s">
        <v>11</v>
      </c>
      <c r="O31" s="175" t="s">
        <v>11</v>
      </c>
      <c r="P31" s="175" t="s">
        <v>11</v>
      </c>
      <c r="Q31" s="175" t="s">
        <v>11</v>
      </c>
      <c r="R31" s="175" t="s">
        <v>11</v>
      </c>
      <c r="S31" s="175" t="s">
        <v>11</v>
      </c>
      <c r="T31" s="175" t="s">
        <v>11</v>
      </c>
      <c r="U31" s="175" t="s">
        <v>11</v>
      </c>
    </row>
    <row r="32" spans="1:21" ht="24.75" customHeight="1">
      <c r="A32" s="304" t="s">
        <v>367</v>
      </c>
      <c r="B32" s="305"/>
      <c r="C32" s="175">
        <v>265</v>
      </c>
      <c r="D32" s="175">
        <v>155</v>
      </c>
      <c r="E32" s="175" t="s">
        <v>11</v>
      </c>
      <c r="F32" s="175" t="s">
        <v>11</v>
      </c>
      <c r="G32" s="175" t="s">
        <v>11</v>
      </c>
      <c r="H32" s="175" t="s">
        <v>11</v>
      </c>
      <c r="I32" s="175">
        <f t="shared" si="1"/>
        <v>276</v>
      </c>
      <c r="J32" s="175">
        <f t="shared" si="2"/>
        <v>154</v>
      </c>
      <c r="K32" s="175">
        <f t="shared" si="2"/>
        <v>122</v>
      </c>
      <c r="L32" s="175">
        <v>76</v>
      </c>
      <c r="M32" s="175">
        <v>71</v>
      </c>
      <c r="N32" s="175" t="s">
        <v>11</v>
      </c>
      <c r="O32" s="175" t="s">
        <v>11</v>
      </c>
      <c r="P32" s="175">
        <v>78</v>
      </c>
      <c r="Q32" s="175">
        <v>51</v>
      </c>
      <c r="R32" s="175" t="s">
        <v>11</v>
      </c>
      <c r="S32" s="175" t="s">
        <v>11</v>
      </c>
      <c r="T32" s="175" t="s">
        <v>11</v>
      </c>
      <c r="U32" s="175" t="s">
        <v>11</v>
      </c>
    </row>
    <row r="33" spans="1:21" ht="24.75" customHeight="1">
      <c r="A33" s="304" t="s">
        <v>368</v>
      </c>
      <c r="B33" s="305"/>
      <c r="C33" s="175" t="s">
        <v>11</v>
      </c>
      <c r="D33" s="175" t="s">
        <v>11</v>
      </c>
      <c r="E33" s="175" t="s">
        <v>11</v>
      </c>
      <c r="F33" s="175" t="s">
        <v>11</v>
      </c>
      <c r="G33" s="175" t="s">
        <v>11</v>
      </c>
      <c r="H33" s="175" t="s">
        <v>11</v>
      </c>
      <c r="I33" s="175">
        <f t="shared" si="1"/>
        <v>382</v>
      </c>
      <c r="J33" s="175">
        <f t="shared" si="2"/>
        <v>185</v>
      </c>
      <c r="K33" s="175">
        <f t="shared" si="2"/>
        <v>197</v>
      </c>
      <c r="L33" s="175">
        <v>185</v>
      </c>
      <c r="M33" s="175">
        <v>197</v>
      </c>
      <c r="N33" s="175" t="s">
        <v>11</v>
      </c>
      <c r="O33" s="175" t="s">
        <v>11</v>
      </c>
      <c r="P33" s="175" t="s">
        <v>11</v>
      </c>
      <c r="Q33" s="175" t="s">
        <v>11</v>
      </c>
      <c r="R33" s="175" t="s">
        <v>11</v>
      </c>
      <c r="S33" s="175" t="s">
        <v>11</v>
      </c>
      <c r="T33" s="175" t="s">
        <v>11</v>
      </c>
      <c r="U33" s="175" t="s">
        <v>11</v>
      </c>
    </row>
    <row r="34" spans="1:33" ht="24.75" customHeight="1" thickBot="1">
      <c r="A34" s="314" t="s">
        <v>369</v>
      </c>
      <c r="B34" s="315"/>
      <c r="C34" s="172" t="s">
        <v>11</v>
      </c>
      <c r="D34" s="172" t="s">
        <v>11</v>
      </c>
      <c r="E34" s="172" t="s">
        <v>11</v>
      </c>
      <c r="F34" s="172" t="s">
        <v>11</v>
      </c>
      <c r="G34" s="172" t="s">
        <v>11</v>
      </c>
      <c r="H34" s="172" t="s">
        <v>11</v>
      </c>
      <c r="I34" s="172">
        <f t="shared" si="1"/>
        <v>463</v>
      </c>
      <c r="J34" s="172">
        <f t="shared" si="2"/>
        <v>145</v>
      </c>
      <c r="K34" s="172">
        <f t="shared" si="2"/>
        <v>318</v>
      </c>
      <c r="L34" s="172">
        <v>145</v>
      </c>
      <c r="M34" s="172">
        <v>318</v>
      </c>
      <c r="N34" s="172" t="s">
        <v>11</v>
      </c>
      <c r="O34" s="172" t="s">
        <v>11</v>
      </c>
      <c r="P34" s="172" t="s">
        <v>11</v>
      </c>
      <c r="Q34" s="172" t="s">
        <v>11</v>
      </c>
      <c r="R34" s="172" t="s">
        <v>11</v>
      </c>
      <c r="S34" s="172" t="s">
        <v>11</v>
      </c>
      <c r="T34" s="172" t="s">
        <v>11</v>
      </c>
      <c r="U34" s="172" t="s">
        <v>11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21" s="24" customFormat="1" ht="27" customHeight="1">
      <c r="A35" s="196"/>
      <c r="B35" s="196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</row>
    <row r="36" spans="1:21" s="10" customFormat="1" ht="18" customHeight="1">
      <c r="A36" s="190"/>
      <c r="G36" s="191"/>
      <c r="U36" s="191"/>
    </row>
    <row r="37" spans="1:21" s="202" customFormat="1" ht="36" customHeight="1">
      <c r="A37" s="328"/>
      <c r="B37" s="316"/>
      <c r="C37" s="316"/>
      <c r="D37" s="316"/>
      <c r="E37" s="316"/>
      <c r="F37" s="316"/>
      <c r="G37" s="316"/>
      <c r="H37" s="316"/>
      <c r="I37" s="316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</row>
    <row r="38" spans="1:7" s="185" customFormat="1" ht="18" customHeight="1">
      <c r="A38" s="316"/>
      <c r="B38" s="316"/>
      <c r="C38" s="316"/>
      <c r="D38" s="316"/>
      <c r="E38" s="316"/>
      <c r="F38" s="316"/>
      <c r="G38" s="316"/>
    </row>
    <row r="39" spans="1:21" s="10" customFormat="1" ht="33" customHeight="1">
      <c r="A39" s="290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</row>
    <row r="40" spans="1:21" s="10" customFormat="1" ht="33" customHeight="1">
      <c r="A40" s="259"/>
      <c r="B40" s="259"/>
      <c r="C40" s="290"/>
      <c r="D40" s="259"/>
      <c r="E40" s="290"/>
      <c r="F40" s="259"/>
      <c r="G40" s="290"/>
      <c r="H40" s="290"/>
      <c r="I40" s="290"/>
      <c r="J40" s="259"/>
      <c r="K40" s="259"/>
      <c r="L40" s="290"/>
      <c r="M40" s="259"/>
      <c r="N40" s="290"/>
      <c r="O40" s="259"/>
      <c r="P40" s="290"/>
      <c r="Q40" s="259"/>
      <c r="R40" s="290"/>
      <c r="S40" s="259"/>
      <c r="T40" s="290"/>
      <c r="U40" s="290"/>
    </row>
    <row r="41" spans="1:21" s="10" customFormat="1" ht="36" customHeight="1">
      <c r="A41" s="259"/>
      <c r="B41" s="259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s="24" customFormat="1" ht="27.75" customHeight="1">
      <c r="A42" s="304"/>
      <c r="B42" s="304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</row>
    <row r="43" spans="1:21" s="24" customFormat="1" ht="27.75" customHeight="1">
      <c r="A43" s="318"/>
      <c r="B43" s="318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</row>
    <row r="44" spans="1:21" s="24" customFormat="1" ht="27.75" customHeight="1">
      <c r="A44" s="318"/>
      <c r="B44" s="318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</row>
    <row r="45" spans="1:21" s="24" customFormat="1" ht="27.75" customHeight="1">
      <c r="A45" s="318"/>
      <c r="B45" s="318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</row>
    <row r="46" spans="1:21" s="24" customFormat="1" ht="27.75" customHeight="1">
      <c r="A46" s="318"/>
      <c r="B46" s="318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</row>
    <row r="47" spans="1:21" s="24" customFormat="1" ht="27.75" customHeight="1">
      <c r="A47" s="318"/>
      <c r="B47" s="318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</row>
    <row r="48" spans="1:21" s="24" customFormat="1" ht="27.75" customHeight="1">
      <c r="A48" s="318"/>
      <c r="B48" s="318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</row>
    <row r="49" spans="1:21" s="24" customFormat="1" ht="27.75" customHeight="1">
      <c r="A49" s="318"/>
      <c r="B49" s="318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</row>
    <row r="50" spans="1:21" s="24" customFormat="1" ht="27.75" customHeight="1">
      <c r="A50" s="318"/>
      <c r="B50" s="318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</row>
    <row r="51" spans="1:21" s="24" customFormat="1" ht="27.75" customHeight="1">
      <c r="A51" s="318"/>
      <c r="B51" s="318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</row>
    <row r="52" spans="1:21" s="24" customFormat="1" ht="27.75" customHeight="1">
      <c r="A52" s="318"/>
      <c r="B52" s="318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24" customFormat="1" ht="27.75" customHeight="1">
      <c r="A53" s="318"/>
      <c r="B53" s="318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</row>
    <row r="54" spans="1:21" s="24" customFormat="1" ht="27.75" customHeight="1">
      <c r="A54" s="318"/>
      <c r="B54" s="318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</row>
    <row r="55" spans="1:21" s="24" customFormat="1" ht="27.75" customHeight="1">
      <c r="A55" s="318"/>
      <c r="B55" s="318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</row>
    <row r="56" spans="1:21" s="24" customFormat="1" ht="27.75" customHeight="1">
      <c r="A56" s="319"/>
      <c r="B56" s="319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</row>
    <row r="57" spans="1:21" s="24" customFormat="1" ht="27.75" customHeight="1">
      <c r="A57" s="319"/>
      <c r="B57" s="319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</row>
    <row r="58" spans="1:21" s="24" customFormat="1" ht="27.75" customHeight="1">
      <c r="A58" s="319"/>
      <c r="B58" s="319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</row>
    <row r="59" spans="1:21" s="24" customFormat="1" ht="27.75" customHeight="1">
      <c r="A59" s="319"/>
      <c r="B59" s="319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</row>
    <row r="60" spans="1:21" s="24" customFormat="1" ht="12" customHeight="1">
      <c r="A60" s="304"/>
      <c r="B60" s="304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</row>
    <row r="61" spans="1:7" s="24" customFormat="1" ht="12" customHeight="1">
      <c r="A61" s="324"/>
      <c r="B61" s="324"/>
      <c r="C61" s="324"/>
      <c r="D61" s="324"/>
      <c r="E61" s="324"/>
      <c r="F61" s="324"/>
      <c r="G61" s="324"/>
    </row>
    <row r="62" spans="1:7" s="24" customFormat="1" ht="12" customHeight="1">
      <c r="A62" s="321"/>
      <c r="B62" s="321"/>
      <c r="C62" s="321"/>
      <c r="D62" s="321"/>
      <c r="E62" s="321"/>
      <c r="F62" s="321"/>
      <c r="G62" s="321"/>
    </row>
    <row r="63" spans="1:7" s="24" customFormat="1" ht="12" customHeight="1">
      <c r="A63" s="321"/>
      <c r="B63" s="321"/>
      <c r="C63" s="321"/>
      <c r="D63" s="321"/>
      <c r="E63" s="321"/>
      <c r="F63" s="321"/>
      <c r="G63" s="321"/>
    </row>
  </sheetData>
  <sheetProtection formatCells="0" formatRows="0" insertRows="0" deleteRows="0"/>
  <mergeCells count="68">
    <mergeCell ref="A60:B60"/>
    <mergeCell ref="A61:G61"/>
    <mergeCell ref="A62:G63"/>
    <mergeCell ref="A57:B57"/>
    <mergeCell ref="A58:B58"/>
    <mergeCell ref="A59:B59"/>
    <mergeCell ref="A54:B54"/>
    <mergeCell ref="A55:B55"/>
    <mergeCell ref="A56:B56"/>
    <mergeCell ref="A51:B51"/>
    <mergeCell ref="A52:B52"/>
    <mergeCell ref="A53:B53"/>
    <mergeCell ref="A48:B48"/>
    <mergeCell ref="A49:B49"/>
    <mergeCell ref="A50:B50"/>
    <mergeCell ref="A45:B45"/>
    <mergeCell ref="A46:B46"/>
    <mergeCell ref="A47:B47"/>
    <mergeCell ref="A42:B42"/>
    <mergeCell ref="A43:B43"/>
    <mergeCell ref="A44:B44"/>
    <mergeCell ref="I40:K40"/>
    <mergeCell ref="L40:M40"/>
    <mergeCell ref="N40:O40"/>
    <mergeCell ref="P40:Q40"/>
    <mergeCell ref="R40:S40"/>
    <mergeCell ref="T40:U40"/>
    <mergeCell ref="C40:D40"/>
    <mergeCell ref="E40:F40"/>
    <mergeCell ref="G40:H40"/>
    <mergeCell ref="A34:B34"/>
    <mergeCell ref="A29:B29"/>
    <mergeCell ref="A30:B30"/>
    <mergeCell ref="A31:B31"/>
    <mergeCell ref="C39:H39"/>
    <mergeCell ref="I39:U39"/>
    <mergeCell ref="A39:B41"/>
    <mergeCell ref="A37:I37"/>
    <mergeCell ref="J37:U37"/>
    <mergeCell ref="A38:G38"/>
    <mergeCell ref="A28:B28"/>
    <mergeCell ref="A23:B23"/>
    <mergeCell ref="A24:B24"/>
    <mergeCell ref="A25:B25"/>
    <mergeCell ref="A32:B32"/>
    <mergeCell ref="A33:B33"/>
    <mergeCell ref="A22:B22"/>
    <mergeCell ref="A17:B17"/>
    <mergeCell ref="A18:B18"/>
    <mergeCell ref="A19:B19"/>
    <mergeCell ref="A26:B26"/>
    <mergeCell ref="A27:B27"/>
    <mergeCell ref="N5:O5"/>
    <mergeCell ref="P5:Q5"/>
    <mergeCell ref="R5:S5"/>
    <mergeCell ref="T5:U5"/>
    <mergeCell ref="A20:B20"/>
    <mergeCell ref="A21:B21"/>
    <mergeCell ref="A2:I2"/>
    <mergeCell ref="J2:U2"/>
    <mergeCell ref="C5:D5"/>
    <mergeCell ref="E5:F5"/>
    <mergeCell ref="G5:H5"/>
    <mergeCell ref="C4:H4"/>
    <mergeCell ref="I4:U4"/>
    <mergeCell ref="A4:B6"/>
    <mergeCell ref="I5:K5"/>
    <mergeCell ref="L5:M5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C26"/>
  <sheetViews>
    <sheetView showGridLines="0" view="pageBreakPreview" zoomScaleNormal="13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25390625" defaultRowHeight="19.5" customHeight="1"/>
  <cols>
    <col min="1" max="1" width="1.625" style="18" customWidth="1"/>
    <col min="2" max="2" width="30.125" style="18" customWidth="1"/>
    <col min="3" max="3" width="10.00390625" style="18" customWidth="1"/>
    <col min="4" max="10" width="6.625" style="18" customWidth="1"/>
    <col min="11" max="11" width="8.25390625" style="18" customWidth="1"/>
    <col min="12" max="12" width="11.625" style="18" customWidth="1"/>
    <col min="13" max="15" width="8.25390625" style="18" customWidth="1"/>
    <col min="16" max="22" width="6.125" style="18" customWidth="1"/>
    <col min="23" max="24" width="18.625" style="18" customWidth="1"/>
    <col min="25" max="31" width="6.625" style="18" customWidth="1"/>
    <col min="32" max="43" width="6.875" style="18" customWidth="1"/>
    <col min="44" max="16384" width="7.25390625" style="18" customWidth="1"/>
  </cols>
  <sheetData>
    <row r="1" spans="1:43" s="6" customFormat="1" ht="18" customHeight="1">
      <c r="A1" s="5" t="s">
        <v>108</v>
      </c>
      <c r="P1" s="7"/>
      <c r="Q1" s="7"/>
      <c r="V1" s="8" t="s">
        <v>8</v>
      </c>
      <c r="W1" s="190"/>
      <c r="X1" s="10"/>
      <c r="Y1" s="10"/>
      <c r="Z1" s="10"/>
      <c r="AA1" s="10"/>
      <c r="AB1" s="10"/>
      <c r="AC1" s="191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91"/>
    </row>
    <row r="2" spans="1:43" s="138" customFormat="1" ht="24.75" customHeight="1">
      <c r="A2" s="242" t="s">
        <v>404</v>
      </c>
      <c r="B2" s="242"/>
      <c r="C2" s="242"/>
      <c r="D2" s="242"/>
      <c r="E2" s="242"/>
      <c r="F2" s="242"/>
      <c r="G2" s="242"/>
      <c r="H2" s="242"/>
      <c r="I2" s="242"/>
      <c r="J2" s="242"/>
      <c r="K2" s="288" t="s">
        <v>60</v>
      </c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91"/>
      <c r="X2" s="291"/>
      <c r="Y2" s="291"/>
      <c r="Z2" s="291"/>
      <c r="AA2" s="291"/>
      <c r="AB2" s="291"/>
      <c r="AC2" s="291"/>
      <c r="AD2" s="291"/>
      <c r="AE2" s="291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</row>
    <row r="3" spans="1:44" s="184" customFormat="1" ht="15.75" customHeight="1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193"/>
      <c r="Y3" s="193"/>
      <c r="Z3" s="193"/>
      <c r="AA3" s="193"/>
      <c r="AB3" s="193"/>
      <c r="AC3" s="193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</row>
    <row r="4" spans="1:44" s="6" customFormat="1" ht="27.75" customHeight="1">
      <c r="A4" s="297" t="s">
        <v>254</v>
      </c>
      <c r="B4" s="298"/>
      <c r="C4" s="194" t="s">
        <v>342</v>
      </c>
      <c r="D4" s="287" t="s">
        <v>295</v>
      </c>
      <c r="E4" s="272"/>
      <c r="F4" s="297"/>
      <c r="G4" s="287" t="s">
        <v>343</v>
      </c>
      <c r="H4" s="273"/>
      <c r="I4" s="278"/>
      <c r="J4" s="272" t="s">
        <v>344</v>
      </c>
      <c r="K4" s="272"/>
      <c r="L4" s="272"/>
      <c r="M4" s="272"/>
      <c r="N4" s="272"/>
      <c r="O4" s="297"/>
      <c r="P4" s="267" t="s">
        <v>345</v>
      </c>
      <c r="Q4" s="273"/>
      <c r="R4" s="273"/>
      <c r="S4" s="273"/>
      <c r="T4" s="273"/>
      <c r="U4" s="273"/>
      <c r="V4" s="273"/>
      <c r="W4" s="290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10"/>
    </row>
    <row r="5" spans="1:44" s="6" customFormat="1" ht="41.25" customHeight="1">
      <c r="A5" s="277"/>
      <c r="B5" s="299"/>
      <c r="C5" s="302" t="s">
        <v>56</v>
      </c>
      <c r="D5" s="292" t="s">
        <v>112</v>
      </c>
      <c r="E5" s="292" t="s">
        <v>121</v>
      </c>
      <c r="F5" s="292" t="s">
        <v>122</v>
      </c>
      <c r="G5" s="292" t="s">
        <v>112</v>
      </c>
      <c r="H5" s="292" t="s">
        <v>121</v>
      </c>
      <c r="I5" s="292" t="s">
        <v>122</v>
      </c>
      <c r="J5" s="333" t="s">
        <v>112</v>
      </c>
      <c r="K5" s="335" t="s">
        <v>320</v>
      </c>
      <c r="L5" s="329" t="s">
        <v>321</v>
      </c>
      <c r="M5" s="292" t="s">
        <v>346</v>
      </c>
      <c r="N5" s="292" t="s">
        <v>347</v>
      </c>
      <c r="O5" s="292" t="s">
        <v>348</v>
      </c>
      <c r="P5" s="307" t="s">
        <v>112</v>
      </c>
      <c r="Q5" s="308"/>
      <c r="R5" s="308"/>
      <c r="S5" s="270" t="s">
        <v>320</v>
      </c>
      <c r="T5" s="277"/>
      <c r="U5" s="270" t="s">
        <v>349</v>
      </c>
      <c r="V5" s="276"/>
      <c r="W5" s="259"/>
      <c r="X5" s="259"/>
      <c r="Y5" s="290"/>
      <c r="Z5" s="259"/>
      <c r="AA5" s="290"/>
      <c r="AB5" s="259"/>
      <c r="AC5" s="290"/>
      <c r="AD5" s="290"/>
      <c r="AE5" s="290"/>
      <c r="AF5" s="259"/>
      <c r="AG5" s="259"/>
      <c r="AH5" s="290"/>
      <c r="AI5" s="259"/>
      <c r="AJ5" s="290"/>
      <c r="AK5" s="259"/>
      <c r="AL5" s="290"/>
      <c r="AM5" s="259"/>
      <c r="AN5" s="290"/>
      <c r="AO5" s="259"/>
      <c r="AP5" s="290"/>
      <c r="AQ5" s="290"/>
      <c r="AR5" s="10"/>
    </row>
    <row r="6" spans="1:44" s="6" customFormat="1" ht="35.25" customHeight="1" thickBot="1">
      <c r="A6" s="300"/>
      <c r="B6" s="301"/>
      <c r="C6" s="303"/>
      <c r="D6" s="293"/>
      <c r="E6" s="293"/>
      <c r="F6" s="293"/>
      <c r="G6" s="293"/>
      <c r="H6" s="293"/>
      <c r="I6" s="293"/>
      <c r="J6" s="334"/>
      <c r="K6" s="334"/>
      <c r="L6" s="330"/>
      <c r="M6" s="293"/>
      <c r="N6" s="330"/>
      <c r="O6" s="330"/>
      <c r="P6" s="46" t="s">
        <v>120</v>
      </c>
      <c r="Q6" s="47" t="s">
        <v>121</v>
      </c>
      <c r="R6" s="47" t="s">
        <v>122</v>
      </c>
      <c r="S6" s="69" t="s">
        <v>121</v>
      </c>
      <c r="T6" s="69" t="s">
        <v>122</v>
      </c>
      <c r="U6" s="69" t="s">
        <v>121</v>
      </c>
      <c r="V6" s="69" t="s">
        <v>122</v>
      </c>
      <c r="W6" s="259"/>
      <c r="X6" s="259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10"/>
    </row>
    <row r="7" spans="1:55" ht="31.5" customHeight="1">
      <c r="A7" s="331" t="s">
        <v>350</v>
      </c>
      <c r="B7" s="332"/>
      <c r="C7" s="175">
        <v>16</v>
      </c>
      <c r="D7" s="219">
        <f>SUM(D8:D24)</f>
        <v>2084</v>
      </c>
      <c r="E7" s="219">
        <f aca="true" t="shared" si="0" ref="E7:V7">SUM(E8:E24)</f>
        <v>902</v>
      </c>
      <c r="F7" s="219">
        <f t="shared" si="0"/>
        <v>1182</v>
      </c>
      <c r="G7" s="219">
        <f t="shared" si="0"/>
        <v>426</v>
      </c>
      <c r="H7" s="219">
        <f t="shared" si="0"/>
        <v>128</v>
      </c>
      <c r="I7" s="219">
        <f t="shared" si="0"/>
        <v>298</v>
      </c>
      <c r="J7" s="219">
        <f t="shared" si="0"/>
        <v>1168</v>
      </c>
      <c r="K7" s="219">
        <f t="shared" si="0"/>
        <v>182</v>
      </c>
      <c r="L7" s="219">
        <f t="shared" si="0"/>
        <v>34</v>
      </c>
      <c r="M7" s="219">
        <f t="shared" si="0"/>
        <v>675</v>
      </c>
      <c r="N7" s="219">
        <f t="shared" si="0"/>
        <v>111</v>
      </c>
      <c r="O7" s="219">
        <f t="shared" si="0"/>
        <v>166</v>
      </c>
      <c r="P7" s="219">
        <f t="shared" si="0"/>
        <v>49804</v>
      </c>
      <c r="Q7" s="219">
        <f t="shared" si="0"/>
        <v>27819</v>
      </c>
      <c r="R7" s="219">
        <f t="shared" si="0"/>
        <v>21985</v>
      </c>
      <c r="S7" s="219">
        <f t="shared" si="0"/>
        <v>4076</v>
      </c>
      <c r="T7" s="219">
        <f t="shared" si="0"/>
        <v>3663</v>
      </c>
      <c r="U7" s="219">
        <f t="shared" si="0"/>
        <v>847</v>
      </c>
      <c r="V7" s="219">
        <f t="shared" si="0"/>
        <v>700</v>
      </c>
      <c r="W7" s="304"/>
      <c r="X7" s="304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ht="31.5" customHeight="1">
      <c r="A8" s="24"/>
      <c r="B8" s="187" t="s">
        <v>325</v>
      </c>
      <c r="C8" s="175"/>
      <c r="D8" s="175">
        <v>15</v>
      </c>
      <c r="E8" s="175">
        <v>8</v>
      </c>
      <c r="F8" s="175">
        <v>7</v>
      </c>
      <c r="G8" s="175">
        <v>28</v>
      </c>
      <c r="H8" s="175">
        <v>12</v>
      </c>
      <c r="I8" s="175">
        <v>16</v>
      </c>
      <c r="J8" s="175">
        <f>SUM(K8:O8)</f>
        <v>15</v>
      </c>
      <c r="K8" s="175">
        <v>8</v>
      </c>
      <c r="L8" s="175" t="s">
        <v>11</v>
      </c>
      <c r="M8" s="175">
        <v>7</v>
      </c>
      <c r="N8" s="175" t="s">
        <v>11</v>
      </c>
      <c r="O8" s="175" t="s">
        <v>11</v>
      </c>
      <c r="P8" s="175">
        <f>SUM(Q8:R8)</f>
        <v>292</v>
      </c>
      <c r="Q8" s="175">
        <f>SUM(S8,U8,'8-2 續3完'!C8,'8-2 續3完'!E8,'8-2 續3完'!G8)</f>
        <v>197</v>
      </c>
      <c r="R8" s="175">
        <f>SUM(T8,V8,'8-2 續3完'!D8,'8-2 續3完'!F8,'8-2 續3完'!H8)</f>
        <v>95</v>
      </c>
      <c r="S8" s="175">
        <v>164</v>
      </c>
      <c r="T8" s="175">
        <v>51</v>
      </c>
      <c r="U8" s="175" t="s">
        <v>11</v>
      </c>
      <c r="V8" s="175" t="s">
        <v>11</v>
      </c>
      <c r="W8" s="318"/>
      <c r="X8" s="318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31.5" customHeight="1">
      <c r="A9" s="24"/>
      <c r="B9" s="187" t="s">
        <v>326</v>
      </c>
      <c r="C9" s="175"/>
      <c r="D9" s="175">
        <v>212</v>
      </c>
      <c r="E9" s="175">
        <v>77</v>
      </c>
      <c r="F9" s="175">
        <v>135</v>
      </c>
      <c r="G9" s="175">
        <v>28</v>
      </c>
      <c r="H9" s="175">
        <v>9</v>
      </c>
      <c r="I9" s="175">
        <v>19</v>
      </c>
      <c r="J9" s="175">
        <f aca="true" t="shared" si="1" ref="J9:J24">SUM(K9:O9)</f>
        <v>152</v>
      </c>
      <c r="K9" s="175">
        <v>16</v>
      </c>
      <c r="L9" s="175">
        <v>8</v>
      </c>
      <c r="M9" s="175">
        <v>82</v>
      </c>
      <c r="N9" s="175">
        <v>7</v>
      </c>
      <c r="O9" s="175">
        <v>39</v>
      </c>
      <c r="P9" s="175">
        <f aca="true" t="shared" si="2" ref="P9:P24">SUM(Q9:R9)</f>
        <v>6652</v>
      </c>
      <c r="Q9" s="175">
        <f>SUM(S9,U9,'8-2 續3完'!C9,'8-2 續3完'!E9,'8-2 續3完'!G9)</f>
        <v>2827</v>
      </c>
      <c r="R9" s="175">
        <f>SUM(T9,V9,'8-2 續3完'!D9,'8-2 續3完'!F9,'8-2 續3完'!H9)</f>
        <v>3825</v>
      </c>
      <c r="S9" s="175">
        <v>355</v>
      </c>
      <c r="T9" s="175">
        <v>357</v>
      </c>
      <c r="U9" s="175">
        <v>173</v>
      </c>
      <c r="V9" s="175">
        <v>191</v>
      </c>
      <c r="W9" s="318"/>
      <c r="X9" s="318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ht="31.5" customHeight="1">
      <c r="A10" s="24"/>
      <c r="B10" s="187" t="s">
        <v>327</v>
      </c>
      <c r="C10" s="175"/>
      <c r="D10" s="175">
        <v>127</v>
      </c>
      <c r="E10" s="175">
        <v>47</v>
      </c>
      <c r="F10" s="175">
        <v>80</v>
      </c>
      <c r="G10" s="175">
        <v>25</v>
      </c>
      <c r="H10" s="175">
        <v>11</v>
      </c>
      <c r="I10" s="175">
        <v>14</v>
      </c>
      <c r="J10" s="175">
        <f t="shared" si="1"/>
        <v>30</v>
      </c>
      <c r="K10" s="175">
        <v>12</v>
      </c>
      <c r="L10" s="175" t="s">
        <v>11</v>
      </c>
      <c r="M10" s="175">
        <v>18</v>
      </c>
      <c r="N10" s="175" t="s">
        <v>11</v>
      </c>
      <c r="O10" s="175" t="s">
        <v>11</v>
      </c>
      <c r="P10" s="175">
        <f t="shared" si="2"/>
        <v>1355</v>
      </c>
      <c r="Q10" s="175">
        <f>SUM(S10,U10,'8-2 續3完'!C10,'8-2 續3完'!E10,'8-2 續3完'!G10)</f>
        <v>851</v>
      </c>
      <c r="R10" s="175">
        <f>SUM(T10,V10,'8-2 續3完'!D10,'8-2 續3完'!F10,'8-2 續3完'!H10)</f>
        <v>504</v>
      </c>
      <c r="S10" s="175">
        <v>261</v>
      </c>
      <c r="T10" s="175">
        <v>252</v>
      </c>
      <c r="U10" s="175" t="s">
        <v>11</v>
      </c>
      <c r="V10" s="175" t="s">
        <v>11</v>
      </c>
      <c r="W10" s="318"/>
      <c r="X10" s="318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ht="31.5" customHeight="1">
      <c r="A11" s="24"/>
      <c r="B11" s="187" t="s">
        <v>328</v>
      </c>
      <c r="C11" s="175"/>
      <c r="D11" s="175">
        <v>150</v>
      </c>
      <c r="E11" s="175">
        <v>57</v>
      </c>
      <c r="F11" s="175">
        <v>93</v>
      </c>
      <c r="G11" s="175">
        <v>23</v>
      </c>
      <c r="H11" s="175">
        <v>6</v>
      </c>
      <c r="I11" s="175">
        <v>17</v>
      </c>
      <c r="J11" s="175">
        <f t="shared" si="1"/>
        <v>36</v>
      </c>
      <c r="K11" s="175">
        <v>36</v>
      </c>
      <c r="L11" s="175" t="s">
        <v>11</v>
      </c>
      <c r="M11" s="175" t="s">
        <v>11</v>
      </c>
      <c r="N11" s="175" t="s">
        <v>11</v>
      </c>
      <c r="O11" s="175" t="s">
        <v>11</v>
      </c>
      <c r="P11" s="175">
        <f t="shared" si="2"/>
        <v>1623</v>
      </c>
      <c r="Q11" s="175">
        <f>SUM(S11,U11,'8-2 續3完'!C11,'8-2 續3完'!E11,'8-2 續3完'!G11)</f>
        <v>841</v>
      </c>
      <c r="R11" s="175">
        <f>SUM(T11,V11,'8-2 續3完'!D11,'8-2 續3完'!F11,'8-2 續3完'!H11)</f>
        <v>782</v>
      </c>
      <c r="S11" s="175">
        <v>841</v>
      </c>
      <c r="T11" s="175">
        <v>782</v>
      </c>
      <c r="U11" s="175" t="s">
        <v>11</v>
      </c>
      <c r="V11" s="175" t="s">
        <v>11</v>
      </c>
      <c r="W11" s="318"/>
      <c r="X11" s="318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ht="31.5" customHeight="1">
      <c r="A12" s="24"/>
      <c r="B12" s="187" t="s">
        <v>329</v>
      </c>
      <c r="C12" s="175"/>
      <c r="D12" s="175">
        <v>235</v>
      </c>
      <c r="E12" s="175">
        <v>115</v>
      </c>
      <c r="F12" s="175">
        <v>120</v>
      </c>
      <c r="G12" s="175">
        <v>46</v>
      </c>
      <c r="H12" s="175">
        <v>9</v>
      </c>
      <c r="I12" s="175">
        <v>37</v>
      </c>
      <c r="J12" s="175">
        <f t="shared" si="1"/>
        <v>147</v>
      </c>
      <c r="K12" s="175">
        <v>22</v>
      </c>
      <c r="L12" s="175">
        <v>12</v>
      </c>
      <c r="M12" s="175">
        <v>69</v>
      </c>
      <c r="N12" s="175">
        <v>24</v>
      </c>
      <c r="O12" s="175">
        <v>20</v>
      </c>
      <c r="P12" s="175">
        <f t="shared" si="2"/>
        <v>6642</v>
      </c>
      <c r="Q12" s="175">
        <f>SUM(S12,U12,'8-2 續3完'!C12,'8-2 續3完'!E12,'8-2 續3完'!G12)</f>
        <v>3650</v>
      </c>
      <c r="R12" s="175">
        <f>SUM(T12,V12,'8-2 續3完'!D12,'8-2 續3完'!F12,'8-2 續3完'!H12)</f>
        <v>2992</v>
      </c>
      <c r="S12" s="175">
        <v>516</v>
      </c>
      <c r="T12" s="175">
        <v>456</v>
      </c>
      <c r="U12" s="175">
        <v>270</v>
      </c>
      <c r="V12" s="175">
        <v>274</v>
      </c>
      <c r="W12" s="318"/>
      <c r="X12" s="318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ht="31.5" customHeight="1">
      <c r="A13" s="24"/>
      <c r="B13" s="187" t="s">
        <v>330</v>
      </c>
      <c r="C13" s="175"/>
      <c r="D13" s="175">
        <v>178</v>
      </c>
      <c r="E13" s="175">
        <v>78</v>
      </c>
      <c r="F13" s="175">
        <v>100</v>
      </c>
      <c r="G13" s="175">
        <v>29</v>
      </c>
      <c r="H13" s="175">
        <v>6</v>
      </c>
      <c r="I13" s="175">
        <v>23</v>
      </c>
      <c r="J13" s="175">
        <f t="shared" si="1"/>
        <v>77</v>
      </c>
      <c r="K13" s="175">
        <v>21</v>
      </c>
      <c r="L13" s="175" t="s">
        <v>11</v>
      </c>
      <c r="M13" s="175">
        <v>42</v>
      </c>
      <c r="N13" s="175" t="s">
        <v>11</v>
      </c>
      <c r="O13" s="175">
        <v>14</v>
      </c>
      <c r="P13" s="175">
        <f t="shared" si="2"/>
        <v>3504</v>
      </c>
      <c r="Q13" s="175">
        <f>SUM(S13,U13,'8-2 續3完'!C13,'8-2 續3完'!E13,'8-2 續3完'!G13)</f>
        <v>1553</v>
      </c>
      <c r="R13" s="175">
        <f>SUM(T13,V13,'8-2 續3完'!D13,'8-2 續3完'!F13,'8-2 續3完'!H13)</f>
        <v>1951</v>
      </c>
      <c r="S13" s="175">
        <v>422</v>
      </c>
      <c r="T13" s="175">
        <v>523</v>
      </c>
      <c r="U13" s="175" t="s">
        <v>11</v>
      </c>
      <c r="V13" s="175" t="s">
        <v>11</v>
      </c>
      <c r="W13" s="318"/>
      <c r="X13" s="318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ht="31.5" customHeight="1">
      <c r="A14" s="24"/>
      <c r="B14" s="187" t="s">
        <v>331</v>
      </c>
      <c r="C14" s="175"/>
      <c r="D14" s="175">
        <v>79</v>
      </c>
      <c r="E14" s="175">
        <v>34</v>
      </c>
      <c r="F14" s="175">
        <v>45</v>
      </c>
      <c r="G14" s="175">
        <v>27</v>
      </c>
      <c r="H14" s="175">
        <v>8</v>
      </c>
      <c r="I14" s="175">
        <v>19</v>
      </c>
      <c r="J14" s="175">
        <f t="shared" si="1"/>
        <v>61</v>
      </c>
      <c r="K14" s="175">
        <v>6</v>
      </c>
      <c r="L14" s="175">
        <v>2</v>
      </c>
      <c r="M14" s="175">
        <v>36</v>
      </c>
      <c r="N14" s="175">
        <v>5</v>
      </c>
      <c r="O14" s="175">
        <v>12</v>
      </c>
      <c r="P14" s="175">
        <f t="shared" si="2"/>
        <v>2180</v>
      </c>
      <c r="Q14" s="175">
        <f>SUM(S14,U14,'8-2 續3完'!C14,'8-2 續3完'!E14,'8-2 續3完'!G14)</f>
        <v>1657</v>
      </c>
      <c r="R14" s="175">
        <f>SUM(T14,V14,'8-2 續3完'!D14,'8-2 續3完'!F14,'8-2 續3完'!H14)</f>
        <v>523</v>
      </c>
      <c r="S14" s="175">
        <v>144</v>
      </c>
      <c r="T14" s="175">
        <v>49</v>
      </c>
      <c r="U14" s="175">
        <v>61</v>
      </c>
      <c r="V14" s="175" t="s">
        <v>11</v>
      </c>
      <c r="W14" s="318"/>
      <c r="X14" s="318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ht="31.5" customHeight="1">
      <c r="A15" s="24"/>
      <c r="B15" s="187" t="s">
        <v>332</v>
      </c>
      <c r="C15" s="175"/>
      <c r="D15" s="175">
        <v>236</v>
      </c>
      <c r="E15" s="175">
        <v>106</v>
      </c>
      <c r="F15" s="175">
        <v>130</v>
      </c>
      <c r="G15" s="175">
        <v>32</v>
      </c>
      <c r="H15" s="175">
        <v>7</v>
      </c>
      <c r="I15" s="175">
        <v>25</v>
      </c>
      <c r="J15" s="175">
        <f t="shared" si="1"/>
        <v>155</v>
      </c>
      <c r="K15" s="175">
        <v>12</v>
      </c>
      <c r="L15" s="175" t="s">
        <v>11</v>
      </c>
      <c r="M15" s="175">
        <v>100</v>
      </c>
      <c r="N15" s="175">
        <v>28</v>
      </c>
      <c r="O15" s="175">
        <v>15</v>
      </c>
      <c r="P15" s="175">
        <f t="shared" si="2"/>
        <v>7374</v>
      </c>
      <c r="Q15" s="175">
        <f>SUM(S15,U15,'8-2 續3完'!C15,'8-2 續3完'!E15,'8-2 續3完'!G15)</f>
        <v>3972</v>
      </c>
      <c r="R15" s="175">
        <f>SUM(T15,V15,'8-2 續3完'!D15,'8-2 續3完'!F15,'8-2 續3完'!H15)</f>
        <v>3402</v>
      </c>
      <c r="S15" s="175">
        <v>297</v>
      </c>
      <c r="T15" s="175">
        <v>246</v>
      </c>
      <c r="U15" s="175" t="s">
        <v>11</v>
      </c>
      <c r="V15" s="175" t="s">
        <v>11</v>
      </c>
      <c r="W15" s="318"/>
      <c r="X15" s="318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ht="31.5" customHeight="1">
      <c r="A16" s="24"/>
      <c r="B16" s="187" t="s">
        <v>333</v>
      </c>
      <c r="C16" s="175"/>
      <c r="D16" s="175">
        <v>54</v>
      </c>
      <c r="E16" s="175">
        <v>29</v>
      </c>
      <c r="F16" s="175">
        <v>25</v>
      </c>
      <c r="G16" s="175">
        <v>18</v>
      </c>
      <c r="H16" s="175">
        <v>8</v>
      </c>
      <c r="I16" s="175">
        <v>10</v>
      </c>
      <c r="J16" s="175">
        <f t="shared" si="1"/>
        <v>40</v>
      </c>
      <c r="K16" s="175">
        <v>3</v>
      </c>
      <c r="L16" s="175" t="s">
        <v>11</v>
      </c>
      <c r="M16" s="175">
        <v>22</v>
      </c>
      <c r="N16" s="175">
        <v>7</v>
      </c>
      <c r="O16" s="175">
        <v>8</v>
      </c>
      <c r="P16" s="175">
        <f t="shared" si="2"/>
        <v>1008</v>
      </c>
      <c r="Q16" s="175">
        <f>SUM(S16,U16,'8-2 續3完'!C16,'8-2 續3完'!E16,'8-2 續3完'!G16)</f>
        <v>730</v>
      </c>
      <c r="R16" s="175">
        <f>SUM(T16,V16,'8-2 續3完'!D16,'8-2 續3完'!F16,'8-2 續3完'!H16)</f>
        <v>278</v>
      </c>
      <c r="S16" s="175">
        <v>25</v>
      </c>
      <c r="T16" s="175">
        <v>27</v>
      </c>
      <c r="U16" s="175" t="s">
        <v>11</v>
      </c>
      <c r="V16" s="175" t="s">
        <v>11</v>
      </c>
      <c r="W16" s="318"/>
      <c r="X16" s="318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ht="31.5" customHeight="1">
      <c r="A17" s="24"/>
      <c r="B17" s="187" t="s">
        <v>334</v>
      </c>
      <c r="C17" s="175"/>
      <c r="D17" s="175">
        <v>287</v>
      </c>
      <c r="E17" s="175">
        <v>119</v>
      </c>
      <c r="F17" s="175">
        <v>168</v>
      </c>
      <c r="G17" s="175">
        <v>33</v>
      </c>
      <c r="H17" s="175">
        <v>4</v>
      </c>
      <c r="I17" s="175">
        <v>29</v>
      </c>
      <c r="J17" s="175">
        <f t="shared" si="1"/>
        <v>153</v>
      </c>
      <c r="K17" s="175">
        <v>33</v>
      </c>
      <c r="L17" s="175">
        <v>12</v>
      </c>
      <c r="M17" s="175">
        <v>82</v>
      </c>
      <c r="N17" s="175">
        <v>3</v>
      </c>
      <c r="O17" s="175">
        <v>23</v>
      </c>
      <c r="P17" s="175">
        <f t="shared" si="2"/>
        <v>6917</v>
      </c>
      <c r="Q17" s="175">
        <f>SUM(S17,U17,'8-2 續3完'!C17,'8-2 續3完'!E17,'8-2 續3完'!G17)</f>
        <v>3970</v>
      </c>
      <c r="R17" s="175">
        <f>SUM(T17,V17,'8-2 續3完'!D17,'8-2 續3完'!F17,'8-2 續3完'!H17)</f>
        <v>2947</v>
      </c>
      <c r="S17" s="175">
        <v>766</v>
      </c>
      <c r="T17" s="175">
        <v>744</v>
      </c>
      <c r="U17" s="175">
        <v>343</v>
      </c>
      <c r="V17" s="175">
        <v>235</v>
      </c>
      <c r="W17" s="318"/>
      <c r="X17" s="318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ht="31.5" customHeight="1">
      <c r="A18" s="24"/>
      <c r="B18" s="187" t="s">
        <v>335</v>
      </c>
      <c r="C18" s="175"/>
      <c r="D18" s="175">
        <v>49</v>
      </c>
      <c r="E18" s="175">
        <v>21</v>
      </c>
      <c r="F18" s="175">
        <v>28</v>
      </c>
      <c r="G18" s="175">
        <v>23</v>
      </c>
      <c r="H18" s="175">
        <v>7</v>
      </c>
      <c r="I18" s="175">
        <v>16</v>
      </c>
      <c r="J18" s="175">
        <f t="shared" si="1"/>
        <v>30</v>
      </c>
      <c r="K18" s="175">
        <v>4</v>
      </c>
      <c r="L18" s="175" t="s">
        <v>11</v>
      </c>
      <c r="M18" s="175">
        <v>17</v>
      </c>
      <c r="N18" s="175">
        <v>9</v>
      </c>
      <c r="O18" s="175" t="s">
        <v>11</v>
      </c>
      <c r="P18" s="175">
        <f t="shared" si="2"/>
        <v>937</v>
      </c>
      <c r="Q18" s="175">
        <f>SUM(S18,U18,'8-2 續3完'!C18,'8-2 續3完'!E18,'8-2 續3完'!G18)</f>
        <v>591</v>
      </c>
      <c r="R18" s="175">
        <f>SUM(T18,V18,'8-2 續3完'!D18,'8-2 續3完'!F18,'8-2 續3完'!H18)</f>
        <v>346</v>
      </c>
      <c r="S18" s="175">
        <v>93</v>
      </c>
      <c r="T18" s="175">
        <v>33</v>
      </c>
      <c r="U18" s="175" t="s">
        <v>11</v>
      </c>
      <c r="V18" s="175" t="s">
        <v>11</v>
      </c>
      <c r="W18" s="318"/>
      <c r="X18" s="318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ht="31.5" customHeight="1">
      <c r="A19" s="24"/>
      <c r="B19" s="187" t="s">
        <v>336</v>
      </c>
      <c r="C19" s="175"/>
      <c r="D19" s="175">
        <v>89</v>
      </c>
      <c r="E19" s="175">
        <v>49</v>
      </c>
      <c r="F19" s="175">
        <v>40</v>
      </c>
      <c r="G19" s="175">
        <v>10</v>
      </c>
      <c r="H19" s="175">
        <v>3</v>
      </c>
      <c r="I19" s="175">
        <v>7</v>
      </c>
      <c r="J19" s="175">
        <f t="shared" si="1"/>
        <v>57</v>
      </c>
      <c r="K19" s="175">
        <v>3</v>
      </c>
      <c r="L19" s="175" t="s">
        <v>11</v>
      </c>
      <c r="M19" s="175">
        <v>44</v>
      </c>
      <c r="N19" s="175">
        <v>7</v>
      </c>
      <c r="O19" s="175">
        <v>3</v>
      </c>
      <c r="P19" s="175">
        <f t="shared" si="2"/>
        <v>1999</v>
      </c>
      <c r="Q19" s="175">
        <f>SUM(S19,U19,'8-2 續3完'!C19,'8-2 續3完'!E19,'8-2 續3完'!G19)</f>
        <v>1425</v>
      </c>
      <c r="R19" s="175">
        <f>SUM(T19,V19,'8-2 續3完'!D19,'8-2 續3完'!F19,'8-2 續3完'!H19)</f>
        <v>574</v>
      </c>
      <c r="S19" s="175">
        <v>31</v>
      </c>
      <c r="T19" s="175">
        <v>33</v>
      </c>
      <c r="U19" s="175" t="s">
        <v>11</v>
      </c>
      <c r="V19" s="175" t="s">
        <v>11</v>
      </c>
      <c r="W19" s="318"/>
      <c r="X19" s="318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ht="31.5" customHeight="1">
      <c r="A20" s="24"/>
      <c r="B20" s="187" t="s">
        <v>337</v>
      </c>
      <c r="C20" s="175"/>
      <c r="D20" s="175">
        <v>53</v>
      </c>
      <c r="E20" s="175">
        <v>17</v>
      </c>
      <c r="F20" s="175">
        <v>36</v>
      </c>
      <c r="G20" s="175">
        <v>15</v>
      </c>
      <c r="H20" s="175">
        <v>5</v>
      </c>
      <c r="I20" s="175">
        <v>10</v>
      </c>
      <c r="J20" s="175">
        <f t="shared" si="1"/>
        <v>6</v>
      </c>
      <c r="K20" s="175">
        <v>6</v>
      </c>
      <c r="L20" s="175" t="s">
        <v>11</v>
      </c>
      <c r="M20" s="175" t="s">
        <v>11</v>
      </c>
      <c r="N20" s="175" t="s">
        <v>11</v>
      </c>
      <c r="O20" s="175" t="s">
        <v>11</v>
      </c>
      <c r="P20" s="175">
        <f t="shared" si="2"/>
        <v>271</v>
      </c>
      <c r="Q20" s="175">
        <f>SUM(S20,U20,'8-2 續3完'!C20,'8-2 續3完'!E20,'8-2 續3完'!G20)</f>
        <v>161</v>
      </c>
      <c r="R20" s="175">
        <f>SUM(T20,V20,'8-2 續3完'!D20,'8-2 續3完'!F20,'8-2 續3完'!H20)</f>
        <v>110</v>
      </c>
      <c r="S20" s="175">
        <v>161</v>
      </c>
      <c r="T20" s="175">
        <v>110</v>
      </c>
      <c r="U20" s="175" t="s">
        <v>11</v>
      </c>
      <c r="V20" s="175" t="s">
        <v>11</v>
      </c>
      <c r="W20" s="318"/>
      <c r="X20" s="318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ht="42" customHeight="1">
      <c r="A21" s="24"/>
      <c r="B21" s="188" t="s">
        <v>351</v>
      </c>
      <c r="C21" s="175"/>
      <c r="D21" s="175">
        <v>91</v>
      </c>
      <c r="E21" s="175">
        <v>51</v>
      </c>
      <c r="F21" s="175">
        <v>40</v>
      </c>
      <c r="G21" s="175">
        <v>35</v>
      </c>
      <c r="H21" s="175">
        <v>9</v>
      </c>
      <c r="I21" s="175">
        <v>26</v>
      </c>
      <c r="J21" s="175">
        <f t="shared" si="1"/>
        <v>57</v>
      </c>
      <c r="K21" s="175" t="s">
        <v>11</v>
      </c>
      <c r="L21" s="175" t="s">
        <v>11</v>
      </c>
      <c r="M21" s="175">
        <v>48</v>
      </c>
      <c r="N21" s="175" t="s">
        <v>11</v>
      </c>
      <c r="O21" s="175">
        <v>9</v>
      </c>
      <c r="P21" s="175">
        <f t="shared" si="2"/>
        <v>2120</v>
      </c>
      <c r="Q21" s="175">
        <f>SUM(S21,U21,'8-2 續3完'!C21,'8-2 續3完'!E21,'8-2 續3完'!G21)</f>
        <v>1419</v>
      </c>
      <c r="R21" s="175">
        <f>SUM(T21,V21,'8-2 續3完'!D21,'8-2 續3完'!F21,'8-2 續3完'!H21)</f>
        <v>701</v>
      </c>
      <c r="S21" s="175" t="s">
        <v>11</v>
      </c>
      <c r="T21" s="175" t="s">
        <v>11</v>
      </c>
      <c r="U21" s="175" t="s">
        <v>11</v>
      </c>
      <c r="V21" s="175" t="s">
        <v>11</v>
      </c>
      <c r="W21" s="319"/>
      <c r="X21" s="319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ht="31.5" customHeight="1">
      <c r="A22" s="24"/>
      <c r="B22" s="188" t="s">
        <v>339</v>
      </c>
      <c r="C22" s="175"/>
      <c r="D22" s="175">
        <v>41</v>
      </c>
      <c r="E22" s="175">
        <v>22</v>
      </c>
      <c r="F22" s="175">
        <v>19</v>
      </c>
      <c r="G22" s="175">
        <v>10</v>
      </c>
      <c r="H22" s="175">
        <v>6</v>
      </c>
      <c r="I22" s="175">
        <v>4</v>
      </c>
      <c r="J22" s="175">
        <f t="shared" si="1"/>
        <v>19</v>
      </c>
      <c r="K22" s="175" t="s">
        <v>11</v>
      </c>
      <c r="L22" s="175" t="s">
        <v>11</v>
      </c>
      <c r="M22" s="175">
        <v>18</v>
      </c>
      <c r="N22" s="175" t="s">
        <v>11</v>
      </c>
      <c r="O22" s="175">
        <v>1</v>
      </c>
      <c r="P22" s="175">
        <f t="shared" si="2"/>
        <v>577</v>
      </c>
      <c r="Q22" s="175">
        <f>SUM(S22,U22,'8-2 續3完'!C22,'8-2 續3完'!E22,'8-2 續3完'!G22)</f>
        <v>443</v>
      </c>
      <c r="R22" s="175">
        <f>SUM(T22,V22,'8-2 續3完'!D22,'8-2 續3完'!F22,'8-2 續3完'!H22)</f>
        <v>134</v>
      </c>
      <c r="S22" s="175" t="s">
        <v>11</v>
      </c>
      <c r="T22" s="175" t="s">
        <v>11</v>
      </c>
      <c r="U22" s="175" t="s">
        <v>11</v>
      </c>
      <c r="V22" s="175" t="s">
        <v>11</v>
      </c>
      <c r="W22" s="319"/>
      <c r="X22" s="319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ht="31.5" customHeight="1">
      <c r="A23" s="24"/>
      <c r="B23" s="188" t="s">
        <v>340</v>
      </c>
      <c r="C23" s="175"/>
      <c r="D23" s="175">
        <v>188</v>
      </c>
      <c r="E23" s="175">
        <v>72</v>
      </c>
      <c r="F23" s="175">
        <v>116</v>
      </c>
      <c r="G23" s="175">
        <v>44</v>
      </c>
      <c r="H23" s="175">
        <v>18</v>
      </c>
      <c r="I23" s="175">
        <v>26</v>
      </c>
      <c r="J23" s="175">
        <f t="shared" si="1"/>
        <v>130</v>
      </c>
      <c r="K23" s="175" t="s">
        <v>11</v>
      </c>
      <c r="L23" s="175" t="s">
        <v>11</v>
      </c>
      <c r="M23" s="175">
        <v>90</v>
      </c>
      <c r="N23" s="175">
        <v>21</v>
      </c>
      <c r="O23" s="175">
        <v>19</v>
      </c>
      <c r="P23" s="175">
        <f t="shared" si="2"/>
        <v>6259</v>
      </c>
      <c r="Q23" s="175">
        <f>SUM(S23,U23,'8-2 續3完'!C23,'8-2 續3完'!E23,'8-2 續3完'!G23)</f>
        <v>3438</v>
      </c>
      <c r="R23" s="175">
        <f>SUM(T23,V23,'8-2 續3完'!D23,'8-2 續3完'!F23,'8-2 續3完'!H23)</f>
        <v>2821</v>
      </c>
      <c r="S23" s="175" t="s">
        <v>11</v>
      </c>
      <c r="T23" s="175" t="s">
        <v>11</v>
      </c>
      <c r="U23" s="175" t="s">
        <v>11</v>
      </c>
      <c r="V23" s="175" t="s">
        <v>11</v>
      </c>
      <c r="W23" s="319"/>
      <c r="X23" s="319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ht="34.5" customHeight="1" thickBot="1">
      <c r="A24" s="27"/>
      <c r="B24" s="189" t="s">
        <v>341</v>
      </c>
      <c r="C24" s="172"/>
      <c r="D24" s="172" t="s">
        <v>14</v>
      </c>
      <c r="E24" s="172" t="s">
        <v>11</v>
      </c>
      <c r="F24" s="172" t="s">
        <v>11</v>
      </c>
      <c r="G24" s="172" t="s">
        <v>14</v>
      </c>
      <c r="H24" s="172" t="s">
        <v>11</v>
      </c>
      <c r="I24" s="172" t="s">
        <v>11</v>
      </c>
      <c r="J24" s="172">
        <f t="shared" si="1"/>
        <v>3</v>
      </c>
      <c r="K24" s="172" t="s">
        <v>11</v>
      </c>
      <c r="L24" s="172" t="s">
        <v>11</v>
      </c>
      <c r="M24" s="172" t="s">
        <v>11</v>
      </c>
      <c r="N24" s="172" t="s">
        <v>11</v>
      </c>
      <c r="O24" s="172">
        <v>3</v>
      </c>
      <c r="P24" s="172">
        <f t="shared" si="2"/>
        <v>94</v>
      </c>
      <c r="Q24" s="172">
        <f>SUM(S24,U24,'8-2 續3完'!C24,'8-2 續3完'!E24,'8-2 續3完'!G24)</f>
        <v>94</v>
      </c>
      <c r="R24" s="172" t="s">
        <v>14</v>
      </c>
      <c r="S24" s="172" t="s">
        <v>11</v>
      </c>
      <c r="T24" s="172" t="s">
        <v>11</v>
      </c>
      <c r="U24" s="172" t="s">
        <v>11</v>
      </c>
      <c r="V24" s="172" t="s">
        <v>11</v>
      </c>
      <c r="W24" s="319"/>
      <c r="X24" s="319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ht="14.25" customHeight="1">
      <c r="A25" s="24"/>
      <c r="B25" s="199" t="s">
        <v>489</v>
      </c>
      <c r="C25" s="102"/>
      <c r="D25" s="175"/>
      <c r="E25" s="175"/>
      <c r="F25" s="175"/>
      <c r="G25" s="175"/>
      <c r="H25" s="175"/>
      <c r="I25" s="175"/>
      <c r="J25" s="175"/>
      <c r="K25" s="102" t="s">
        <v>423</v>
      </c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98"/>
      <c r="X25" s="198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2:43" s="24" customFormat="1" ht="15" customHeight="1">
      <c r="B26" s="24" t="s">
        <v>490</v>
      </c>
      <c r="C26" s="60"/>
      <c r="D26" s="60"/>
      <c r="E26" s="60"/>
      <c r="G26" s="60"/>
      <c r="H26" s="60"/>
      <c r="I26" s="60"/>
      <c r="K26" s="24" t="s">
        <v>424</v>
      </c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6"/>
      <c r="X26" s="196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</row>
  </sheetData>
  <sheetProtection formatCells="0" formatRows="0" insertRows="0" deleteRows="0"/>
  <mergeCells count="56">
    <mergeCell ref="W20:X20"/>
    <mergeCell ref="W21:X21"/>
    <mergeCell ref="W22:X22"/>
    <mergeCell ref="W23:X23"/>
    <mergeCell ref="W24:X24"/>
    <mergeCell ref="W14:X14"/>
    <mergeCell ref="W15:X15"/>
    <mergeCell ref="W16:X16"/>
    <mergeCell ref="W17:X17"/>
    <mergeCell ref="W18:X18"/>
    <mergeCell ref="W19:X19"/>
    <mergeCell ref="W8:X8"/>
    <mergeCell ref="W9:X9"/>
    <mergeCell ref="W10:X10"/>
    <mergeCell ref="W11:X11"/>
    <mergeCell ref="W12:X12"/>
    <mergeCell ref="W13:X13"/>
    <mergeCell ref="A7:B7"/>
    <mergeCell ref="W7:X7"/>
    <mergeCell ref="I5:I6"/>
    <mergeCell ref="J5:J6"/>
    <mergeCell ref="P5:R5"/>
    <mergeCell ref="S5:T5"/>
    <mergeCell ref="K5:K6"/>
    <mergeCell ref="M5:M6"/>
    <mergeCell ref="N5:N6"/>
    <mergeCell ref="O5:O6"/>
    <mergeCell ref="AH5:AI5"/>
    <mergeCell ref="AJ5:AK5"/>
    <mergeCell ref="AL5:AM5"/>
    <mergeCell ref="AN5:AO5"/>
    <mergeCell ref="AP5:AQ5"/>
    <mergeCell ref="C5:C6"/>
    <mergeCell ref="D5:D6"/>
    <mergeCell ref="E5:E6"/>
    <mergeCell ref="F5:F6"/>
    <mergeCell ref="G5:G6"/>
    <mergeCell ref="AF2:AQ2"/>
    <mergeCell ref="A4:B6"/>
    <mergeCell ref="D4:F4"/>
    <mergeCell ref="G4:I4"/>
    <mergeCell ref="J4:O4"/>
    <mergeCell ref="Y4:AD4"/>
    <mergeCell ref="AE4:AQ4"/>
    <mergeCell ref="AA5:AB5"/>
    <mergeCell ref="AC5:AD5"/>
    <mergeCell ref="AE5:AG5"/>
    <mergeCell ref="K2:V2"/>
    <mergeCell ref="A2:J2"/>
    <mergeCell ref="P4:V4"/>
    <mergeCell ref="W4:X6"/>
    <mergeCell ref="U5:V5"/>
    <mergeCell ref="Y5:Z5"/>
    <mergeCell ref="W2:AE2"/>
    <mergeCell ref="H5:H6"/>
    <mergeCell ref="L5:L6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G25"/>
  <sheetViews>
    <sheetView showGridLines="0" view="pageBreakPreview" zoomScaleNormal="130" zoomScaleSheetLayoutView="100" zoomScalePageLayoutView="0" workbookViewId="0" topLeftCell="A1">
      <pane xSplit="2" ySplit="6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25390625" defaultRowHeight="19.5" customHeight="1"/>
  <cols>
    <col min="1" max="1" width="1.625" style="18" customWidth="1"/>
    <col min="2" max="2" width="28.625" style="18" customWidth="1"/>
    <col min="3" max="11" width="6.125" style="18" customWidth="1"/>
    <col min="12" max="21" width="8.625" style="18" customWidth="1"/>
    <col min="22" max="16384" width="7.25390625" style="18" customWidth="1"/>
  </cols>
  <sheetData>
    <row r="1" spans="1:21" s="6" customFormat="1" ht="18" customHeight="1">
      <c r="A1" s="5" t="s">
        <v>108</v>
      </c>
      <c r="G1" s="8"/>
      <c r="U1" s="8" t="s">
        <v>8</v>
      </c>
    </row>
    <row r="2" spans="1:21" s="138" customFormat="1" ht="36" customHeight="1">
      <c r="A2" s="242" t="s">
        <v>403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88" t="s">
        <v>62</v>
      </c>
      <c r="M2" s="288"/>
      <c r="N2" s="288"/>
      <c r="O2" s="288"/>
      <c r="P2" s="288"/>
      <c r="Q2" s="288"/>
      <c r="R2" s="288"/>
      <c r="S2" s="288"/>
      <c r="T2" s="288"/>
      <c r="U2" s="288"/>
    </row>
    <row r="3" spans="1:22" s="184" customFormat="1" ht="15" customHeight="1" thickBot="1">
      <c r="A3" s="336"/>
      <c r="B3" s="336"/>
      <c r="C3" s="336"/>
      <c r="D3" s="336"/>
      <c r="E3" s="336"/>
      <c r="F3" s="336"/>
      <c r="G3" s="336"/>
      <c r="V3" s="185"/>
    </row>
    <row r="4" spans="1:22" s="6" customFormat="1" ht="27.75" customHeight="1">
      <c r="A4" s="297" t="s">
        <v>254</v>
      </c>
      <c r="B4" s="298"/>
      <c r="C4" s="273" t="s">
        <v>316</v>
      </c>
      <c r="D4" s="273"/>
      <c r="E4" s="273"/>
      <c r="F4" s="273"/>
      <c r="G4" s="273"/>
      <c r="H4" s="278"/>
      <c r="I4" s="267" t="s">
        <v>317</v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10"/>
    </row>
    <row r="5" spans="1:22" s="6" customFormat="1" ht="37.5" customHeight="1">
      <c r="A5" s="277"/>
      <c r="B5" s="299"/>
      <c r="C5" s="270" t="s">
        <v>318</v>
      </c>
      <c r="D5" s="277"/>
      <c r="E5" s="270" t="s">
        <v>319</v>
      </c>
      <c r="F5" s="277"/>
      <c r="G5" s="270" t="s">
        <v>353</v>
      </c>
      <c r="H5" s="276"/>
      <c r="I5" s="274" t="s">
        <v>112</v>
      </c>
      <c r="J5" s="268"/>
      <c r="K5" s="268"/>
      <c r="L5" s="279" t="s">
        <v>320</v>
      </c>
      <c r="M5" s="277"/>
      <c r="N5" s="270" t="s">
        <v>321</v>
      </c>
      <c r="O5" s="277"/>
      <c r="P5" s="270" t="s">
        <v>322</v>
      </c>
      <c r="Q5" s="277"/>
      <c r="R5" s="270" t="s">
        <v>319</v>
      </c>
      <c r="S5" s="277"/>
      <c r="T5" s="270" t="s">
        <v>323</v>
      </c>
      <c r="U5" s="279"/>
      <c r="V5" s="10"/>
    </row>
    <row r="6" spans="1:22" s="6" customFormat="1" ht="27.75" customHeight="1" thickBot="1">
      <c r="A6" s="300"/>
      <c r="B6" s="301"/>
      <c r="C6" s="69" t="s">
        <v>121</v>
      </c>
      <c r="D6" s="69" t="s">
        <v>122</v>
      </c>
      <c r="E6" s="69" t="s">
        <v>121</v>
      </c>
      <c r="F6" s="69" t="s">
        <v>122</v>
      </c>
      <c r="G6" s="69" t="s">
        <v>121</v>
      </c>
      <c r="H6" s="69" t="s">
        <v>122</v>
      </c>
      <c r="I6" s="46" t="s">
        <v>120</v>
      </c>
      <c r="J6" s="46" t="s">
        <v>121</v>
      </c>
      <c r="K6" s="47" t="s">
        <v>122</v>
      </c>
      <c r="L6" s="186" t="s">
        <v>121</v>
      </c>
      <c r="M6" s="69" t="s">
        <v>122</v>
      </c>
      <c r="N6" s="69" t="s">
        <v>121</v>
      </c>
      <c r="O6" s="69" t="s">
        <v>122</v>
      </c>
      <c r="P6" s="69" t="s">
        <v>121</v>
      </c>
      <c r="Q6" s="69" t="s">
        <v>122</v>
      </c>
      <c r="R6" s="69" t="s">
        <v>121</v>
      </c>
      <c r="S6" s="69" t="s">
        <v>122</v>
      </c>
      <c r="T6" s="69" t="s">
        <v>121</v>
      </c>
      <c r="U6" s="70" t="s">
        <v>122</v>
      </c>
      <c r="V6" s="10"/>
    </row>
    <row r="7" spans="1:33" ht="33.75" customHeight="1">
      <c r="A7" s="331" t="s">
        <v>324</v>
      </c>
      <c r="B7" s="332"/>
      <c r="C7" s="219">
        <f aca="true" t="shared" si="0" ref="C7:U7">SUM(C8:C24)</f>
        <v>16259</v>
      </c>
      <c r="D7" s="219">
        <f t="shared" si="0"/>
        <v>13448</v>
      </c>
      <c r="E7" s="219">
        <f t="shared" si="0"/>
        <v>2922</v>
      </c>
      <c r="F7" s="219">
        <f t="shared" si="0"/>
        <v>1894</v>
      </c>
      <c r="G7" s="219">
        <f t="shared" si="0"/>
        <v>3715</v>
      </c>
      <c r="H7" s="219">
        <f t="shared" si="0"/>
        <v>2280</v>
      </c>
      <c r="I7" s="219">
        <f t="shared" si="0"/>
        <v>15637</v>
      </c>
      <c r="J7" s="219">
        <f t="shared" si="0"/>
        <v>8716</v>
      </c>
      <c r="K7" s="219">
        <f t="shared" si="0"/>
        <v>6921</v>
      </c>
      <c r="L7" s="219">
        <f t="shared" si="0"/>
        <v>1304</v>
      </c>
      <c r="M7" s="219">
        <f t="shared" si="0"/>
        <v>979</v>
      </c>
      <c r="N7" s="219">
        <f t="shared" si="0"/>
        <v>770</v>
      </c>
      <c r="O7" s="219">
        <f t="shared" si="0"/>
        <v>421</v>
      </c>
      <c r="P7" s="219">
        <f t="shared" si="0"/>
        <v>4583</v>
      </c>
      <c r="Q7" s="219">
        <f t="shared" si="0"/>
        <v>4109</v>
      </c>
      <c r="R7" s="219">
        <f t="shared" si="0"/>
        <v>810</v>
      </c>
      <c r="S7" s="219">
        <f t="shared" si="0"/>
        <v>595</v>
      </c>
      <c r="T7" s="219">
        <f t="shared" si="0"/>
        <v>1249</v>
      </c>
      <c r="U7" s="219">
        <f t="shared" si="0"/>
        <v>817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33.75" customHeight="1">
      <c r="A8" s="24"/>
      <c r="B8" s="187" t="s">
        <v>325</v>
      </c>
      <c r="C8" s="175">
        <v>33</v>
      </c>
      <c r="D8" s="175">
        <v>44</v>
      </c>
      <c r="E8" s="175" t="s">
        <v>11</v>
      </c>
      <c r="F8" s="175" t="s">
        <v>11</v>
      </c>
      <c r="G8" s="175" t="s">
        <v>11</v>
      </c>
      <c r="H8" s="175" t="s">
        <v>11</v>
      </c>
      <c r="I8" s="175">
        <f>SUM(J8:K8)</f>
        <v>86</v>
      </c>
      <c r="J8" s="175">
        <f>SUM(L8,N8,P8,R8,T8)</f>
        <v>54</v>
      </c>
      <c r="K8" s="175">
        <f>SUM(M8,O8,Q8,S8,U8)</f>
        <v>32</v>
      </c>
      <c r="L8" s="175">
        <v>30</v>
      </c>
      <c r="M8" s="175">
        <v>4</v>
      </c>
      <c r="N8" s="175" t="s">
        <v>11</v>
      </c>
      <c r="O8" s="175" t="s">
        <v>11</v>
      </c>
      <c r="P8" s="175">
        <v>24</v>
      </c>
      <c r="Q8" s="175">
        <v>28</v>
      </c>
      <c r="R8" s="175" t="s">
        <v>11</v>
      </c>
      <c r="S8" s="175" t="s">
        <v>11</v>
      </c>
      <c r="T8" s="175" t="s">
        <v>11</v>
      </c>
      <c r="U8" s="175" t="s">
        <v>11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33.75" customHeight="1">
      <c r="A9" s="24"/>
      <c r="B9" s="187" t="s">
        <v>326</v>
      </c>
      <c r="C9" s="175">
        <v>1476</v>
      </c>
      <c r="D9" s="175">
        <v>2372</v>
      </c>
      <c r="E9" s="175">
        <v>97</v>
      </c>
      <c r="F9" s="175">
        <v>177</v>
      </c>
      <c r="G9" s="175">
        <v>726</v>
      </c>
      <c r="H9" s="175">
        <v>728</v>
      </c>
      <c r="I9" s="175">
        <f aca="true" t="shared" si="1" ref="I9:I24">SUM(J9:K9)</f>
        <v>2098</v>
      </c>
      <c r="J9" s="175">
        <f aca="true" t="shared" si="2" ref="J9:K24">SUM(L9,N9,P9,R9,T9)</f>
        <v>971</v>
      </c>
      <c r="K9" s="175">
        <f t="shared" si="2"/>
        <v>1127</v>
      </c>
      <c r="L9" s="175">
        <v>123</v>
      </c>
      <c r="M9" s="175">
        <v>108</v>
      </c>
      <c r="N9" s="175">
        <v>83</v>
      </c>
      <c r="O9" s="175">
        <v>95</v>
      </c>
      <c r="P9" s="175">
        <v>455</v>
      </c>
      <c r="Q9" s="175">
        <v>602</v>
      </c>
      <c r="R9" s="175">
        <v>41</v>
      </c>
      <c r="S9" s="175">
        <v>94</v>
      </c>
      <c r="T9" s="175">
        <v>269</v>
      </c>
      <c r="U9" s="175">
        <v>228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ht="33.75" customHeight="1">
      <c r="A10" s="24"/>
      <c r="B10" s="187" t="s">
        <v>327</v>
      </c>
      <c r="C10" s="175">
        <v>590</v>
      </c>
      <c r="D10" s="175">
        <v>252</v>
      </c>
      <c r="E10" s="175" t="s">
        <v>11</v>
      </c>
      <c r="F10" s="175" t="s">
        <v>11</v>
      </c>
      <c r="G10" s="175" t="s">
        <v>11</v>
      </c>
      <c r="H10" s="175" t="s">
        <v>11</v>
      </c>
      <c r="I10" s="175">
        <f t="shared" si="1"/>
        <v>439</v>
      </c>
      <c r="J10" s="175">
        <f t="shared" si="2"/>
        <v>283</v>
      </c>
      <c r="K10" s="175">
        <f t="shared" si="2"/>
        <v>156</v>
      </c>
      <c r="L10" s="175">
        <v>108</v>
      </c>
      <c r="M10" s="175">
        <v>72</v>
      </c>
      <c r="N10" s="175" t="s">
        <v>11</v>
      </c>
      <c r="O10" s="175" t="s">
        <v>11</v>
      </c>
      <c r="P10" s="175">
        <v>175</v>
      </c>
      <c r="Q10" s="175">
        <v>84</v>
      </c>
      <c r="R10" s="175" t="s">
        <v>11</v>
      </c>
      <c r="S10" s="175" t="s">
        <v>11</v>
      </c>
      <c r="T10" s="175" t="s">
        <v>11</v>
      </c>
      <c r="U10" s="175" t="s">
        <v>11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33.75" customHeight="1">
      <c r="A11" s="24"/>
      <c r="B11" s="187" t="s">
        <v>328</v>
      </c>
      <c r="C11" s="175" t="s">
        <v>11</v>
      </c>
      <c r="D11" s="175" t="s">
        <v>11</v>
      </c>
      <c r="E11" s="175" t="s">
        <v>11</v>
      </c>
      <c r="F11" s="175" t="s">
        <v>11</v>
      </c>
      <c r="G11" s="175" t="s">
        <v>11</v>
      </c>
      <c r="H11" s="175" t="s">
        <v>11</v>
      </c>
      <c r="I11" s="175">
        <f t="shared" si="1"/>
        <v>557</v>
      </c>
      <c r="J11" s="175">
        <f t="shared" si="2"/>
        <v>311</v>
      </c>
      <c r="K11" s="175">
        <f t="shared" si="2"/>
        <v>246</v>
      </c>
      <c r="L11" s="175">
        <v>311</v>
      </c>
      <c r="M11" s="175">
        <v>194</v>
      </c>
      <c r="N11" s="175" t="s">
        <v>11</v>
      </c>
      <c r="O11" s="175" t="s">
        <v>11</v>
      </c>
      <c r="P11" s="175" t="s">
        <v>11</v>
      </c>
      <c r="Q11" s="175">
        <v>52</v>
      </c>
      <c r="R11" s="175" t="s">
        <v>11</v>
      </c>
      <c r="S11" s="175" t="s">
        <v>11</v>
      </c>
      <c r="T11" s="175" t="s">
        <v>11</v>
      </c>
      <c r="U11" s="175" t="s">
        <v>11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33.75" customHeight="1">
      <c r="A12" s="24"/>
      <c r="B12" s="187" t="s">
        <v>329</v>
      </c>
      <c r="C12" s="175">
        <v>1639</v>
      </c>
      <c r="D12" s="175">
        <v>1568</v>
      </c>
      <c r="E12" s="175">
        <v>631</v>
      </c>
      <c r="F12" s="175">
        <v>427</v>
      </c>
      <c r="G12" s="175">
        <v>594</v>
      </c>
      <c r="H12" s="175">
        <v>267</v>
      </c>
      <c r="I12" s="175">
        <f t="shared" si="1"/>
        <v>1894</v>
      </c>
      <c r="J12" s="175">
        <f t="shared" si="2"/>
        <v>1032</v>
      </c>
      <c r="K12" s="175">
        <f t="shared" si="2"/>
        <v>862</v>
      </c>
      <c r="L12" s="175">
        <v>179</v>
      </c>
      <c r="M12" s="175">
        <v>112</v>
      </c>
      <c r="N12" s="175">
        <v>106</v>
      </c>
      <c r="O12" s="175">
        <v>88</v>
      </c>
      <c r="P12" s="175">
        <v>520</v>
      </c>
      <c r="Q12" s="175">
        <v>481</v>
      </c>
      <c r="R12" s="175">
        <v>133</v>
      </c>
      <c r="S12" s="175">
        <v>110</v>
      </c>
      <c r="T12" s="175">
        <v>94</v>
      </c>
      <c r="U12" s="175">
        <v>71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ht="33.75" customHeight="1">
      <c r="A13" s="24"/>
      <c r="B13" s="187" t="s">
        <v>330</v>
      </c>
      <c r="C13" s="175">
        <v>850</v>
      </c>
      <c r="D13" s="175">
        <v>1212</v>
      </c>
      <c r="E13" s="175" t="s">
        <v>11</v>
      </c>
      <c r="F13" s="175" t="s">
        <v>11</v>
      </c>
      <c r="G13" s="175">
        <v>281</v>
      </c>
      <c r="H13" s="175">
        <v>216</v>
      </c>
      <c r="I13" s="175">
        <f t="shared" si="1"/>
        <v>1125</v>
      </c>
      <c r="J13" s="175">
        <f t="shared" si="2"/>
        <v>483</v>
      </c>
      <c r="K13" s="175">
        <f t="shared" si="2"/>
        <v>642</v>
      </c>
      <c r="L13" s="175">
        <v>134</v>
      </c>
      <c r="M13" s="175">
        <v>144</v>
      </c>
      <c r="N13" s="175" t="s">
        <v>11</v>
      </c>
      <c r="O13" s="175" t="s">
        <v>11</v>
      </c>
      <c r="P13" s="175">
        <v>259</v>
      </c>
      <c r="Q13" s="175">
        <v>422</v>
      </c>
      <c r="R13" s="175" t="s">
        <v>11</v>
      </c>
      <c r="S13" s="175" t="s">
        <v>11</v>
      </c>
      <c r="T13" s="175">
        <v>90</v>
      </c>
      <c r="U13" s="175">
        <v>76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33.75" customHeight="1">
      <c r="A14" s="24"/>
      <c r="B14" s="187" t="s">
        <v>331</v>
      </c>
      <c r="C14" s="175">
        <v>1057</v>
      </c>
      <c r="D14" s="175">
        <v>313</v>
      </c>
      <c r="E14" s="175">
        <v>122</v>
      </c>
      <c r="F14" s="175">
        <v>77</v>
      </c>
      <c r="G14" s="175">
        <v>273</v>
      </c>
      <c r="H14" s="175">
        <v>84</v>
      </c>
      <c r="I14" s="175">
        <f t="shared" si="1"/>
        <v>658</v>
      </c>
      <c r="J14" s="175">
        <f t="shared" si="2"/>
        <v>484</v>
      </c>
      <c r="K14" s="175">
        <f t="shared" si="2"/>
        <v>174</v>
      </c>
      <c r="L14" s="175" t="s">
        <v>11</v>
      </c>
      <c r="M14" s="175" t="s">
        <v>11</v>
      </c>
      <c r="N14" s="175">
        <v>372</v>
      </c>
      <c r="O14" s="175">
        <v>109</v>
      </c>
      <c r="P14" s="175" t="s">
        <v>11</v>
      </c>
      <c r="Q14" s="175" t="s">
        <v>11</v>
      </c>
      <c r="R14" s="175">
        <v>35</v>
      </c>
      <c r="S14" s="175">
        <v>37</v>
      </c>
      <c r="T14" s="175">
        <v>77</v>
      </c>
      <c r="U14" s="175">
        <v>28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ht="33.75" customHeight="1">
      <c r="A15" s="24"/>
      <c r="B15" s="187" t="s">
        <v>332</v>
      </c>
      <c r="C15" s="175">
        <v>2410</v>
      </c>
      <c r="D15" s="175">
        <v>2287</v>
      </c>
      <c r="E15" s="175">
        <v>840</v>
      </c>
      <c r="F15" s="175">
        <v>562</v>
      </c>
      <c r="G15" s="175">
        <v>425</v>
      </c>
      <c r="H15" s="175">
        <v>307</v>
      </c>
      <c r="I15" s="175">
        <f t="shared" si="1"/>
        <v>2325</v>
      </c>
      <c r="J15" s="175">
        <f t="shared" si="2"/>
        <v>1256</v>
      </c>
      <c r="K15" s="175">
        <f t="shared" si="2"/>
        <v>1069</v>
      </c>
      <c r="L15" s="175">
        <v>104</v>
      </c>
      <c r="M15" s="175">
        <v>83</v>
      </c>
      <c r="N15" s="175" t="s">
        <v>11</v>
      </c>
      <c r="O15" s="175" t="s">
        <v>11</v>
      </c>
      <c r="P15" s="175">
        <v>729</v>
      </c>
      <c r="Q15" s="175">
        <v>722</v>
      </c>
      <c r="R15" s="175">
        <v>248</v>
      </c>
      <c r="S15" s="175">
        <v>133</v>
      </c>
      <c r="T15" s="175">
        <v>175</v>
      </c>
      <c r="U15" s="175">
        <v>131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ht="33.75" customHeight="1">
      <c r="A16" s="24"/>
      <c r="B16" s="187" t="s">
        <v>333</v>
      </c>
      <c r="C16" s="175">
        <v>455</v>
      </c>
      <c r="D16" s="175">
        <v>145</v>
      </c>
      <c r="E16" s="175">
        <v>140</v>
      </c>
      <c r="F16" s="175">
        <v>61</v>
      </c>
      <c r="G16" s="175">
        <v>110</v>
      </c>
      <c r="H16" s="175">
        <v>45</v>
      </c>
      <c r="I16" s="175">
        <f t="shared" si="1"/>
        <v>308</v>
      </c>
      <c r="J16" s="175">
        <f t="shared" si="2"/>
        <v>210</v>
      </c>
      <c r="K16" s="175">
        <f t="shared" si="2"/>
        <v>98</v>
      </c>
      <c r="L16" s="175" t="s">
        <v>11</v>
      </c>
      <c r="M16" s="175" t="s">
        <v>11</v>
      </c>
      <c r="N16" s="175">
        <v>32</v>
      </c>
      <c r="O16" s="175">
        <v>12</v>
      </c>
      <c r="P16" s="175">
        <v>81</v>
      </c>
      <c r="Q16" s="175">
        <v>20</v>
      </c>
      <c r="R16" s="175">
        <v>49</v>
      </c>
      <c r="S16" s="175">
        <v>41</v>
      </c>
      <c r="T16" s="175">
        <v>48</v>
      </c>
      <c r="U16" s="175">
        <v>25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ht="33.75" customHeight="1">
      <c r="A17" s="24"/>
      <c r="B17" s="187" t="s">
        <v>334</v>
      </c>
      <c r="C17" s="175">
        <v>2318</v>
      </c>
      <c r="D17" s="175">
        <v>1786</v>
      </c>
      <c r="E17" s="175">
        <v>138</v>
      </c>
      <c r="F17" s="175" t="s">
        <v>11</v>
      </c>
      <c r="G17" s="175">
        <v>405</v>
      </c>
      <c r="H17" s="175">
        <v>182</v>
      </c>
      <c r="I17" s="175">
        <f t="shared" si="1"/>
        <v>2353</v>
      </c>
      <c r="J17" s="175">
        <f t="shared" si="2"/>
        <v>1357</v>
      </c>
      <c r="K17" s="175">
        <f t="shared" si="2"/>
        <v>996</v>
      </c>
      <c r="L17" s="175">
        <v>260</v>
      </c>
      <c r="M17" s="175">
        <v>204</v>
      </c>
      <c r="N17" s="175">
        <v>177</v>
      </c>
      <c r="O17" s="175">
        <v>117</v>
      </c>
      <c r="P17" s="175">
        <v>718</v>
      </c>
      <c r="Q17" s="175">
        <v>562</v>
      </c>
      <c r="R17" s="175">
        <v>25</v>
      </c>
      <c r="S17" s="175">
        <v>16</v>
      </c>
      <c r="T17" s="175">
        <v>177</v>
      </c>
      <c r="U17" s="175">
        <v>97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ht="33.75" customHeight="1">
      <c r="A18" s="24"/>
      <c r="B18" s="187" t="s">
        <v>335</v>
      </c>
      <c r="C18" s="175">
        <v>268</v>
      </c>
      <c r="D18" s="175">
        <v>240</v>
      </c>
      <c r="E18" s="175">
        <v>230</v>
      </c>
      <c r="F18" s="175">
        <v>73</v>
      </c>
      <c r="G18" s="175" t="s">
        <v>11</v>
      </c>
      <c r="H18" s="175" t="s">
        <v>11</v>
      </c>
      <c r="I18" s="175">
        <f t="shared" si="1"/>
        <v>166</v>
      </c>
      <c r="J18" s="175">
        <f t="shared" si="2"/>
        <v>102</v>
      </c>
      <c r="K18" s="175">
        <f t="shared" si="2"/>
        <v>64</v>
      </c>
      <c r="L18" s="175">
        <v>11</v>
      </c>
      <c r="M18" s="175">
        <v>3</v>
      </c>
      <c r="N18" s="175" t="s">
        <v>11</v>
      </c>
      <c r="O18" s="175" t="s">
        <v>11</v>
      </c>
      <c r="P18" s="175">
        <v>42</v>
      </c>
      <c r="Q18" s="175">
        <v>43</v>
      </c>
      <c r="R18" s="175">
        <v>49</v>
      </c>
      <c r="S18" s="175">
        <v>18</v>
      </c>
      <c r="T18" s="175" t="s">
        <v>11</v>
      </c>
      <c r="U18" s="175" t="s">
        <v>11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ht="33.75" customHeight="1">
      <c r="A19" s="24"/>
      <c r="B19" s="187" t="s">
        <v>336</v>
      </c>
      <c r="C19" s="175">
        <v>1216</v>
      </c>
      <c r="D19" s="175">
        <v>445</v>
      </c>
      <c r="E19" s="175">
        <v>128</v>
      </c>
      <c r="F19" s="175">
        <v>36</v>
      </c>
      <c r="G19" s="175">
        <v>50</v>
      </c>
      <c r="H19" s="175">
        <v>60</v>
      </c>
      <c r="I19" s="175">
        <f t="shared" si="1"/>
        <v>563</v>
      </c>
      <c r="J19" s="175">
        <f t="shared" si="2"/>
        <v>378</v>
      </c>
      <c r="K19" s="175">
        <f t="shared" si="2"/>
        <v>185</v>
      </c>
      <c r="L19" s="175">
        <v>13</v>
      </c>
      <c r="M19" s="175">
        <v>10</v>
      </c>
      <c r="N19" s="175" t="s">
        <v>11</v>
      </c>
      <c r="O19" s="175" t="s">
        <v>11</v>
      </c>
      <c r="P19" s="175">
        <v>318</v>
      </c>
      <c r="Q19" s="175">
        <v>151</v>
      </c>
      <c r="R19" s="175">
        <v>35</v>
      </c>
      <c r="S19" s="175">
        <v>13</v>
      </c>
      <c r="T19" s="175">
        <v>12</v>
      </c>
      <c r="U19" s="175">
        <v>11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ht="33.75" customHeight="1">
      <c r="A20" s="24"/>
      <c r="B20" s="187" t="s">
        <v>337</v>
      </c>
      <c r="C20" s="175" t="s">
        <v>11</v>
      </c>
      <c r="D20" s="175" t="s">
        <v>11</v>
      </c>
      <c r="E20" s="175" t="s">
        <v>11</v>
      </c>
      <c r="F20" s="175" t="s">
        <v>11</v>
      </c>
      <c r="G20" s="175" t="s">
        <v>11</v>
      </c>
      <c r="H20" s="175" t="s">
        <v>11</v>
      </c>
      <c r="I20" s="175">
        <f t="shared" si="1"/>
        <v>76</v>
      </c>
      <c r="J20" s="175">
        <f t="shared" si="2"/>
        <v>31</v>
      </c>
      <c r="K20" s="175">
        <f t="shared" si="2"/>
        <v>45</v>
      </c>
      <c r="L20" s="175">
        <v>31</v>
      </c>
      <c r="M20" s="175">
        <v>45</v>
      </c>
      <c r="N20" s="175" t="s">
        <v>11</v>
      </c>
      <c r="O20" s="175" t="s">
        <v>11</v>
      </c>
      <c r="P20" s="175" t="s">
        <v>11</v>
      </c>
      <c r="Q20" s="175" t="s">
        <v>11</v>
      </c>
      <c r="R20" s="175" t="s">
        <v>11</v>
      </c>
      <c r="S20" s="175" t="s">
        <v>11</v>
      </c>
      <c r="T20" s="175" t="s">
        <v>11</v>
      </c>
      <c r="U20" s="175" t="s">
        <v>11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40.5" customHeight="1">
      <c r="A21" s="24"/>
      <c r="B21" s="188" t="s">
        <v>338</v>
      </c>
      <c r="C21" s="175">
        <v>1250</v>
      </c>
      <c r="D21" s="175">
        <v>618</v>
      </c>
      <c r="E21" s="175" t="s">
        <v>11</v>
      </c>
      <c r="F21" s="175" t="s">
        <v>11</v>
      </c>
      <c r="G21" s="175">
        <v>169</v>
      </c>
      <c r="H21" s="175">
        <v>83</v>
      </c>
      <c r="I21" s="175">
        <f t="shared" si="1"/>
        <v>823</v>
      </c>
      <c r="J21" s="175">
        <f t="shared" si="2"/>
        <v>540</v>
      </c>
      <c r="K21" s="175">
        <f t="shared" si="2"/>
        <v>283</v>
      </c>
      <c r="L21" s="175" t="s">
        <v>11</v>
      </c>
      <c r="M21" s="175" t="s">
        <v>11</v>
      </c>
      <c r="N21" s="175" t="s">
        <v>11</v>
      </c>
      <c r="O21" s="175" t="s">
        <v>11</v>
      </c>
      <c r="P21" s="175">
        <v>477</v>
      </c>
      <c r="Q21" s="175">
        <v>242</v>
      </c>
      <c r="R21" s="175" t="s">
        <v>11</v>
      </c>
      <c r="S21" s="175" t="s">
        <v>11</v>
      </c>
      <c r="T21" s="175">
        <v>63</v>
      </c>
      <c r="U21" s="175">
        <v>41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33.75" customHeight="1">
      <c r="A22" s="24"/>
      <c r="B22" s="188" t="s">
        <v>339</v>
      </c>
      <c r="C22" s="175">
        <v>423</v>
      </c>
      <c r="D22" s="175">
        <v>128</v>
      </c>
      <c r="E22" s="175" t="s">
        <v>11</v>
      </c>
      <c r="F22" s="175" t="s">
        <v>11</v>
      </c>
      <c r="G22" s="175">
        <v>20</v>
      </c>
      <c r="H22" s="175">
        <v>6</v>
      </c>
      <c r="I22" s="175">
        <f t="shared" si="1"/>
        <v>150</v>
      </c>
      <c r="J22" s="175">
        <f t="shared" si="2"/>
        <v>111</v>
      </c>
      <c r="K22" s="175">
        <f t="shared" si="2"/>
        <v>39</v>
      </c>
      <c r="L22" s="175" t="s">
        <v>11</v>
      </c>
      <c r="M22" s="175" t="s">
        <v>11</v>
      </c>
      <c r="N22" s="175" t="s">
        <v>11</v>
      </c>
      <c r="O22" s="175" t="s">
        <v>11</v>
      </c>
      <c r="P22" s="175">
        <v>100</v>
      </c>
      <c r="Q22" s="175">
        <v>36</v>
      </c>
      <c r="R22" s="175" t="s">
        <v>11</v>
      </c>
      <c r="S22" s="175" t="s">
        <v>11</v>
      </c>
      <c r="T22" s="175">
        <v>11</v>
      </c>
      <c r="U22" s="175">
        <v>3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33.75" customHeight="1">
      <c r="A23" s="24"/>
      <c r="B23" s="188" t="s">
        <v>340</v>
      </c>
      <c r="C23" s="175">
        <v>2274</v>
      </c>
      <c r="D23" s="175">
        <v>2038</v>
      </c>
      <c r="E23" s="175">
        <v>596</v>
      </c>
      <c r="F23" s="175">
        <v>481</v>
      </c>
      <c r="G23" s="175">
        <v>568</v>
      </c>
      <c r="H23" s="175">
        <v>302</v>
      </c>
      <c r="I23" s="175">
        <f t="shared" si="1"/>
        <v>1991</v>
      </c>
      <c r="J23" s="175">
        <f t="shared" si="2"/>
        <v>1088</v>
      </c>
      <c r="K23" s="175">
        <f t="shared" si="2"/>
        <v>903</v>
      </c>
      <c r="L23" s="175" t="s">
        <v>11</v>
      </c>
      <c r="M23" s="175" t="s">
        <v>11</v>
      </c>
      <c r="N23" s="175" t="s">
        <v>11</v>
      </c>
      <c r="O23" s="175" t="s">
        <v>11</v>
      </c>
      <c r="P23" s="175">
        <v>685</v>
      </c>
      <c r="Q23" s="175">
        <v>664</v>
      </c>
      <c r="R23" s="175">
        <v>195</v>
      </c>
      <c r="S23" s="175">
        <v>133</v>
      </c>
      <c r="T23" s="175">
        <v>208</v>
      </c>
      <c r="U23" s="175">
        <v>106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33.75" customHeight="1" thickBot="1">
      <c r="A24" s="24"/>
      <c r="B24" s="189" t="s">
        <v>341</v>
      </c>
      <c r="C24" s="172" t="s">
        <v>11</v>
      </c>
      <c r="D24" s="172" t="s">
        <v>11</v>
      </c>
      <c r="E24" s="172" t="s">
        <v>11</v>
      </c>
      <c r="F24" s="172" t="s">
        <v>11</v>
      </c>
      <c r="G24" s="172">
        <v>94</v>
      </c>
      <c r="H24" s="172" t="s">
        <v>11</v>
      </c>
      <c r="I24" s="172">
        <f t="shared" si="1"/>
        <v>25</v>
      </c>
      <c r="J24" s="172">
        <f t="shared" si="2"/>
        <v>25</v>
      </c>
      <c r="K24" s="172" t="s">
        <v>14</v>
      </c>
      <c r="L24" s="172" t="s">
        <v>11</v>
      </c>
      <c r="M24" s="172" t="s">
        <v>11</v>
      </c>
      <c r="N24" s="172" t="s">
        <v>11</v>
      </c>
      <c r="O24" s="172" t="s">
        <v>11</v>
      </c>
      <c r="P24" s="172" t="s">
        <v>11</v>
      </c>
      <c r="Q24" s="172" t="s">
        <v>11</v>
      </c>
      <c r="R24" s="172" t="s">
        <v>11</v>
      </c>
      <c r="S24" s="172" t="s">
        <v>11</v>
      </c>
      <c r="T24" s="172">
        <v>25</v>
      </c>
      <c r="U24" s="172" t="s">
        <v>11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3:21" ht="19.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</sheetData>
  <sheetProtection formatCells="0" formatRows="0" insertRows="0" deleteRows="0"/>
  <mergeCells count="16">
    <mergeCell ref="I5:K5"/>
    <mergeCell ref="E5:F5"/>
    <mergeCell ref="G5:H5"/>
    <mergeCell ref="A7:B7"/>
    <mergeCell ref="A4:B6"/>
    <mergeCell ref="C4:H4"/>
    <mergeCell ref="A3:G3"/>
    <mergeCell ref="L2:U2"/>
    <mergeCell ref="A2:K2"/>
    <mergeCell ref="L5:M5"/>
    <mergeCell ref="N5:O5"/>
    <mergeCell ref="P5:Q5"/>
    <mergeCell ref="R5:S5"/>
    <mergeCell ref="T5:U5"/>
    <mergeCell ref="C5:D5"/>
    <mergeCell ref="I4:U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43"/>
  <sheetViews>
    <sheetView showGridLines="0" view="pageBreakPreview" zoomScaleNormal="115" zoomScaleSheetLayoutView="100" zoomScalePageLayoutView="0" workbookViewId="0" topLeftCell="A1">
      <pane xSplit="2" ySplit="6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25390625" defaultRowHeight="19.5" customHeight="1"/>
  <cols>
    <col min="1" max="1" width="14.625" style="20" customWidth="1"/>
    <col min="2" max="2" width="8.625" style="20" customWidth="1"/>
    <col min="3" max="3" width="6.875" style="20" customWidth="1"/>
    <col min="4" max="4" width="5.125" style="20" customWidth="1"/>
    <col min="5" max="5" width="5.375" style="20" customWidth="1"/>
    <col min="6" max="6" width="5.875" style="20" customWidth="1"/>
    <col min="7" max="7" width="5.125" style="20" customWidth="1"/>
    <col min="8" max="8" width="5.375" style="20" customWidth="1"/>
    <col min="9" max="9" width="5.75390625" style="20" customWidth="1"/>
    <col min="10" max="10" width="5.125" style="20" customWidth="1"/>
    <col min="11" max="13" width="6.375" style="20" customWidth="1"/>
    <col min="14" max="25" width="7.125" style="20" customWidth="1"/>
    <col min="26" max="26" width="7.25390625" style="20" hidden="1" customWidth="1"/>
    <col min="27" max="27" width="6.00390625" style="20" customWidth="1"/>
    <col min="28" max="28" width="5.375" style="20" customWidth="1"/>
    <col min="29" max="16384" width="7.25390625" style="20" customWidth="1"/>
  </cols>
  <sheetData>
    <row r="1" spans="1:25" s="105" customFormat="1" ht="18" customHeight="1">
      <c r="A1" s="104" t="s">
        <v>108</v>
      </c>
      <c r="S1" s="106"/>
      <c r="T1" s="107"/>
      <c r="Y1" s="107" t="s">
        <v>18</v>
      </c>
    </row>
    <row r="2" spans="1:25" s="167" customFormat="1" ht="24.75" customHeight="1">
      <c r="A2" s="342" t="s">
        <v>402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 t="s">
        <v>54</v>
      </c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="183" customFormat="1" ht="13.5" customHeight="1" thickBot="1"/>
    <row r="4" spans="1:25" s="105" customFormat="1" ht="26.25" customHeight="1">
      <c r="A4" s="257" t="s">
        <v>272</v>
      </c>
      <c r="B4" s="343"/>
      <c r="C4" s="257" t="s">
        <v>294</v>
      </c>
      <c r="D4" s="337" t="s">
        <v>307</v>
      </c>
      <c r="E4" s="338"/>
      <c r="F4" s="338"/>
      <c r="G4" s="337" t="s">
        <v>308</v>
      </c>
      <c r="H4" s="338"/>
      <c r="I4" s="338"/>
      <c r="J4" s="337" t="s">
        <v>309</v>
      </c>
      <c r="K4" s="338"/>
      <c r="L4" s="338"/>
      <c r="M4" s="338"/>
      <c r="N4" s="245" t="s">
        <v>111</v>
      </c>
      <c r="O4" s="244"/>
      <c r="P4" s="244"/>
      <c r="Q4" s="244"/>
      <c r="R4" s="244"/>
      <c r="S4" s="244"/>
      <c r="T4" s="244"/>
      <c r="U4" s="244"/>
      <c r="V4" s="246"/>
      <c r="W4" s="337" t="s">
        <v>310</v>
      </c>
      <c r="X4" s="338"/>
      <c r="Y4" s="339"/>
    </row>
    <row r="5" spans="1:25" s="105" customFormat="1" ht="26.25" customHeight="1">
      <c r="A5" s="256"/>
      <c r="B5" s="344"/>
      <c r="C5" s="256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55" t="s">
        <v>112</v>
      </c>
      <c r="O5" s="248"/>
      <c r="P5" s="248"/>
      <c r="Q5" s="247" t="s">
        <v>311</v>
      </c>
      <c r="R5" s="248"/>
      <c r="S5" s="247" t="s">
        <v>312</v>
      </c>
      <c r="T5" s="248"/>
      <c r="U5" s="247" t="s">
        <v>313</v>
      </c>
      <c r="V5" s="248"/>
      <c r="W5" s="248"/>
      <c r="X5" s="248"/>
      <c r="Y5" s="260"/>
    </row>
    <row r="6" spans="1:25" s="105" customFormat="1" ht="32.25" customHeight="1" thickBot="1">
      <c r="A6" s="258"/>
      <c r="B6" s="345"/>
      <c r="C6" s="258"/>
      <c r="D6" s="14" t="s">
        <v>112</v>
      </c>
      <c r="E6" s="14" t="s">
        <v>121</v>
      </c>
      <c r="F6" s="14" t="s">
        <v>122</v>
      </c>
      <c r="G6" s="14" t="s">
        <v>112</v>
      </c>
      <c r="H6" s="14" t="s">
        <v>121</v>
      </c>
      <c r="I6" s="14" t="s">
        <v>122</v>
      </c>
      <c r="J6" s="14" t="s">
        <v>112</v>
      </c>
      <c r="K6" s="14" t="s">
        <v>311</v>
      </c>
      <c r="L6" s="14" t="s">
        <v>312</v>
      </c>
      <c r="M6" s="14" t="s">
        <v>313</v>
      </c>
      <c r="N6" s="46" t="s">
        <v>120</v>
      </c>
      <c r="O6" s="14" t="s">
        <v>121</v>
      </c>
      <c r="P6" s="14" t="s">
        <v>122</v>
      </c>
      <c r="Q6" s="14" t="s">
        <v>121</v>
      </c>
      <c r="R6" s="14" t="s">
        <v>122</v>
      </c>
      <c r="S6" s="14" t="s">
        <v>121</v>
      </c>
      <c r="T6" s="14" t="s">
        <v>122</v>
      </c>
      <c r="U6" s="14" t="s">
        <v>121</v>
      </c>
      <c r="V6" s="14" t="s">
        <v>122</v>
      </c>
      <c r="W6" s="14" t="s">
        <v>112</v>
      </c>
      <c r="X6" s="14" t="s">
        <v>121</v>
      </c>
      <c r="Y6" s="168" t="s">
        <v>122</v>
      </c>
    </row>
    <row r="7" spans="1:25" ht="18" customHeight="1">
      <c r="A7" s="162" t="s">
        <v>479</v>
      </c>
      <c r="B7" s="19"/>
      <c r="C7" s="174">
        <v>57</v>
      </c>
      <c r="D7" s="174">
        <v>5106</v>
      </c>
      <c r="E7" s="174">
        <v>1516</v>
      </c>
      <c r="F7" s="174">
        <v>3590</v>
      </c>
      <c r="G7" s="174">
        <v>528</v>
      </c>
      <c r="H7" s="174">
        <v>93</v>
      </c>
      <c r="I7" s="174">
        <v>435</v>
      </c>
      <c r="J7" s="174">
        <v>2556</v>
      </c>
      <c r="K7" s="174">
        <v>867</v>
      </c>
      <c r="L7" s="174">
        <v>855</v>
      </c>
      <c r="M7" s="174">
        <v>834</v>
      </c>
      <c r="N7" s="174">
        <v>89289</v>
      </c>
      <c r="O7" s="174">
        <v>46662</v>
      </c>
      <c r="P7" s="174">
        <v>42627</v>
      </c>
      <c r="Q7" s="174">
        <v>15696</v>
      </c>
      <c r="R7" s="174">
        <v>14325</v>
      </c>
      <c r="S7" s="174">
        <v>15683</v>
      </c>
      <c r="T7" s="174">
        <v>14438</v>
      </c>
      <c r="U7" s="174">
        <v>15283</v>
      </c>
      <c r="V7" s="174">
        <v>13864</v>
      </c>
      <c r="W7" s="174">
        <v>29077</v>
      </c>
      <c r="X7" s="174">
        <v>15254</v>
      </c>
      <c r="Y7" s="174">
        <v>13823</v>
      </c>
    </row>
    <row r="8" spans="1:25" ht="18" customHeight="1">
      <c r="A8" s="162" t="s">
        <v>480</v>
      </c>
      <c r="B8" s="19"/>
      <c r="C8" s="174">
        <v>57</v>
      </c>
      <c r="D8" s="174">
        <v>5174</v>
      </c>
      <c r="E8" s="174">
        <v>1532</v>
      </c>
      <c r="F8" s="174">
        <v>3642</v>
      </c>
      <c r="G8" s="174">
        <v>556</v>
      </c>
      <c r="H8" s="174">
        <v>103</v>
      </c>
      <c r="I8" s="174">
        <v>453</v>
      </c>
      <c r="J8" s="174">
        <v>2623</v>
      </c>
      <c r="K8" s="174">
        <v>894</v>
      </c>
      <c r="L8" s="174">
        <v>868</v>
      </c>
      <c r="M8" s="174">
        <v>861</v>
      </c>
      <c r="N8" s="174">
        <v>91027</v>
      </c>
      <c r="O8" s="174">
        <v>47462</v>
      </c>
      <c r="P8" s="174">
        <v>43565</v>
      </c>
      <c r="Q8" s="174">
        <v>15991</v>
      </c>
      <c r="R8" s="174">
        <v>14753</v>
      </c>
      <c r="S8" s="174">
        <v>15772</v>
      </c>
      <c r="T8" s="174">
        <v>14374</v>
      </c>
      <c r="U8" s="174">
        <v>15699</v>
      </c>
      <c r="V8" s="174">
        <v>14438</v>
      </c>
      <c r="W8" s="174">
        <v>29180</v>
      </c>
      <c r="X8" s="174">
        <v>15275</v>
      </c>
      <c r="Y8" s="174">
        <v>13905</v>
      </c>
    </row>
    <row r="9" spans="1:25" ht="18" customHeight="1">
      <c r="A9" s="162" t="s">
        <v>481</v>
      </c>
      <c r="B9" s="19"/>
      <c r="C9" s="174">
        <v>56</v>
      </c>
      <c r="D9" s="174">
        <v>5239</v>
      </c>
      <c r="E9" s="174">
        <v>1570</v>
      </c>
      <c r="F9" s="174">
        <v>3669</v>
      </c>
      <c r="G9" s="174">
        <v>553</v>
      </c>
      <c r="H9" s="174">
        <v>108</v>
      </c>
      <c r="I9" s="174">
        <v>445</v>
      </c>
      <c r="J9" s="174">
        <v>2656</v>
      </c>
      <c r="K9" s="174">
        <v>898</v>
      </c>
      <c r="L9" s="174">
        <v>890</v>
      </c>
      <c r="M9" s="174">
        <v>868</v>
      </c>
      <c r="N9" s="174">
        <v>91372</v>
      </c>
      <c r="O9" s="174">
        <v>47697</v>
      </c>
      <c r="P9" s="174">
        <v>43675</v>
      </c>
      <c r="Q9" s="174">
        <v>15880</v>
      </c>
      <c r="R9" s="174">
        <v>14574</v>
      </c>
      <c r="S9" s="174">
        <v>16022</v>
      </c>
      <c r="T9" s="174">
        <v>14735</v>
      </c>
      <c r="U9" s="174">
        <v>15795</v>
      </c>
      <c r="V9" s="174">
        <v>14366</v>
      </c>
      <c r="W9" s="174">
        <v>30090</v>
      </c>
      <c r="X9" s="174">
        <v>15672</v>
      </c>
      <c r="Y9" s="174">
        <v>14418</v>
      </c>
    </row>
    <row r="10" spans="1:25" ht="18" customHeight="1">
      <c r="A10" s="162" t="s">
        <v>482</v>
      </c>
      <c r="B10" s="19"/>
      <c r="C10" s="174">
        <v>56</v>
      </c>
      <c r="D10" s="174">
        <v>5307</v>
      </c>
      <c r="E10" s="174">
        <v>1571</v>
      </c>
      <c r="F10" s="174">
        <v>3736</v>
      </c>
      <c r="G10" s="174">
        <v>567</v>
      </c>
      <c r="H10" s="174">
        <v>108</v>
      </c>
      <c r="I10" s="174">
        <v>459</v>
      </c>
      <c r="J10" s="174">
        <v>2669</v>
      </c>
      <c r="K10" s="174">
        <v>877</v>
      </c>
      <c r="L10" s="174">
        <v>901</v>
      </c>
      <c r="M10" s="174">
        <v>891</v>
      </c>
      <c r="N10" s="174">
        <v>89460</v>
      </c>
      <c r="O10" s="174">
        <v>46581</v>
      </c>
      <c r="P10" s="174">
        <v>42879</v>
      </c>
      <c r="Q10" s="174">
        <v>14694</v>
      </c>
      <c r="R10" s="174">
        <v>13524</v>
      </c>
      <c r="S10" s="174">
        <v>15833</v>
      </c>
      <c r="T10" s="174">
        <v>14618</v>
      </c>
      <c r="U10" s="174">
        <v>16054</v>
      </c>
      <c r="V10" s="174">
        <v>14737</v>
      </c>
      <c r="W10" s="174">
        <v>30068</v>
      </c>
      <c r="X10" s="174">
        <v>15693</v>
      </c>
      <c r="Y10" s="174">
        <v>14375</v>
      </c>
    </row>
    <row r="11" spans="1:25" ht="18" customHeight="1">
      <c r="A11" s="162" t="s">
        <v>483</v>
      </c>
      <c r="B11" s="19"/>
      <c r="C11" s="174">
        <v>57</v>
      </c>
      <c r="D11" s="174">
        <v>5421</v>
      </c>
      <c r="E11" s="174">
        <v>1625</v>
      </c>
      <c r="F11" s="174">
        <v>3796</v>
      </c>
      <c r="G11" s="174">
        <v>587</v>
      </c>
      <c r="H11" s="174">
        <v>126</v>
      </c>
      <c r="I11" s="174">
        <v>461</v>
      </c>
      <c r="J11" s="174">
        <v>2633</v>
      </c>
      <c r="K11" s="174">
        <v>864</v>
      </c>
      <c r="L11" s="174">
        <v>873</v>
      </c>
      <c r="M11" s="174">
        <v>896</v>
      </c>
      <c r="N11" s="174">
        <v>85800</v>
      </c>
      <c r="O11" s="174">
        <v>44731</v>
      </c>
      <c r="P11" s="174">
        <v>41069</v>
      </c>
      <c r="Q11" s="174">
        <v>14158</v>
      </c>
      <c r="R11" s="174">
        <v>12860</v>
      </c>
      <c r="S11" s="174">
        <v>14706</v>
      </c>
      <c r="T11" s="174">
        <v>13561</v>
      </c>
      <c r="U11" s="174">
        <v>15867</v>
      </c>
      <c r="V11" s="174">
        <v>14648</v>
      </c>
      <c r="W11" s="174">
        <v>30711</v>
      </c>
      <c r="X11" s="174">
        <v>16015</v>
      </c>
      <c r="Y11" s="174">
        <v>14696</v>
      </c>
    </row>
    <row r="12" spans="1:25" ht="18" customHeight="1">
      <c r="A12" s="162" t="s">
        <v>484</v>
      </c>
      <c r="B12" s="19"/>
      <c r="C12" s="174">
        <v>57</v>
      </c>
      <c r="D12" s="174">
        <v>5463</v>
      </c>
      <c r="E12" s="174">
        <v>1660</v>
      </c>
      <c r="F12" s="174">
        <v>3803</v>
      </c>
      <c r="G12" s="174">
        <v>570</v>
      </c>
      <c r="H12" s="174">
        <v>126</v>
      </c>
      <c r="I12" s="174">
        <v>444</v>
      </c>
      <c r="J12" s="174">
        <v>2650</v>
      </c>
      <c r="K12" s="174">
        <v>917</v>
      </c>
      <c r="L12" s="174">
        <v>862</v>
      </c>
      <c r="M12" s="174">
        <v>871</v>
      </c>
      <c r="N12" s="174">
        <v>83877</v>
      </c>
      <c r="O12" s="174">
        <v>43775</v>
      </c>
      <c r="P12" s="174">
        <v>40102</v>
      </c>
      <c r="Q12" s="174">
        <v>14881</v>
      </c>
      <c r="R12" s="174">
        <v>13625</v>
      </c>
      <c r="S12" s="174">
        <v>14181</v>
      </c>
      <c r="T12" s="174">
        <v>12883</v>
      </c>
      <c r="U12" s="174">
        <v>14713</v>
      </c>
      <c r="V12" s="174">
        <v>13594</v>
      </c>
      <c r="W12" s="174">
        <v>30047</v>
      </c>
      <c r="X12" s="174">
        <v>15505</v>
      </c>
      <c r="Y12" s="174">
        <v>14542</v>
      </c>
    </row>
    <row r="13" spans="1:25" ht="18" customHeight="1">
      <c r="A13" s="162" t="s">
        <v>485</v>
      </c>
      <c r="B13" s="19"/>
      <c r="C13" s="174">
        <v>57</v>
      </c>
      <c r="D13" s="174">
        <v>5606</v>
      </c>
      <c r="E13" s="174">
        <v>1682</v>
      </c>
      <c r="F13" s="174">
        <v>3924</v>
      </c>
      <c r="G13" s="174">
        <v>586</v>
      </c>
      <c r="H13" s="174">
        <v>125</v>
      </c>
      <c r="I13" s="174">
        <v>461</v>
      </c>
      <c r="J13" s="174">
        <v>2696</v>
      </c>
      <c r="K13" s="174">
        <v>916</v>
      </c>
      <c r="L13" s="174">
        <v>917</v>
      </c>
      <c r="M13" s="174">
        <v>863</v>
      </c>
      <c r="N13" s="174">
        <v>83418</v>
      </c>
      <c r="O13" s="174">
        <v>43601</v>
      </c>
      <c r="P13" s="174">
        <v>39817</v>
      </c>
      <c r="Q13" s="174">
        <v>14511</v>
      </c>
      <c r="R13" s="174">
        <v>13287</v>
      </c>
      <c r="S13" s="174">
        <v>14904</v>
      </c>
      <c r="T13" s="174">
        <v>13631</v>
      </c>
      <c r="U13" s="174">
        <v>14186</v>
      </c>
      <c r="V13" s="174">
        <v>12899</v>
      </c>
      <c r="W13" s="174">
        <v>28054</v>
      </c>
      <c r="X13" s="174">
        <v>14491</v>
      </c>
      <c r="Y13" s="174">
        <v>13563</v>
      </c>
    </row>
    <row r="14" spans="1:25" ht="18" customHeight="1">
      <c r="A14" s="162" t="s">
        <v>486</v>
      </c>
      <c r="B14" s="19"/>
      <c r="C14" s="174">
        <v>58</v>
      </c>
      <c r="D14" s="174">
        <v>5634</v>
      </c>
      <c r="E14" s="174">
        <v>1665</v>
      </c>
      <c r="F14" s="174">
        <v>3969</v>
      </c>
      <c r="G14" s="174">
        <v>621</v>
      </c>
      <c r="H14" s="174">
        <v>132</v>
      </c>
      <c r="I14" s="174">
        <v>489</v>
      </c>
      <c r="J14" s="174">
        <v>2683</v>
      </c>
      <c r="K14" s="174">
        <v>849</v>
      </c>
      <c r="L14" s="174">
        <v>914</v>
      </c>
      <c r="M14" s="174">
        <v>920</v>
      </c>
      <c r="N14" s="174">
        <v>81330</v>
      </c>
      <c r="O14" s="174">
        <v>42549</v>
      </c>
      <c r="P14" s="174">
        <v>38781</v>
      </c>
      <c r="Q14" s="174">
        <v>13094</v>
      </c>
      <c r="R14" s="174">
        <v>11831</v>
      </c>
      <c r="S14" s="174">
        <v>14540</v>
      </c>
      <c r="T14" s="174">
        <v>13311</v>
      </c>
      <c r="U14" s="174">
        <v>14915</v>
      </c>
      <c r="V14" s="174">
        <v>13639</v>
      </c>
      <c r="W14" s="174">
        <v>26750</v>
      </c>
      <c r="X14" s="174">
        <v>13890</v>
      </c>
      <c r="Y14" s="174">
        <v>12860</v>
      </c>
    </row>
    <row r="15" spans="1:25" ht="18" customHeight="1">
      <c r="A15" s="180" t="s">
        <v>487</v>
      </c>
      <c r="B15" s="19"/>
      <c r="C15" s="174">
        <v>58</v>
      </c>
      <c r="D15" s="174">
        <v>5516</v>
      </c>
      <c r="E15" s="174">
        <v>1617</v>
      </c>
      <c r="F15" s="174">
        <v>3899</v>
      </c>
      <c r="G15" s="174">
        <v>616</v>
      </c>
      <c r="H15" s="174">
        <v>134</v>
      </c>
      <c r="I15" s="174">
        <v>482</v>
      </c>
      <c r="J15" s="174">
        <v>2589</v>
      </c>
      <c r="K15" s="174">
        <v>824</v>
      </c>
      <c r="L15" s="174">
        <v>849</v>
      </c>
      <c r="M15" s="174">
        <v>916</v>
      </c>
      <c r="N15" s="174">
        <v>76299</v>
      </c>
      <c r="O15" s="174">
        <v>39850</v>
      </c>
      <c r="P15" s="174">
        <v>36449</v>
      </c>
      <c r="Q15" s="174">
        <v>12193</v>
      </c>
      <c r="R15" s="174">
        <v>11291</v>
      </c>
      <c r="S15" s="174">
        <v>13095</v>
      </c>
      <c r="T15" s="174">
        <v>11835</v>
      </c>
      <c r="U15" s="174">
        <v>14562</v>
      </c>
      <c r="V15" s="174">
        <v>13323</v>
      </c>
      <c r="W15" s="174">
        <v>27821</v>
      </c>
      <c r="X15" s="174">
        <v>14421</v>
      </c>
      <c r="Y15" s="174">
        <v>13400</v>
      </c>
    </row>
    <row r="16" spans="1:25" ht="18" customHeight="1">
      <c r="A16" s="162" t="s">
        <v>314</v>
      </c>
      <c r="B16" s="19"/>
      <c r="C16" s="220">
        <f>SUM(C17,C31)</f>
        <v>58</v>
      </c>
      <c r="D16" s="220">
        <f aca="true" t="shared" si="0" ref="D16:Y16">SUM(D17,D31)</f>
        <v>5406</v>
      </c>
      <c r="E16" s="220">
        <f t="shared" si="0"/>
        <v>1588</v>
      </c>
      <c r="F16" s="220">
        <f t="shared" si="0"/>
        <v>3818</v>
      </c>
      <c r="G16" s="220">
        <f t="shared" si="0"/>
        <v>633</v>
      </c>
      <c r="H16" s="220">
        <f t="shared" si="0"/>
        <v>148</v>
      </c>
      <c r="I16" s="220">
        <f t="shared" si="0"/>
        <v>485</v>
      </c>
      <c r="J16" s="220">
        <f t="shared" si="0"/>
        <v>2470</v>
      </c>
      <c r="K16" s="220">
        <f t="shared" si="0"/>
        <v>788</v>
      </c>
      <c r="L16" s="220">
        <f t="shared" si="0"/>
        <v>829</v>
      </c>
      <c r="M16" s="220">
        <f t="shared" si="0"/>
        <v>853</v>
      </c>
      <c r="N16" s="220">
        <f t="shared" si="0"/>
        <v>70463</v>
      </c>
      <c r="O16" s="220">
        <f t="shared" si="0"/>
        <v>36933</v>
      </c>
      <c r="P16" s="220">
        <f t="shared" si="0"/>
        <v>33530</v>
      </c>
      <c r="Q16" s="220">
        <f t="shared" si="0"/>
        <v>11666</v>
      </c>
      <c r="R16" s="220">
        <f t="shared" si="0"/>
        <v>10384</v>
      </c>
      <c r="S16" s="220">
        <f t="shared" si="0"/>
        <v>12192</v>
      </c>
      <c r="T16" s="220">
        <f t="shared" si="0"/>
        <v>11314</v>
      </c>
      <c r="U16" s="220">
        <f t="shared" si="0"/>
        <v>13075</v>
      </c>
      <c r="V16" s="220">
        <f t="shared" si="0"/>
        <v>11832</v>
      </c>
      <c r="W16" s="220">
        <f t="shared" si="0"/>
        <v>27044</v>
      </c>
      <c r="X16" s="220">
        <f t="shared" si="0"/>
        <v>13962</v>
      </c>
      <c r="Y16" s="220">
        <f t="shared" si="0"/>
        <v>13082</v>
      </c>
    </row>
    <row r="17" spans="1:25" ht="24.75" customHeight="1">
      <c r="A17" s="340" t="s">
        <v>434</v>
      </c>
      <c r="B17" s="341"/>
      <c r="C17" s="220">
        <f>SUM(C18:C30)</f>
        <v>57</v>
      </c>
      <c r="D17" s="220">
        <f aca="true" t="shared" si="1" ref="D17:Y17">SUM(D18:D30)</f>
        <v>5392</v>
      </c>
      <c r="E17" s="220">
        <f>SUM(E18:E30)</f>
        <v>1580</v>
      </c>
      <c r="F17" s="220">
        <f t="shared" si="1"/>
        <v>3812</v>
      </c>
      <c r="G17" s="220">
        <f t="shared" si="1"/>
        <v>619</v>
      </c>
      <c r="H17" s="220">
        <f>SUM(H18:H30)</f>
        <v>142</v>
      </c>
      <c r="I17" s="220">
        <f t="shared" si="1"/>
        <v>477</v>
      </c>
      <c r="J17" s="220">
        <f aca="true" t="shared" si="2" ref="J17:O17">SUM(J18:J30)</f>
        <v>2302</v>
      </c>
      <c r="K17" s="220">
        <f t="shared" si="2"/>
        <v>730</v>
      </c>
      <c r="L17" s="220">
        <f t="shared" si="2"/>
        <v>773</v>
      </c>
      <c r="M17" s="220">
        <f t="shared" si="2"/>
        <v>799</v>
      </c>
      <c r="N17" s="220">
        <f t="shared" si="2"/>
        <v>63148</v>
      </c>
      <c r="O17" s="220">
        <f t="shared" si="2"/>
        <v>33031</v>
      </c>
      <c r="P17" s="220">
        <f t="shared" si="1"/>
        <v>30117</v>
      </c>
      <c r="Q17" s="220">
        <f>SUM(Q18:Q30)</f>
        <v>10306</v>
      </c>
      <c r="R17" s="220">
        <f t="shared" si="1"/>
        <v>9231</v>
      </c>
      <c r="S17" s="220">
        <f t="shared" si="1"/>
        <v>10947</v>
      </c>
      <c r="T17" s="220">
        <f t="shared" si="1"/>
        <v>10160</v>
      </c>
      <c r="U17" s="220">
        <f t="shared" si="1"/>
        <v>11778</v>
      </c>
      <c r="V17" s="220">
        <f t="shared" si="1"/>
        <v>10726</v>
      </c>
      <c r="W17" s="220">
        <f>SUM(W18:W30)</f>
        <v>24702</v>
      </c>
      <c r="X17" s="220">
        <f t="shared" si="1"/>
        <v>12669</v>
      </c>
      <c r="Y17" s="220">
        <f t="shared" si="1"/>
        <v>12033</v>
      </c>
    </row>
    <row r="18" spans="1:25" ht="18" customHeight="1">
      <c r="A18" s="162" t="s">
        <v>280</v>
      </c>
      <c r="B18" s="19"/>
      <c r="C18" s="174">
        <v>11</v>
      </c>
      <c r="D18" s="174">
        <f>SUM(E18:F18)</f>
        <v>1382</v>
      </c>
      <c r="E18" s="174">
        <v>396</v>
      </c>
      <c r="F18" s="174">
        <v>986</v>
      </c>
      <c r="G18" s="174">
        <f>SUM(H18:I18)</f>
        <v>138</v>
      </c>
      <c r="H18" s="174">
        <v>29</v>
      </c>
      <c r="I18" s="174">
        <v>109</v>
      </c>
      <c r="J18" s="174">
        <f>SUM(K18:M18)</f>
        <v>566</v>
      </c>
      <c r="K18" s="174">
        <v>180</v>
      </c>
      <c r="L18" s="174">
        <v>191</v>
      </c>
      <c r="M18" s="174">
        <v>195</v>
      </c>
      <c r="N18" s="174">
        <f>SUM(O18:P18)</f>
        <v>15882</v>
      </c>
      <c r="O18" s="174">
        <f>SUM(Q18,S18,U18)</f>
        <v>8169</v>
      </c>
      <c r="P18" s="174">
        <f>SUM(R18,T18,V18)</f>
        <v>7713</v>
      </c>
      <c r="Q18" s="174">
        <v>2498</v>
      </c>
      <c r="R18" s="174">
        <v>2364</v>
      </c>
      <c r="S18" s="174">
        <v>2739</v>
      </c>
      <c r="T18" s="174">
        <v>2589</v>
      </c>
      <c r="U18" s="174">
        <v>2932</v>
      </c>
      <c r="V18" s="174">
        <v>2760</v>
      </c>
      <c r="W18" s="174">
        <f>SUM(X18:Y18)</f>
        <v>6441</v>
      </c>
      <c r="X18" s="174">
        <v>3290</v>
      </c>
      <c r="Y18" s="174">
        <v>3151</v>
      </c>
    </row>
    <row r="19" spans="1:25" ht="18" customHeight="1">
      <c r="A19" s="162" t="s">
        <v>281</v>
      </c>
      <c r="B19" s="19"/>
      <c r="C19" s="174">
        <v>10</v>
      </c>
      <c r="D19" s="174">
        <f>SUM(E19:F19)</f>
        <v>1027</v>
      </c>
      <c r="E19" s="174">
        <v>305</v>
      </c>
      <c r="F19" s="174">
        <v>722</v>
      </c>
      <c r="G19" s="174">
        <f aca="true" t="shared" si="3" ref="G19:G30">SUM(H19:I19)</f>
        <v>114</v>
      </c>
      <c r="H19" s="174">
        <v>26</v>
      </c>
      <c r="I19" s="174">
        <v>88</v>
      </c>
      <c r="J19" s="174">
        <f aca="true" t="shared" si="4" ref="J19:J30">SUM(K19:M19)</f>
        <v>427</v>
      </c>
      <c r="K19" s="174">
        <v>135</v>
      </c>
      <c r="L19" s="174">
        <v>143</v>
      </c>
      <c r="M19" s="174">
        <v>149</v>
      </c>
      <c r="N19" s="174">
        <f aca="true" t="shared" si="5" ref="N19:N30">SUM(O19:P19)</f>
        <v>12062</v>
      </c>
      <c r="O19" s="174">
        <f aca="true" t="shared" si="6" ref="O19:P30">SUM(Q19,S19,U19)</f>
        <v>6331</v>
      </c>
      <c r="P19" s="174">
        <f t="shared" si="6"/>
        <v>5731</v>
      </c>
      <c r="Q19" s="174">
        <v>1976</v>
      </c>
      <c r="R19" s="174">
        <v>1781</v>
      </c>
      <c r="S19" s="174">
        <v>2109</v>
      </c>
      <c r="T19" s="174">
        <v>1917</v>
      </c>
      <c r="U19" s="174">
        <v>2246</v>
      </c>
      <c r="V19" s="174">
        <v>2033</v>
      </c>
      <c r="W19" s="174">
        <f aca="true" t="shared" si="7" ref="W19:W30">SUM(X19:Y19)</f>
        <v>4530</v>
      </c>
      <c r="X19" s="174">
        <v>2303</v>
      </c>
      <c r="Y19" s="174">
        <v>2227</v>
      </c>
    </row>
    <row r="20" spans="1:25" ht="18" customHeight="1">
      <c r="A20" s="162" t="s">
        <v>282</v>
      </c>
      <c r="B20" s="19"/>
      <c r="C20" s="174">
        <v>2</v>
      </c>
      <c r="D20" s="174">
        <f aca="true" t="shared" si="8" ref="D20:D30">SUM(E20:F20)</f>
        <v>245</v>
      </c>
      <c r="E20" s="174">
        <v>81</v>
      </c>
      <c r="F20" s="174">
        <v>164</v>
      </c>
      <c r="G20" s="174">
        <f>SUM(H20:I20)</f>
        <v>26</v>
      </c>
      <c r="H20" s="174">
        <v>11</v>
      </c>
      <c r="I20" s="174">
        <v>15</v>
      </c>
      <c r="J20" s="174">
        <f t="shared" si="4"/>
        <v>107</v>
      </c>
      <c r="K20" s="174">
        <v>32</v>
      </c>
      <c r="L20" s="174">
        <v>36</v>
      </c>
      <c r="M20" s="174">
        <v>39</v>
      </c>
      <c r="N20" s="174">
        <f t="shared" si="5"/>
        <v>2940</v>
      </c>
      <c r="O20" s="174">
        <f t="shared" si="6"/>
        <v>1572</v>
      </c>
      <c r="P20" s="174">
        <f t="shared" si="6"/>
        <v>1368</v>
      </c>
      <c r="Q20" s="174">
        <v>472</v>
      </c>
      <c r="R20" s="174">
        <v>415</v>
      </c>
      <c r="S20" s="174">
        <v>525</v>
      </c>
      <c r="T20" s="174">
        <v>472</v>
      </c>
      <c r="U20" s="174">
        <v>575</v>
      </c>
      <c r="V20" s="174">
        <v>481</v>
      </c>
      <c r="W20" s="174">
        <f t="shared" si="7"/>
        <v>1107</v>
      </c>
      <c r="X20" s="174">
        <v>548</v>
      </c>
      <c r="Y20" s="174">
        <v>559</v>
      </c>
    </row>
    <row r="21" spans="1:25" ht="18" customHeight="1">
      <c r="A21" s="162" t="s">
        <v>283</v>
      </c>
      <c r="B21" s="19"/>
      <c r="C21" s="174">
        <v>7</v>
      </c>
      <c r="D21" s="174">
        <f t="shared" si="8"/>
        <v>447</v>
      </c>
      <c r="E21" s="174">
        <v>127</v>
      </c>
      <c r="F21" s="174">
        <v>320</v>
      </c>
      <c r="G21" s="174">
        <f>SUM(H21:I21)</f>
        <v>65</v>
      </c>
      <c r="H21" s="174">
        <v>15</v>
      </c>
      <c r="I21" s="174">
        <v>50</v>
      </c>
      <c r="J21" s="174">
        <f t="shared" si="4"/>
        <v>179</v>
      </c>
      <c r="K21" s="174">
        <v>57</v>
      </c>
      <c r="L21" s="174">
        <v>60</v>
      </c>
      <c r="M21" s="174">
        <v>62</v>
      </c>
      <c r="N21" s="174">
        <f t="shared" si="5"/>
        <v>4447</v>
      </c>
      <c r="O21" s="174">
        <f t="shared" si="6"/>
        <v>2378</v>
      </c>
      <c r="P21" s="174">
        <f t="shared" si="6"/>
        <v>2069</v>
      </c>
      <c r="Q21" s="174">
        <v>733</v>
      </c>
      <c r="R21" s="174">
        <v>670</v>
      </c>
      <c r="S21" s="174">
        <v>819</v>
      </c>
      <c r="T21" s="174">
        <v>669</v>
      </c>
      <c r="U21" s="174">
        <v>826</v>
      </c>
      <c r="V21" s="174">
        <v>730</v>
      </c>
      <c r="W21" s="174">
        <f t="shared" si="7"/>
        <v>1768</v>
      </c>
      <c r="X21" s="174">
        <v>918</v>
      </c>
      <c r="Y21" s="174">
        <v>850</v>
      </c>
    </row>
    <row r="22" spans="1:25" ht="18" customHeight="1">
      <c r="A22" s="162" t="s">
        <v>284</v>
      </c>
      <c r="B22" s="19"/>
      <c r="C22" s="174">
        <v>4</v>
      </c>
      <c r="D22" s="174">
        <f t="shared" si="8"/>
        <v>433</v>
      </c>
      <c r="E22" s="174">
        <v>136</v>
      </c>
      <c r="F22" s="174">
        <v>297</v>
      </c>
      <c r="G22" s="174">
        <f>SUM(H22:I22)</f>
        <v>48</v>
      </c>
      <c r="H22" s="174">
        <v>9</v>
      </c>
      <c r="I22" s="174">
        <v>39</v>
      </c>
      <c r="J22" s="174">
        <f t="shared" si="4"/>
        <v>184</v>
      </c>
      <c r="K22" s="174">
        <v>56</v>
      </c>
      <c r="L22" s="174">
        <v>64</v>
      </c>
      <c r="M22" s="174">
        <v>64</v>
      </c>
      <c r="N22" s="174">
        <f t="shared" si="5"/>
        <v>5146</v>
      </c>
      <c r="O22" s="174">
        <f t="shared" si="6"/>
        <v>2691</v>
      </c>
      <c r="P22" s="174">
        <f t="shared" si="6"/>
        <v>2455</v>
      </c>
      <c r="Q22" s="174">
        <v>825</v>
      </c>
      <c r="R22" s="174">
        <v>722</v>
      </c>
      <c r="S22" s="174">
        <v>904</v>
      </c>
      <c r="T22" s="174">
        <v>844</v>
      </c>
      <c r="U22" s="174">
        <v>962</v>
      </c>
      <c r="V22" s="174">
        <v>889</v>
      </c>
      <c r="W22" s="174">
        <f t="shared" si="7"/>
        <v>2103</v>
      </c>
      <c r="X22" s="174">
        <v>1075</v>
      </c>
      <c r="Y22" s="174">
        <v>1028</v>
      </c>
    </row>
    <row r="23" spans="1:25" ht="18" customHeight="1">
      <c r="A23" s="162" t="s">
        <v>285</v>
      </c>
      <c r="B23" s="19"/>
      <c r="C23" s="174">
        <v>2</v>
      </c>
      <c r="D23" s="174">
        <f t="shared" si="8"/>
        <v>169</v>
      </c>
      <c r="E23" s="174">
        <v>61</v>
      </c>
      <c r="F23" s="174">
        <v>108</v>
      </c>
      <c r="G23" s="174">
        <f>SUM(H23:I23)</f>
        <v>21</v>
      </c>
      <c r="H23" s="174">
        <v>5</v>
      </c>
      <c r="I23" s="174">
        <v>16</v>
      </c>
      <c r="J23" s="174">
        <f t="shared" si="4"/>
        <v>72</v>
      </c>
      <c r="K23" s="174">
        <v>24</v>
      </c>
      <c r="L23" s="174">
        <v>24</v>
      </c>
      <c r="M23" s="174">
        <v>24</v>
      </c>
      <c r="N23" s="174">
        <f t="shared" si="5"/>
        <v>2022</v>
      </c>
      <c r="O23" s="174">
        <f t="shared" si="6"/>
        <v>1049</v>
      </c>
      <c r="P23" s="174">
        <f t="shared" si="6"/>
        <v>973</v>
      </c>
      <c r="Q23" s="174">
        <v>347</v>
      </c>
      <c r="R23" s="174">
        <v>311</v>
      </c>
      <c r="S23" s="174">
        <v>320</v>
      </c>
      <c r="T23" s="174">
        <v>320</v>
      </c>
      <c r="U23" s="174">
        <v>382</v>
      </c>
      <c r="V23" s="174">
        <v>342</v>
      </c>
      <c r="W23" s="174">
        <f t="shared" si="7"/>
        <v>895</v>
      </c>
      <c r="X23" s="174">
        <v>463</v>
      </c>
      <c r="Y23" s="174">
        <v>432</v>
      </c>
    </row>
    <row r="24" spans="1:25" ht="18" customHeight="1">
      <c r="A24" s="162" t="s">
        <v>286</v>
      </c>
      <c r="B24" s="19"/>
      <c r="C24" s="174">
        <v>4</v>
      </c>
      <c r="D24" s="174">
        <f t="shared" si="8"/>
        <v>292</v>
      </c>
      <c r="E24" s="174">
        <v>76</v>
      </c>
      <c r="F24" s="174">
        <v>216</v>
      </c>
      <c r="G24" s="174">
        <f>SUM(H24:I24)</f>
        <v>39</v>
      </c>
      <c r="H24" s="174">
        <v>6</v>
      </c>
      <c r="I24" s="174">
        <v>33</v>
      </c>
      <c r="J24" s="174">
        <f t="shared" si="4"/>
        <v>121</v>
      </c>
      <c r="K24" s="174">
        <v>38</v>
      </c>
      <c r="L24" s="174">
        <v>40</v>
      </c>
      <c r="M24" s="174">
        <v>43</v>
      </c>
      <c r="N24" s="174">
        <f t="shared" si="5"/>
        <v>3108</v>
      </c>
      <c r="O24" s="174">
        <f t="shared" si="6"/>
        <v>1676</v>
      </c>
      <c r="P24" s="174">
        <f t="shared" si="6"/>
        <v>1432</v>
      </c>
      <c r="Q24" s="174">
        <v>530</v>
      </c>
      <c r="R24" s="174">
        <v>463</v>
      </c>
      <c r="S24" s="174">
        <v>539</v>
      </c>
      <c r="T24" s="174">
        <v>498</v>
      </c>
      <c r="U24" s="174">
        <v>607</v>
      </c>
      <c r="V24" s="174">
        <v>471</v>
      </c>
      <c r="W24" s="174">
        <f t="shared" si="7"/>
        <v>1165</v>
      </c>
      <c r="X24" s="174">
        <v>605</v>
      </c>
      <c r="Y24" s="174">
        <v>560</v>
      </c>
    </row>
    <row r="25" spans="1:25" ht="18" customHeight="1">
      <c r="A25" s="162" t="s">
        <v>287</v>
      </c>
      <c r="B25" s="19"/>
      <c r="C25" s="174">
        <v>2</v>
      </c>
      <c r="D25" s="174">
        <f t="shared" si="8"/>
        <v>277</v>
      </c>
      <c r="E25" s="174">
        <v>85</v>
      </c>
      <c r="F25" s="174">
        <v>192</v>
      </c>
      <c r="G25" s="174">
        <f t="shared" si="3"/>
        <v>25</v>
      </c>
      <c r="H25" s="174">
        <v>7</v>
      </c>
      <c r="I25" s="174">
        <v>18</v>
      </c>
      <c r="J25" s="174">
        <f t="shared" si="4"/>
        <v>157</v>
      </c>
      <c r="K25" s="174">
        <v>51</v>
      </c>
      <c r="L25" s="174">
        <v>52</v>
      </c>
      <c r="M25" s="174">
        <v>54</v>
      </c>
      <c r="N25" s="174">
        <f t="shared" si="5"/>
        <v>4588</v>
      </c>
      <c r="O25" s="174">
        <f t="shared" si="6"/>
        <v>2372</v>
      </c>
      <c r="P25" s="174">
        <f t="shared" si="6"/>
        <v>2216</v>
      </c>
      <c r="Q25" s="174">
        <v>745</v>
      </c>
      <c r="R25" s="174">
        <v>674</v>
      </c>
      <c r="S25" s="174">
        <v>764</v>
      </c>
      <c r="T25" s="174">
        <v>748</v>
      </c>
      <c r="U25" s="174">
        <v>863</v>
      </c>
      <c r="V25" s="174">
        <v>794</v>
      </c>
      <c r="W25" s="174">
        <f t="shared" si="7"/>
        <v>1541</v>
      </c>
      <c r="X25" s="174">
        <v>767</v>
      </c>
      <c r="Y25" s="174">
        <v>774</v>
      </c>
    </row>
    <row r="26" spans="1:25" ht="18" customHeight="1">
      <c r="A26" s="162" t="s">
        <v>288</v>
      </c>
      <c r="B26" s="19"/>
      <c r="C26" s="174">
        <v>4</v>
      </c>
      <c r="D26" s="174">
        <f t="shared" si="8"/>
        <v>294</v>
      </c>
      <c r="E26" s="174">
        <v>69</v>
      </c>
      <c r="F26" s="174">
        <v>225</v>
      </c>
      <c r="G26" s="174">
        <f t="shared" si="3"/>
        <v>42</v>
      </c>
      <c r="H26" s="174">
        <v>9</v>
      </c>
      <c r="I26" s="174">
        <v>33</v>
      </c>
      <c r="J26" s="174">
        <f t="shared" si="4"/>
        <v>122</v>
      </c>
      <c r="K26" s="174">
        <v>38</v>
      </c>
      <c r="L26" s="174">
        <v>41</v>
      </c>
      <c r="M26" s="174">
        <v>43</v>
      </c>
      <c r="N26" s="174">
        <f t="shared" si="5"/>
        <v>3321</v>
      </c>
      <c r="O26" s="174">
        <f t="shared" si="6"/>
        <v>1736</v>
      </c>
      <c r="P26" s="174">
        <f t="shared" si="6"/>
        <v>1585</v>
      </c>
      <c r="Q26" s="174">
        <v>535</v>
      </c>
      <c r="R26" s="174">
        <v>471</v>
      </c>
      <c r="S26" s="174">
        <v>566</v>
      </c>
      <c r="T26" s="174">
        <v>553</v>
      </c>
      <c r="U26" s="174">
        <v>635</v>
      </c>
      <c r="V26" s="174">
        <v>561</v>
      </c>
      <c r="W26" s="174">
        <f t="shared" si="7"/>
        <v>1323</v>
      </c>
      <c r="X26" s="174">
        <v>714</v>
      </c>
      <c r="Y26" s="174">
        <v>609</v>
      </c>
    </row>
    <row r="27" spans="1:25" ht="18" customHeight="1">
      <c r="A27" s="162" t="s">
        <v>289</v>
      </c>
      <c r="B27" s="19"/>
      <c r="C27" s="174">
        <v>5</v>
      </c>
      <c r="D27" s="174">
        <f t="shared" si="8"/>
        <v>574</v>
      </c>
      <c r="E27" s="174">
        <v>148</v>
      </c>
      <c r="F27" s="174">
        <v>426</v>
      </c>
      <c r="G27" s="174">
        <f>SUM(H27:I27)</f>
        <v>59</v>
      </c>
      <c r="H27" s="174">
        <v>11</v>
      </c>
      <c r="I27" s="174">
        <v>48</v>
      </c>
      <c r="J27" s="174">
        <f t="shared" si="4"/>
        <v>236</v>
      </c>
      <c r="K27" s="174">
        <v>77</v>
      </c>
      <c r="L27" s="174">
        <v>79</v>
      </c>
      <c r="M27" s="174">
        <v>80</v>
      </c>
      <c r="N27" s="174">
        <f t="shared" si="5"/>
        <v>6403</v>
      </c>
      <c r="O27" s="174">
        <f t="shared" si="6"/>
        <v>3356</v>
      </c>
      <c r="P27" s="174">
        <f t="shared" si="6"/>
        <v>3047</v>
      </c>
      <c r="Q27" s="174">
        <v>1073</v>
      </c>
      <c r="R27" s="174">
        <v>909</v>
      </c>
      <c r="S27" s="174">
        <v>1121</v>
      </c>
      <c r="T27" s="174">
        <v>1047</v>
      </c>
      <c r="U27" s="174">
        <v>1162</v>
      </c>
      <c r="V27" s="174">
        <v>1091</v>
      </c>
      <c r="W27" s="174">
        <f t="shared" si="7"/>
        <v>2607</v>
      </c>
      <c r="X27" s="174">
        <v>1376</v>
      </c>
      <c r="Y27" s="174">
        <v>1231</v>
      </c>
    </row>
    <row r="28" spans="1:25" ht="18" customHeight="1">
      <c r="A28" s="162" t="s">
        <v>290</v>
      </c>
      <c r="B28" s="19"/>
      <c r="C28" s="174">
        <v>3</v>
      </c>
      <c r="D28" s="174">
        <f t="shared" si="8"/>
        <v>133</v>
      </c>
      <c r="E28" s="174">
        <v>44</v>
      </c>
      <c r="F28" s="174">
        <v>89</v>
      </c>
      <c r="G28" s="174">
        <f t="shared" si="3"/>
        <v>22</v>
      </c>
      <c r="H28" s="174">
        <v>7</v>
      </c>
      <c r="I28" s="174">
        <v>15</v>
      </c>
      <c r="J28" s="174">
        <f t="shared" si="4"/>
        <v>53</v>
      </c>
      <c r="K28" s="174">
        <v>18</v>
      </c>
      <c r="L28" s="174">
        <v>17</v>
      </c>
      <c r="M28" s="174">
        <v>18</v>
      </c>
      <c r="N28" s="174">
        <f t="shared" si="5"/>
        <v>1255</v>
      </c>
      <c r="O28" s="174">
        <f t="shared" si="6"/>
        <v>685</v>
      </c>
      <c r="P28" s="174">
        <f t="shared" si="6"/>
        <v>570</v>
      </c>
      <c r="Q28" s="174">
        <v>227</v>
      </c>
      <c r="R28" s="174">
        <v>158</v>
      </c>
      <c r="S28" s="174">
        <v>209</v>
      </c>
      <c r="T28" s="174">
        <v>188</v>
      </c>
      <c r="U28" s="174">
        <v>249</v>
      </c>
      <c r="V28" s="174">
        <v>224</v>
      </c>
      <c r="W28" s="174">
        <f t="shared" si="7"/>
        <v>529</v>
      </c>
      <c r="X28" s="174">
        <v>275</v>
      </c>
      <c r="Y28" s="174">
        <v>254</v>
      </c>
    </row>
    <row r="29" spans="1:25" ht="18" customHeight="1">
      <c r="A29" s="162" t="s">
        <v>291</v>
      </c>
      <c r="B29" s="19"/>
      <c r="C29" s="174">
        <v>2</v>
      </c>
      <c r="D29" s="174">
        <f t="shared" si="8"/>
        <v>94</v>
      </c>
      <c r="E29" s="174">
        <v>39</v>
      </c>
      <c r="F29" s="174">
        <v>55</v>
      </c>
      <c r="G29" s="174">
        <f t="shared" si="3"/>
        <v>15</v>
      </c>
      <c r="H29" s="174">
        <v>5</v>
      </c>
      <c r="I29" s="174">
        <v>10</v>
      </c>
      <c r="J29" s="174">
        <f t="shared" si="4"/>
        <v>68</v>
      </c>
      <c r="K29" s="174">
        <v>21</v>
      </c>
      <c r="L29" s="174">
        <v>22</v>
      </c>
      <c r="M29" s="174">
        <v>25</v>
      </c>
      <c r="N29" s="174">
        <f t="shared" si="5"/>
        <v>1779</v>
      </c>
      <c r="O29" s="174">
        <f t="shared" si="6"/>
        <v>917</v>
      </c>
      <c r="P29" s="174">
        <f t="shared" si="6"/>
        <v>862</v>
      </c>
      <c r="Q29" s="174">
        <v>306</v>
      </c>
      <c r="R29" s="174">
        <v>257</v>
      </c>
      <c r="S29" s="174">
        <v>308</v>
      </c>
      <c r="T29" s="174">
        <v>285</v>
      </c>
      <c r="U29" s="174">
        <v>303</v>
      </c>
      <c r="V29" s="174">
        <v>320</v>
      </c>
      <c r="W29" s="174">
        <f t="shared" si="7"/>
        <v>614</v>
      </c>
      <c r="X29" s="174">
        <v>294</v>
      </c>
      <c r="Y29" s="174">
        <v>320</v>
      </c>
    </row>
    <row r="30" spans="1:25" ht="18" customHeight="1">
      <c r="A30" s="162" t="s">
        <v>292</v>
      </c>
      <c r="B30" s="19"/>
      <c r="C30" s="174">
        <v>1</v>
      </c>
      <c r="D30" s="174">
        <f t="shared" si="8"/>
        <v>25</v>
      </c>
      <c r="E30" s="174">
        <v>13</v>
      </c>
      <c r="F30" s="174">
        <v>12</v>
      </c>
      <c r="G30" s="174">
        <f t="shared" si="3"/>
        <v>5</v>
      </c>
      <c r="H30" s="174">
        <v>2</v>
      </c>
      <c r="I30" s="174">
        <v>3</v>
      </c>
      <c r="J30" s="174">
        <f t="shared" si="4"/>
        <v>10</v>
      </c>
      <c r="K30" s="174">
        <v>3</v>
      </c>
      <c r="L30" s="174">
        <v>4</v>
      </c>
      <c r="M30" s="174">
        <v>3</v>
      </c>
      <c r="N30" s="174">
        <f t="shared" si="5"/>
        <v>195</v>
      </c>
      <c r="O30" s="174">
        <f t="shared" si="6"/>
        <v>99</v>
      </c>
      <c r="P30" s="174">
        <f t="shared" si="6"/>
        <v>96</v>
      </c>
      <c r="Q30" s="174">
        <v>39</v>
      </c>
      <c r="R30" s="174">
        <v>36</v>
      </c>
      <c r="S30" s="174">
        <v>24</v>
      </c>
      <c r="T30" s="174">
        <v>30</v>
      </c>
      <c r="U30" s="174">
        <v>36</v>
      </c>
      <c r="V30" s="174">
        <v>30</v>
      </c>
      <c r="W30" s="174">
        <f t="shared" si="7"/>
        <v>79</v>
      </c>
      <c r="X30" s="174">
        <v>41</v>
      </c>
      <c r="Y30" s="174">
        <v>38</v>
      </c>
    </row>
    <row r="31" spans="1:25" ht="24.75" customHeight="1">
      <c r="A31" s="340" t="s">
        <v>315</v>
      </c>
      <c r="B31" s="341"/>
      <c r="C31" s="220">
        <f aca="true" t="shared" si="9" ref="C31:Y31">SUM(C32:C37)</f>
        <v>1</v>
      </c>
      <c r="D31" s="220">
        <f t="shared" si="9"/>
        <v>14</v>
      </c>
      <c r="E31" s="220">
        <f t="shared" si="9"/>
        <v>8</v>
      </c>
      <c r="F31" s="220">
        <f t="shared" si="9"/>
        <v>6</v>
      </c>
      <c r="G31" s="220">
        <f t="shared" si="9"/>
        <v>14</v>
      </c>
      <c r="H31" s="220">
        <f t="shared" si="9"/>
        <v>6</v>
      </c>
      <c r="I31" s="220">
        <f t="shared" si="9"/>
        <v>8</v>
      </c>
      <c r="J31" s="220">
        <f t="shared" si="9"/>
        <v>168</v>
      </c>
      <c r="K31" s="220">
        <f>SUM(K32:K37)</f>
        <v>58</v>
      </c>
      <c r="L31" s="220">
        <f>SUM(L32:L37)</f>
        <v>56</v>
      </c>
      <c r="M31" s="220">
        <f>SUM(M32:M37)</f>
        <v>54</v>
      </c>
      <c r="N31" s="220">
        <f>SUM(N32:N37)</f>
        <v>7315</v>
      </c>
      <c r="O31" s="220">
        <f t="shared" si="9"/>
        <v>3902</v>
      </c>
      <c r="P31" s="220">
        <f t="shared" si="9"/>
        <v>3413</v>
      </c>
      <c r="Q31" s="220">
        <f>SUM(Q32:Q37)</f>
        <v>1360</v>
      </c>
      <c r="R31" s="220">
        <f t="shared" si="9"/>
        <v>1153</v>
      </c>
      <c r="S31" s="220">
        <f t="shared" si="9"/>
        <v>1245</v>
      </c>
      <c r="T31" s="220">
        <f t="shared" si="9"/>
        <v>1154</v>
      </c>
      <c r="U31" s="220">
        <f t="shared" si="9"/>
        <v>1297</v>
      </c>
      <c r="V31" s="220">
        <f t="shared" si="9"/>
        <v>1106</v>
      </c>
      <c r="W31" s="220">
        <f t="shared" si="9"/>
        <v>2342</v>
      </c>
      <c r="X31" s="220">
        <f t="shared" si="9"/>
        <v>1293</v>
      </c>
      <c r="Y31" s="220">
        <f t="shared" si="9"/>
        <v>1049</v>
      </c>
    </row>
    <row r="32" spans="1:25" ht="18" customHeight="1">
      <c r="A32" s="162" t="s">
        <v>280</v>
      </c>
      <c r="B32" s="22"/>
      <c r="C32" s="175" t="s">
        <v>11</v>
      </c>
      <c r="D32" s="175" t="s">
        <v>84</v>
      </c>
      <c r="E32" s="175" t="s">
        <v>84</v>
      </c>
      <c r="F32" s="175" t="s">
        <v>84</v>
      </c>
      <c r="G32" s="175" t="s">
        <v>84</v>
      </c>
      <c r="H32" s="175" t="s">
        <v>84</v>
      </c>
      <c r="I32" s="175" t="s">
        <v>84</v>
      </c>
      <c r="J32" s="174">
        <f aca="true" t="shared" si="10" ref="J32:J37">SUM(K32:M32)</f>
        <v>49</v>
      </c>
      <c r="K32" s="174">
        <v>17</v>
      </c>
      <c r="L32" s="174">
        <v>16</v>
      </c>
      <c r="M32" s="174">
        <v>16</v>
      </c>
      <c r="N32" s="174">
        <f aca="true" t="shared" si="11" ref="N32:N37">SUM(O32:P32)</f>
        <v>2198</v>
      </c>
      <c r="O32" s="174">
        <f>SUM(Q32,S32,U32)</f>
        <v>1121</v>
      </c>
      <c r="P32" s="174">
        <f>SUM(R32,T32,V32)</f>
        <v>1077</v>
      </c>
      <c r="Q32" s="174">
        <v>399</v>
      </c>
      <c r="R32" s="174">
        <v>364</v>
      </c>
      <c r="S32" s="174">
        <v>360</v>
      </c>
      <c r="T32" s="174">
        <v>363</v>
      </c>
      <c r="U32" s="174">
        <v>362</v>
      </c>
      <c r="V32" s="174">
        <v>350</v>
      </c>
      <c r="W32" s="174">
        <f>SUM(X32:Y32)</f>
        <v>672</v>
      </c>
      <c r="X32" s="174">
        <v>363</v>
      </c>
      <c r="Y32" s="174">
        <v>309</v>
      </c>
    </row>
    <row r="33" spans="1:25" ht="18" customHeight="1">
      <c r="A33" s="162" t="s">
        <v>281</v>
      </c>
      <c r="B33" s="22"/>
      <c r="C33" s="174">
        <v>1</v>
      </c>
      <c r="D33" s="174">
        <f>SUM(E33:F33)</f>
        <v>14</v>
      </c>
      <c r="E33" s="174">
        <v>8</v>
      </c>
      <c r="F33" s="174">
        <v>6</v>
      </c>
      <c r="G33" s="174">
        <f>SUM(H33:I33)</f>
        <v>14</v>
      </c>
      <c r="H33" s="174">
        <v>6</v>
      </c>
      <c r="I33" s="174">
        <v>8</v>
      </c>
      <c r="J33" s="174">
        <f t="shared" si="10"/>
        <v>6</v>
      </c>
      <c r="K33" s="174">
        <v>2</v>
      </c>
      <c r="L33" s="174">
        <v>2</v>
      </c>
      <c r="M33" s="174">
        <v>2</v>
      </c>
      <c r="N33" s="174">
        <f t="shared" si="11"/>
        <v>157</v>
      </c>
      <c r="O33" s="174">
        <f aca="true" t="shared" si="12" ref="O33:P37">SUM(Q33,S33,U33)</f>
        <v>84</v>
      </c>
      <c r="P33" s="174">
        <f t="shared" si="12"/>
        <v>73</v>
      </c>
      <c r="Q33" s="174">
        <v>31</v>
      </c>
      <c r="R33" s="174">
        <v>24</v>
      </c>
      <c r="S33" s="174">
        <v>18</v>
      </c>
      <c r="T33" s="174">
        <v>31</v>
      </c>
      <c r="U33" s="174">
        <v>35</v>
      </c>
      <c r="V33" s="174">
        <v>18</v>
      </c>
      <c r="W33" s="175">
        <f>SUM(X33:Y33)</f>
        <v>54</v>
      </c>
      <c r="X33" s="175">
        <v>36</v>
      </c>
      <c r="Y33" s="175">
        <v>18</v>
      </c>
    </row>
    <row r="34" spans="1:25" ht="18" customHeight="1">
      <c r="A34" s="162" t="s">
        <v>283</v>
      </c>
      <c r="B34" s="22"/>
      <c r="C34" s="175" t="s">
        <v>11</v>
      </c>
      <c r="D34" s="175" t="s">
        <v>84</v>
      </c>
      <c r="E34" s="175" t="s">
        <v>84</v>
      </c>
      <c r="F34" s="175" t="s">
        <v>84</v>
      </c>
      <c r="G34" s="175" t="s">
        <v>84</v>
      </c>
      <c r="H34" s="175" t="s">
        <v>84</v>
      </c>
      <c r="I34" s="175" t="s">
        <v>84</v>
      </c>
      <c r="J34" s="174">
        <f t="shared" si="10"/>
        <v>40</v>
      </c>
      <c r="K34" s="174">
        <v>14</v>
      </c>
      <c r="L34" s="174">
        <v>14</v>
      </c>
      <c r="M34" s="174">
        <v>12</v>
      </c>
      <c r="N34" s="174">
        <f t="shared" si="11"/>
        <v>1755</v>
      </c>
      <c r="O34" s="174">
        <f>SUM(Q34,S34,U34)</f>
        <v>981</v>
      </c>
      <c r="P34" s="174">
        <f t="shared" si="12"/>
        <v>774</v>
      </c>
      <c r="Q34" s="174">
        <v>349</v>
      </c>
      <c r="R34" s="174">
        <v>277</v>
      </c>
      <c r="S34" s="174">
        <v>312</v>
      </c>
      <c r="T34" s="174">
        <v>249</v>
      </c>
      <c r="U34" s="174">
        <v>320</v>
      </c>
      <c r="V34" s="174">
        <v>248</v>
      </c>
      <c r="W34" s="174">
        <f>SUM(X34:Y34)</f>
        <v>572</v>
      </c>
      <c r="X34" s="174">
        <v>335</v>
      </c>
      <c r="Y34" s="174">
        <v>237</v>
      </c>
    </row>
    <row r="35" spans="1:25" ht="18" customHeight="1">
      <c r="A35" s="162" t="s">
        <v>288</v>
      </c>
      <c r="B35" s="22"/>
      <c r="C35" s="175" t="s">
        <v>11</v>
      </c>
      <c r="D35" s="175" t="s">
        <v>14</v>
      </c>
      <c r="E35" s="175" t="s">
        <v>14</v>
      </c>
      <c r="F35" s="175" t="s">
        <v>14</v>
      </c>
      <c r="G35" s="175" t="s">
        <v>14</v>
      </c>
      <c r="H35" s="175" t="s">
        <v>14</v>
      </c>
      <c r="I35" s="175" t="s">
        <v>14</v>
      </c>
      <c r="J35" s="174">
        <f t="shared" si="10"/>
        <v>1</v>
      </c>
      <c r="K35" s="174">
        <v>1</v>
      </c>
      <c r="L35" s="175" t="s">
        <v>425</v>
      </c>
      <c r="M35" s="175" t="s">
        <v>426</v>
      </c>
      <c r="N35" s="174">
        <f t="shared" si="11"/>
        <v>13</v>
      </c>
      <c r="O35" s="174">
        <f>SUM(Q35,S35,U35)</f>
        <v>9</v>
      </c>
      <c r="P35" s="174">
        <f t="shared" si="12"/>
        <v>4</v>
      </c>
      <c r="Q35" s="174">
        <v>9</v>
      </c>
      <c r="R35" s="174">
        <v>4</v>
      </c>
      <c r="S35" s="175" t="s">
        <v>14</v>
      </c>
      <c r="T35" s="175" t="s">
        <v>14</v>
      </c>
      <c r="U35" s="175" t="s">
        <v>14</v>
      </c>
      <c r="V35" s="175" t="s">
        <v>14</v>
      </c>
      <c r="W35" s="175" t="s">
        <v>14</v>
      </c>
      <c r="X35" s="175" t="s">
        <v>14</v>
      </c>
      <c r="Y35" s="175" t="s">
        <v>14</v>
      </c>
    </row>
    <row r="36" spans="1:25" ht="18" customHeight="1">
      <c r="A36" s="162" t="s">
        <v>289</v>
      </c>
      <c r="B36" s="22"/>
      <c r="C36" s="175" t="s">
        <v>11</v>
      </c>
      <c r="D36" s="175" t="s">
        <v>84</v>
      </c>
      <c r="E36" s="175" t="s">
        <v>84</v>
      </c>
      <c r="F36" s="175" t="s">
        <v>84</v>
      </c>
      <c r="G36" s="175" t="s">
        <v>84</v>
      </c>
      <c r="H36" s="175" t="s">
        <v>84</v>
      </c>
      <c r="I36" s="175" t="s">
        <v>84</v>
      </c>
      <c r="J36" s="174">
        <f t="shared" si="10"/>
        <v>69</v>
      </c>
      <c r="K36" s="174">
        <v>23</v>
      </c>
      <c r="L36" s="174">
        <v>23</v>
      </c>
      <c r="M36" s="174">
        <v>23</v>
      </c>
      <c r="N36" s="174">
        <f t="shared" si="11"/>
        <v>3112</v>
      </c>
      <c r="O36" s="174">
        <f t="shared" si="12"/>
        <v>1669</v>
      </c>
      <c r="P36" s="174">
        <f t="shared" si="12"/>
        <v>1443</v>
      </c>
      <c r="Q36" s="174">
        <v>558</v>
      </c>
      <c r="R36" s="174">
        <v>479</v>
      </c>
      <c r="S36" s="174">
        <v>545</v>
      </c>
      <c r="T36" s="174">
        <v>494</v>
      </c>
      <c r="U36" s="174">
        <v>566</v>
      </c>
      <c r="V36" s="174">
        <v>470</v>
      </c>
      <c r="W36" s="174">
        <f>SUM(X36:Y36)</f>
        <v>1009</v>
      </c>
      <c r="X36" s="174">
        <v>536</v>
      </c>
      <c r="Y36" s="174">
        <v>473</v>
      </c>
    </row>
    <row r="37" spans="1:25" ht="18" customHeight="1" thickBot="1">
      <c r="A37" s="163" t="s">
        <v>290</v>
      </c>
      <c r="B37" s="181"/>
      <c r="C37" s="172" t="s">
        <v>11</v>
      </c>
      <c r="D37" s="172" t="s">
        <v>84</v>
      </c>
      <c r="E37" s="172" t="s">
        <v>84</v>
      </c>
      <c r="F37" s="172" t="s">
        <v>84</v>
      </c>
      <c r="G37" s="172" t="s">
        <v>84</v>
      </c>
      <c r="H37" s="172" t="s">
        <v>84</v>
      </c>
      <c r="I37" s="172" t="s">
        <v>84</v>
      </c>
      <c r="J37" s="171">
        <f t="shared" si="10"/>
        <v>3</v>
      </c>
      <c r="K37" s="171">
        <v>1</v>
      </c>
      <c r="L37" s="171">
        <v>1</v>
      </c>
      <c r="M37" s="171">
        <v>1</v>
      </c>
      <c r="N37" s="171">
        <f t="shared" si="11"/>
        <v>80</v>
      </c>
      <c r="O37" s="171">
        <f t="shared" si="12"/>
        <v>38</v>
      </c>
      <c r="P37" s="171">
        <f t="shared" si="12"/>
        <v>42</v>
      </c>
      <c r="Q37" s="171">
        <v>14</v>
      </c>
      <c r="R37" s="171">
        <v>5</v>
      </c>
      <c r="S37" s="171">
        <v>10</v>
      </c>
      <c r="T37" s="171">
        <v>17</v>
      </c>
      <c r="U37" s="171">
        <v>14</v>
      </c>
      <c r="V37" s="171">
        <v>20</v>
      </c>
      <c r="W37" s="172">
        <f>SUM(X37:Y37)</f>
        <v>35</v>
      </c>
      <c r="X37" s="172">
        <v>23</v>
      </c>
      <c r="Y37" s="172">
        <v>12</v>
      </c>
    </row>
    <row r="38" spans="1:31" s="113" customFormat="1" ht="12.75" customHeight="1">
      <c r="A38" s="113" t="s">
        <v>206</v>
      </c>
      <c r="K38" s="102"/>
      <c r="N38" s="102" t="s">
        <v>85</v>
      </c>
      <c r="AC38" s="102"/>
      <c r="AD38" s="102"/>
      <c r="AE38" s="102"/>
    </row>
    <row r="39" spans="1:21" s="105" customFormat="1" ht="12.75" customHeight="1">
      <c r="A39" s="104" t="s">
        <v>488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4"/>
      <c r="L39" s="106"/>
      <c r="M39" s="106"/>
      <c r="N39" s="104" t="s">
        <v>437</v>
      </c>
      <c r="O39" s="106"/>
      <c r="P39" s="106"/>
      <c r="Q39" s="106"/>
      <c r="R39" s="106"/>
      <c r="S39" s="106"/>
      <c r="T39" s="106"/>
      <c r="U39" s="116"/>
    </row>
    <row r="40" spans="1:21" s="105" customFormat="1" ht="12.75" customHeight="1">
      <c r="A40" s="104"/>
      <c r="B40" s="106"/>
      <c r="C40" s="106"/>
      <c r="D40" s="106"/>
      <c r="E40" s="106"/>
      <c r="F40" s="106"/>
      <c r="G40" s="106"/>
      <c r="H40" s="106"/>
      <c r="I40" s="106"/>
      <c r="J40" s="106"/>
      <c r="K40" s="104"/>
      <c r="L40" s="106"/>
      <c r="M40" s="106"/>
      <c r="N40" s="104" t="s">
        <v>438</v>
      </c>
      <c r="O40" s="106"/>
      <c r="P40" s="106"/>
      <c r="Q40" s="106"/>
      <c r="R40" s="106"/>
      <c r="S40" s="106"/>
      <c r="T40" s="106"/>
      <c r="U40" s="116"/>
    </row>
    <row r="41" spans="1:21" s="105" customFormat="1" ht="12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4"/>
      <c r="L41" s="106"/>
      <c r="M41" s="106"/>
      <c r="N41" s="104" t="s">
        <v>439</v>
      </c>
      <c r="O41" s="106"/>
      <c r="P41" s="106"/>
      <c r="Q41" s="106"/>
      <c r="R41" s="106"/>
      <c r="S41" s="106"/>
      <c r="T41" s="106"/>
      <c r="U41" s="116"/>
    </row>
    <row r="42" spans="1:14" s="105" customFormat="1" ht="12.7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4"/>
      <c r="L42" s="106"/>
      <c r="M42" s="106"/>
      <c r="N42" s="104" t="s">
        <v>440</v>
      </c>
    </row>
    <row r="43" spans="11:14" s="105" customFormat="1" ht="12.75" customHeight="1">
      <c r="K43" s="104"/>
      <c r="N43" s="104"/>
    </row>
  </sheetData>
  <sheetProtection formatCells="0" formatRows="0" insertRows="0" deleteRows="0"/>
  <mergeCells count="15">
    <mergeCell ref="A17:B17"/>
    <mergeCell ref="A31:B31"/>
    <mergeCell ref="A2:M2"/>
    <mergeCell ref="N2:Y2"/>
    <mergeCell ref="A4:B6"/>
    <mergeCell ref="C4:C6"/>
    <mergeCell ref="D4:F5"/>
    <mergeCell ref="G4:I5"/>
    <mergeCell ref="J4:M5"/>
    <mergeCell ref="N4:V4"/>
    <mergeCell ref="W4:Y5"/>
    <mergeCell ref="N5:P5"/>
    <mergeCell ref="Q5:R5"/>
    <mergeCell ref="S5:T5"/>
    <mergeCell ref="U5:V5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桃園市政府主計處</dc:creator>
  <cp:keywords/>
  <dc:description/>
  <cp:lastModifiedBy>簡呈澔</cp:lastModifiedBy>
  <cp:lastPrinted>2017-09-07T01:12:36Z</cp:lastPrinted>
  <dcterms:created xsi:type="dcterms:W3CDTF">2003-08-26T01:34:09Z</dcterms:created>
  <dcterms:modified xsi:type="dcterms:W3CDTF">2017-09-14T02:15:38Z</dcterms:modified>
  <cp:category/>
  <cp:version/>
  <cp:contentType/>
  <cp:contentStatus/>
</cp:coreProperties>
</file>