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54202\Desktop\第二波 _完整版\"/>
    </mc:Choice>
  </mc:AlternateContent>
  <xr:revisionPtr revIDLastSave="0" documentId="13_ncr:1_{1D9441D2-D6AD-4E03-8CAC-BBABD429D634}" xr6:coauthVersionLast="36" xr6:coauthVersionMax="36" xr10:uidLastSave="{00000000-0000-0000-0000-000000000000}"/>
  <bookViews>
    <workbookView xWindow="0" yWindow="0" windowWidth="28800" windowHeight="11520" tabRatio="942" activeTab="11" xr2:uid="{00000000-000D-0000-FFFF-FFFF00000000}"/>
  </bookViews>
  <sheets>
    <sheet name="2-1" sheetId="26" r:id="rId1"/>
    <sheet name="2-2" sheetId="2" r:id="rId2"/>
    <sheet name="2-2 續1" sheetId="3" r:id="rId3"/>
    <sheet name="2-2 續2完" sheetId="4" r:id="rId4"/>
    <sheet name="2-3" sheetId="5" r:id="rId5"/>
    <sheet name="2-3 續" sheetId="6" r:id="rId6"/>
    <sheet name="2-4" sheetId="7" r:id="rId7"/>
    <sheet name="2-5" sheetId="8" r:id="rId8"/>
    <sheet name="2-5 續" sheetId="57" r:id="rId9"/>
    <sheet name="2-6" sheetId="58" r:id="rId10"/>
    <sheet name="2-7" sheetId="11" r:id="rId11"/>
    <sheet name="2-7 續" sheetId="59" r:id="rId12"/>
    <sheet name="2-8" sheetId="12" r:id="rId13"/>
    <sheet name="2-9" sheetId="60" r:id="rId14"/>
    <sheet name="2-10" sheetId="61" r:id="rId15"/>
    <sheet name="2-10 續1" sheetId="62" r:id="rId16"/>
    <sheet name="2-10 續2" sheetId="63" r:id="rId17"/>
    <sheet name="2-10 續3完" sheetId="64" r:id="rId18"/>
    <sheet name="2-11" sheetId="65" r:id="rId19"/>
    <sheet name="2-11 續1" sheetId="66" r:id="rId20"/>
    <sheet name="2-11 續2" sheetId="67" r:id="rId21"/>
    <sheet name="2-11 續3" sheetId="68" r:id="rId22"/>
    <sheet name="2-11 續4" sheetId="69" r:id="rId23"/>
    <sheet name="2-11 續5完" sheetId="70" r:id="rId24"/>
    <sheet name="2-12" sheetId="71" r:id="rId25"/>
    <sheet name="2-12 續1" sheetId="72" r:id="rId26"/>
    <sheet name="2-1 2續2" sheetId="73" r:id="rId27"/>
  </sheets>
  <externalReferences>
    <externalReference r:id="rId28"/>
  </externalReferences>
  <definedNames>
    <definedName name="_xlnm._FilterDatabase" localSheetId="5" hidden="1">'2-3 續'!$A$5:$AB$47</definedName>
    <definedName name="_xlnm._FilterDatabase" localSheetId="11" hidden="1">'2-7 續'!$A$6:$M$68</definedName>
    <definedName name="_xlnm._FilterDatabase" localSheetId="12" hidden="1">'2-8'!$A$6:$M$50</definedName>
    <definedName name="pp" localSheetId="26">#REF!</definedName>
    <definedName name="pp" localSheetId="11">#REF!</definedName>
    <definedName name="pp">#REF!</definedName>
    <definedName name="_xlnm.Print_Area" localSheetId="0">'2-1'!$A$1:$K$31</definedName>
    <definedName name="_xlnm.Print_Area" localSheetId="14">'2-10'!$A$1:$V$36</definedName>
    <definedName name="_xlnm.Print_Area" localSheetId="15">'2-10 續1'!$A$1:$U$41</definedName>
    <definedName name="_xlnm.Print_Area" localSheetId="16">'2-10 續2'!$A$1:$U$41</definedName>
    <definedName name="_xlnm.Print_Area" localSheetId="17">'2-10 續3完'!$A$1:$U$41</definedName>
    <definedName name="_xlnm.Print_Area" localSheetId="18">'2-11'!$A$1:$O$35</definedName>
    <definedName name="_xlnm.Print_Area" localSheetId="19">'2-11 續1'!$A$1:$N$34</definedName>
    <definedName name="_xlnm.Print_Area" localSheetId="20">'2-11 續2'!$A$1:$O$40</definedName>
    <definedName name="_xlnm.Print_Area" localSheetId="21">'2-11 續3'!$A$1:$N$42</definedName>
    <definedName name="_xlnm.Print_Area" localSheetId="22">'2-11 續4'!$A$1:$Z$53</definedName>
    <definedName name="_xlnm.Print_Area" localSheetId="23">'2-11 續5完'!$A$1:$Z$51</definedName>
    <definedName name="_xlnm.Print_Area" localSheetId="1">'2-2'!$A$1:$Q$33</definedName>
    <definedName name="_xlnm.Print_Area" localSheetId="2">'2-2 續1'!$A$1:$Q$30</definedName>
    <definedName name="_xlnm.Print_Area" localSheetId="3">'2-2 續2完'!$A$1:$S$34</definedName>
    <definedName name="_xlnm.Print_Area" localSheetId="5">'2-3 續'!$A$1:$X$47</definedName>
    <definedName name="_xlnm.Print_Area" localSheetId="6">'2-4'!$A$1:$K$35</definedName>
    <definedName name="_xlnm.Print_Area" localSheetId="7">'2-5'!$A$1:$AA$39</definedName>
    <definedName name="_xlnm.Print_Area" localSheetId="8">'2-5 續'!$A$1:$AA$47</definedName>
    <definedName name="_xlnm.Print_Area" localSheetId="9">'2-6'!$A$1:$AA$52</definedName>
    <definedName name="_xlnm.Print_Area" localSheetId="11">'2-7 續'!$A$1:$M$68</definedName>
    <definedName name="_xlnm.Print_Area" localSheetId="12">'2-8'!$A$1:$M$50</definedName>
  </definedNames>
  <calcPr calcId="191029"/>
</workbook>
</file>

<file path=xl/calcChain.xml><?xml version="1.0" encoding="utf-8"?>
<calcChain xmlns="http://schemas.openxmlformats.org/spreadsheetml/2006/main">
  <c r="N12" i="72" l="1"/>
  <c r="M12" i="72"/>
  <c r="M10" i="72" s="1"/>
  <c r="L12" i="72"/>
  <c r="K12" i="72"/>
  <c r="J12" i="72"/>
  <c r="I12" i="72"/>
  <c r="H12" i="72"/>
  <c r="G12" i="72"/>
  <c r="G10" i="72" s="1"/>
  <c r="F12" i="72"/>
  <c r="E12" i="72"/>
  <c r="D12" i="72"/>
  <c r="N11" i="72"/>
  <c r="M11" i="72"/>
  <c r="L11" i="72"/>
  <c r="L10" i="72" s="1"/>
  <c r="K11" i="72"/>
  <c r="K10" i="72" s="1"/>
  <c r="J11" i="72"/>
  <c r="I11" i="72"/>
  <c r="I10" i="72" s="1"/>
  <c r="H11" i="72"/>
  <c r="G11" i="72"/>
  <c r="F11" i="72"/>
  <c r="F10" i="72" s="1"/>
  <c r="E11" i="72"/>
  <c r="E10" i="72" s="1"/>
  <c r="D11" i="72"/>
  <c r="N10" i="72"/>
  <c r="J10" i="72"/>
  <c r="H10" i="72"/>
  <c r="D10" i="72"/>
  <c r="N9" i="72"/>
  <c r="M9" i="72"/>
  <c r="L9" i="72"/>
  <c r="K9" i="72"/>
  <c r="J9" i="72"/>
  <c r="J7" i="72" s="1"/>
  <c r="I9" i="72"/>
  <c r="H9" i="72"/>
  <c r="G9" i="72"/>
  <c r="F9" i="72"/>
  <c r="E9" i="72"/>
  <c r="D9" i="72"/>
  <c r="D7" i="72" s="1"/>
  <c r="N8" i="72"/>
  <c r="N7" i="72" s="1"/>
  <c r="M8" i="72"/>
  <c r="L8" i="72"/>
  <c r="L7" i="72" s="1"/>
  <c r="K8" i="72"/>
  <c r="J8" i="72"/>
  <c r="I8" i="72"/>
  <c r="I7" i="72" s="1"/>
  <c r="H8" i="72"/>
  <c r="H7" i="72" s="1"/>
  <c r="G8" i="72"/>
  <c r="F8" i="72"/>
  <c r="F7" i="72" s="1"/>
  <c r="E8" i="72"/>
  <c r="D8" i="72"/>
  <c r="M7" i="72"/>
  <c r="K7" i="72"/>
  <c r="G7" i="72"/>
  <c r="E7" i="72"/>
  <c r="I7" i="59" l="1"/>
  <c r="H12" i="59"/>
  <c r="I8" i="59"/>
  <c r="I6" i="59" l="1"/>
  <c r="D8" i="12"/>
  <c r="D7" i="12"/>
  <c r="L7" i="12"/>
  <c r="M8" i="12"/>
  <c r="L8" i="12"/>
  <c r="M7" i="12"/>
  <c r="J8" i="12"/>
  <c r="I8" i="12"/>
  <c r="J7" i="12"/>
  <c r="I7" i="12"/>
  <c r="G8" i="12"/>
  <c r="E8" i="12" s="1"/>
  <c r="G7" i="12"/>
  <c r="E7" i="12" s="1"/>
  <c r="F8" i="12"/>
  <c r="F7" i="12"/>
  <c r="F6" i="12"/>
  <c r="F8" i="59"/>
  <c r="E8" i="59"/>
  <c r="E6" i="59" s="1"/>
  <c r="E7" i="59"/>
  <c r="M45" i="12"/>
  <c r="L45" i="12"/>
  <c r="M42" i="12"/>
  <c r="L42" i="12"/>
  <c r="K42" i="12" s="1"/>
  <c r="M39" i="12"/>
  <c r="L39" i="12"/>
  <c r="M36" i="12"/>
  <c r="L36" i="12"/>
  <c r="M33" i="12"/>
  <c r="L33" i="12"/>
  <c r="M30" i="12"/>
  <c r="L30" i="12"/>
  <c r="M27" i="12"/>
  <c r="L27" i="12"/>
  <c r="M24" i="12"/>
  <c r="L24" i="12"/>
  <c r="M21" i="12"/>
  <c r="L21" i="12"/>
  <c r="M18" i="12"/>
  <c r="L18" i="12"/>
  <c r="M15" i="12"/>
  <c r="L15" i="12"/>
  <c r="K15" i="12" s="1"/>
  <c r="M12" i="12"/>
  <c r="L12" i="12"/>
  <c r="M9" i="12"/>
  <c r="L9" i="12"/>
  <c r="J45" i="12"/>
  <c r="I45" i="12"/>
  <c r="H45" i="12" s="1"/>
  <c r="J42" i="12"/>
  <c r="I42" i="12"/>
  <c r="J39" i="12"/>
  <c r="I39" i="12"/>
  <c r="J36" i="12"/>
  <c r="I36" i="12"/>
  <c r="H36" i="12" s="1"/>
  <c r="J33" i="12"/>
  <c r="I33" i="12"/>
  <c r="H33" i="12" s="1"/>
  <c r="J30" i="12"/>
  <c r="I30" i="12"/>
  <c r="J27" i="12"/>
  <c r="I27" i="12"/>
  <c r="J24" i="12"/>
  <c r="I24" i="12"/>
  <c r="J21" i="12"/>
  <c r="I21" i="12"/>
  <c r="J18" i="12"/>
  <c r="I18" i="12"/>
  <c r="J15" i="12"/>
  <c r="I15" i="12"/>
  <c r="J12" i="12"/>
  <c r="I12" i="12"/>
  <c r="J9" i="12"/>
  <c r="I9" i="12"/>
  <c r="H9" i="12" s="1"/>
  <c r="G45" i="12"/>
  <c r="F45" i="12"/>
  <c r="G42" i="12"/>
  <c r="F42" i="12"/>
  <c r="G39" i="12"/>
  <c r="F39" i="12"/>
  <c r="G36" i="12"/>
  <c r="F36" i="12"/>
  <c r="G33" i="12"/>
  <c r="F33" i="12"/>
  <c r="G30" i="12"/>
  <c r="F30" i="12"/>
  <c r="G27" i="12"/>
  <c r="F27" i="12"/>
  <c r="G24" i="12"/>
  <c r="F24" i="12"/>
  <c r="G21" i="12"/>
  <c r="F21" i="12"/>
  <c r="E21" i="12" s="1"/>
  <c r="G18" i="12"/>
  <c r="F18" i="12"/>
  <c r="G15" i="12"/>
  <c r="F15" i="12"/>
  <c r="G12" i="12"/>
  <c r="F12" i="12"/>
  <c r="E12" i="12" s="1"/>
  <c r="G9" i="12"/>
  <c r="F9" i="12"/>
  <c r="D45" i="12"/>
  <c r="D42" i="12"/>
  <c r="D39" i="12"/>
  <c r="D36" i="12"/>
  <c r="D33" i="12"/>
  <c r="D30" i="12"/>
  <c r="D27" i="12"/>
  <c r="D24" i="12"/>
  <c r="D21" i="12"/>
  <c r="D18" i="12"/>
  <c r="D15" i="12"/>
  <c r="D12" i="12"/>
  <c r="D9" i="12"/>
  <c r="D6" i="12" s="1"/>
  <c r="C28" i="12"/>
  <c r="D8" i="59"/>
  <c r="M8" i="59"/>
  <c r="L8" i="59"/>
  <c r="J8" i="59"/>
  <c r="H8" i="59" s="1"/>
  <c r="G8" i="59"/>
  <c r="D7" i="59"/>
  <c r="M7" i="59"/>
  <c r="L7" i="59"/>
  <c r="J7" i="59"/>
  <c r="H7" i="59" s="1"/>
  <c r="G7" i="59"/>
  <c r="F7" i="59"/>
  <c r="D6" i="59"/>
  <c r="G21" i="59"/>
  <c r="C65" i="59"/>
  <c r="C64" i="59"/>
  <c r="C62" i="59"/>
  <c r="C61" i="59"/>
  <c r="C59" i="59"/>
  <c r="C58" i="59"/>
  <c r="C56" i="59"/>
  <c r="C55" i="59"/>
  <c r="C53" i="59"/>
  <c r="C52" i="59"/>
  <c r="C50" i="59"/>
  <c r="C49" i="59"/>
  <c r="C47" i="59"/>
  <c r="C46" i="59"/>
  <c r="C44" i="59"/>
  <c r="C43" i="59"/>
  <c r="C41" i="59"/>
  <c r="C40" i="59"/>
  <c r="C38" i="59"/>
  <c r="C37" i="59"/>
  <c r="C36" i="59" s="1"/>
  <c r="C35" i="59"/>
  <c r="C34" i="59"/>
  <c r="C32" i="59"/>
  <c r="C31" i="59"/>
  <c r="C29" i="59"/>
  <c r="C28" i="59"/>
  <c r="C27" i="59" s="1"/>
  <c r="C26" i="59"/>
  <c r="C25" i="59"/>
  <c r="C23" i="59"/>
  <c r="C22" i="59"/>
  <c r="C20" i="59"/>
  <c r="C19" i="59"/>
  <c r="C17" i="59"/>
  <c r="C16" i="59"/>
  <c r="C14" i="59"/>
  <c r="C13" i="59"/>
  <c r="C11" i="59"/>
  <c r="C10" i="59"/>
  <c r="M63" i="59"/>
  <c r="M60" i="59"/>
  <c r="M57" i="59"/>
  <c r="M54" i="59"/>
  <c r="M51" i="59"/>
  <c r="M48" i="59"/>
  <c r="M45" i="59"/>
  <c r="M42" i="59"/>
  <c r="M39" i="59"/>
  <c r="M36" i="59"/>
  <c r="M33" i="59"/>
  <c r="M30" i="59"/>
  <c r="M27" i="59"/>
  <c r="M24" i="59"/>
  <c r="M21" i="59"/>
  <c r="M18" i="59"/>
  <c r="M15" i="59"/>
  <c r="M12" i="59"/>
  <c r="M9" i="59"/>
  <c r="L63" i="59"/>
  <c r="L60" i="59"/>
  <c r="L57" i="59"/>
  <c r="L54" i="59"/>
  <c r="L51" i="59"/>
  <c r="L48" i="59"/>
  <c r="L45" i="59"/>
  <c r="L42" i="59"/>
  <c r="L39" i="59"/>
  <c r="L36" i="59"/>
  <c r="L33" i="59"/>
  <c r="L30" i="59"/>
  <c r="L27" i="59"/>
  <c r="L24" i="59"/>
  <c r="L21" i="59"/>
  <c r="L18" i="59"/>
  <c r="L15" i="59"/>
  <c r="L12" i="59"/>
  <c r="L9" i="59"/>
  <c r="K63" i="59"/>
  <c r="K60" i="59"/>
  <c r="K57" i="59"/>
  <c r="K54" i="59"/>
  <c r="K51" i="59"/>
  <c r="K48" i="59"/>
  <c r="K45" i="59"/>
  <c r="K42" i="59"/>
  <c r="K39" i="59"/>
  <c r="K36" i="59"/>
  <c r="K33" i="59"/>
  <c r="K30" i="59"/>
  <c r="K27" i="59"/>
  <c r="K24" i="59"/>
  <c r="K21" i="59"/>
  <c r="K18" i="59"/>
  <c r="K15" i="59"/>
  <c r="K12" i="59"/>
  <c r="K9" i="59"/>
  <c r="J63" i="59"/>
  <c r="J60" i="59"/>
  <c r="J57" i="59"/>
  <c r="J54" i="59"/>
  <c r="J51" i="59"/>
  <c r="J48" i="59"/>
  <c r="J45" i="59"/>
  <c r="J42" i="59"/>
  <c r="J39" i="59"/>
  <c r="J36" i="59"/>
  <c r="J33" i="59"/>
  <c r="J30" i="59"/>
  <c r="J27" i="59"/>
  <c r="J24" i="59"/>
  <c r="J21" i="59"/>
  <c r="J18" i="59"/>
  <c r="J15" i="59"/>
  <c r="J12" i="59"/>
  <c r="J9" i="59"/>
  <c r="I63" i="59"/>
  <c r="I60" i="59"/>
  <c r="I57" i="59"/>
  <c r="I54" i="59"/>
  <c r="I51" i="59"/>
  <c r="I48" i="59"/>
  <c r="I45" i="59"/>
  <c r="I42" i="59"/>
  <c r="I39" i="59"/>
  <c r="I36" i="59"/>
  <c r="I33" i="59"/>
  <c r="I30" i="59"/>
  <c r="I27" i="59"/>
  <c r="I24" i="59"/>
  <c r="I21" i="59"/>
  <c r="I18" i="59"/>
  <c r="I15" i="59"/>
  <c r="I12" i="59"/>
  <c r="I9" i="59"/>
  <c r="H63" i="59"/>
  <c r="H60" i="59"/>
  <c r="H57" i="59"/>
  <c r="H54" i="59"/>
  <c r="H51" i="59"/>
  <c r="H48" i="59"/>
  <c r="H45" i="59"/>
  <c r="H42" i="59"/>
  <c r="H39" i="59"/>
  <c r="H36" i="59"/>
  <c r="H33" i="59"/>
  <c r="H30" i="59"/>
  <c r="H27" i="59"/>
  <c r="H24" i="59"/>
  <c r="H21" i="59"/>
  <c r="H18" i="59"/>
  <c r="H15" i="59"/>
  <c r="H9" i="59"/>
  <c r="G63" i="59"/>
  <c r="G60" i="59"/>
  <c r="G57" i="59"/>
  <c r="G54" i="59"/>
  <c r="G51" i="59"/>
  <c r="G48" i="59"/>
  <c r="G45" i="59"/>
  <c r="G42" i="59"/>
  <c r="G39" i="59"/>
  <c r="G36" i="59"/>
  <c r="G33" i="59"/>
  <c r="G30" i="59"/>
  <c r="G27" i="59"/>
  <c r="G24" i="59"/>
  <c r="G18" i="59"/>
  <c r="G15" i="59"/>
  <c r="G12" i="59"/>
  <c r="G9" i="59"/>
  <c r="F63" i="59"/>
  <c r="F60" i="59"/>
  <c r="F57" i="59"/>
  <c r="F54" i="59"/>
  <c r="F51" i="59"/>
  <c r="F48" i="59"/>
  <c r="F45" i="59"/>
  <c r="F42" i="59"/>
  <c r="F39" i="59"/>
  <c r="F36" i="59"/>
  <c r="F33" i="59"/>
  <c r="F30" i="59"/>
  <c r="F27" i="59"/>
  <c r="F24" i="59"/>
  <c r="F21" i="59"/>
  <c r="F18" i="59"/>
  <c r="F15" i="59"/>
  <c r="F12" i="59"/>
  <c r="F9" i="59"/>
  <c r="F6" i="59"/>
  <c r="E63" i="59"/>
  <c r="E60" i="59"/>
  <c r="E57" i="59"/>
  <c r="E54" i="59"/>
  <c r="E51" i="59"/>
  <c r="E48" i="59"/>
  <c r="E45" i="59"/>
  <c r="E42" i="59"/>
  <c r="E39" i="59"/>
  <c r="E36" i="59"/>
  <c r="E33" i="59"/>
  <c r="E30" i="59"/>
  <c r="E27" i="59"/>
  <c r="E24" i="59"/>
  <c r="E21" i="59"/>
  <c r="E18" i="59"/>
  <c r="E15" i="59"/>
  <c r="E12" i="59"/>
  <c r="E9" i="59"/>
  <c r="D63" i="59"/>
  <c r="D60" i="59"/>
  <c r="D57" i="59"/>
  <c r="D54" i="59"/>
  <c r="D51" i="59"/>
  <c r="D48" i="59"/>
  <c r="D45" i="59"/>
  <c r="D42" i="59"/>
  <c r="D39" i="59"/>
  <c r="D36" i="59"/>
  <c r="D33" i="59"/>
  <c r="D30" i="59"/>
  <c r="D27" i="59"/>
  <c r="D24" i="59"/>
  <c r="D21" i="59"/>
  <c r="D18" i="59"/>
  <c r="D15" i="59"/>
  <c r="D12" i="59"/>
  <c r="D9" i="59"/>
  <c r="H6" i="59" l="1"/>
  <c r="M6" i="59"/>
  <c r="C24" i="59"/>
  <c r="K7" i="59"/>
  <c r="K8" i="59"/>
  <c r="M6" i="12"/>
  <c r="K8" i="12"/>
  <c r="C8" i="12" s="1"/>
  <c r="L6" i="12"/>
  <c r="K7" i="12"/>
  <c r="H8" i="12"/>
  <c r="H7" i="12"/>
  <c r="J6" i="12"/>
  <c r="G6" i="12"/>
  <c r="E6" i="12"/>
  <c r="I6" i="12"/>
  <c r="E30" i="12"/>
  <c r="H27" i="12"/>
  <c r="K24" i="12"/>
  <c r="E15" i="12"/>
  <c r="C15" i="12" s="1"/>
  <c r="E24" i="12"/>
  <c r="E33" i="12"/>
  <c r="E42" i="12"/>
  <c r="H12" i="12"/>
  <c r="H21" i="12"/>
  <c r="H30" i="12"/>
  <c r="C30" i="12" s="1"/>
  <c r="K27" i="12"/>
  <c r="K36" i="12"/>
  <c r="K45" i="12"/>
  <c r="E9" i="12"/>
  <c r="E18" i="12"/>
  <c r="E27" i="12"/>
  <c r="C27" i="12" s="1"/>
  <c r="E36" i="12"/>
  <c r="E45" i="12"/>
  <c r="H15" i="12"/>
  <c r="H24" i="12"/>
  <c r="H42" i="12"/>
  <c r="K12" i="12"/>
  <c r="C12" i="12" s="1"/>
  <c r="K21" i="12"/>
  <c r="K30" i="12"/>
  <c r="K39" i="12"/>
  <c r="E39" i="12"/>
  <c r="H39" i="12"/>
  <c r="C39" i="12" s="1"/>
  <c r="K33" i="12"/>
  <c r="C33" i="12" s="1"/>
  <c r="H18" i="12"/>
  <c r="K18" i="12"/>
  <c r="K9" i="12"/>
  <c r="C9" i="12" s="1"/>
  <c r="C20" i="12"/>
  <c r="C38" i="12"/>
  <c r="C41" i="12"/>
  <c r="C16" i="12"/>
  <c r="C17" i="12"/>
  <c r="C35" i="12"/>
  <c r="C25" i="12"/>
  <c r="C19" i="12"/>
  <c r="C37" i="12"/>
  <c r="C23" i="12"/>
  <c r="C26" i="12"/>
  <c r="C44" i="12"/>
  <c r="C34" i="12"/>
  <c r="C46" i="12"/>
  <c r="C11" i="12"/>
  <c r="C29" i="12"/>
  <c r="C47" i="12"/>
  <c r="C14" i="12"/>
  <c r="C32" i="12"/>
  <c r="C43" i="12"/>
  <c r="C21" i="12"/>
  <c r="C10" i="12"/>
  <c r="C13" i="12"/>
  <c r="C31" i="12"/>
  <c r="C22" i="12"/>
  <c r="C40" i="12"/>
  <c r="C36" i="12"/>
  <c r="J6" i="59"/>
  <c r="C30" i="59"/>
  <c r="C39" i="59"/>
  <c r="C57" i="59"/>
  <c r="G6" i="59"/>
  <c r="C42" i="59"/>
  <c r="C51" i="59"/>
  <c r="C60" i="59"/>
  <c r="L6" i="59"/>
  <c r="C54" i="59"/>
  <c r="C9" i="59"/>
  <c r="C63" i="59"/>
  <c r="C18" i="59"/>
  <c r="C12" i="59"/>
  <c r="C21" i="59"/>
  <c r="C48" i="59"/>
  <c r="C45" i="59"/>
  <c r="C33" i="59"/>
  <c r="C15" i="59"/>
  <c r="C8" i="59" l="1"/>
  <c r="K6" i="59"/>
  <c r="C45" i="12"/>
  <c r="C7" i="12"/>
  <c r="K6" i="12"/>
  <c r="H6" i="12"/>
  <c r="C24" i="12"/>
  <c r="C42" i="12"/>
  <c r="C18" i="12"/>
  <c r="C7" i="59"/>
  <c r="C6" i="59" l="1"/>
  <c r="C6" i="12"/>
  <c r="P17" i="4"/>
  <c r="X18" i="4" l="1"/>
  <c r="V18" i="4" s="1"/>
  <c r="J16" i="26" l="1"/>
  <c r="I16" i="26"/>
  <c r="K17" i="7" l="1"/>
  <c r="J17" i="7"/>
  <c r="I17" i="7"/>
  <c r="H17" i="7"/>
  <c r="C16" i="7"/>
  <c r="C17" i="7"/>
  <c r="N25" i="7" l="1"/>
  <c r="B16" i="7" l="1"/>
  <c r="B17" i="7"/>
  <c r="N14" i="7"/>
  <c r="N15" i="7"/>
  <c r="K26" i="26"/>
  <c r="I17" i="26"/>
  <c r="R17" i="4" l="1"/>
  <c r="D16" i="26" l="1"/>
  <c r="F29" i="7" l="1"/>
  <c r="F28" i="7"/>
  <c r="F27" i="7"/>
  <c r="F26" i="7"/>
  <c r="F25" i="7"/>
  <c r="F24" i="7"/>
  <c r="F23" i="7"/>
  <c r="F22" i="7"/>
  <c r="F21" i="7"/>
  <c r="F20" i="7"/>
  <c r="F19" i="7"/>
  <c r="F18" i="7"/>
  <c r="F17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B29" i="7"/>
  <c r="B28" i="7"/>
  <c r="B27" i="7"/>
  <c r="B26" i="7"/>
  <c r="B25" i="7"/>
  <c r="B24" i="7"/>
  <c r="B23" i="7"/>
  <c r="B22" i="7"/>
  <c r="B21" i="7"/>
  <c r="B20" i="7"/>
  <c r="B19" i="7"/>
  <c r="B18" i="7"/>
  <c r="J21" i="7" l="1"/>
  <c r="I21" i="7"/>
  <c r="J25" i="7"/>
  <c r="I25" i="7"/>
  <c r="J29" i="7"/>
  <c r="I29" i="7"/>
  <c r="H19" i="7"/>
  <c r="K19" i="7"/>
  <c r="H23" i="7"/>
  <c r="K23" i="7"/>
  <c r="H27" i="7"/>
  <c r="K27" i="7"/>
  <c r="J18" i="7"/>
  <c r="I18" i="7"/>
  <c r="J22" i="7"/>
  <c r="I22" i="7"/>
  <c r="J26" i="7"/>
  <c r="I26" i="7"/>
  <c r="D16" i="7"/>
  <c r="H20" i="7"/>
  <c r="K20" i="7"/>
  <c r="H24" i="7"/>
  <c r="K24" i="7"/>
  <c r="H28" i="7"/>
  <c r="K28" i="7"/>
  <c r="I19" i="7"/>
  <c r="J19" i="7"/>
  <c r="I23" i="7"/>
  <c r="J23" i="7"/>
  <c r="I27" i="7"/>
  <c r="J27" i="7"/>
  <c r="K21" i="7"/>
  <c r="H21" i="7"/>
  <c r="K25" i="7"/>
  <c r="H25" i="7"/>
  <c r="K29" i="7"/>
  <c r="H29" i="7"/>
  <c r="J20" i="7"/>
  <c r="I20" i="7"/>
  <c r="J24" i="7"/>
  <c r="I24" i="7"/>
  <c r="J28" i="7"/>
  <c r="I28" i="7"/>
  <c r="H18" i="7"/>
  <c r="K18" i="7"/>
  <c r="H22" i="7"/>
  <c r="K22" i="7"/>
  <c r="H26" i="7"/>
  <c r="K26" i="7"/>
  <c r="U16" i="4"/>
  <c r="I16" i="7" l="1"/>
  <c r="K29" i="26" l="1"/>
  <c r="K28" i="26"/>
  <c r="K27" i="26"/>
  <c r="K25" i="26"/>
  <c r="K24" i="26"/>
  <c r="K23" i="26"/>
  <c r="K22" i="26"/>
  <c r="K21" i="26"/>
  <c r="K20" i="26"/>
  <c r="K19" i="26"/>
  <c r="K18" i="26"/>
  <c r="G21" i="7" l="1"/>
  <c r="E21" i="7"/>
  <c r="C21" i="7"/>
  <c r="G25" i="7"/>
  <c r="E25" i="7"/>
  <c r="C25" i="7"/>
  <c r="G29" i="7"/>
  <c r="E29" i="7"/>
  <c r="C29" i="7"/>
  <c r="I21" i="26"/>
  <c r="I25" i="26"/>
  <c r="I29" i="26"/>
  <c r="J21" i="26"/>
  <c r="J25" i="26"/>
  <c r="J29" i="26"/>
  <c r="G18" i="7"/>
  <c r="E18" i="7"/>
  <c r="C18" i="7"/>
  <c r="G22" i="7"/>
  <c r="E22" i="7"/>
  <c r="C22" i="7"/>
  <c r="G26" i="7"/>
  <c r="E26" i="7"/>
  <c r="C26" i="7"/>
  <c r="I18" i="26"/>
  <c r="I22" i="26"/>
  <c r="I26" i="26"/>
  <c r="J18" i="26"/>
  <c r="J22" i="26"/>
  <c r="J26" i="26"/>
  <c r="G19" i="7"/>
  <c r="E19" i="7"/>
  <c r="C19" i="7"/>
  <c r="E23" i="7"/>
  <c r="G23" i="7"/>
  <c r="C23" i="7"/>
  <c r="G27" i="7"/>
  <c r="E27" i="7"/>
  <c r="C27" i="7"/>
  <c r="I19" i="26"/>
  <c r="I23" i="26"/>
  <c r="I27" i="26"/>
  <c r="J19" i="26"/>
  <c r="J23" i="26"/>
  <c r="J27" i="26"/>
  <c r="G20" i="7"/>
  <c r="E20" i="7"/>
  <c r="C20" i="7"/>
  <c r="G24" i="7"/>
  <c r="E24" i="7"/>
  <c r="C24" i="7"/>
  <c r="G28" i="7"/>
  <c r="E28" i="7"/>
  <c r="C28" i="7"/>
  <c r="I20" i="26"/>
  <c r="I24" i="26"/>
  <c r="I28" i="26"/>
  <c r="J20" i="26"/>
  <c r="J24" i="26"/>
  <c r="J28" i="26"/>
  <c r="G17" i="7"/>
  <c r="E17" i="7"/>
  <c r="J17" i="26"/>
  <c r="K17" i="26"/>
  <c r="E16" i="26"/>
  <c r="C16" i="26" l="1"/>
  <c r="B16" i="26"/>
  <c r="F16" i="26"/>
  <c r="G16" i="26"/>
  <c r="H16" i="26"/>
  <c r="K16" i="26" l="1"/>
  <c r="X17" i="4"/>
  <c r="D49" i="58"/>
  <c r="C49" i="58" s="1"/>
  <c r="D50" i="58"/>
  <c r="C50" i="58" s="1"/>
  <c r="D51" i="58"/>
  <c r="C51" i="58" s="1"/>
  <c r="D13" i="58"/>
  <c r="C13" i="58" s="1"/>
  <c r="D14" i="58"/>
  <c r="C14" i="58" s="1"/>
  <c r="D15" i="58"/>
  <c r="C15" i="58" s="1"/>
  <c r="D16" i="58"/>
  <c r="C16" i="58" s="1"/>
  <c r="D17" i="58"/>
  <c r="C17" i="58" s="1"/>
  <c r="D18" i="58"/>
  <c r="C18" i="58" s="1"/>
  <c r="D19" i="58"/>
  <c r="C19" i="58" s="1"/>
  <c r="D20" i="58"/>
  <c r="C20" i="58" s="1"/>
  <c r="D21" i="58"/>
  <c r="C21" i="58" s="1"/>
  <c r="D22" i="58"/>
  <c r="C22" i="58" s="1"/>
  <c r="D23" i="58"/>
  <c r="C23" i="58" s="1"/>
  <c r="D24" i="58"/>
  <c r="C24" i="58" s="1"/>
  <c r="D25" i="58"/>
  <c r="C25" i="58" s="1"/>
  <c r="D26" i="58"/>
  <c r="C26" i="58" s="1"/>
  <c r="D27" i="58"/>
  <c r="C27" i="58" s="1"/>
  <c r="D28" i="58"/>
  <c r="C28" i="58" s="1"/>
  <c r="D29" i="58"/>
  <c r="C29" i="58" s="1"/>
  <c r="D30" i="58"/>
  <c r="C30" i="58" s="1"/>
  <c r="D31" i="58"/>
  <c r="C31" i="58" s="1"/>
  <c r="D32" i="58"/>
  <c r="C32" i="58" s="1"/>
  <c r="D33" i="58"/>
  <c r="C33" i="58" s="1"/>
  <c r="D34" i="58"/>
  <c r="C34" i="58" s="1"/>
  <c r="D35" i="58"/>
  <c r="C35" i="58" s="1"/>
  <c r="D36" i="58"/>
  <c r="C36" i="58" s="1"/>
  <c r="D37" i="58"/>
  <c r="C37" i="58" s="1"/>
  <c r="D38" i="58"/>
  <c r="C38" i="58" s="1"/>
  <c r="D39" i="58"/>
  <c r="C39" i="58" s="1"/>
  <c r="D40" i="58"/>
  <c r="C40" i="58" s="1"/>
  <c r="D41" i="58"/>
  <c r="C41" i="58" s="1"/>
  <c r="D42" i="58"/>
  <c r="C42" i="58" s="1"/>
  <c r="D43" i="58"/>
  <c r="C43" i="58" s="1"/>
  <c r="D44" i="58"/>
  <c r="C44" i="58" s="1"/>
  <c r="D45" i="58"/>
  <c r="C45" i="58" s="1"/>
  <c r="D46" i="58"/>
  <c r="C46" i="58" s="1"/>
  <c r="D47" i="58"/>
  <c r="C47" i="58" s="1"/>
  <c r="D48" i="58"/>
  <c r="C48" i="58" s="1"/>
  <c r="E10" i="58"/>
  <c r="D37" i="57"/>
  <c r="C37" i="57" s="1"/>
  <c r="J10" i="57"/>
  <c r="D38" i="57"/>
  <c r="C38" i="57" s="1"/>
  <c r="D39" i="57"/>
  <c r="C39" i="57" s="1"/>
  <c r="D40" i="57"/>
  <c r="C40" i="57" s="1"/>
  <c r="O10" i="57"/>
  <c r="U10" i="57"/>
  <c r="D41" i="57"/>
  <c r="C41" i="57" s="1"/>
  <c r="D42" i="57"/>
  <c r="C42" i="57" s="1"/>
  <c r="D43" i="57"/>
  <c r="C43" i="57" s="1"/>
  <c r="P10" i="57"/>
  <c r="D44" i="57"/>
  <c r="C44" i="57" s="1"/>
  <c r="D45" i="57"/>
  <c r="C45" i="57" s="1"/>
  <c r="Q10" i="57"/>
  <c r="Z10" i="57"/>
  <c r="D14" i="57"/>
  <c r="C14" i="57" s="1"/>
  <c r="D15" i="57"/>
  <c r="C15" i="57" s="1"/>
  <c r="D17" i="57"/>
  <c r="C17" i="57" s="1"/>
  <c r="D18" i="57"/>
  <c r="C18" i="57" s="1"/>
  <c r="D20" i="57"/>
  <c r="C20" i="57" s="1"/>
  <c r="D21" i="57"/>
  <c r="C21" i="57" s="1"/>
  <c r="D22" i="57"/>
  <c r="C22" i="57" s="1"/>
  <c r="D23" i="57"/>
  <c r="C23" i="57" s="1"/>
  <c r="D24" i="57"/>
  <c r="C24" i="57" s="1"/>
  <c r="D26" i="57"/>
  <c r="C26" i="57" s="1"/>
  <c r="D27" i="57"/>
  <c r="C27" i="57" s="1"/>
  <c r="D29" i="57"/>
  <c r="C29" i="57" s="1"/>
  <c r="D30" i="57"/>
  <c r="C30" i="57" s="1"/>
  <c r="D32" i="57"/>
  <c r="C32" i="57" s="1"/>
  <c r="D33" i="57"/>
  <c r="C33" i="57" s="1"/>
  <c r="D35" i="57"/>
  <c r="C35" i="57" s="1"/>
  <c r="D36" i="57"/>
  <c r="C36" i="57" s="1"/>
  <c r="E11" i="57"/>
  <c r="F11" i="57"/>
  <c r="G11" i="57"/>
  <c r="H11" i="57"/>
  <c r="I11" i="57"/>
  <c r="J11" i="57"/>
  <c r="K11" i="57"/>
  <c r="L11" i="57"/>
  <c r="M11" i="57"/>
  <c r="N11" i="57"/>
  <c r="O11" i="57"/>
  <c r="P11" i="57"/>
  <c r="Q11" i="57"/>
  <c r="R11" i="57"/>
  <c r="S11" i="57"/>
  <c r="T11" i="57"/>
  <c r="U11" i="57"/>
  <c r="V11" i="57"/>
  <c r="W11" i="57"/>
  <c r="X11" i="57"/>
  <c r="Y11" i="57"/>
  <c r="Z11" i="57"/>
  <c r="AA11" i="57"/>
  <c r="E12" i="57"/>
  <c r="F12" i="57"/>
  <c r="G12" i="57"/>
  <c r="H12" i="57"/>
  <c r="I12" i="57"/>
  <c r="J12" i="57"/>
  <c r="K12" i="57"/>
  <c r="L12" i="57"/>
  <c r="M12" i="57"/>
  <c r="N12" i="57"/>
  <c r="O12" i="57"/>
  <c r="P12" i="57"/>
  <c r="Q12" i="57"/>
  <c r="R12" i="57"/>
  <c r="S12" i="57"/>
  <c r="T12" i="57"/>
  <c r="U12" i="57"/>
  <c r="V12" i="57"/>
  <c r="W12" i="57"/>
  <c r="X12" i="57"/>
  <c r="Y12" i="57"/>
  <c r="Z12" i="57"/>
  <c r="AA12" i="57"/>
  <c r="E17" i="2"/>
  <c r="X9" i="4"/>
  <c r="W10" i="4" s="1"/>
  <c r="C17" i="3"/>
  <c r="D34" i="57" l="1"/>
  <c r="C34" i="57" s="1"/>
  <c r="D31" i="57"/>
  <c r="C31" i="57" s="1"/>
  <c r="D28" i="57"/>
  <c r="C28" i="57" s="1"/>
  <c r="D25" i="57"/>
  <c r="C25" i="57" s="1"/>
  <c r="D16" i="57"/>
  <c r="C16" i="57" s="1"/>
  <c r="D13" i="57"/>
  <c r="C13" i="57" s="1"/>
  <c r="AA10" i="57"/>
  <c r="W10" i="57"/>
  <c r="S10" i="57"/>
  <c r="K10" i="57"/>
  <c r="G10" i="57"/>
  <c r="X10" i="57"/>
  <c r="T10" i="57"/>
  <c r="L10" i="57"/>
  <c r="H10" i="57"/>
  <c r="Y10" i="57"/>
  <c r="M10" i="57"/>
  <c r="I10" i="57"/>
  <c r="V10" i="57"/>
  <c r="R10" i="57"/>
  <c r="N10" i="57"/>
  <c r="D19" i="57"/>
  <c r="C19" i="57" s="1"/>
  <c r="F10" i="57"/>
  <c r="D12" i="57"/>
  <c r="C12" i="57" s="1"/>
  <c r="D11" i="57"/>
  <c r="C11" i="57" s="1"/>
  <c r="E10" i="57"/>
  <c r="D17" i="2"/>
  <c r="D10" i="57" l="1"/>
  <c r="C10" i="57" s="1"/>
  <c r="AD34" i="8"/>
  <c r="AD35" i="8"/>
  <c r="AD36" i="8"/>
  <c r="AD10" i="8"/>
  <c r="N7" i="7"/>
  <c r="F7" i="6" l="1"/>
  <c r="J7" i="6"/>
  <c r="N7" i="6"/>
  <c r="R7" i="6"/>
  <c r="V7" i="6"/>
  <c r="T7" i="6" l="1"/>
  <c r="P7" i="6"/>
  <c r="L7" i="6"/>
  <c r="H7" i="6"/>
  <c r="C34" i="6"/>
  <c r="W8" i="6"/>
  <c r="S8" i="6"/>
  <c r="O8" i="6"/>
  <c r="K8" i="6"/>
  <c r="G8" i="6"/>
  <c r="W7" i="6"/>
  <c r="S7" i="6"/>
  <c r="O7" i="6"/>
  <c r="K7" i="6"/>
  <c r="G7" i="6"/>
  <c r="X7" i="6"/>
  <c r="V8" i="6"/>
  <c r="R8" i="6"/>
  <c r="N8" i="6"/>
  <c r="J8" i="6"/>
  <c r="F8" i="6"/>
  <c r="U8" i="6"/>
  <c r="Q8" i="6"/>
  <c r="M8" i="6"/>
  <c r="I8" i="6"/>
  <c r="E8" i="6"/>
  <c r="D7" i="6"/>
  <c r="U7" i="6"/>
  <c r="Q7" i="6"/>
  <c r="M7" i="6"/>
  <c r="I7" i="6"/>
  <c r="E7" i="6"/>
  <c r="X8" i="6"/>
  <c r="T8" i="6"/>
  <c r="P8" i="6"/>
  <c r="L8" i="6"/>
  <c r="H8" i="6"/>
  <c r="D8" i="6"/>
  <c r="C8" i="6" l="1"/>
  <c r="C7" i="6"/>
  <c r="X10" i="4"/>
  <c r="X11" i="4"/>
  <c r="W12" i="4" s="1"/>
  <c r="X12" i="4"/>
  <c r="W13" i="4" s="1"/>
  <c r="X13" i="4"/>
  <c r="W14" i="4" s="1"/>
  <c r="X14" i="4"/>
  <c r="W15" i="4" s="1"/>
  <c r="X15" i="4"/>
  <c r="W16" i="4" s="1"/>
  <c r="X16" i="4"/>
  <c r="W17" i="4" s="1"/>
  <c r="V17" i="4" s="1"/>
  <c r="Q17" i="4" s="1"/>
  <c r="M18" i="4"/>
  <c r="X19" i="4"/>
  <c r="X20" i="4"/>
  <c r="X21" i="4"/>
  <c r="X22" i="4"/>
  <c r="X23" i="4"/>
  <c r="X24" i="4"/>
  <c r="X25" i="4"/>
  <c r="X26" i="4"/>
  <c r="X27" i="4"/>
  <c r="X28" i="4"/>
  <c r="X29" i="4"/>
  <c r="X30" i="4"/>
  <c r="V30" i="4" s="1"/>
  <c r="M30" i="4" s="1"/>
  <c r="X8" i="4"/>
  <c r="U9" i="4"/>
  <c r="U10" i="4"/>
  <c r="U11" i="4"/>
  <c r="U12" i="4"/>
  <c r="U13" i="4"/>
  <c r="U14" i="4"/>
  <c r="U15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8" i="4"/>
  <c r="M17" i="4" l="1"/>
  <c r="J17" i="4"/>
  <c r="V16" i="4"/>
  <c r="V14" i="4"/>
  <c r="W9" i="4"/>
  <c r="V9" i="4" s="1"/>
  <c r="V8" i="4"/>
  <c r="V13" i="4"/>
  <c r="V12" i="4"/>
  <c r="W11" i="4"/>
  <c r="V11" i="4" s="1"/>
  <c r="V10" i="4"/>
  <c r="V15" i="4"/>
  <c r="S30" i="4"/>
  <c r="Q30" i="4"/>
  <c r="N30" i="4"/>
  <c r="K30" i="4"/>
  <c r="J30" i="4"/>
  <c r="S18" i="4"/>
  <c r="J18" i="4"/>
  <c r="N18" i="4"/>
  <c r="O18" i="4" s="1"/>
  <c r="K18" i="4"/>
  <c r="Q18" i="4"/>
  <c r="C17" i="2"/>
  <c r="O30" i="4" l="1"/>
  <c r="L18" i="4"/>
  <c r="L30" i="4"/>
  <c r="AD11" i="8"/>
  <c r="AD12" i="8" l="1"/>
  <c r="AD13" i="8"/>
  <c r="AD14" i="8"/>
  <c r="AD15" i="8"/>
  <c r="AD16" i="8"/>
  <c r="AD17" i="8"/>
  <c r="AD18" i="8"/>
  <c r="AD19" i="8"/>
  <c r="AD20" i="8"/>
  <c r="AD21" i="8"/>
  <c r="AD22" i="8"/>
  <c r="AD23" i="8"/>
  <c r="AD24" i="8"/>
  <c r="AD25" i="8"/>
  <c r="AD26" i="8"/>
  <c r="AD27" i="8"/>
  <c r="AD28" i="8"/>
  <c r="AD29" i="8"/>
  <c r="AD30" i="8"/>
  <c r="N8" i="7"/>
  <c r="N9" i="7"/>
  <c r="N10" i="7"/>
  <c r="N11" i="7"/>
  <c r="N12" i="7"/>
  <c r="N13" i="7"/>
  <c r="N18" i="7"/>
  <c r="N19" i="7"/>
  <c r="N20" i="7"/>
  <c r="N21" i="7"/>
  <c r="N22" i="7"/>
  <c r="N23" i="7"/>
  <c r="N24" i="7"/>
  <c r="N26" i="7"/>
  <c r="N27" i="7"/>
  <c r="N28" i="7"/>
  <c r="N29" i="7"/>
  <c r="O7" i="7"/>
  <c r="O8" i="7"/>
  <c r="O9" i="7"/>
  <c r="O10" i="7"/>
  <c r="O11" i="7"/>
  <c r="O12" i="7"/>
  <c r="O13" i="7"/>
  <c r="O14" i="7"/>
  <c r="O15" i="7"/>
  <c r="O18" i="7"/>
  <c r="O19" i="7"/>
  <c r="O20" i="7"/>
  <c r="O21" i="7"/>
  <c r="O22" i="7"/>
  <c r="O23" i="7"/>
  <c r="O24" i="7"/>
  <c r="O25" i="7"/>
  <c r="O26" i="7"/>
  <c r="O27" i="7"/>
  <c r="O28" i="7"/>
  <c r="O29" i="7"/>
  <c r="P8" i="7"/>
  <c r="P29" i="7"/>
  <c r="P7" i="7"/>
  <c r="P9" i="7"/>
  <c r="P10" i="7"/>
  <c r="P11" i="7"/>
  <c r="P12" i="7"/>
  <c r="P13" i="7"/>
  <c r="P14" i="7"/>
  <c r="P15" i="7"/>
  <c r="P18" i="7"/>
  <c r="P19" i="7"/>
  <c r="P20" i="7"/>
  <c r="P21" i="7"/>
  <c r="P22" i="7"/>
  <c r="P23" i="7"/>
  <c r="P24" i="7"/>
  <c r="P25" i="7"/>
  <c r="P26" i="7"/>
  <c r="P27" i="7"/>
  <c r="P28" i="7"/>
  <c r="AD14" i="57" l="1"/>
  <c r="AD15" i="57"/>
  <c r="AD16" i="57"/>
  <c r="AD17" i="57"/>
  <c r="AD18" i="57"/>
  <c r="AD19" i="57"/>
  <c r="AD20" i="57"/>
  <c r="AD21" i="57"/>
  <c r="AD22" i="57"/>
  <c r="AD23" i="57"/>
  <c r="AD24" i="57"/>
  <c r="AD25" i="57"/>
  <c r="AD26" i="57"/>
  <c r="AD27" i="57"/>
  <c r="AD28" i="57"/>
  <c r="AD29" i="57"/>
  <c r="M18" i="7" l="1"/>
  <c r="M19" i="7"/>
  <c r="M20" i="7"/>
  <c r="M21" i="7"/>
  <c r="M22" i="7"/>
  <c r="M23" i="7"/>
  <c r="M24" i="7"/>
  <c r="M25" i="7"/>
  <c r="M26" i="7"/>
  <c r="M27" i="7"/>
  <c r="M28" i="7"/>
  <c r="M29" i="7"/>
  <c r="Q17" i="3" l="1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F17" i="2"/>
  <c r="G17" i="2"/>
  <c r="H17" i="2"/>
  <c r="I17" i="2"/>
  <c r="J17" i="2"/>
  <c r="K17" i="2"/>
  <c r="L17" i="2"/>
  <c r="M17" i="2"/>
  <c r="N17" i="2"/>
  <c r="O17" i="2"/>
  <c r="P17" i="2"/>
  <c r="Q17" i="2"/>
  <c r="B17" i="3" l="1"/>
  <c r="C10" i="6"/>
  <c r="C17" i="4" l="1"/>
  <c r="H17" i="4"/>
  <c r="I17" i="4"/>
  <c r="B17" i="4"/>
  <c r="B17" i="2" l="1"/>
  <c r="AA12" i="58" l="1"/>
  <c r="Z12" i="58"/>
  <c r="Y12" i="58"/>
  <c r="X12" i="58"/>
  <c r="W12" i="58"/>
  <c r="V12" i="58"/>
  <c r="U12" i="58"/>
  <c r="T12" i="58"/>
  <c r="S12" i="58"/>
  <c r="R12" i="58"/>
  <c r="Q12" i="58"/>
  <c r="P12" i="58"/>
  <c r="O12" i="58"/>
  <c r="N12" i="58"/>
  <c r="M12" i="58"/>
  <c r="L12" i="58"/>
  <c r="K12" i="58"/>
  <c r="J12" i="58"/>
  <c r="I12" i="58"/>
  <c r="H12" i="58"/>
  <c r="G12" i="58"/>
  <c r="F12" i="58"/>
  <c r="E12" i="58"/>
  <c r="AA11" i="58"/>
  <c r="Z11" i="58"/>
  <c r="Y11" i="58"/>
  <c r="X11" i="58"/>
  <c r="W11" i="58"/>
  <c r="V11" i="58"/>
  <c r="U11" i="58"/>
  <c r="T11" i="58"/>
  <c r="S11" i="58"/>
  <c r="R11" i="58"/>
  <c r="Q11" i="58"/>
  <c r="P11" i="58"/>
  <c r="O11" i="58"/>
  <c r="N11" i="58"/>
  <c r="M11" i="58"/>
  <c r="L11" i="58"/>
  <c r="K11" i="58"/>
  <c r="J11" i="58"/>
  <c r="I11" i="58"/>
  <c r="H11" i="58"/>
  <c r="G11" i="58"/>
  <c r="F11" i="58"/>
  <c r="E11" i="58"/>
  <c r="AD45" i="57"/>
  <c r="AD44" i="57"/>
  <c r="AD42" i="57"/>
  <c r="AD41" i="57"/>
  <c r="AD39" i="57"/>
  <c r="AD38" i="57"/>
  <c r="AD36" i="57"/>
  <c r="AD35" i="57"/>
  <c r="AD33" i="57"/>
  <c r="AD32" i="57"/>
  <c r="AD30" i="57"/>
  <c r="AD13" i="57" l="1"/>
  <c r="M10" i="58"/>
  <c r="I10" i="58"/>
  <c r="U10" i="58"/>
  <c r="Y10" i="58"/>
  <c r="Q10" i="58"/>
  <c r="O10" i="58"/>
  <c r="AA10" i="58"/>
  <c r="H10" i="58"/>
  <c r="L10" i="58"/>
  <c r="T10" i="58"/>
  <c r="X10" i="58"/>
  <c r="G10" i="58"/>
  <c r="K10" i="58"/>
  <c r="S10" i="58"/>
  <c r="W10" i="58"/>
  <c r="P10" i="58"/>
  <c r="D11" i="58"/>
  <c r="C11" i="58" s="1"/>
  <c r="D12" i="58"/>
  <c r="C12" i="58" s="1"/>
  <c r="F10" i="58"/>
  <c r="J10" i="58"/>
  <c r="N10" i="58"/>
  <c r="R10" i="58"/>
  <c r="V10" i="58"/>
  <c r="Z10" i="58"/>
  <c r="AD34" i="57"/>
  <c r="AD31" i="57"/>
  <c r="AD37" i="57"/>
  <c r="AD40" i="57"/>
  <c r="AD43" i="57"/>
  <c r="AD12" i="57" l="1"/>
  <c r="AD11" i="57"/>
  <c r="D10" i="58"/>
  <c r="C10" i="58" s="1"/>
  <c r="AD10" i="57" l="1"/>
  <c r="C47" i="6"/>
  <c r="C46" i="6"/>
  <c r="C44" i="6"/>
  <c r="C43" i="6"/>
  <c r="C41" i="6"/>
  <c r="C40" i="6"/>
  <c r="C38" i="6"/>
  <c r="C37" i="6"/>
  <c r="C35" i="6"/>
  <c r="C32" i="6"/>
  <c r="C31" i="6"/>
  <c r="C29" i="6"/>
  <c r="C28" i="6"/>
  <c r="C26" i="6"/>
  <c r="C25" i="6"/>
  <c r="C23" i="6"/>
  <c r="C22" i="6"/>
  <c r="C20" i="6"/>
  <c r="C19" i="6"/>
  <c r="C17" i="6"/>
  <c r="C16" i="6"/>
  <c r="C14" i="6"/>
  <c r="C13" i="6"/>
  <c r="C11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V29" i="4"/>
  <c r="V28" i="4"/>
  <c r="V27" i="4"/>
  <c r="V26" i="4"/>
  <c r="V25" i="4"/>
  <c r="V24" i="4"/>
  <c r="V23" i="4"/>
  <c r="V22" i="4"/>
  <c r="V21" i="4"/>
  <c r="V20" i="4"/>
  <c r="V19" i="4"/>
  <c r="C6" i="6" l="1"/>
  <c r="S21" i="4"/>
  <c r="Q21" i="4"/>
  <c r="N21" i="4"/>
  <c r="M21" i="4"/>
  <c r="K21" i="4"/>
  <c r="J21" i="4"/>
  <c r="S25" i="4"/>
  <c r="Q25" i="4"/>
  <c r="N25" i="4"/>
  <c r="M25" i="4"/>
  <c r="K25" i="4"/>
  <c r="J25" i="4"/>
  <c r="S29" i="4"/>
  <c r="Q29" i="4"/>
  <c r="N29" i="4"/>
  <c r="M29" i="4"/>
  <c r="K29" i="4"/>
  <c r="J29" i="4"/>
  <c r="S22" i="4"/>
  <c r="Q22" i="4"/>
  <c r="N22" i="4"/>
  <c r="M22" i="4"/>
  <c r="K22" i="4"/>
  <c r="J22" i="4"/>
  <c r="S26" i="4"/>
  <c r="Q26" i="4"/>
  <c r="N26" i="4"/>
  <c r="M26" i="4"/>
  <c r="K26" i="4"/>
  <c r="J26" i="4"/>
  <c r="Q19" i="4"/>
  <c r="N19" i="4"/>
  <c r="M19" i="4"/>
  <c r="K19" i="4"/>
  <c r="J19" i="4"/>
  <c r="S19" i="4"/>
  <c r="N23" i="4"/>
  <c r="M23" i="4"/>
  <c r="K23" i="4"/>
  <c r="J23" i="4"/>
  <c r="S23" i="4"/>
  <c r="Q23" i="4"/>
  <c r="N27" i="4"/>
  <c r="M27" i="4"/>
  <c r="K27" i="4"/>
  <c r="J27" i="4"/>
  <c r="S27" i="4"/>
  <c r="Q27" i="4"/>
  <c r="S20" i="4"/>
  <c r="Q20" i="4"/>
  <c r="N20" i="4"/>
  <c r="M20" i="4"/>
  <c r="O20" i="4" s="1"/>
  <c r="K20" i="4"/>
  <c r="J20" i="4"/>
  <c r="S24" i="4"/>
  <c r="Q24" i="4"/>
  <c r="N24" i="4"/>
  <c r="M24" i="4"/>
  <c r="K24" i="4"/>
  <c r="J24" i="4"/>
  <c r="S28" i="4"/>
  <c r="Q28" i="4"/>
  <c r="N28" i="4"/>
  <c r="M28" i="4"/>
  <c r="O28" i="4" s="1"/>
  <c r="K28" i="4"/>
  <c r="J28" i="4"/>
  <c r="S17" i="4"/>
  <c r="N17" i="4"/>
  <c r="P17" i="7"/>
  <c r="N17" i="7"/>
  <c r="O17" i="7"/>
  <c r="C15" i="6"/>
  <c r="C27" i="6"/>
  <c r="C39" i="6"/>
  <c r="C42" i="6"/>
  <c r="C45" i="6"/>
  <c r="C18" i="6"/>
  <c r="C30" i="6"/>
  <c r="C24" i="6"/>
  <c r="C36" i="6"/>
  <c r="C12" i="6"/>
  <c r="C21" i="6"/>
  <c r="C33" i="6"/>
  <c r="C9" i="6"/>
  <c r="O26" i="4" l="1"/>
  <c r="O27" i="4"/>
  <c r="L23" i="4"/>
  <c r="O21" i="4"/>
  <c r="O29" i="4"/>
  <c r="L19" i="4"/>
  <c r="O19" i="4"/>
  <c r="L24" i="4"/>
  <c r="L22" i="4"/>
  <c r="L25" i="4"/>
  <c r="L28" i="4"/>
  <c r="O24" i="4"/>
  <c r="L20" i="4"/>
  <c r="L27" i="4"/>
  <c r="O23" i="4"/>
  <c r="L26" i="4"/>
  <c r="O22" i="4"/>
  <c r="L29" i="4"/>
  <c r="O25" i="4"/>
  <c r="L21" i="4"/>
  <c r="F16" i="7"/>
  <c r="K16" i="7" s="1"/>
  <c r="E16" i="7"/>
  <c r="M17" i="7"/>
  <c r="P16" i="7"/>
  <c r="N16" i="7"/>
  <c r="O16" i="7"/>
  <c r="O17" i="4"/>
  <c r="G16" i="7" l="1"/>
  <c r="J16" i="7"/>
  <c r="H16" i="7"/>
  <c r="M16" i="7"/>
  <c r="F17" i="4"/>
  <c r="E17" i="4"/>
  <c r="D17" i="4" l="1"/>
  <c r="G17" i="4" l="1"/>
  <c r="K17" i="4" s="1"/>
  <c r="L1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簡呈澔</author>
  </authors>
  <commentList>
    <comment ref="A1" authorId="0" shapeId="0" xr:uid="{00000000-0006-0000-0300-000001000000}">
      <text>
        <r>
          <rPr>
            <b/>
            <sz val="9"/>
            <color indexed="81"/>
            <rFont val="細明體"/>
            <family val="3"/>
            <charset val="136"/>
          </rPr>
          <t>簡呈澔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有隱藏表格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簡呈澔</author>
  </authors>
  <commentList>
    <comment ref="M1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HAO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當年度皆為公式</t>
        </r>
      </text>
    </comment>
    <comment ref="L7" authorId="0" shapeId="0" xr:uid="{00000000-0006-0000-0600-000002000000}">
      <text/>
    </comment>
  </commentList>
</comments>
</file>

<file path=xl/sharedStrings.xml><?xml version="1.0" encoding="utf-8"?>
<sst xmlns="http://schemas.openxmlformats.org/spreadsheetml/2006/main" count="2519" uniqueCount="715">
  <si>
    <t>Population</t>
  </si>
  <si>
    <t>Table 2-1. Resident Households, Population Density and Sex Ratio</t>
  </si>
  <si>
    <t>Resident Households and Population</t>
  </si>
  <si>
    <t>Neighborhoods</t>
  </si>
  <si>
    <t>No. of Population (Persons)</t>
  </si>
  <si>
    <t xml:space="preserve">No. of Households (Households) </t>
  </si>
  <si>
    <t>Mean Size of Households
(Persons/ Households)</t>
  </si>
  <si>
    <t>Population Density
(Persons per km²)</t>
  </si>
  <si>
    <t>Sex Ratio
(Female =100)</t>
  </si>
  <si>
    <t>Table 2-2. Household Registration Movement</t>
  </si>
  <si>
    <t>Unit : Persons</t>
  </si>
  <si>
    <t xml:space="preserve">  Immigrants</t>
  </si>
  <si>
    <t>From Other Provinces (Cities)</t>
  </si>
  <si>
    <t>Year &amp; District</t>
  </si>
  <si>
    <t>Total</t>
  </si>
  <si>
    <t>Male</t>
  </si>
  <si>
    <t>Female</t>
  </si>
  <si>
    <t>New Taipei City</t>
  </si>
  <si>
    <t>Taiwan Province</t>
  </si>
  <si>
    <t xml:space="preserve">Fuchien Province </t>
  </si>
  <si>
    <t>Others</t>
  </si>
  <si>
    <t>First Reg.</t>
  </si>
  <si>
    <t>-</t>
  </si>
  <si>
    <t xml:space="preserve"> Emigrants    </t>
  </si>
  <si>
    <t>To  Other Provinces (Cities)</t>
  </si>
  <si>
    <t>To Other C. 
&amp; City of Prov.</t>
  </si>
  <si>
    <t>Deleted Reg.</t>
  </si>
  <si>
    <t>Table 2-2. Household Registration Movement (Cont. 2 End)</t>
  </si>
  <si>
    <t xml:space="preserve">Total
</t>
  </si>
  <si>
    <t xml:space="preserve">Male
</t>
  </si>
  <si>
    <t xml:space="preserve">Female
</t>
  </si>
  <si>
    <t>Crude Marriage Rate (‰)</t>
  </si>
  <si>
    <t xml:space="preserve">Immigrants
</t>
  </si>
  <si>
    <t xml:space="preserve">Emigrants
</t>
  </si>
  <si>
    <t xml:space="preserve">Table 2-3. Resident Population by Age Group </t>
  </si>
  <si>
    <r>
      <t>95-99</t>
    </r>
    <r>
      <rPr>
        <sz val="9"/>
        <rFont val="華康粗圓體"/>
        <family val="3"/>
        <charset val="136"/>
      </rPr>
      <t>歲</t>
    </r>
  </si>
  <si>
    <r>
      <t>100</t>
    </r>
    <r>
      <rPr>
        <sz val="9"/>
        <rFont val="華康粗圓體"/>
        <family val="3"/>
        <charset val="136"/>
      </rPr>
      <t>歲
以上</t>
    </r>
  </si>
  <si>
    <t>Sex</t>
  </si>
  <si>
    <t>Grand Total</t>
  </si>
  <si>
    <t xml:space="preserve"> 0~4
Years</t>
  </si>
  <si>
    <t>5~9
Years</t>
  </si>
  <si>
    <t xml:space="preserve"> 10~14
Years</t>
  </si>
  <si>
    <t>15~19
Years</t>
  </si>
  <si>
    <t>20~24
Years</t>
  </si>
  <si>
    <t>25~29
Years</t>
  </si>
  <si>
    <t>30~34
Years</t>
  </si>
  <si>
    <t>35~39
Years</t>
  </si>
  <si>
    <t>40~44
Years</t>
  </si>
  <si>
    <t>45~49
Years</t>
  </si>
  <si>
    <t>50~54
Years</t>
  </si>
  <si>
    <t>55~59
Years</t>
  </si>
  <si>
    <t>60~64
Years</t>
  </si>
  <si>
    <t>65~69
Years</t>
  </si>
  <si>
    <t>70~74
Years</t>
  </si>
  <si>
    <t>75~79
Years</t>
  </si>
  <si>
    <t>80~84
Years</t>
  </si>
  <si>
    <t>85~89
Years</t>
  </si>
  <si>
    <t>90~94
Years</t>
  </si>
  <si>
    <t>95~99
Years</t>
  </si>
  <si>
    <t>100 Years &amp; Over</t>
  </si>
  <si>
    <t>Table 2-3. Resident Population by Age Group (Cont.)</t>
  </si>
  <si>
    <t>End of Year &amp; District</t>
  </si>
  <si>
    <t>Unit : Person</t>
  </si>
  <si>
    <t>100 Years of Age and Over</t>
  </si>
  <si>
    <t>Table 2-4. Resident Population by Age Structure</t>
  </si>
  <si>
    <t>0~14
Years (Persons)</t>
  </si>
  <si>
    <t>15~64
Years (Persons)</t>
  </si>
  <si>
    <t>65 Years &amp;
Over (Persons)</t>
  </si>
  <si>
    <t>Note : Old Age Population Ratio = Year-end Population of Persons Aged 65 or Older / Year-end Population of Persons Aged 15 to 64 x 100</t>
  </si>
  <si>
    <t xml:space="preserve">           Young Age Population Ratio = Year-end Population of Persons Aged 0 to 14 / Year-end Population of Persons Aged 15 to 64 x 100</t>
  </si>
  <si>
    <t>Table  2-5. Educational Attainments of Resident Population Aged 15 and Over by Age Group</t>
  </si>
  <si>
    <t>End of Year</t>
  </si>
  <si>
    <t>Graduated</t>
  </si>
  <si>
    <t>Illiterate</t>
  </si>
  <si>
    <t>Self-study</t>
  </si>
  <si>
    <t>Table 2-7. Marital Status of Resident Population by Age Group</t>
  </si>
  <si>
    <t>End of Year &amp; Age Group</t>
  </si>
  <si>
    <t>Taipei
City</t>
  </si>
  <si>
    <t>Taichung
City</t>
  </si>
  <si>
    <t>Tainan
City</t>
  </si>
  <si>
    <t>Kaohsiung
City</t>
  </si>
  <si>
    <t>From Foreign Countries</t>
    <phoneticPr fontId="19" type="noConversion"/>
  </si>
  <si>
    <t>From Other Dist.</t>
    <phoneticPr fontId="19" type="noConversion"/>
  </si>
  <si>
    <t>Natural Increase Rate (‰)</t>
    <phoneticPr fontId="19" type="noConversion"/>
  </si>
  <si>
    <t>Emmigrant Rate (‰)</t>
    <phoneticPr fontId="19" type="noConversion"/>
  </si>
  <si>
    <t>Table 2-2. Household Registration Movement (Cont.1)</t>
  </si>
  <si>
    <t>Source : Department of Civil Affairs, Taoyuan City Gov.</t>
    <phoneticPr fontId="19" type="noConversion"/>
  </si>
  <si>
    <t>Note : The villiages and neiborhoods in the table was calculated from household registration of registered data.</t>
    <phoneticPr fontId="19" type="noConversion"/>
  </si>
  <si>
    <t>To Foreign Countries</t>
    <phoneticPr fontId="19" type="noConversion"/>
  </si>
  <si>
    <t xml:space="preserve">           Dependency Ratio = (Year-end Population of Persons Aged 0 to 14 + Year-end Population of Persons Aged 65 or Older) /  </t>
    <phoneticPr fontId="19" type="noConversion"/>
  </si>
  <si>
    <t xml:space="preserve">                                             (Year-end Population of Persons Aged 15 to 64 x 100 )</t>
    <phoneticPr fontId="19" type="noConversion"/>
  </si>
  <si>
    <t>Social Increase Rate (‰)</t>
    <phoneticPr fontId="19" type="noConversion"/>
  </si>
  <si>
    <t xml:space="preserve">           Ageing Index = Year-end Population of Persons Aged 65 or Older / Year-end Population of Persons Aged 0 to 14 x 100</t>
    <phoneticPr fontId="19" type="noConversion"/>
  </si>
  <si>
    <r>
      <rPr>
        <sz val="9"/>
        <rFont val="華康粗圓體"/>
        <family val="3"/>
        <charset val="136"/>
      </rPr>
      <t>畢業</t>
    </r>
  </si>
  <si>
    <r>
      <rPr>
        <sz val="9"/>
        <rFont val="華康粗圓體"/>
        <family val="3"/>
        <charset val="136"/>
      </rPr>
      <t>肄業</t>
    </r>
  </si>
  <si>
    <r>
      <rPr>
        <sz val="9"/>
        <rFont val="華康粗圓體"/>
        <family val="3"/>
        <charset val="136"/>
      </rPr>
      <t>識字者</t>
    </r>
  </si>
  <si>
    <r>
      <rPr>
        <sz val="9"/>
        <rFont val="華康粗圓體"/>
        <family val="3"/>
        <charset val="136"/>
      </rPr>
      <t>自修</t>
    </r>
  </si>
  <si>
    <r>
      <rPr>
        <sz val="9"/>
        <rFont val="華康粗圓體"/>
        <family val="3"/>
        <charset val="136"/>
      </rPr>
      <t>資料來源：本府民政局。</t>
    </r>
  </si>
  <si>
    <r>
      <rPr>
        <sz val="9"/>
        <rFont val="華康粗圓體"/>
        <family val="3"/>
        <charset val="136"/>
      </rPr>
      <t>計</t>
    </r>
    <r>
      <rPr>
        <sz val="9"/>
        <rFont val="Arial Narrow"/>
        <family val="2"/>
      </rPr>
      <t>Total</t>
    </r>
  </si>
  <si>
    <r>
      <rPr>
        <sz val="9"/>
        <rFont val="華康粗圓體"/>
        <family val="3"/>
        <charset val="136"/>
      </rPr>
      <t>男</t>
    </r>
    <r>
      <rPr>
        <sz val="9"/>
        <rFont val="Arial Narrow"/>
        <family val="2"/>
      </rPr>
      <t>Male</t>
    </r>
  </si>
  <si>
    <r>
      <rPr>
        <sz val="9"/>
        <rFont val="華康粗圓體"/>
        <family val="3"/>
        <charset val="136"/>
      </rPr>
      <t>女</t>
    </r>
    <r>
      <rPr>
        <sz val="9"/>
        <rFont val="Arial Narrow"/>
        <family val="2"/>
      </rPr>
      <t>Female</t>
    </r>
  </si>
  <si>
    <r>
      <rPr>
        <sz val="9"/>
        <rFont val="華康粗圓體"/>
        <family val="3"/>
        <charset val="136"/>
      </rPr>
      <t>單位：人</t>
    </r>
    <phoneticPr fontId="19" type="noConversion"/>
  </si>
  <si>
    <t>End of Year &amp;
Age Group</t>
    <phoneticPr fontId="19" type="noConversion"/>
  </si>
  <si>
    <t xml:space="preserve">
End of Year &amp; District</t>
  </si>
  <si>
    <t>Villages</t>
    <phoneticPr fontId="19" type="noConversion"/>
  </si>
  <si>
    <t>Taipei
City</t>
    <phoneticPr fontId="19" type="noConversion"/>
  </si>
  <si>
    <t>Taichung
City</t>
    <phoneticPr fontId="19" type="noConversion"/>
  </si>
  <si>
    <t>Tainan
City</t>
    <phoneticPr fontId="19" type="noConversion"/>
  </si>
  <si>
    <t>Kaohsiung
City</t>
    <phoneticPr fontId="19" type="noConversion"/>
  </si>
  <si>
    <t>From Other C. &amp; City of Prov.</t>
    <phoneticPr fontId="19" type="noConversion"/>
  </si>
  <si>
    <t>Others</t>
    <phoneticPr fontId="19" type="noConversion"/>
  </si>
  <si>
    <t>To Other Dist.</t>
    <phoneticPr fontId="19" type="noConversion"/>
  </si>
  <si>
    <t xml:space="preserve">Crude Bith Rate
(‰) </t>
    <phoneticPr fontId="19" type="noConversion"/>
  </si>
  <si>
    <t xml:space="preserve">Crude Death Rate
(‰) </t>
    <phoneticPr fontId="19" type="noConversion"/>
  </si>
  <si>
    <t>Immigrant Rate (‰)</t>
    <phoneticPr fontId="19" type="noConversion"/>
  </si>
  <si>
    <t>Crude Divorce Rate (‰)</t>
    <phoneticPr fontId="19" type="noConversion"/>
  </si>
  <si>
    <t>Source : Department of Civil Affairs, Taoyuan City Gov.</t>
    <phoneticPr fontId="19" type="noConversion"/>
  </si>
  <si>
    <t>Table 2-8. Marital Status of Resident Population by Districts</t>
    <phoneticPr fontId="19" type="noConversion"/>
  </si>
  <si>
    <t>Unit : Persons</t>
    <phoneticPr fontId="19" type="noConversion"/>
  </si>
  <si>
    <t>Literate</t>
    <phoneticPr fontId="19" type="noConversion"/>
  </si>
  <si>
    <t>End of Year
&amp; District</t>
    <phoneticPr fontId="19" type="noConversion"/>
  </si>
  <si>
    <t xml:space="preserve">        Junior</t>
    <phoneticPr fontId="19" type="noConversion"/>
  </si>
  <si>
    <t xml:space="preserve">   College</t>
    <phoneticPr fontId="19" type="noConversion"/>
  </si>
  <si>
    <t xml:space="preserve">          </t>
    <phoneticPr fontId="19" type="noConversion"/>
  </si>
  <si>
    <t>Table 2-6. Educational Attainments of Resident Population Aged 15 and Over by Districts</t>
    <phoneticPr fontId="19" type="noConversion"/>
  </si>
  <si>
    <t>Note :  On December 25, 2010, New Taipei City, Taichung City, Tainan City and Kaohsiung City were upgraded to municipalities.</t>
    <phoneticPr fontId="19" type="noConversion"/>
  </si>
  <si>
    <r>
      <rPr>
        <sz val="10"/>
        <rFont val="華康粗圓體"/>
        <family val="3"/>
        <charset val="136"/>
      </rPr>
      <t>面　　積</t>
    </r>
  </si>
  <si>
    <r>
      <rPr>
        <sz val="10"/>
        <rFont val="華康粗圓體"/>
        <family val="3"/>
        <charset val="136"/>
      </rPr>
      <t>村里數</t>
    </r>
  </si>
  <si>
    <r>
      <rPr>
        <sz val="10"/>
        <rFont val="華康粗圓體"/>
        <family val="3"/>
        <charset val="136"/>
      </rPr>
      <t>鄰　數</t>
    </r>
  </si>
  <si>
    <r>
      <rPr>
        <sz val="10"/>
        <rFont val="華康粗圓體"/>
        <family val="3"/>
        <charset val="136"/>
      </rPr>
      <t>現　住　戶　口</t>
    </r>
    <r>
      <rPr>
        <sz val="10"/>
        <rFont val="Arial Narrow"/>
        <family val="2"/>
      </rPr>
      <t xml:space="preserve">  </t>
    </r>
  </si>
  <si>
    <r>
      <rPr>
        <sz val="10"/>
        <rFont val="華康粗圓體"/>
        <family val="3"/>
        <charset val="136"/>
      </rPr>
      <t>戶　　量</t>
    </r>
  </si>
  <si>
    <r>
      <rPr>
        <sz val="10"/>
        <rFont val="華康粗圓體"/>
        <family val="3"/>
        <charset val="136"/>
      </rPr>
      <t>人口密度</t>
    </r>
  </si>
  <si>
    <r>
      <rPr>
        <sz val="10"/>
        <rFont val="華康粗圓體"/>
        <family val="3"/>
        <charset val="136"/>
      </rPr>
      <t>性　比　例</t>
    </r>
  </si>
  <si>
    <r>
      <t>(</t>
    </r>
    <r>
      <rPr>
        <sz val="10"/>
        <rFont val="華康粗圓體"/>
        <family val="3"/>
        <charset val="136"/>
      </rPr>
      <t>平方公里</t>
    </r>
    <r>
      <rPr>
        <sz val="10"/>
        <rFont val="Arial Narrow"/>
        <family val="2"/>
      </rPr>
      <t>)</t>
    </r>
    <phoneticPr fontId="19" type="noConversion"/>
  </si>
  <si>
    <r>
      <rPr>
        <sz val="10"/>
        <rFont val="華康粗圓體"/>
        <family val="3"/>
        <charset val="136"/>
      </rPr>
      <t>戶</t>
    </r>
    <r>
      <rPr>
        <sz val="10"/>
        <rFont val="Arial Narrow"/>
        <family val="2"/>
      </rPr>
      <t xml:space="preserve">    </t>
    </r>
    <r>
      <rPr>
        <sz val="10"/>
        <rFont val="華康粗圓體"/>
        <family val="3"/>
        <charset val="136"/>
      </rPr>
      <t>數</t>
    </r>
    <r>
      <rPr>
        <sz val="10"/>
        <rFont val="Arial Narrow"/>
        <family val="2"/>
      </rPr>
      <t xml:space="preserve"> (</t>
    </r>
    <r>
      <rPr>
        <sz val="10"/>
        <rFont val="華康粗圓體"/>
        <family val="3"/>
        <charset val="136"/>
      </rPr>
      <t>戶</t>
    </r>
    <r>
      <rPr>
        <sz val="10"/>
        <rFont val="Arial Narrow"/>
        <family val="2"/>
      </rPr>
      <t>)</t>
    </r>
    <phoneticPr fontId="19" type="noConversion"/>
  </si>
  <si>
    <r>
      <rPr>
        <sz val="10"/>
        <rFont val="華康粗圓體"/>
        <family val="3"/>
        <charset val="136"/>
      </rPr>
      <t>人口數</t>
    </r>
    <r>
      <rPr>
        <sz val="10"/>
        <rFont val="Arial Narrow"/>
        <family val="2"/>
      </rPr>
      <t xml:space="preserve"> (</t>
    </r>
    <r>
      <rPr>
        <sz val="10"/>
        <rFont val="華康粗圓體"/>
        <family val="3"/>
        <charset val="136"/>
      </rPr>
      <t>人</t>
    </r>
    <r>
      <rPr>
        <sz val="10"/>
        <rFont val="Arial Narrow"/>
        <family val="2"/>
      </rPr>
      <t>)</t>
    </r>
    <phoneticPr fontId="19" type="noConversion"/>
  </si>
  <si>
    <r>
      <t>(</t>
    </r>
    <r>
      <rPr>
        <sz val="10"/>
        <rFont val="華康粗圓體"/>
        <family val="3"/>
        <charset val="136"/>
      </rPr>
      <t>人／戶</t>
    </r>
    <r>
      <rPr>
        <sz val="10"/>
        <rFont val="Arial Narrow"/>
        <family val="2"/>
      </rPr>
      <t>)</t>
    </r>
    <phoneticPr fontId="19" type="noConversion"/>
  </si>
  <si>
    <r>
      <t>(</t>
    </r>
    <r>
      <rPr>
        <sz val="10"/>
        <rFont val="華康粗圓體"/>
        <family val="3"/>
        <charset val="136"/>
      </rPr>
      <t>人／平方公里</t>
    </r>
    <r>
      <rPr>
        <sz val="10"/>
        <rFont val="Arial Narrow"/>
        <family val="2"/>
      </rPr>
      <t>)</t>
    </r>
    <phoneticPr fontId="19" type="noConversion"/>
  </si>
  <si>
    <r>
      <t>(</t>
    </r>
    <r>
      <rPr>
        <sz val="10"/>
        <rFont val="華康粗圓體"/>
        <family val="3"/>
        <charset val="136"/>
      </rPr>
      <t>每百女子所當男子數</t>
    </r>
    <r>
      <rPr>
        <sz val="10"/>
        <rFont val="Arial Narrow"/>
        <family val="2"/>
      </rPr>
      <t>)</t>
    </r>
    <phoneticPr fontId="19" type="noConversion"/>
  </si>
  <si>
    <r>
      <t>Area
(Km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</si>
  <si>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  <charset val="136"/>
      </rPr>
      <t xml:space="preserve">合計
</t>
    </r>
    <r>
      <rPr>
        <sz val="10"/>
        <rFont val="Arial Narrow"/>
        <family val="2"/>
      </rPr>
      <t>Total</t>
    </r>
  </si>
  <si>
    <r>
      <rPr>
        <sz val="10"/>
        <rFont val="華康粗圓體"/>
        <family val="3"/>
        <charset val="136"/>
      </rPr>
      <t xml:space="preserve">男
</t>
    </r>
    <r>
      <rPr>
        <sz val="10"/>
        <rFont val="Arial Narrow"/>
        <family val="2"/>
      </rPr>
      <t>Male</t>
    </r>
  </si>
  <si>
    <r>
      <rPr>
        <sz val="10"/>
        <rFont val="華康粗圓體"/>
        <family val="3"/>
        <charset val="136"/>
      </rPr>
      <t xml:space="preserve">女
</t>
    </r>
    <r>
      <rPr>
        <sz val="10"/>
        <rFont val="Arial Narrow"/>
        <family val="2"/>
      </rPr>
      <t>Female</t>
    </r>
  </si>
  <si>
    <r>
      <rPr>
        <sz val="10"/>
        <rFont val="華康粗圓體"/>
        <family val="3"/>
        <charset val="136"/>
      </rPr>
      <t>　桃園區</t>
    </r>
    <r>
      <rPr>
        <sz val="10"/>
        <rFont val="Arial Narrow"/>
        <family val="2"/>
      </rPr>
      <t xml:space="preserve"> Taoyuan District</t>
    </r>
  </si>
  <si>
    <r>
      <rPr>
        <sz val="10"/>
        <rFont val="華康粗圓體"/>
        <family val="3"/>
        <charset val="136"/>
      </rPr>
      <t>　中壢區</t>
    </r>
    <r>
      <rPr>
        <sz val="10"/>
        <rFont val="Arial Narrow"/>
        <family val="2"/>
      </rPr>
      <t xml:space="preserve"> Zhongli District </t>
    </r>
  </si>
  <si>
    <r>
      <rPr>
        <sz val="10"/>
        <rFont val="華康粗圓體"/>
        <family val="3"/>
        <charset val="136"/>
      </rPr>
      <t>　大溪區</t>
    </r>
    <r>
      <rPr>
        <sz val="10"/>
        <rFont val="Arial Narrow"/>
        <family val="2"/>
      </rPr>
      <t xml:space="preserve"> Daxi District</t>
    </r>
  </si>
  <si>
    <r>
      <rPr>
        <sz val="10"/>
        <rFont val="華康粗圓體"/>
        <family val="3"/>
        <charset val="136"/>
      </rPr>
      <t>　楊梅區</t>
    </r>
    <r>
      <rPr>
        <sz val="10"/>
        <rFont val="Arial Narrow"/>
        <family val="2"/>
      </rPr>
      <t xml:space="preserve"> Yangmei District</t>
    </r>
  </si>
  <si>
    <r>
      <rPr>
        <sz val="10"/>
        <rFont val="華康粗圓體"/>
        <family val="3"/>
        <charset val="136"/>
      </rPr>
      <t>　蘆竹區</t>
    </r>
    <r>
      <rPr>
        <sz val="10"/>
        <rFont val="Arial Narrow"/>
        <family val="2"/>
      </rPr>
      <t xml:space="preserve"> Luzhu District</t>
    </r>
  </si>
  <si>
    <r>
      <rPr>
        <sz val="10"/>
        <rFont val="華康粗圓體"/>
        <family val="3"/>
        <charset val="136"/>
      </rPr>
      <t>　大園區</t>
    </r>
    <r>
      <rPr>
        <sz val="10"/>
        <rFont val="Arial Narrow"/>
        <family val="2"/>
      </rPr>
      <t xml:space="preserve"> Dayuan District</t>
    </r>
  </si>
  <si>
    <r>
      <rPr>
        <sz val="10"/>
        <rFont val="華康粗圓體"/>
        <family val="3"/>
        <charset val="136"/>
      </rPr>
      <t>　龜山區</t>
    </r>
    <r>
      <rPr>
        <sz val="10"/>
        <rFont val="Arial Narrow"/>
        <family val="2"/>
      </rPr>
      <t xml:space="preserve"> Guishan District</t>
    </r>
  </si>
  <si>
    <r>
      <rPr>
        <sz val="10"/>
        <rFont val="華康粗圓體"/>
        <family val="3"/>
        <charset val="136"/>
      </rPr>
      <t>　八德區</t>
    </r>
    <r>
      <rPr>
        <sz val="10"/>
        <rFont val="Arial Narrow"/>
        <family val="2"/>
      </rPr>
      <t xml:space="preserve"> Bade District </t>
    </r>
  </si>
  <si>
    <r>
      <rPr>
        <sz val="10"/>
        <rFont val="華康粗圓體"/>
        <family val="3"/>
        <charset val="136"/>
      </rPr>
      <t>　龍潭區</t>
    </r>
    <r>
      <rPr>
        <sz val="10"/>
        <rFont val="Arial Narrow"/>
        <family val="2"/>
      </rPr>
      <t xml:space="preserve"> Longtan District</t>
    </r>
  </si>
  <si>
    <r>
      <rPr>
        <sz val="10"/>
        <rFont val="華康粗圓體"/>
        <family val="3"/>
        <charset val="136"/>
      </rPr>
      <t>　平鎮區</t>
    </r>
    <r>
      <rPr>
        <sz val="10"/>
        <rFont val="Arial Narrow"/>
        <family val="2"/>
      </rPr>
      <t xml:space="preserve"> Pingzhen District</t>
    </r>
  </si>
  <si>
    <r>
      <rPr>
        <sz val="10"/>
        <rFont val="華康粗圓體"/>
        <family val="3"/>
        <charset val="136"/>
      </rPr>
      <t>　新屋區</t>
    </r>
    <r>
      <rPr>
        <sz val="10"/>
        <rFont val="Arial Narrow"/>
        <family val="2"/>
      </rPr>
      <t xml:space="preserve"> Xinwu District </t>
    </r>
  </si>
  <si>
    <r>
      <rPr>
        <sz val="10"/>
        <rFont val="華康粗圓體"/>
        <family val="3"/>
        <charset val="136"/>
      </rPr>
      <t>　觀音區</t>
    </r>
    <r>
      <rPr>
        <sz val="10"/>
        <rFont val="Arial Narrow"/>
        <family val="2"/>
      </rPr>
      <t xml:space="preserve"> Guanyin District</t>
    </r>
  </si>
  <si>
    <r>
      <rPr>
        <sz val="10"/>
        <rFont val="華康粗圓體"/>
        <family val="3"/>
        <charset val="136"/>
      </rPr>
      <t>　復興區</t>
    </r>
    <r>
      <rPr>
        <sz val="10"/>
        <rFont val="Arial Narrow"/>
        <family val="2"/>
      </rPr>
      <t xml:space="preserve"> Fuxing District</t>
    </r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</si>
  <si>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2-1</t>
    </r>
    <r>
      <rPr>
        <sz val="13"/>
        <rFont val="華康粗圓體"/>
        <family val="3"/>
        <charset val="136"/>
      </rPr>
      <t>、現住戶數、人口密度及性比例</t>
    </r>
  </si>
  <si>
    <r>
      <rPr>
        <sz val="10"/>
        <rFont val="華康粗圓體"/>
        <family val="3"/>
        <charset val="136"/>
      </rPr>
      <t>單位：人</t>
    </r>
  </si>
  <si>
    <r>
      <rPr>
        <sz val="10"/>
        <rFont val="華康粗圓體"/>
        <family val="3"/>
        <charset val="136"/>
      </rPr>
      <t>年及區別</t>
    </r>
  </si>
  <si>
    <r>
      <rPr>
        <sz val="10"/>
        <rFont val="華康粗圓體"/>
        <family val="3"/>
        <charset val="136"/>
      </rPr>
      <t>合計</t>
    </r>
  </si>
  <si>
    <r>
      <rPr>
        <sz val="10"/>
        <rFont val="華康粗圓體"/>
        <family val="3"/>
        <charset val="136"/>
      </rPr>
      <t>自國外</t>
    </r>
    <phoneticPr fontId="19" type="noConversion"/>
  </si>
  <si>
    <r>
      <rPr>
        <sz val="10"/>
        <rFont val="華康粗圓體"/>
        <family val="3"/>
        <charset val="136"/>
      </rPr>
      <t>初設戶籍</t>
    </r>
  </si>
  <si>
    <r>
      <rPr>
        <sz val="10"/>
        <rFont val="華康粗圓體"/>
        <family val="3"/>
        <charset val="136"/>
      </rPr>
      <t>其他</t>
    </r>
  </si>
  <si>
    <r>
      <rPr>
        <sz val="10"/>
        <rFont val="華康粗圓體"/>
        <family val="3"/>
        <charset val="136"/>
      </rPr>
      <t>計</t>
    </r>
  </si>
  <si>
    <r>
      <rPr>
        <sz val="10"/>
        <rFont val="華康粗圓體"/>
        <family val="3"/>
        <charset val="136"/>
      </rPr>
      <t>男</t>
    </r>
  </si>
  <si>
    <r>
      <rPr>
        <sz val="10"/>
        <rFont val="華康粗圓體"/>
        <family val="3"/>
        <charset val="136"/>
      </rPr>
      <t>女</t>
    </r>
  </si>
  <si>
    <r>
      <rPr>
        <sz val="10"/>
        <rFont val="華康粗圓體"/>
        <family val="3"/>
        <charset val="136"/>
      </rPr>
      <t>新北市</t>
    </r>
  </si>
  <si>
    <r>
      <rPr>
        <sz val="10"/>
        <rFont val="華康粗圓體"/>
        <family val="3"/>
        <charset val="136"/>
      </rPr>
      <t>臺北市</t>
    </r>
  </si>
  <si>
    <r>
      <rPr>
        <sz val="10"/>
        <rFont val="華康粗圓體"/>
        <family val="3"/>
        <charset val="136"/>
      </rPr>
      <t>臺中市</t>
    </r>
  </si>
  <si>
    <r>
      <rPr>
        <sz val="10"/>
        <rFont val="華康粗圓體"/>
        <family val="3"/>
        <charset val="136"/>
      </rPr>
      <t>臺南市</t>
    </r>
  </si>
  <si>
    <r>
      <rPr>
        <sz val="10"/>
        <rFont val="華康粗圓體"/>
        <family val="3"/>
        <charset val="136"/>
      </rPr>
      <t>高雄市</t>
    </r>
  </si>
  <si>
    <r>
      <rPr>
        <sz val="10"/>
        <rFont val="華康粗圓體"/>
        <family val="3"/>
        <charset val="136"/>
      </rPr>
      <t>臺灣省</t>
    </r>
  </si>
  <si>
    <r>
      <rPr>
        <sz val="10"/>
        <rFont val="華康粗圓體"/>
        <family val="3"/>
        <charset val="136"/>
      </rPr>
      <t>福建省</t>
    </r>
  </si>
  <si>
    <r>
      <rPr>
        <sz val="10"/>
        <rFont val="華康粗圓體"/>
        <family val="3"/>
        <charset val="136"/>
      </rPr>
      <t>資料來源：本府民政局。</t>
    </r>
  </si>
  <si>
    <r>
      <rPr>
        <sz val="10"/>
        <rFont val="華康粗圓體"/>
        <family val="3"/>
        <charset val="136"/>
      </rPr>
      <t>單位</t>
    </r>
    <r>
      <rPr>
        <sz val="10"/>
        <rFont val="Arial Narrow"/>
        <family val="2"/>
      </rPr>
      <t xml:space="preserve"> : </t>
    </r>
    <r>
      <rPr>
        <sz val="10"/>
        <rFont val="華康粗圓體"/>
        <family val="3"/>
        <charset val="136"/>
      </rPr>
      <t>人</t>
    </r>
  </si>
  <si>
    <r>
      <rPr>
        <sz val="10"/>
        <rFont val="華康粗圓體"/>
        <family val="3"/>
        <charset val="136"/>
      </rPr>
      <t>遷　　　　　出　　　　　人　　　　　數　　</t>
    </r>
    <r>
      <rPr>
        <sz val="10"/>
        <rFont val="Arial Narrow"/>
        <family val="2"/>
      </rPr>
      <t xml:space="preserve">    </t>
    </r>
  </si>
  <si>
    <r>
      <rPr>
        <sz val="10"/>
        <rFont val="華康粗圓體"/>
        <family val="3"/>
        <charset val="136"/>
      </rPr>
      <t>往國外</t>
    </r>
    <phoneticPr fontId="19" type="noConversion"/>
  </si>
  <si>
    <r>
      <rPr>
        <sz val="10"/>
        <rFont val="華康粗圓體"/>
        <family val="3"/>
        <charset val="136"/>
      </rPr>
      <t>往他省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市</t>
    </r>
    <r>
      <rPr>
        <sz val="10"/>
        <rFont val="Arial Narrow"/>
        <family val="2"/>
      </rPr>
      <t>)</t>
    </r>
    <phoneticPr fontId="19" type="noConversion"/>
  </si>
  <si>
    <r>
      <rPr>
        <sz val="10"/>
        <rFont val="華康粗圓體"/>
        <family val="3"/>
        <charset val="136"/>
      </rPr>
      <t>往本省他縣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市</t>
    </r>
    <r>
      <rPr>
        <sz val="10"/>
        <rFont val="Arial Narrow"/>
        <family val="2"/>
      </rPr>
      <t>)</t>
    </r>
    <phoneticPr fontId="19" type="noConversion"/>
  </si>
  <si>
    <r>
      <rPr>
        <sz val="10"/>
        <rFont val="華康粗圓體"/>
        <family val="3"/>
        <charset val="136"/>
      </rPr>
      <t>廢止戶籍</t>
    </r>
  </si>
  <si>
    <r>
      <rPr>
        <sz val="10"/>
        <rFont val="華康粗圓體"/>
        <family val="3"/>
        <charset val="136"/>
      </rPr>
      <t>性別</t>
    </r>
  </si>
  <si>
    <r>
      <rPr>
        <sz val="10"/>
        <rFont val="華康粗圓體"/>
        <family val="3"/>
        <charset val="136"/>
      </rPr>
      <t>總計</t>
    </r>
  </si>
  <si>
    <r>
      <t>0-4</t>
    </r>
    <r>
      <rPr>
        <sz val="10"/>
        <rFont val="華康粗圓體"/>
        <family val="3"/>
        <charset val="136"/>
      </rPr>
      <t>歲</t>
    </r>
  </si>
  <si>
    <r>
      <t>5-9</t>
    </r>
    <r>
      <rPr>
        <sz val="10"/>
        <rFont val="華康粗圓體"/>
        <family val="3"/>
        <charset val="136"/>
      </rPr>
      <t>歲</t>
    </r>
  </si>
  <si>
    <r>
      <t>10-14</t>
    </r>
    <r>
      <rPr>
        <sz val="10"/>
        <rFont val="華康粗圓體"/>
        <family val="3"/>
        <charset val="136"/>
      </rPr>
      <t>歲</t>
    </r>
  </si>
  <si>
    <r>
      <t>15-19</t>
    </r>
    <r>
      <rPr>
        <sz val="10"/>
        <rFont val="華康粗圓體"/>
        <family val="3"/>
        <charset val="136"/>
      </rPr>
      <t>歲</t>
    </r>
  </si>
  <si>
    <r>
      <t>20-24</t>
    </r>
    <r>
      <rPr>
        <sz val="10"/>
        <rFont val="華康粗圓體"/>
        <family val="3"/>
        <charset val="136"/>
      </rPr>
      <t>歲</t>
    </r>
  </si>
  <si>
    <r>
      <t>30-34</t>
    </r>
    <r>
      <rPr>
        <sz val="10"/>
        <rFont val="華康粗圓體"/>
        <family val="3"/>
        <charset val="136"/>
      </rPr>
      <t>歲</t>
    </r>
  </si>
  <si>
    <r>
      <t>35-39</t>
    </r>
    <r>
      <rPr>
        <sz val="10"/>
        <rFont val="華康粗圓體"/>
        <family val="3"/>
        <charset val="136"/>
      </rPr>
      <t>歲</t>
    </r>
  </si>
  <si>
    <r>
      <t>40-44</t>
    </r>
    <r>
      <rPr>
        <sz val="10"/>
        <rFont val="華康粗圓體"/>
        <family val="3"/>
        <charset val="136"/>
      </rPr>
      <t>歲</t>
    </r>
  </si>
  <si>
    <r>
      <t>45-49</t>
    </r>
    <r>
      <rPr>
        <sz val="10"/>
        <rFont val="華康粗圓體"/>
        <family val="3"/>
        <charset val="136"/>
      </rPr>
      <t>歲</t>
    </r>
  </si>
  <si>
    <r>
      <t>50-54</t>
    </r>
    <r>
      <rPr>
        <sz val="10"/>
        <rFont val="華康粗圓體"/>
        <family val="3"/>
        <charset val="136"/>
      </rPr>
      <t>歲</t>
    </r>
  </si>
  <si>
    <r>
      <t>55-59</t>
    </r>
    <r>
      <rPr>
        <sz val="10"/>
        <rFont val="華康粗圓體"/>
        <family val="3"/>
        <charset val="136"/>
      </rPr>
      <t>歲</t>
    </r>
  </si>
  <si>
    <r>
      <t>60-64</t>
    </r>
    <r>
      <rPr>
        <sz val="10"/>
        <rFont val="華康粗圓體"/>
        <family val="3"/>
        <charset val="136"/>
      </rPr>
      <t>歲</t>
    </r>
  </si>
  <si>
    <r>
      <t>65-69</t>
    </r>
    <r>
      <rPr>
        <sz val="10"/>
        <rFont val="華康粗圓體"/>
        <family val="3"/>
        <charset val="136"/>
      </rPr>
      <t>歲</t>
    </r>
  </si>
  <si>
    <r>
      <t>70-74</t>
    </r>
    <r>
      <rPr>
        <sz val="10"/>
        <rFont val="華康粗圓體"/>
        <family val="3"/>
        <charset val="136"/>
      </rPr>
      <t>歲</t>
    </r>
  </si>
  <si>
    <r>
      <t>75-79</t>
    </r>
    <r>
      <rPr>
        <sz val="10"/>
        <rFont val="華康粗圓體"/>
        <family val="3"/>
        <charset val="136"/>
      </rPr>
      <t>歲</t>
    </r>
  </si>
  <si>
    <r>
      <t>25-29</t>
    </r>
    <r>
      <rPr>
        <sz val="10"/>
        <rFont val="華康粗圓體"/>
        <family val="3"/>
        <charset val="136"/>
      </rPr>
      <t>歲</t>
    </r>
  </si>
  <si>
    <r>
      <rPr>
        <sz val="10"/>
        <rFont val="華康粗圓體"/>
        <family val="3"/>
        <charset val="136"/>
      </rPr>
      <t xml:space="preserve">計
</t>
    </r>
    <r>
      <rPr>
        <sz val="10"/>
        <rFont val="Arial Narrow"/>
        <family val="2"/>
      </rPr>
      <t>Total</t>
    </r>
  </si>
  <si>
    <r>
      <rPr>
        <sz val="10"/>
        <rFont val="華康粗圓體"/>
        <family val="3"/>
        <charset val="136"/>
      </rPr>
      <t>年底及年齡組別</t>
    </r>
  </si>
  <si>
    <r>
      <rPr>
        <sz val="10"/>
        <rFont val="華康粗圓體"/>
        <family val="3"/>
        <charset val="136"/>
      </rPr>
      <t>計</t>
    </r>
    <r>
      <rPr>
        <sz val="10"/>
        <rFont val="Arial Narrow"/>
        <family val="2"/>
      </rPr>
      <t>Total</t>
    </r>
  </si>
  <si>
    <r>
      <rPr>
        <sz val="10"/>
        <rFont val="華康粗圓體"/>
        <family val="3"/>
        <charset val="136"/>
      </rPr>
      <t>男</t>
    </r>
    <r>
      <rPr>
        <sz val="10"/>
        <rFont val="Arial Narrow"/>
        <family val="2"/>
      </rPr>
      <t>Male</t>
    </r>
  </si>
  <si>
    <r>
      <rPr>
        <sz val="10"/>
        <rFont val="華康粗圓體"/>
        <family val="3"/>
        <charset val="136"/>
      </rPr>
      <t>女</t>
    </r>
    <r>
      <rPr>
        <sz val="10"/>
        <rFont val="Arial Narrow"/>
        <family val="2"/>
      </rPr>
      <t>Female</t>
    </r>
  </si>
  <si>
    <r>
      <rPr>
        <sz val="10"/>
        <rFont val="華康粗圓體"/>
        <family val="3"/>
        <charset val="136"/>
      </rPr>
      <t>年　齡　分　配　</t>
    </r>
    <r>
      <rPr>
        <sz val="10"/>
        <rFont val="Arial Narrow"/>
        <family val="2"/>
      </rPr>
      <t>By Age</t>
    </r>
  </si>
  <si>
    <r>
      <rPr>
        <sz val="10"/>
        <rFont val="華康粗圓體"/>
        <family val="3"/>
        <charset val="136"/>
      </rPr>
      <t>扶老比</t>
    </r>
    <r>
      <rPr>
        <sz val="10"/>
        <rFont val="Arial Narrow"/>
        <family val="2"/>
      </rPr>
      <t>(%)
Old Age Population Ratio</t>
    </r>
  </si>
  <si>
    <r>
      <rPr>
        <sz val="10"/>
        <rFont val="華康粗圓體"/>
        <family val="3"/>
        <charset val="136"/>
      </rPr>
      <t>扶幼比</t>
    </r>
    <r>
      <rPr>
        <sz val="10"/>
        <rFont val="Arial Narrow"/>
        <family val="2"/>
      </rPr>
      <t>(%)
Young Age Population Ratio</t>
    </r>
  </si>
  <si>
    <r>
      <t>80-84</t>
    </r>
    <r>
      <rPr>
        <sz val="10"/>
        <rFont val="華康粗圓體"/>
        <family val="3"/>
        <charset val="136"/>
      </rPr>
      <t>歲</t>
    </r>
  </si>
  <si>
    <r>
      <t>85-89</t>
    </r>
    <r>
      <rPr>
        <sz val="10"/>
        <rFont val="華康粗圓體"/>
        <family val="3"/>
        <charset val="136"/>
      </rPr>
      <t>歲</t>
    </r>
  </si>
  <si>
    <r>
      <t>90-94</t>
    </r>
    <r>
      <rPr>
        <sz val="10"/>
        <rFont val="華康粗圓體"/>
        <family val="3"/>
        <charset val="136"/>
      </rPr>
      <t>歲</t>
    </r>
  </si>
  <si>
    <r>
      <t>95-99</t>
    </r>
    <r>
      <rPr>
        <sz val="10"/>
        <rFont val="華康粗圓體"/>
        <family val="3"/>
        <charset val="136"/>
      </rPr>
      <t>歲</t>
    </r>
  </si>
  <si>
    <r>
      <t>100</t>
    </r>
    <r>
      <rPr>
        <sz val="10"/>
        <rFont val="華康粗圓體"/>
        <family val="3"/>
        <charset val="136"/>
      </rPr>
      <t>歲
以上</t>
    </r>
  </si>
  <si>
    <r>
      <rPr>
        <sz val="10"/>
        <rFont val="華康粗圓體"/>
        <family val="3"/>
        <charset val="136"/>
      </rPr>
      <t>　大溪區
　</t>
    </r>
    <r>
      <rPr>
        <sz val="10"/>
        <rFont val="Arial Narrow"/>
        <family val="2"/>
      </rPr>
      <t>Daxi District</t>
    </r>
    <phoneticPr fontId="19" type="noConversion"/>
  </si>
  <si>
    <r>
      <rPr>
        <sz val="10"/>
        <rFont val="華康粗圓體"/>
        <family val="3"/>
        <charset val="136"/>
      </rPr>
      <t>　楊梅區
　</t>
    </r>
    <r>
      <rPr>
        <sz val="10"/>
        <rFont val="Arial Narrow"/>
        <family val="2"/>
      </rPr>
      <t>Yangmei District</t>
    </r>
    <phoneticPr fontId="19" type="noConversion"/>
  </si>
  <si>
    <r>
      <rPr>
        <sz val="10"/>
        <rFont val="華康粗圓體"/>
        <family val="3"/>
        <charset val="136"/>
      </rPr>
      <t>　蘆竹區
　</t>
    </r>
    <r>
      <rPr>
        <sz val="10"/>
        <rFont val="Arial Narrow"/>
        <family val="2"/>
      </rPr>
      <t>Luzhu District</t>
    </r>
    <phoneticPr fontId="19" type="noConversion"/>
  </si>
  <si>
    <r>
      <rPr>
        <sz val="10"/>
        <rFont val="華康粗圓體"/>
        <family val="3"/>
        <charset val="136"/>
      </rPr>
      <t>　大園區
　</t>
    </r>
    <r>
      <rPr>
        <sz val="10"/>
        <rFont val="Arial Narrow"/>
        <family val="2"/>
      </rPr>
      <t>Dayuan District</t>
    </r>
    <phoneticPr fontId="19" type="noConversion"/>
  </si>
  <si>
    <r>
      <rPr>
        <sz val="10"/>
        <rFont val="華康粗圓體"/>
        <family val="3"/>
        <charset val="136"/>
      </rPr>
      <t>　龜山區
　</t>
    </r>
    <r>
      <rPr>
        <sz val="10"/>
        <rFont val="Arial Narrow"/>
        <family val="2"/>
      </rPr>
      <t>Guishan District</t>
    </r>
    <phoneticPr fontId="19" type="noConversion"/>
  </si>
  <si>
    <r>
      <rPr>
        <sz val="10"/>
        <rFont val="華康粗圓體"/>
        <family val="3"/>
        <charset val="136"/>
      </rPr>
      <t>女</t>
    </r>
    <r>
      <rPr>
        <sz val="10"/>
        <rFont val="Arial Narrow"/>
        <family val="2"/>
      </rPr>
      <t>Female</t>
    </r>
    <phoneticPr fontId="19" type="noConversion"/>
  </si>
  <si>
    <r>
      <rPr>
        <sz val="10"/>
        <rFont val="華康粗圓體"/>
        <family val="3"/>
        <charset val="136"/>
      </rPr>
      <t xml:space="preserve">區內之住址變更人數
</t>
    </r>
    <r>
      <rPr>
        <sz val="10"/>
        <rFont val="Arial Narrow"/>
        <family val="2"/>
      </rPr>
      <t>Change Residence</t>
    </r>
    <phoneticPr fontId="19" type="noConversion"/>
  </si>
  <si>
    <r>
      <rPr>
        <sz val="10"/>
        <rFont val="華康粗圓體"/>
        <family val="3"/>
        <charset val="136"/>
      </rPr>
      <t>出生人數</t>
    </r>
    <r>
      <rPr>
        <sz val="10"/>
        <rFont val="Arial Narrow"/>
        <family val="2"/>
      </rPr>
      <t xml:space="preserve">  No. of Births</t>
    </r>
  </si>
  <si>
    <r>
      <t xml:space="preserve"> </t>
    </r>
    <r>
      <rPr>
        <sz val="10"/>
        <rFont val="華康粗圓體"/>
        <family val="3"/>
        <charset val="136"/>
      </rPr>
      <t>死亡人數</t>
    </r>
    <r>
      <rPr>
        <sz val="10"/>
        <rFont val="Arial Narrow"/>
        <family val="2"/>
      </rPr>
      <t xml:space="preserve"> No. of Deaths</t>
    </r>
  </si>
  <si>
    <r>
      <rPr>
        <sz val="10"/>
        <rFont val="華康粗圓體"/>
        <family val="3"/>
        <charset val="136"/>
      </rPr>
      <t>粗出生率</t>
    </r>
  </si>
  <si>
    <r>
      <rPr>
        <sz val="10"/>
        <rFont val="華康粗圓體"/>
        <family val="3"/>
        <charset val="136"/>
      </rPr>
      <t>粗死亡率</t>
    </r>
  </si>
  <si>
    <r>
      <rPr>
        <sz val="10"/>
        <rFont val="華康粗圓體"/>
        <family val="3"/>
        <charset val="136"/>
      </rPr>
      <t>結婚</t>
    </r>
    <r>
      <rPr>
        <sz val="10"/>
        <rFont val="Arial Narrow"/>
        <family val="2"/>
      </rPr>
      <t xml:space="preserve"> Married</t>
    </r>
  </si>
  <si>
    <r>
      <rPr>
        <sz val="10"/>
        <rFont val="華康粗圓體"/>
        <family val="3"/>
        <charset val="136"/>
      </rPr>
      <t>對數</t>
    </r>
  </si>
  <si>
    <r>
      <rPr>
        <sz val="10"/>
        <rFont val="華康粗圓體"/>
        <family val="3"/>
        <charset val="136"/>
      </rPr>
      <t>粗結婚率</t>
    </r>
  </si>
  <si>
    <r>
      <rPr>
        <sz val="10"/>
        <rFont val="華康粗圓體"/>
        <family val="3"/>
        <charset val="136"/>
      </rPr>
      <t>粗離婚率</t>
    </r>
  </si>
  <si>
    <r>
      <rPr>
        <sz val="10"/>
        <rFont val="華康粗圓體"/>
        <family val="3"/>
        <charset val="136"/>
      </rPr>
      <t>遷　入</t>
    </r>
  </si>
  <si>
    <r>
      <rPr>
        <sz val="10"/>
        <rFont val="華康粗圓體"/>
        <family val="3"/>
        <charset val="136"/>
      </rPr>
      <t>遷　出</t>
    </r>
  </si>
  <si>
    <r>
      <rPr>
        <sz val="10"/>
        <rFont val="華康粗圓體"/>
        <family val="3"/>
        <charset val="136"/>
      </rPr>
      <t>年中</t>
    </r>
  </si>
  <si>
    <r>
      <rPr>
        <sz val="10"/>
        <rFont val="華康粗圓體"/>
        <family val="3"/>
        <charset val="136"/>
      </rPr>
      <t>前期</t>
    </r>
  </si>
  <si>
    <r>
      <rPr>
        <sz val="10"/>
        <rFont val="華康粗圓體"/>
        <family val="3"/>
        <charset val="136"/>
      </rPr>
      <t>當期</t>
    </r>
  </si>
  <si>
    <r>
      <rPr>
        <sz val="10"/>
        <rFont val="華康粗圓體"/>
        <family val="3"/>
        <charset val="136"/>
      </rPr>
      <t>　蘆竹區</t>
    </r>
    <r>
      <rPr>
        <sz val="10"/>
        <rFont val="Arial Narrow"/>
        <family val="2"/>
      </rPr>
      <t xml:space="preserve"> Luzhu District</t>
    </r>
    <phoneticPr fontId="19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</si>
  <si>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2-2</t>
    </r>
    <r>
      <rPr>
        <sz val="13"/>
        <rFont val="華康粗圓體"/>
        <family val="3"/>
        <charset val="136"/>
      </rPr>
      <t>、戶籍動態（續</t>
    </r>
    <r>
      <rPr>
        <sz val="13"/>
        <rFont val="Arial Narrow"/>
        <family val="2"/>
      </rPr>
      <t xml:space="preserve"> 1</t>
    </r>
    <r>
      <rPr>
        <sz val="13"/>
        <rFont val="華康粗圓體"/>
        <family val="3"/>
        <charset val="136"/>
      </rPr>
      <t>）</t>
    </r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</si>
  <si>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2-4</t>
    </r>
    <r>
      <rPr>
        <sz val="13"/>
        <rFont val="華康粗圓體"/>
        <family val="3"/>
        <charset val="136"/>
      </rPr>
      <t>、現住人口之年齡結構</t>
    </r>
  </si>
  <si>
    <r>
      <rPr>
        <sz val="10"/>
        <rFont val="華康粗圓體"/>
        <family val="3"/>
        <charset val="136"/>
      </rPr>
      <t>　八德區
　</t>
    </r>
    <r>
      <rPr>
        <sz val="10"/>
        <rFont val="Arial Narrow"/>
        <family val="2"/>
      </rPr>
      <t xml:space="preserve">Bade District </t>
    </r>
    <phoneticPr fontId="19" type="noConversion"/>
  </si>
  <si>
    <r>
      <rPr>
        <sz val="10"/>
        <rFont val="華康粗圓體"/>
        <family val="3"/>
        <charset val="136"/>
      </rPr>
      <t>　龍潭區
　</t>
    </r>
    <r>
      <rPr>
        <sz val="10"/>
        <rFont val="Arial Narrow"/>
        <family val="2"/>
      </rPr>
      <t>Longtan District</t>
    </r>
    <phoneticPr fontId="19" type="noConversion"/>
  </si>
  <si>
    <r>
      <rPr>
        <sz val="10"/>
        <rFont val="華康粗圓體"/>
        <family val="3"/>
        <charset val="136"/>
      </rPr>
      <t>　平鎮區
　</t>
    </r>
    <r>
      <rPr>
        <sz val="10"/>
        <rFont val="Arial Narrow"/>
        <family val="2"/>
      </rPr>
      <t>Pingzhen District</t>
    </r>
    <phoneticPr fontId="19" type="noConversion"/>
  </si>
  <si>
    <r>
      <rPr>
        <sz val="10"/>
        <rFont val="華康粗圓體"/>
        <family val="3"/>
        <charset val="136"/>
      </rPr>
      <t>　新屋區
　</t>
    </r>
    <r>
      <rPr>
        <sz val="10"/>
        <rFont val="Arial Narrow"/>
        <family val="2"/>
      </rPr>
      <t xml:space="preserve">Xinwu District </t>
    </r>
    <phoneticPr fontId="19" type="noConversion"/>
  </si>
  <si>
    <r>
      <rPr>
        <sz val="10"/>
        <rFont val="華康粗圓體"/>
        <family val="3"/>
        <charset val="136"/>
      </rPr>
      <t>　觀音區
　</t>
    </r>
    <r>
      <rPr>
        <sz val="10"/>
        <rFont val="Arial Narrow"/>
        <family val="2"/>
      </rPr>
      <t>Guanyin District</t>
    </r>
    <phoneticPr fontId="19" type="noConversion"/>
  </si>
  <si>
    <r>
      <rPr>
        <sz val="10"/>
        <rFont val="華康粗圓體"/>
        <family val="3"/>
        <charset val="136"/>
      </rPr>
      <t>　復興區
　</t>
    </r>
    <r>
      <rPr>
        <sz val="10"/>
        <rFont val="Arial Narrow"/>
        <family val="2"/>
      </rPr>
      <t>Fuxing District</t>
    </r>
    <phoneticPr fontId="19" type="noConversion"/>
  </si>
  <si>
    <r>
      <rPr>
        <sz val="10"/>
        <rFont val="華康粗圓體"/>
        <family val="3"/>
        <charset val="136"/>
      </rPr>
      <t>自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  <charset val="136"/>
      </rPr>
      <t>然
增加率</t>
    </r>
    <phoneticPr fontId="19" type="noConversion"/>
  </si>
  <si>
    <r>
      <rPr>
        <sz val="10"/>
        <rFont val="華康粗圓體"/>
        <family val="3"/>
        <charset val="136"/>
      </rPr>
      <t>遷入率</t>
    </r>
    <phoneticPr fontId="19" type="noConversion"/>
  </si>
  <si>
    <r>
      <rPr>
        <sz val="10"/>
        <rFont val="華康粗圓體"/>
        <family val="3"/>
        <charset val="136"/>
      </rPr>
      <t>遷出率</t>
    </r>
    <phoneticPr fontId="19" type="noConversion"/>
  </si>
  <si>
    <r>
      <rPr>
        <sz val="10"/>
        <rFont val="華康粗圓體"/>
        <family val="3"/>
        <charset val="136"/>
      </rPr>
      <t>社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  <charset val="136"/>
      </rPr>
      <t>會
增加率</t>
    </r>
    <phoneticPr fontId="19" type="noConversion"/>
  </si>
  <si>
    <r>
      <rPr>
        <sz val="10"/>
        <rFont val="華康粗圓體"/>
        <family val="3"/>
        <charset val="136"/>
      </rPr>
      <t>自他省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市</t>
    </r>
    <r>
      <rPr>
        <sz val="10"/>
        <rFont val="Arial Narrow"/>
        <family val="2"/>
      </rPr>
      <t>)</t>
    </r>
    <phoneticPr fontId="19" type="noConversion"/>
  </si>
  <si>
    <r>
      <rPr>
        <sz val="10"/>
        <rFont val="華康粗圓體"/>
        <family val="3"/>
        <charset val="136"/>
      </rPr>
      <t>自本省他縣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市</t>
    </r>
    <r>
      <rPr>
        <sz val="10"/>
        <rFont val="Arial Narrow"/>
        <family val="2"/>
      </rPr>
      <t>)</t>
    </r>
    <phoneticPr fontId="19" type="noConversion"/>
  </si>
  <si>
    <r>
      <rPr>
        <sz val="9.4"/>
        <rFont val="華康粗圓體"/>
        <family val="3"/>
        <charset val="136"/>
      </rPr>
      <t>資料來源：本府民政局。</t>
    </r>
  </si>
  <si>
    <r>
      <rPr>
        <sz val="9.4"/>
        <rFont val="華康粗圓體"/>
        <family val="3"/>
        <charset val="136"/>
      </rPr>
      <t>說明：扶老比</t>
    </r>
    <r>
      <rPr>
        <sz val="9.4"/>
        <rFont val="Arial Narrow"/>
        <family val="2"/>
      </rPr>
      <t>=65</t>
    </r>
    <r>
      <rPr>
        <sz val="9.4"/>
        <rFont val="華康粗圓體"/>
        <family val="3"/>
        <charset val="136"/>
      </rPr>
      <t>歲以上年底人口數</t>
    </r>
    <r>
      <rPr>
        <sz val="9.4"/>
        <rFont val="Arial Narrow"/>
        <family val="2"/>
      </rPr>
      <t>/15-64</t>
    </r>
    <r>
      <rPr>
        <sz val="9.4"/>
        <rFont val="華康粗圓體"/>
        <family val="3"/>
        <charset val="136"/>
      </rPr>
      <t>歲年底人口數</t>
    </r>
    <r>
      <rPr>
        <sz val="9.4"/>
        <rFont val="Arial Narrow"/>
        <family val="2"/>
      </rPr>
      <t>*100</t>
    </r>
    <r>
      <rPr>
        <sz val="9.4"/>
        <rFont val="華康粗圓體"/>
        <family val="3"/>
        <charset val="136"/>
      </rPr>
      <t>。</t>
    </r>
  </si>
  <si>
    <r>
      <rPr>
        <sz val="9.4"/>
        <rFont val="華康粗圓體"/>
        <family val="3"/>
        <charset val="136"/>
      </rPr>
      <t>　　　扶幼比</t>
    </r>
    <r>
      <rPr>
        <sz val="9.4"/>
        <rFont val="Arial Narrow"/>
        <family val="2"/>
      </rPr>
      <t>=0-14</t>
    </r>
    <r>
      <rPr>
        <sz val="9.4"/>
        <rFont val="華康粗圓體"/>
        <family val="3"/>
        <charset val="136"/>
      </rPr>
      <t>歲年底人口數</t>
    </r>
    <r>
      <rPr>
        <sz val="9.4"/>
        <rFont val="Arial Narrow"/>
        <family val="2"/>
      </rPr>
      <t>/15-64</t>
    </r>
    <r>
      <rPr>
        <sz val="9.4"/>
        <rFont val="華康粗圓體"/>
        <family val="3"/>
        <charset val="136"/>
      </rPr>
      <t>歲年底人口數</t>
    </r>
    <r>
      <rPr>
        <sz val="9.4"/>
        <rFont val="Arial Narrow"/>
        <family val="2"/>
      </rPr>
      <t>*100</t>
    </r>
    <r>
      <rPr>
        <sz val="9.4"/>
        <rFont val="華康粗圓體"/>
        <family val="3"/>
        <charset val="136"/>
      </rPr>
      <t>。</t>
    </r>
  </si>
  <si>
    <r>
      <rPr>
        <sz val="9.4"/>
        <rFont val="華康粗圓體"/>
        <family val="3"/>
        <charset val="136"/>
      </rPr>
      <t>　　　扶養比</t>
    </r>
    <r>
      <rPr>
        <sz val="9.4"/>
        <rFont val="Arial Narrow"/>
        <family val="2"/>
      </rPr>
      <t>=(0-14</t>
    </r>
    <r>
      <rPr>
        <sz val="9.4"/>
        <rFont val="華康粗圓體"/>
        <family val="3"/>
        <charset val="136"/>
      </rPr>
      <t>歲</t>
    </r>
    <r>
      <rPr>
        <sz val="9.4"/>
        <rFont val="Arial Narrow"/>
        <family val="2"/>
      </rPr>
      <t>+65</t>
    </r>
    <r>
      <rPr>
        <sz val="9.4"/>
        <rFont val="華康粗圓體"/>
        <family val="3"/>
        <charset val="136"/>
      </rPr>
      <t>歲以上</t>
    </r>
    <r>
      <rPr>
        <sz val="9.4"/>
        <rFont val="Arial Narrow"/>
        <family val="2"/>
      </rPr>
      <t>)</t>
    </r>
    <r>
      <rPr>
        <sz val="9.4"/>
        <rFont val="華康粗圓體"/>
        <family val="3"/>
        <charset val="136"/>
      </rPr>
      <t>年底人口數</t>
    </r>
    <r>
      <rPr>
        <sz val="9.4"/>
        <rFont val="Arial Narrow"/>
        <family val="2"/>
      </rPr>
      <t>/15-64</t>
    </r>
    <r>
      <rPr>
        <sz val="9.4"/>
        <rFont val="華康粗圓體"/>
        <family val="3"/>
        <charset val="136"/>
      </rPr>
      <t>歲年底人口數</t>
    </r>
    <r>
      <rPr>
        <sz val="9.4"/>
        <rFont val="Arial Narrow"/>
        <family val="2"/>
      </rPr>
      <t>*100</t>
    </r>
    <r>
      <rPr>
        <sz val="9.4"/>
        <rFont val="華康粗圓體"/>
        <family val="3"/>
        <charset val="136"/>
      </rPr>
      <t>。</t>
    </r>
  </si>
  <si>
    <r>
      <rPr>
        <sz val="9.4"/>
        <rFont val="華康粗圓體"/>
        <family val="3"/>
        <charset val="136"/>
      </rPr>
      <t>　　　老化指數</t>
    </r>
    <r>
      <rPr>
        <sz val="9.4"/>
        <rFont val="Arial Narrow"/>
        <family val="2"/>
      </rPr>
      <t>=65</t>
    </r>
    <r>
      <rPr>
        <sz val="9.4"/>
        <rFont val="華康粗圓體"/>
        <family val="3"/>
        <charset val="136"/>
      </rPr>
      <t>歲以上年底人口數</t>
    </r>
    <r>
      <rPr>
        <sz val="9.4"/>
        <rFont val="Arial Narrow"/>
        <family val="2"/>
      </rPr>
      <t>/0-14</t>
    </r>
    <r>
      <rPr>
        <sz val="9.4"/>
        <rFont val="華康粗圓體"/>
        <family val="3"/>
        <charset val="136"/>
      </rPr>
      <t>歲年底人口數</t>
    </r>
    <r>
      <rPr>
        <sz val="9.4"/>
        <rFont val="Arial Narrow"/>
        <family val="2"/>
      </rPr>
      <t>*100</t>
    </r>
    <r>
      <rPr>
        <sz val="9.4"/>
        <rFont val="華康粗圓體"/>
        <family val="3"/>
        <charset val="136"/>
      </rPr>
      <t>。</t>
    </r>
  </si>
  <si>
    <r>
      <rPr>
        <sz val="9"/>
        <rFont val="華康粗圓體"/>
        <family val="3"/>
        <charset val="136"/>
      </rPr>
      <t>大學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含獨立學院</t>
    </r>
    <r>
      <rPr>
        <sz val="9"/>
        <rFont val="Arial Narrow"/>
        <family val="2"/>
      </rPr>
      <t>)
University &amp; College</t>
    </r>
  </si>
  <si>
    <r>
      <rPr>
        <sz val="9"/>
        <rFont val="華康粗圓體"/>
        <family val="3"/>
        <charset val="136"/>
      </rPr>
      <t>國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初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 xml:space="preserve">中
</t>
    </r>
    <r>
      <rPr>
        <sz val="9"/>
        <rFont val="Arial Narrow"/>
        <family val="2"/>
      </rPr>
      <t>Junior High School</t>
    </r>
    <phoneticPr fontId="19" type="noConversion"/>
  </si>
  <si>
    <r>
      <rPr>
        <sz val="9"/>
        <rFont val="華康粗圓體"/>
        <family val="3"/>
        <charset val="136"/>
      </rPr>
      <t xml:space="preserve">初職
</t>
    </r>
    <r>
      <rPr>
        <sz val="9"/>
        <rFont val="Arial Narrow"/>
        <family val="2"/>
      </rPr>
      <t>Junior Vocational School</t>
    </r>
    <phoneticPr fontId="19" type="noConversion"/>
  </si>
  <si>
    <r>
      <rPr>
        <sz val="9"/>
        <rFont val="華康粗圓體"/>
        <family val="3"/>
        <charset val="136"/>
      </rPr>
      <t>不識
字者</t>
    </r>
  </si>
  <si>
    <r>
      <rPr>
        <sz val="9"/>
        <rFont val="華康粗圓體"/>
        <family val="3"/>
        <charset val="136"/>
      </rPr>
      <t>畢業</t>
    </r>
    <phoneticPr fontId="19" type="noConversion"/>
  </si>
  <si>
    <r>
      <rPr>
        <sz val="9"/>
        <rFont val="華康粗圓體"/>
        <family val="3"/>
        <charset val="136"/>
      </rPr>
      <t xml:space="preserve">國小
</t>
    </r>
    <r>
      <rPr>
        <sz val="9"/>
        <rFont val="Arial Narrow"/>
        <family val="2"/>
      </rPr>
      <t>Primary School</t>
    </r>
    <phoneticPr fontId="19" type="noConversion"/>
  </si>
  <si>
    <r>
      <rPr>
        <sz val="9"/>
        <rFont val="華康粗圓體"/>
        <family val="3"/>
        <charset val="136"/>
      </rPr>
      <t>年底及
年齡組別</t>
    </r>
    <phoneticPr fontId="19" type="noConversion"/>
  </si>
  <si>
    <r>
      <rPr>
        <sz val="9"/>
        <rFont val="華康粗圓體"/>
        <family val="3"/>
        <charset val="136"/>
      </rPr>
      <t>總　計</t>
    </r>
  </si>
  <si>
    <r>
      <rPr>
        <sz val="9"/>
        <rFont val="華康粗圓體"/>
        <family val="3"/>
        <charset val="136"/>
      </rPr>
      <t>合　計</t>
    </r>
  </si>
  <si>
    <t>Un-graduated</t>
  </si>
  <si>
    <r>
      <t>15-19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15~19 Years</t>
    </r>
    <phoneticPr fontId="19" type="noConversion"/>
  </si>
  <si>
    <r>
      <t>35-39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35~39 Years</t>
    </r>
    <phoneticPr fontId="19" type="noConversion"/>
  </si>
  <si>
    <r>
      <t>45-49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45~49 Years</t>
    </r>
    <phoneticPr fontId="19" type="noConversion"/>
  </si>
  <si>
    <r>
      <t>50-54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50~54 Years</t>
    </r>
    <phoneticPr fontId="19" type="noConversion"/>
  </si>
  <si>
    <r>
      <t>65</t>
    </r>
    <r>
      <rPr>
        <sz val="9"/>
        <rFont val="華康粗圓體"/>
        <family val="3"/>
        <charset val="136"/>
      </rPr>
      <t xml:space="preserve">歲以上
</t>
    </r>
    <r>
      <rPr>
        <sz val="9"/>
        <rFont val="Arial Narrow"/>
        <family val="2"/>
      </rPr>
      <t>Over 65 Years</t>
    </r>
    <phoneticPr fontId="19" type="noConversion"/>
  </si>
  <si>
    <r>
      <rPr>
        <sz val="9"/>
        <rFont val="華康粗圓體"/>
        <family val="3"/>
        <charset val="136"/>
      </rPr>
      <t>年底及
區別</t>
    </r>
    <phoneticPr fontId="19" type="noConversion"/>
  </si>
  <si>
    <t>End of  Year</t>
    <phoneticPr fontId="19" type="noConversion"/>
  </si>
  <si>
    <t>Graduated</t>
    <phoneticPr fontId="19" type="noConversion"/>
  </si>
  <si>
    <r>
      <rPr>
        <sz val="9"/>
        <rFont val="華康粗圓體"/>
        <family val="3"/>
        <charset val="136"/>
      </rPr>
      <t>年底別</t>
    </r>
    <phoneticPr fontId="19" type="noConversion"/>
  </si>
  <si>
    <r>
      <rPr>
        <sz val="10"/>
        <rFont val="華康粗圓體"/>
        <family val="3"/>
        <charset val="136"/>
      </rPr>
      <t>人口</t>
    </r>
    <phoneticPr fontId="19" type="noConversion"/>
  </si>
  <si>
    <r>
      <rPr>
        <sz val="10"/>
        <rFont val="華康粗圓體"/>
        <family val="3"/>
        <charset val="136"/>
      </rPr>
      <t>資料來源：本府民政局。</t>
    </r>
    <phoneticPr fontId="19" type="noConversion"/>
  </si>
  <si>
    <r>
      <rPr>
        <sz val="9"/>
        <rFont val="華康粗圓體"/>
        <family val="3"/>
        <charset val="136"/>
      </rPr>
      <t>研究所</t>
    </r>
    <r>
      <rPr>
        <sz val="9"/>
        <rFont val="Arial Narrow"/>
        <family val="2"/>
      </rPr>
      <t xml:space="preserve">  Graduate School</t>
    </r>
    <phoneticPr fontId="19" type="noConversion"/>
  </si>
  <si>
    <r>
      <rPr>
        <sz val="9"/>
        <rFont val="華康粗圓體"/>
        <family val="3"/>
        <charset val="136"/>
      </rPr>
      <t>專科</t>
    </r>
    <phoneticPr fontId="19" type="noConversion"/>
  </si>
  <si>
    <r>
      <rPr>
        <sz val="9"/>
        <rFont val="華康粗圓體"/>
        <family val="3"/>
        <charset val="136"/>
      </rPr>
      <t>高級中等　</t>
    </r>
    <r>
      <rPr>
        <sz val="9"/>
        <rFont val="Arial Narrow"/>
        <family val="2"/>
      </rPr>
      <t>Senior Secondary School</t>
    </r>
    <phoneticPr fontId="19" type="noConversion"/>
  </si>
  <si>
    <r>
      <rPr>
        <sz val="9"/>
        <rFont val="華康粗圓體"/>
        <family val="3"/>
        <charset val="136"/>
      </rPr>
      <t>性別</t>
    </r>
    <phoneticPr fontId="19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</si>
  <si>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2-5</t>
    </r>
    <r>
      <rPr>
        <sz val="13"/>
        <rFont val="華康粗圓體"/>
        <family val="3"/>
        <charset val="136"/>
      </rPr>
      <t>、</t>
    </r>
    <r>
      <rPr>
        <sz val="13"/>
        <rFont val="Arial Narrow"/>
        <family val="2"/>
      </rPr>
      <t>15</t>
    </r>
    <r>
      <rPr>
        <sz val="13"/>
        <rFont val="華康粗圓體"/>
        <family val="3"/>
        <charset val="136"/>
      </rPr>
      <t>歲以上現住人口之教育程度－按年齡別分（續）</t>
    </r>
    <r>
      <rPr>
        <sz val="13"/>
        <rFont val="Arial Narrow"/>
        <family val="2"/>
      </rPr>
      <t xml:space="preserve">                                       </t>
    </r>
    <phoneticPr fontId="19" type="noConversion"/>
  </si>
  <si>
    <r>
      <t xml:space="preserve">        </t>
    </r>
    <r>
      <rPr>
        <sz val="9"/>
        <rFont val="華康粗圓體"/>
        <family val="3"/>
        <charset val="136"/>
      </rPr>
      <t>專科</t>
    </r>
    <phoneticPr fontId="19" type="noConversion"/>
  </si>
  <si>
    <r>
      <t>20-24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20~24 Years</t>
    </r>
    <phoneticPr fontId="19" type="noConversion"/>
  </si>
  <si>
    <r>
      <t>25-29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25~29 Years</t>
    </r>
    <phoneticPr fontId="19" type="noConversion"/>
  </si>
  <si>
    <r>
      <t>30-34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30~34 Years</t>
    </r>
    <phoneticPr fontId="19" type="noConversion"/>
  </si>
  <si>
    <r>
      <t>40-44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40~44 Years</t>
    </r>
    <phoneticPr fontId="19" type="noConversion"/>
  </si>
  <si>
    <r>
      <t>55-59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55~59 Years</t>
    </r>
    <phoneticPr fontId="19" type="noConversion"/>
  </si>
  <si>
    <r>
      <t>60-64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60~64 Years</t>
    </r>
    <phoneticPr fontId="19" type="noConversion"/>
  </si>
  <si>
    <r>
      <rPr>
        <sz val="10"/>
        <rFont val="華康粗圓體"/>
        <family val="3"/>
        <charset val="136"/>
      </rPr>
      <t>　中壢區
　</t>
    </r>
    <r>
      <rPr>
        <sz val="10"/>
        <rFont val="Arial Narrow"/>
        <family val="2"/>
      </rPr>
      <t xml:space="preserve">Zhongli District </t>
    </r>
    <phoneticPr fontId="19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</si>
  <si>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2-2</t>
    </r>
    <r>
      <rPr>
        <sz val="13"/>
        <rFont val="華康粗圓體"/>
        <family val="3"/>
        <charset val="136"/>
      </rPr>
      <t>、戶籍動態（續</t>
    </r>
    <r>
      <rPr>
        <sz val="13"/>
        <rFont val="Arial Narrow"/>
        <family val="2"/>
      </rPr>
      <t xml:space="preserve"> 2 </t>
    </r>
    <r>
      <rPr>
        <sz val="13"/>
        <rFont val="華康粗圓體"/>
        <family val="3"/>
        <charset val="136"/>
      </rPr>
      <t>完）</t>
    </r>
    <phoneticPr fontId="19" type="noConversion"/>
  </si>
  <si>
    <r>
      <rPr>
        <sz val="10"/>
        <rFont val="華康粗圓體"/>
        <family val="3"/>
        <charset val="136"/>
      </rPr>
      <t>年及區別</t>
    </r>
    <phoneticPr fontId="19" type="noConversion"/>
  </si>
  <si>
    <r>
      <rPr>
        <sz val="10"/>
        <rFont val="華康粗圓體"/>
        <family val="3"/>
        <charset val="136"/>
      </rPr>
      <t>往本市他區</t>
    </r>
    <phoneticPr fontId="19" type="noConversion"/>
  </si>
  <si>
    <r>
      <rPr>
        <sz val="10"/>
        <rFont val="華康粗圓體"/>
        <family val="3"/>
        <charset val="136"/>
      </rPr>
      <t>自本市他區</t>
    </r>
    <phoneticPr fontId="19" type="noConversion"/>
  </si>
  <si>
    <r>
      <rPr>
        <sz val="10"/>
        <rFont val="華康粗圓體"/>
        <family val="3"/>
        <charset val="136"/>
      </rPr>
      <t>說　　明：本表村里數及鄰數係指設有戶籍之戶籍登記資料。</t>
    </r>
    <phoneticPr fontId="19" type="noConversion"/>
  </si>
  <si>
    <r>
      <rPr>
        <sz val="10"/>
        <rFont val="華康粗圓體"/>
        <family val="3"/>
        <charset val="136"/>
      </rPr>
      <t>年底及區別</t>
    </r>
    <phoneticPr fontId="19" type="noConversion"/>
  </si>
  <si>
    <r>
      <rPr>
        <sz val="10"/>
        <rFont val="華康粗圓體"/>
        <family val="3"/>
        <charset val="136"/>
      </rPr>
      <t>　桃園區
　</t>
    </r>
    <r>
      <rPr>
        <sz val="10"/>
        <rFont val="Arial Narrow"/>
        <family val="2"/>
      </rPr>
      <t>Taoyuan District</t>
    </r>
    <phoneticPr fontId="19" type="noConversion"/>
  </si>
  <si>
    <r>
      <rPr>
        <sz val="10"/>
        <rFont val="華康粗圓體"/>
        <family val="3"/>
        <charset val="136"/>
      </rPr>
      <t>年底別</t>
    </r>
    <phoneticPr fontId="19" type="noConversion"/>
  </si>
  <si>
    <t>Junior</t>
    <phoneticPr fontId="19" type="noConversion"/>
  </si>
  <si>
    <t>0-14</t>
    <phoneticPr fontId="19" type="noConversion"/>
  </si>
  <si>
    <t>15-64</t>
    <phoneticPr fontId="19" type="noConversion"/>
  </si>
  <si>
    <t>65+</t>
    <phoneticPr fontId="19" type="noConversion"/>
  </si>
  <si>
    <r>
      <rPr>
        <sz val="9"/>
        <rFont val="華康粗圓體"/>
        <family val="3"/>
        <charset val="136"/>
      </rPr>
      <t xml:space="preserve">桃園區
</t>
    </r>
    <r>
      <rPr>
        <sz val="9"/>
        <rFont val="Arial Narrow"/>
        <family val="2"/>
      </rPr>
      <t>Taoyuan
District</t>
    </r>
    <phoneticPr fontId="19" type="noConversion"/>
  </si>
  <si>
    <r>
      <rPr>
        <sz val="9"/>
        <rFont val="華康粗圓體"/>
        <family val="3"/>
        <charset val="136"/>
      </rPr>
      <t xml:space="preserve">中壢區
</t>
    </r>
    <r>
      <rPr>
        <sz val="9"/>
        <rFont val="Arial Narrow"/>
        <family val="2"/>
      </rPr>
      <t>Zhongli
District</t>
    </r>
    <phoneticPr fontId="19" type="noConversion"/>
  </si>
  <si>
    <r>
      <rPr>
        <sz val="9"/>
        <rFont val="華康粗圓體"/>
        <family val="3"/>
        <charset val="136"/>
      </rPr>
      <t xml:space="preserve">大溪區
</t>
    </r>
    <r>
      <rPr>
        <sz val="9"/>
        <rFont val="Arial Narrow"/>
        <family val="2"/>
      </rPr>
      <t>Daxi
District</t>
    </r>
    <phoneticPr fontId="19" type="noConversion"/>
  </si>
  <si>
    <r>
      <rPr>
        <sz val="9"/>
        <rFont val="華康粗圓體"/>
        <family val="3"/>
        <charset val="136"/>
      </rPr>
      <t xml:space="preserve">楊梅區
</t>
    </r>
    <r>
      <rPr>
        <sz val="9"/>
        <rFont val="Arial Narrow"/>
        <family val="2"/>
      </rPr>
      <t>Yangmei
District</t>
    </r>
    <phoneticPr fontId="19" type="noConversion"/>
  </si>
  <si>
    <r>
      <rPr>
        <sz val="9"/>
        <rFont val="華康粗圓體"/>
        <family val="3"/>
        <charset val="136"/>
      </rPr>
      <t xml:space="preserve">蘆竹區
</t>
    </r>
    <r>
      <rPr>
        <sz val="9"/>
        <rFont val="Arial Narrow"/>
        <family val="2"/>
      </rPr>
      <t>Luzhu
District</t>
    </r>
    <phoneticPr fontId="19" type="noConversion"/>
  </si>
  <si>
    <r>
      <rPr>
        <sz val="9"/>
        <rFont val="華康粗圓體"/>
        <family val="3"/>
        <charset val="136"/>
      </rPr>
      <t xml:space="preserve">大園區
</t>
    </r>
    <r>
      <rPr>
        <sz val="9"/>
        <rFont val="Arial Narrow"/>
        <family val="2"/>
      </rPr>
      <t>Dayuan
District</t>
    </r>
    <phoneticPr fontId="19" type="noConversion"/>
  </si>
  <si>
    <r>
      <rPr>
        <sz val="9"/>
        <rFont val="華康粗圓體"/>
        <family val="3"/>
        <charset val="136"/>
      </rPr>
      <t xml:space="preserve">龜山區
</t>
    </r>
    <r>
      <rPr>
        <sz val="9"/>
        <rFont val="Arial Narrow"/>
        <family val="2"/>
      </rPr>
      <t>Guishan
District</t>
    </r>
    <phoneticPr fontId="19" type="noConversion"/>
  </si>
  <si>
    <r>
      <rPr>
        <sz val="9"/>
        <rFont val="華康粗圓體"/>
        <family val="3"/>
        <charset val="136"/>
      </rPr>
      <t xml:space="preserve">八德區
</t>
    </r>
    <r>
      <rPr>
        <sz val="9"/>
        <rFont val="Arial Narrow"/>
        <family val="2"/>
      </rPr>
      <t>Bade
District</t>
    </r>
    <phoneticPr fontId="19" type="noConversion"/>
  </si>
  <si>
    <r>
      <rPr>
        <sz val="9"/>
        <rFont val="華康粗圓體"/>
        <family val="3"/>
        <charset val="136"/>
      </rPr>
      <t xml:space="preserve">龍潭區
</t>
    </r>
    <r>
      <rPr>
        <sz val="9"/>
        <rFont val="Arial Narrow"/>
        <family val="2"/>
      </rPr>
      <t>Longtan
 District</t>
    </r>
    <phoneticPr fontId="19" type="noConversion"/>
  </si>
  <si>
    <r>
      <rPr>
        <sz val="9"/>
        <rFont val="華康粗圓體"/>
        <family val="3"/>
        <charset val="136"/>
      </rPr>
      <t xml:space="preserve">平鎮區
</t>
    </r>
    <r>
      <rPr>
        <sz val="9"/>
        <rFont val="Arial Narrow"/>
        <family val="2"/>
      </rPr>
      <t>Pingzhen
District</t>
    </r>
    <phoneticPr fontId="19" type="noConversion"/>
  </si>
  <si>
    <r>
      <rPr>
        <sz val="9"/>
        <rFont val="華康粗圓體"/>
        <family val="3"/>
        <charset val="136"/>
      </rPr>
      <t xml:space="preserve">新屋區
</t>
    </r>
    <r>
      <rPr>
        <sz val="9"/>
        <rFont val="Arial Narrow"/>
        <family val="2"/>
      </rPr>
      <t xml:space="preserve">Xinwu
District </t>
    </r>
    <phoneticPr fontId="19" type="noConversion"/>
  </si>
  <si>
    <r>
      <rPr>
        <sz val="9"/>
        <rFont val="華康粗圓體"/>
        <family val="3"/>
        <charset val="136"/>
      </rPr>
      <t xml:space="preserve">觀音區
</t>
    </r>
    <r>
      <rPr>
        <sz val="9"/>
        <rFont val="Arial Narrow"/>
        <family val="2"/>
      </rPr>
      <t>Guanyin
District</t>
    </r>
    <phoneticPr fontId="19" type="noConversion"/>
  </si>
  <si>
    <r>
      <rPr>
        <sz val="9"/>
        <rFont val="華康粗圓體"/>
        <family val="3"/>
        <charset val="136"/>
      </rPr>
      <t xml:space="preserve">復興區
</t>
    </r>
    <r>
      <rPr>
        <sz val="9"/>
        <rFont val="Arial Narrow"/>
        <family val="2"/>
      </rPr>
      <t>Fuxing
District</t>
    </r>
    <phoneticPr fontId="19" type="noConversion"/>
  </si>
  <si>
    <r>
      <rPr>
        <sz val="10"/>
        <rFont val="華康粗圓體"/>
        <family val="3"/>
        <charset val="136"/>
      </rPr>
      <t>人口</t>
    </r>
    <phoneticPr fontId="19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</si>
  <si>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2-8</t>
    </r>
    <r>
      <rPr>
        <sz val="13"/>
        <rFont val="華康粗圓體"/>
        <family val="3"/>
        <charset val="136"/>
      </rPr>
      <t>、現住人口之婚姻狀況－按區別分</t>
    </r>
    <phoneticPr fontId="19" type="noConversion"/>
  </si>
  <si>
    <r>
      <rPr>
        <sz val="10"/>
        <rFont val="華康粗圓體"/>
        <family val="3"/>
        <charset val="136"/>
      </rPr>
      <t>年底及區別</t>
    </r>
    <phoneticPr fontId="19" type="noConversion"/>
  </si>
  <si>
    <r>
      <rPr>
        <sz val="10"/>
        <rFont val="華康粗圓體"/>
        <family val="3"/>
        <charset val="136"/>
      </rPr>
      <t xml:space="preserve">總計
</t>
    </r>
    <r>
      <rPr>
        <sz val="10"/>
        <rFont val="Arial Narrow"/>
        <family val="2"/>
      </rPr>
      <t>Grand Total</t>
    </r>
    <phoneticPr fontId="19" type="noConversion"/>
  </si>
  <si>
    <r>
      <rPr>
        <sz val="10"/>
        <rFont val="華康粗圓體"/>
        <family val="3"/>
        <charset val="136"/>
      </rPr>
      <t xml:space="preserve">未婚
</t>
    </r>
    <r>
      <rPr>
        <sz val="10"/>
        <rFont val="Arial Narrow"/>
        <family val="2"/>
      </rPr>
      <t>Unmarried</t>
    </r>
    <phoneticPr fontId="19" type="noConversion"/>
  </si>
  <si>
    <r>
      <rPr>
        <sz val="10"/>
        <rFont val="華康粗圓體"/>
        <family val="3"/>
        <charset val="136"/>
      </rPr>
      <t xml:space="preserve">有偶
</t>
    </r>
    <r>
      <rPr>
        <sz val="10"/>
        <rFont val="Arial Narrow"/>
        <family val="2"/>
      </rPr>
      <t>Currently Married</t>
    </r>
    <phoneticPr fontId="19" type="noConversion"/>
  </si>
  <si>
    <r>
      <rPr>
        <sz val="10"/>
        <rFont val="華康粗圓體"/>
        <family val="3"/>
        <charset val="136"/>
      </rPr>
      <t xml:space="preserve">喪偶
</t>
    </r>
    <r>
      <rPr>
        <sz val="10"/>
        <rFont val="Arial Narrow"/>
        <family val="2"/>
      </rPr>
      <t>Widowed</t>
    </r>
    <phoneticPr fontId="19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</si>
  <si>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2-7</t>
    </r>
    <r>
      <rPr>
        <sz val="13"/>
        <rFont val="華康粗圓體"/>
        <family val="3"/>
        <charset val="136"/>
      </rPr>
      <t>、現住人口之婚姻狀況－按年齡別分</t>
    </r>
    <phoneticPr fontId="19" type="noConversion"/>
  </si>
  <si>
    <r>
      <rPr>
        <sz val="10"/>
        <rFont val="華康粗圓體"/>
        <family val="3"/>
        <charset val="136"/>
      </rPr>
      <t>總計　</t>
    </r>
    <r>
      <rPr>
        <sz val="10"/>
        <rFont val="Arial Narrow"/>
        <family val="2"/>
      </rPr>
      <t>Grand Total</t>
    </r>
    <phoneticPr fontId="19" type="noConversion"/>
  </si>
  <si>
    <r>
      <rPr>
        <sz val="10"/>
        <rFont val="華康粗圓體"/>
        <family val="3"/>
        <charset val="136"/>
      </rPr>
      <t>未婚　</t>
    </r>
    <r>
      <rPr>
        <sz val="10"/>
        <rFont val="Arial Narrow"/>
        <family val="2"/>
      </rPr>
      <t>Unmarried</t>
    </r>
    <phoneticPr fontId="19" type="noConversion"/>
  </si>
  <si>
    <r>
      <t xml:space="preserve">   </t>
    </r>
    <r>
      <rPr>
        <sz val="10"/>
        <rFont val="華康粗圓體"/>
        <family val="3"/>
        <charset val="136"/>
      </rPr>
      <t>有偶　</t>
    </r>
    <r>
      <rPr>
        <sz val="10"/>
        <rFont val="Arial Narrow"/>
        <family val="2"/>
      </rPr>
      <t xml:space="preserve">Currently Married  </t>
    </r>
    <phoneticPr fontId="19" type="noConversion"/>
  </si>
  <si>
    <r>
      <rPr>
        <sz val="10"/>
        <rFont val="華康粗圓體"/>
        <family val="3"/>
        <charset val="136"/>
      </rPr>
      <t>離婚　</t>
    </r>
    <r>
      <rPr>
        <sz val="10"/>
        <rFont val="Arial Narrow"/>
        <family val="2"/>
      </rPr>
      <t>Divorced</t>
    </r>
    <phoneticPr fontId="19" type="noConversion"/>
  </si>
  <si>
    <r>
      <rPr>
        <sz val="10"/>
        <rFont val="華康粗圓體"/>
        <family val="3"/>
        <charset val="136"/>
      </rPr>
      <t>喪偶　</t>
    </r>
    <r>
      <rPr>
        <sz val="10"/>
        <rFont val="Arial Narrow"/>
        <family val="2"/>
      </rPr>
      <t>Widowed</t>
    </r>
    <phoneticPr fontId="19" type="noConversion"/>
  </si>
  <si>
    <r>
      <rPr>
        <sz val="9"/>
        <rFont val="華康粗圓體"/>
        <family val="3"/>
        <charset val="136"/>
      </rPr>
      <t>單位：人</t>
    </r>
    <phoneticPr fontId="19" type="noConversion"/>
  </si>
  <si>
    <r>
      <rPr>
        <sz val="9"/>
        <rFont val="華康粗圓體"/>
        <family val="3"/>
        <charset val="136"/>
      </rPr>
      <t>博士</t>
    </r>
    <r>
      <rPr>
        <sz val="9"/>
        <rFont val="Arial Narrow"/>
        <family val="2"/>
      </rPr>
      <t xml:space="preserve">   Doctor</t>
    </r>
    <phoneticPr fontId="19" type="noConversion"/>
  </si>
  <si>
    <r>
      <rPr>
        <sz val="9"/>
        <rFont val="華康粗圓體"/>
        <family val="3"/>
        <charset val="136"/>
      </rPr>
      <t>碩士</t>
    </r>
    <r>
      <rPr>
        <sz val="9"/>
        <rFont val="Arial Narrow"/>
        <family val="2"/>
      </rPr>
      <t xml:space="preserve">  Master</t>
    </r>
    <phoneticPr fontId="19" type="noConversion"/>
  </si>
  <si>
    <r>
      <rPr>
        <sz val="9"/>
        <rFont val="華康粗圓體"/>
        <family val="3"/>
        <charset val="136"/>
      </rPr>
      <t xml:space="preserve">二、三年制
</t>
    </r>
    <r>
      <rPr>
        <sz val="9"/>
        <rFont val="Arial Narrow"/>
        <family val="2"/>
      </rPr>
      <t>2 or 3 Years System</t>
    </r>
    <phoneticPr fontId="19" type="noConversion"/>
  </si>
  <si>
    <r>
      <rPr>
        <sz val="9"/>
        <rFont val="華康粗圓體"/>
        <family val="3"/>
        <charset val="136"/>
      </rPr>
      <t>普通教育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高中</t>
    </r>
    <r>
      <rPr>
        <sz val="9"/>
        <rFont val="Arial Narrow"/>
        <family val="2"/>
      </rPr>
      <t>)
Senior High School</t>
    </r>
    <phoneticPr fontId="19" type="noConversion"/>
  </si>
  <si>
    <r>
      <rPr>
        <sz val="9"/>
        <rFont val="華康粗圓體"/>
        <family val="3"/>
        <charset val="136"/>
      </rPr>
      <t>職業教育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高職</t>
    </r>
    <r>
      <rPr>
        <sz val="9"/>
        <rFont val="Arial Narrow"/>
        <family val="2"/>
      </rPr>
      <t>)
 Vocational High School</t>
    </r>
    <phoneticPr fontId="19" type="noConversion"/>
  </si>
  <si>
    <r>
      <rPr>
        <sz val="10"/>
        <rFont val="華康粗圓體"/>
        <family val="3"/>
        <charset val="136"/>
      </rPr>
      <t xml:space="preserve">年底及區別
</t>
    </r>
    <r>
      <rPr>
        <sz val="10"/>
        <rFont val="Arial Narrow"/>
        <family val="2"/>
      </rPr>
      <t>End of Year &amp; District</t>
    </r>
    <phoneticPr fontId="19" type="noConversion"/>
  </si>
  <si>
    <r>
      <rPr>
        <sz val="10"/>
        <rFont val="華康粗圓體"/>
        <family val="3"/>
        <charset val="136"/>
      </rPr>
      <t>扶養比</t>
    </r>
    <r>
      <rPr>
        <sz val="10"/>
        <rFont val="Arial Narrow"/>
        <family val="2"/>
      </rPr>
      <t>(%)
Dependency Ratio</t>
    </r>
    <phoneticPr fontId="19" type="noConversion"/>
  </si>
  <si>
    <r>
      <rPr>
        <sz val="10"/>
        <rFont val="華康粗圓體"/>
        <family val="3"/>
        <charset val="136"/>
      </rPr>
      <t>老化指數</t>
    </r>
    <r>
      <rPr>
        <sz val="10"/>
        <rFont val="Arial Narrow"/>
        <family val="2"/>
      </rPr>
      <t>(%)
Ageing Index</t>
    </r>
    <phoneticPr fontId="19" type="noConversion"/>
  </si>
  <si>
    <r>
      <t>0-14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人</t>
    </r>
    <r>
      <rPr>
        <sz val="10"/>
        <rFont val="Arial Narrow"/>
        <family val="2"/>
      </rPr>
      <t>)</t>
    </r>
    <phoneticPr fontId="19" type="noConversion"/>
  </si>
  <si>
    <r>
      <t>15-64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人</t>
    </r>
    <r>
      <rPr>
        <sz val="10"/>
        <rFont val="Arial Narrow"/>
        <family val="2"/>
      </rPr>
      <t>)</t>
    </r>
    <phoneticPr fontId="19" type="noConversion"/>
  </si>
  <si>
    <r>
      <t>65</t>
    </r>
    <r>
      <rPr>
        <sz val="10"/>
        <rFont val="華康粗圓體"/>
        <family val="3"/>
        <charset val="136"/>
      </rPr>
      <t>歲以上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人</t>
    </r>
    <r>
      <rPr>
        <sz val="10"/>
        <rFont val="Arial Narrow"/>
        <family val="2"/>
      </rPr>
      <t>)</t>
    </r>
    <phoneticPr fontId="19" type="noConversion"/>
  </si>
  <si>
    <r>
      <rPr>
        <sz val="10"/>
        <rFont val="華康粗圓體"/>
        <family val="3"/>
        <charset val="136"/>
      </rPr>
      <t>比率</t>
    </r>
    <r>
      <rPr>
        <sz val="10"/>
        <rFont val="Arial Narrow"/>
        <family val="2"/>
      </rPr>
      <t>(%)
Rate</t>
    </r>
    <phoneticPr fontId="19" type="noConversion"/>
  </si>
  <si>
    <r>
      <rPr>
        <sz val="10"/>
        <rFont val="華康粗圓體"/>
        <family val="3"/>
        <charset val="136"/>
      </rPr>
      <t>　桃園區</t>
    </r>
    <r>
      <rPr>
        <sz val="10"/>
        <rFont val="Arial Narrow"/>
        <family val="2"/>
      </rPr>
      <t xml:space="preserve"> Taoyuan District</t>
    </r>
    <phoneticPr fontId="19" type="noConversion"/>
  </si>
  <si>
    <r>
      <rPr>
        <sz val="10"/>
        <rFont val="華康粗圓體"/>
        <family val="3"/>
        <charset val="136"/>
      </rPr>
      <t>　中壢區</t>
    </r>
    <r>
      <rPr>
        <sz val="10"/>
        <rFont val="Arial Narrow"/>
        <family val="2"/>
      </rPr>
      <t xml:space="preserve"> Zhongli District </t>
    </r>
    <phoneticPr fontId="19" type="noConversion"/>
  </si>
  <si>
    <r>
      <rPr>
        <sz val="10"/>
        <rFont val="華康粗圓體"/>
        <family val="3"/>
        <charset val="136"/>
      </rPr>
      <t>　大溪區</t>
    </r>
    <r>
      <rPr>
        <sz val="10"/>
        <rFont val="Arial Narrow"/>
        <family val="2"/>
      </rPr>
      <t xml:space="preserve"> Daxi District</t>
    </r>
    <phoneticPr fontId="19" type="noConversion"/>
  </si>
  <si>
    <r>
      <rPr>
        <sz val="10"/>
        <rFont val="華康粗圓體"/>
        <family val="3"/>
        <charset val="136"/>
      </rPr>
      <t>　楊梅區</t>
    </r>
    <r>
      <rPr>
        <sz val="10"/>
        <rFont val="Arial Narrow"/>
        <family val="2"/>
      </rPr>
      <t xml:space="preserve"> Yangmei District</t>
    </r>
    <phoneticPr fontId="19" type="noConversion"/>
  </si>
  <si>
    <r>
      <rPr>
        <sz val="10"/>
        <rFont val="華康粗圓體"/>
        <family val="3"/>
        <charset val="136"/>
      </rPr>
      <t>　大園區</t>
    </r>
    <r>
      <rPr>
        <sz val="10"/>
        <rFont val="Arial Narrow"/>
        <family val="2"/>
      </rPr>
      <t xml:space="preserve"> Dayuan District</t>
    </r>
    <phoneticPr fontId="19" type="noConversion"/>
  </si>
  <si>
    <r>
      <rPr>
        <sz val="10"/>
        <rFont val="華康粗圓體"/>
        <family val="3"/>
        <charset val="136"/>
      </rPr>
      <t>　龜山區</t>
    </r>
    <r>
      <rPr>
        <sz val="10"/>
        <rFont val="Arial Narrow"/>
        <family val="2"/>
      </rPr>
      <t xml:space="preserve"> Guishan District</t>
    </r>
    <phoneticPr fontId="19" type="noConversion"/>
  </si>
  <si>
    <r>
      <rPr>
        <sz val="10"/>
        <rFont val="華康粗圓體"/>
        <family val="3"/>
        <charset val="136"/>
      </rPr>
      <t>　八德區</t>
    </r>
    <r>
      <rPr>
        <sz val="10"/>
        <rFont val="Arial Narrow"/>
        <family val="2"/>
      </rPr>
      <t xml:space="preserve"> Bade District </t>
    </r>
    <phoneticPr fontId="19" type="noConversion"/>
  </si>
  <si>
    <r>
      <rPr>
        <sz val="10"/>
        <rFont val="華康粗圓體"/>
        <family val="3"/>
        <charset val="136"/>
      </rPr>
      <t>　龍潭區</t>
    </r>
    <r>
      <rPr>
        <sz val="10"/>
        <rFont val="Arial Narrow"/>
        <family val="2"/>
      </rPr>
      <t xml:space="preserve"> Longtan District</t>
    </r>
    <phoneticPr fontId="19" type="noConversion"/>
  </si>
  <si>
    <r>
      <rPr>
        <sz val="10"/>
        <rFont val="華康粗圓體"/>
        <family val="3"/>
        <charset val="136"/>
      </rPr>
      <t>　平鎮區</t>
    </r>
    <r>
      <rPr>
        <sz val="10"/>
        <rFont val="Arial Narrow"/>
        <family val="2"/>
      </rPr>
      <t xml:space="preserve"> Pingzhen District</t>
    </r>
    <phoneticPr fontId="19" type="noConversion"/>
  </si>
  <si>
    <r>
      <rPr>
        <sz val="10"/>
        <rFont val="華康粗圓體"/>
        <family val="3"/>
        <charset val="136"/>
      </rPr>
      <t>　新屋區</t>
    </r>
    <r>
      <rPr>
        <sz val="10"/>
        <rFont val="Arial Narrow"/>
        <family val="2"/>
      </rPr>
      <t xml:space="preserve"> Xinwu District </t>
    </r>
    <phoneticPr fontId="19" type="noConversion"/>
  </si>
  <si>
    <r>
      <rPr>
        <sz val="10"/>
        <rFont val="華康粗圓體"/>
        <family val="3"/>
        <charset val="136"/>
      </rPr>
      <t>　觀音區</t>
    </r>
    <r>
      <rPr>
        <sz val="10"/>
        <rFont val="Arial Narrow"/>
        <family val="2"/>
      </rPr>
      <t xml:space="preserve"> Guanyin District</t>
    </r>
    <phoneticPr fontId="19" type="noConversion"/>
  </si>
  <si>
    <r>
      <rPr>
        <sz val="10"/>
        <rFont val="華康粗圓體"/>
        <family val="3"/>
        <charset val="136"/>
      </rPr>
      <t>　復興區</t>
    </r>
    <r>
      <rPr>
        <sz val="10"/>
        <rFont val="Arial Narrow"/>
        <family val="2"/>
      </rPr>
      <t xml:space="preserve"> Fuxing District</t>
    </r>
    <phoneticPr fontId="19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</si>
  <si>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2-3</t>
    </r>
    <r>
      <rPr>
        <sz val="13"/>
        <rFont val="華康粗圓體"/>
        <family val="3"/>
        <charset val="136"/>
      </rPr>
      <t>、現住人口之年齡分配（續）</t>
    </r>
    <phoneticPr fontId="19" type="noConversion"/>
  </si>
  <si>
    <r>
      <rPr>
        <sz val="10"/>
        <rFont val="華康粗圓體"/>
        <family val="3"/>
        <charset val="136"/>
      </rPr>
      <t>人口</t>
    </r>
    <phoneticPr fontId="19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</si>
  <si>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2-3</t>
    </r>
    <r>
      <rPr>
        <sz val="13"/>
        <rFont val="華康粗圓體"/>
        <family val="3"/>
        <charset val="136"/>
      </rPr>
      <t>、現住人口之年齡分配</t>
    </r>
    <r>
      <rPr>
        <sz val="13"/>
        <rFont val="Arial Narrow"/>
        <family val="2"/>
      </rPr>
      <t xml:space="preserve"> </t>
    </r>
    <phoneticPr fontId="19" type="noConversion"/>
  </si>
  <si>
    <r>
      <rPr>
        <b/>
        <sz val="10"/>
        <rFont val="華康粗圓體"/>
        <family val="3"/>
        <charset val="136"/>
      </rPr>
      <t>粗體需手動改</t>
    </r>
    <phoneticPr fontId="19" type="noConversion"/>
  </si>
  <si>
    <r>
      <t>Couples (</t>
    </r>
    <r>
      <rPr>
        <sz val="10"/>
        <rFont val="華康粗圓體"/>
        <family val="3"/>
        <charset val="136"/>
      </rPr>
      <t>對</t>
    </r>
    <r>
      <rPr>
        <sz val="10"/>
        <rFont val="Arial Narrow"/>
        <family val="2"/>
      </rPr>
      <t>)</t>
    </r>
    <phoneticPr fontId="19" type="noConversion"/>
  </si>
  <si>
    <r>
      <rPr>
        <sz val="10"/>
        <rFont val="華康粗圓體"/>
        <family val="3"/>
        <charset val="136"/>
      </rPr>
      <t>其他省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市</t>
    </r>
    <r>
      <rPr>
        <sz val="10"/>
        <rFont val="Arial Narrow"/>
        <family val="2"/>
      </rPr>
      <t>)</t>
    </r>
    <phoneticPr fontId="19" type="noConversion"/>
  </si>
  <si>
    <r>
      <rPr>
        <sz val="10"/>
        <rFont val="華康粗圓體"/>
        <family val="3"/>
        <charset val="136"/>
      </rPr>
      <t>人口</t>
    </r>
    <phoneticPr fontId="19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</si>
  <si>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2-2</t>
    </r>
    <r>
      <rPr>
        <sz val="13"/>
        <rFont val="華康粗圓體"/>
        <family val="3"/>
        <charset val="136"/>
      </rPr>
      <t>、戶籍動態</t>
    </r>
    <phoneticPr fontId="19" type="noConversion"/>
  </si>
  <si>
    <r>
      <rPr>
        <sz val="10"/>
        <rFont val="華康粗圓體"/>
        <family val="3"/>
        <charset val="136"/>
      </rPr>
      <t>遷　　　　　入　　　　　人　　　　　數</t>
    </r>
    <phoneticPr fontId="19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</si>
  <si>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2-5</t>
    </r>
    <r>
      <rPr>
        <sz val="13"/>
        <rFont val="華康粗圓體"/>
        <family val="3"/>
        <charset val="136"/>
      </rPr>
      <t>、</t>
    </r>
    <r>
      <rPr>
        <sz val="13"/>
        <rFont val="Arial Narrow"/>
        <family val="2"/>
      </rPr>
      <t>15</t>
    </r>
    <r>
      <rPr>
        <sz val="13"/>
        <rFont val="華康粗圓體"/>
        <family val="3"/>
        <charset val="136"/>
      </rPr>
      <t>歲以上現住人口之教育程度－按年齡別分</t>
    </r>
    <phoneticPr fontId="19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</si>
  <si>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2-6</t>
    </r>
    <r>
      <rPr>
        <sz val="13"/>
        <rFont val="華康粗圓體"/>
        <family val="3"/>
        <charset val="136"/>
      </rPr>
      <t>、</t>
    </r>
    <r>
      <rPr>
        <sz val="13"/>
        <rFont val="Arial Narrow"/>
        <family val="2"/>
      </rPr>
      <t>15</t>
    </r>
    <r>
      <rPr>
        <sz val="13"/>
        <rFont val="華康粗圓體"/>
        <family val="3"/>
        <charset val="136"/>
      </rPr>
      <t>歲以上現住人口之教育程度－按區別分</t>
    </r>
    <phoneticPr fontId="19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</si>
  <si>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107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2018</t>
    </r>
    <phoneticPr fontId="19" type="noConversion"/>
  </si>
  <si>
    <r>
      <rPr>
        <sz val="9"/>
        <rFont val="華康粗圓體"/>
        <family val="3"/>
        <charset val="136"/>
      </rPr>
      <t>說明：</t>
    </r>
    <r>
      <rPr>
        <sz val="9"/>
        <rFont val="Arial Narrow"/>
        <family val="2"/>
      </rPr>
      <t>105</t>
    </r>
    <r>
      <rPr>
        <sz val="9"/>
        <rFont val="華康粗圓體"/>
        <family val="3"/>
        <charset val="136"/>
      </rPr>
      <t>年起依「中華民國教育程度及學科標準分類」第</t>
    </r>
    <r>
      <rPr>
        <sz val="9"/>
        <rFont val="Arial Narrow"/>
        <family val="2"/>
      </rPr>
      <t>5</t>
    </r>
    <r>
      <rPr>
        <sz val="9"/>
        <rFont val="華康粗圓體"/>
        <family val="3"/>
        <charset val="136"/>
      </rPr>
      <t>次修訂，統計項目「高中」及「高職」修正為「普通教育（高</t>
    </r>
    <phoneticPr fontId="19" type="noConversion"/>
  </si>
  <si>
    <t>Note : According to Standard Education Attainment and Course of Study Classification, Rev.5 , Senior High School and Vocational High School</t>
    <phoneticPr fontId="19" type="noConversion"/>
  </si>
  <si>
    <r>
      <rPr>
        <sz val="9"/>
        <color theme="0"/>
        <rFont val="Arial Narrow"/>
        <family val="2"/>
      </rPr>
      <t xml:space="preserve">Note : </t>
    </r>
    <r>
      <rPr>
        <sz val="9"/>
        <rFont val="Arial Narrow"/>
        <family val="2"/>
      </rPr>
      <t>in chinese was renamed from 2016.</t>
    </r>
    <phoneticPr fontId="19" type="noConversion"/>
  </si>
  <si>
    <r>
      <rPr>
        <sz val="9"/>
        <color theme="0"/>
        <rFont val="華康粗圓體"/>
        <family val="3"/>
        <charset val="136"/>
      </rPr>
      <t>說明：</t>
    </r>
    <r>
      <rPr>
        <sz val="9"/>
        <rFont val="華康粗圓體"/>
        <family val="3"/>
        <charset val="136"/>
      </rPr>
      <t>中）」及「職業教育（高職）」。</t>
    </r>
    <phoneticPr fontId="19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</si>
  <si>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108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2019</t>
    </r>
    <phoneticPr fontId="19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</si>
  <si>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108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2019</t>
    </r>
    <phoneticPr fontId="19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</si>
  <si>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107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2018</t>
    </r>
    <phoneticPr fontId="19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</si>
  <si>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2010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</si>
  <si>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2011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</si>
  <si>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2012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</si>
  <si>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2013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</si>
  <si>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2014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</si>
  <si>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2015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</si>
  <si>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2016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</si>
  <si>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2017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</si>
  <si>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107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2018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</si>
  <si>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2010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</si>
  <si>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2011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</si>
  <si>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2012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</si>
  <si>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2013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</si>
  <si>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2014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</si>
  <si>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2015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</si>
  <si>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105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2016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</si>
  <si>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2011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</si>
  <si>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2012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</si>
  <si>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2013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</si>
  <si>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2014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</si>
  <si>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2015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</si>
  <si>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2016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</si>
  <si>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2017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</si>
  <si>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2010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</si>
  <si>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2011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</si>
  <si>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2012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</si>
  <si>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2013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</si>
  <si>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2014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</si>
  <si>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2015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</si>
  <si>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2016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</si>
  <si>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2017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</si>
  <si>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107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2018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</si>
  <si>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2010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</si>
  <si>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108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2019</t>
    </r>
    <phoneticPr fontId="19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</si>
  <si>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106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2017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</si>
  <si>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108</t>
    </r>
    <r>
      <rPr>
        <sz val="9"/>
        <rFont val="華康粗圓體"/>
        <family val="3"/>
        <charset val="136"/>
      </rPr>
      <t>年底</t>
    </r>
    <r>
      <rPr>
        <sz val="9"/>
        <rFont val="Arial Narrow"/>
        <family val="3"/>
      </rPr>
      <t xml:space="preserve">
</t>
    </r>
    <r>
      <rPr>
        <sz val="9"/>
        <rFont val="Arial Narrow"/>
        <family val="2"/>
      </rPr>
      <t>End of 2019</t>
    </r>
    <phoneticPr fontId="19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</si>
  <si>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108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2019</t>
    </r>
    <phoneticPr fontId="19" type="noConversion"/>
  </si>
  <si>
    <t>5 Years System Last 2 Years</t>
    <phoneticPr fontId="19" type="noConversion"/>
  </si>
  <si>
    <t>五年制
後二年</t>
    <phoneticPr fontId="19" type="noConversion"/>
  </si>
  <si>
    <r>
      <rPr>
        <sz val="9"/>
        <rFont val="華康粗圓體"/>
        <family val="3"/>
        <charset val="136"/>
      </rPr>
      <t xml:space="preserve">五專
前三年
肄業
</t>
    </r>
    <r>
      <rPr>
        <sz val="9"/>
        <rFont val="Arial Narrow"/>
        <family val="2"/>
      </rPr>
      <t>First 3 Years Un-graduated</t>
    </r>
    <phoneticPr fontId="19" type="noConversion"/>
  </si>
  <si>
    <r>
      <rPr>
        <sz val="10"/>
        <rFont val="華康粗圓體"/>
        <family val="3"/>
        <charset val="136"/>
      </rPr>
      <t>說明：新北市、臺中市、臺南市及高雄市於</t>
    </r>
    <r>
      <rPr>
        <sz val="10"/>
        <rFont val="Arial Narrow"/>
        <family val="2"/>
      </rPr>
      <t>99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>12</t>
    </r>
    <r>
      <rPr>
        <sz val="10"/>
        <rFont val="華康粗圓體"/>
        <family val="3"/>
        <charset val="136"/>
      </rPr>
      <t>月</t>
    </r>
    <r>
      <rPr>
        <sz val="10"/>
        <rFont val="Arial Narrow"/>
        <family val="2"/>
      </rPr>
      <t>25</t>
    </r>
    <r>
      <rPr>
        <sz val="10"/>
        <rFont val="華康粗圓體"/>
        <family val="3"/>
        <charset val="136"/>
      </rPr>
      <t>日改制或合併升格為直轄市</t>
    </r>
    <r>
      <rPr>
        <sz val="10"/>
        <rFont val="微軟正黑體"/>
        <family val="3"/>
        <charset val="136"/>
      </rPr>
      <t>。</t>
    </r>
    <phoneticPr fontId="19" type="noConversion"/>
  </si>
  <si>
    <t>　　　</t>
    <phoneticPr fontId="19" type="noConversion"/>
  </si>
  <si>
    <r>
      <rPr>
        <sz val="10"/>
        <rFont val="華康粗圓體"/>
        <family val="3"/>
        <charset val="136"/>
      </rPr>
      <t>說明：</t>
    </r>
    <r>
      <rPr>
        <sz val="10"/>
        <rFont val="Arial Narrow"/>
        <family val="3"/>
      </rPr>
      <t>1.</t>
    </r>
    <r>
      <rPr>
        <sz val="10"/>
        <rFont val="華康粗圓體"/>
        <family val="3"/>
        <charset val="136"/>
      </rPr>
      <t>粗出生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死亡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率</t>
    </r>
    <r>
      <rPr>
        <sz val="10"/>
        <rFont val="Arial Narrow"/>
        <family val="2"/>
      </rPr>
      <t>=</t>
    </r>
    <r>
      <rPr>
        <sz val="10"/>
        <rFont val="華康粗圓體"/>
        <family val="3"/>
        <charset val="136"/>
      </rPr>
      <t>出生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死亡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人口數</t>
    </r>
    <r>
      <rPr>
        <sz val="10"/>
        <rFont val="Arial Narrow"/>
        <family val="2"/>
      </rPr>
      <t>/</t>
    </r>
    <r>
      <rPr>
        <sz val="10"/>
        <rFont val="華康粗圓體"/>
        <family val="3"/>
        <charset val="136"/>
      </rPr>
      <t>年中人口數</t>
    </r>
    <r>
      <rPr>
        <sz val="10"/>
        <rFont val="Arial Narrow"/>
        <family val="2"/>
      </rPr>
      <t>*1000</t>
    </r>
    <r>
      <rPr>
        <sz val="10"/>
        <rFont val="華康粗圓體"/>
        <family val="3"/>
        <charset val="136"/>
      </rPr>
      <t>。</t>
    </r>
    <phoneticPr fontId="19" type="noConversion"/>
  </si>
  <si>
    <r>
      <rPr>
        <sz val="10"/>
        <rFont val="華康粗圓體"/>
        <family val="3"/>
        <charset val="136"/>
      </rPr>
      <t>　　　</t>
    </r>
    <r>
      <rPr>
        <sz val="10"/>
        <rFont val="Arial Narrow"/>
        <family val="3"/>
      </rPr>
      <t>2.</t>
    </r>
    <r>
      <rPr>
        <sz val="10"/>
        <rFont val="華康粗圓體"/>
        <family val="3"/>
        <charset val="136"/>
      </rPr>
      <t>結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離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婚率</t>
    </r>
    <r>
      <rPr>
        <sz val="10"/>
        <rFont val="Arial Narrow"/>
        <family val="2"/>
      </rPr>
      <t>=</t>
    </r>
    <r>
      <rPr>
        <sz val="10"/>
        <rFont val="華康粗圓體"/>
        <family val="3"/>
        <charset val="136"/>
      </rPr>
      <t>結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離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婚對數</t>
    </r>
    <r>
      <rPr>
        <sz val="10"/>
        <rFont val="Arial Narrow"/>
        <family val="2"/>
      </rPr>
      <t>/</t>
    </r>
    <r>
      <rPr>
        <sz val="10"/>
        <rFont val="華康粗圓體"/>
        <family val="3"/>
        <charset val="136"/>
      </rPr>
      <t>年中人口數</t>
    </r>
    <r>
      <rPr>
        <sz val="10"/>
        <rFont val="Arial Narrow"/>
        <family val="2"/>
      </rPr>
      <t>*1000</t>
    </r>
    <r>
      <rPr>
        <sz val="10"/>
        <rFont val="華康粗圓體"/>
        <family val="3"/>
        <charset val="136"/>
      </rPr>
      <t>。</t>
    </r>
    <phoneticPr fontId="19" type="noConversion"/>
  </si>
  <si>
    <t xml:space="preserve">Note : 1.Crude Birth (Death) Rate = Number of Births (Deaths) / Mid-year Population x 1000. </t>
    <phoneticPr fontId="19" type="noConversion"/>
  </si>
  <si>
    <t xml:space="preserve">          2.Marriage (Divorce) Rate = Number of Couples Married (Divorced) / Mid-year Population x 1000. </t>
    <phoneticPr fontId="19" type="noConversion"/>
  </si>
  <si>
    <r>
      <rPr>
        <sz val="10"/>
        <rFont val="華康粗圓體"/>
        <family val="3"/>
        <charset val="136"/>
      </rPr>
      <t>　　　</t>
    </r>
    <r>
      <rPr>
        <sz val="10"/>
        <rFont val="Arial Narrow"/>
        <family val="2"/>
      </rPr>
      <t>3.108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>5</t>
    </r>
    <r>
      <rPr>
        <sz val="10"/>
        <rFont val="華康粗圓體"/>
        <family val="3"/>
        <charset val="136"/>
      </rPr>
      <t>月</t>
    </r>
    <r>
      <rPr>
        <sz val="10"/>
        <rFont val="Arial Narrow"/>
        <family val="2"/>
      </rPr>
      <t>24</t>
    </r>
    <r>
      <rPr>
        <sz val="10"/>
        <rFont val="華康粗圓體"/>
        <family val="3"/>
        <charset val="136"/>
      </rPr>
      <t>日司法院釋字第七四八號解釋施行法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亦稱同性婚姻專法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施行，始統計相同及不同性別</t>
    </r>
    <phoneticPr fontId="19" type="noConversion"/>
  </si>
  <si>
    <t>Sex</t>
    <phoneticPr fontId="19" type="noConversion"/>
  </si>
  <si>
    <r>
      <rPr>
        <sz val="10"/>
        <rFont val="華康粗圓體"/>
        <family val="3"/>
        <charset val="136"/>
      </rPr>
      <t>性別</t>
    </r>
    <phoneticPr fontId="19" type="noConversion"/>
  </si>
  <si>
    <r>
      <rPr>
        <sz val="10"/>
        <rFont val="華康粗圓體"/>
        <family val="3"/>
        <charset val="136"/>
      </rPr>
      <t xml:space="preserve">不同性別
</t>
    </r>
    <r>
      <rPr>
        <sz val="10"/>
        <rFont val="Arial Narrow"/>
        <family val="2"/>
      </rPr>
      <t>Different Sex</t>
    </r>
    <phoneticPr fontId="19" type="noConversion"/>
  </si>
  <si>
    <r>
      <rPr>
        <sz val="10"/>
        <rFont val="華康粗圓體"/>
        <family val="3"/>
        <charset val="136"/>
      </rPr>
      <t xml:space="preserve">相同性別
</t>
    </r>
    <r>
      <rPr>
        <sz val="10"/>
        <rFont val="Arial Narrow"/>
        <family val="2"/>
      </rPr>
      <t>Same Sex</t>
    </r>
    <phoneticPr fontId="19" type="noConversion"/>
  </si>
  <si>
    <r>
      <rPr>
        <sz val="10"/>
        <rFont val="華康粗圓體"/>
        <family val="3"/>
        <charset val="136"/>
      </rPr>
      <t xml:space="preserve">有偶
</t>
    </r>
    <r>
      <rPr>
        <sz val="10"/>
        <rFont val="Arial Narrow"/>
        <family val="2"/>
      </rPr>
      <t xml:space="preserve">Currently Married  </t>
    </r>
    <phoneticPr fontId="19" type="noConversion"/>
  </si>
  <si>
    <r>
      <rPr>
        <sz val="10"/>
        <rFont val="華康粗圓體"/>
        <family val="3"/>
        <charset val="136"/>
      </rPr>
      <t>說明：</t>
    </r>
    <r>
      <rPr>
        <sz val="10"/>
        <rFont val="Arial Narrow"/>
        <family val="2"/>
      </rPr>
      <t>108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>5</t>
    </r>
    <r>
      <rPr>
        <sz val="10"/>
        <rFont val="華康粗圓體"/>
        <family val="3"/>
        <charset val="136"/>
      </rPr>
      <t>月</t>
    </r>
    <r>
      <rPr>
        <sz val="10"/>
        <rFont val="Arial Narrow"/>
        <family val="2"/>
      </rPr>
      <t>24</t>
    </r>
    <r>
      <rPr>
        <sz val="10"/>
        <rFont val="華康粗圓體"/>
        <family val="3"/>
        <charset val="136"/>
      </rPr>
      <t>日司法院釋字第七四八號解釋施行法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亦稱同性婚姻專法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施行，始統計相同及不同性別</t>
    </r>
    <phoneticPr fontId="19" type="noConversion"/>
  </si>
  <si>
    <r>
      <rPr>
        <sz val="10"/>
        <rFont val="Arial Narrow"/>
        <family val="3"/>
      </rPr>
      <t xml:space="preserve">              </t>
    </r>
    <r>
      <rPr>
        <sz val="10"/>
        <rFont val="華康粗圓體"/>
        <family val="3"/>
        <charset val="136"/>
      </rPr>
      <t>之婚姻狀況。</t>
    </r>
    <phoneticPr fontId="19" type="noConversion"/>
  </si>
  <si>
    <r>
      <t>Note</t>
    </r>
    <r>
      <rPr>
        <sz val="10"/>
        <rFont val="微軟正黑體"/>
        <family val="2"/>
        <charset val="136"/>
      </rPr>
      <t>：</t>
    </r>
    <r>
      <rPr>
        <sz val="10"/>
        <rFont val="Arial Narrow"/>
        <family val="2"/>
      </rPr>
      <t>The same-sex marriage law went into effect on May 24, 2019. The figures of married and divorced couples</t>
    </r>
    <phoneticPr fontId="19" type="noConversion"/>
  </si>
  <si>
    <r>
      <rPr>
        <sz val="10"/>
        <rFont val="華康粗圓體"/>
        <family val="3"/>
        <charset val="136"/>
      </rPr>
      <t xml:space="preserve">離婚或終止結婚
</t>
    </r>
    <r>
      <rPr>
        <sz val="10"/>
        <rFont val="Arial Narrow"/>
        <family val="2"/>
      </rPr>
      <t>Divorced or Terminated Marriages</t>
    </r>
    <phoneticPr fontId="19" type="noConversion"/>
  </si>
  <si>
    <r>
      <rPr>
        <sz val="10"/>
        <rFont val="華康粗圓體"/>
        <family val="3"/>
        <charset val="136"/>
      </rPr>
      <t>　　　</t>
    </r>
    <r>
      <rPr>
        <sz val="10"/>
        <color theme="0"/>
        <rFont val="Arial Narrow"/>
        <family val="2"/>
      </rPr>
      <t>3.</t>
    </r>
    <r>
      <rPr>
        <sz val="10"/>
        <rFont val="華康粗圓體"/>
        <family val="3"/>
        <charset val="136"/>
      </rPr>
      <t>之結婚及離婚或終止結婚對數。</t>
    </r>
    <phoneticPr fontId="19" type="noConversion"/>
  </si>
  <si>
    <t>對數</t>
    <phoneticPr fontId="19" type="noConversion"/>
  </si>
  <si>
    <r>
      <rPr>
        <sz val="10"/>
        <rFont val="華康粗圓體"/>
        <family val="3"/>
        <charset val="136"/>
      </rPr>
      <t>離婚或終止結婚</t>
    </r>
    <r>
      <rPr>
        <sz val="10"/>
        <rFont val="Arial Narrow"/>
        <family val="2"/>
      </rPr>
      <t xml:space="preserve"> Divorced or
Terminated Marriages</t>
    </r>
    <phoneticPr fontId="19" type="noConversion"/>
  </si>
  <si>
    <t>Table 2-5. Educational Attainments of Resident Population Aged 15 and Over by Age Group (Cont.)</t>
    <phoneticPr fontId="19" type="noConversion"/>
  </si>
  <si>
    <t>Table 2-7. Marital Status of Resident Population by Age Group (Cont.)</t>
    <phoneticPr fontId="19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</si>
  <si>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2-7</t>
    </r>
    <r>
      <rPr>
        <sz val="13"/>
        <rFont val="華康粗圓體"/>
        <family val="3"/>
        <charset val="136"/>
      </rPr>
      <t>、現住人口之婚姻狀況－按年齡別分（續）</t>
    </r>
    <r>
      <rPr>
        <sz val="13"/>
        <rFont val="Arial Narrow"/>
        <family val="2"/>
      </rPr>
      <t xml:space="preserve">  </t>
    </r>
    <phoneticPr fontId="19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</si>
  <si>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108</t>
    </r>
    <r>
      <rPr>
        <sz val="10"/>
        <rFont val="華康粗圓體"/>
        <family val="3"/>
        <charset val="136"/>
      </rPr>
      <t xml:space="preserve">年底 </t>
    </r>
    <r>
      <rPr>
        <sz val="10"/>
        <rFont val="Arial Narrow"/>
        <family val="2"/>
      </rPr>
      <t>End of 2019</t>
    </r>
    <phoneticPr fontId="19" type="noConversion"/>
  </si>
  <si>
    <r>
      <rPr>
        <sz val="10"/>
        <rFont val="華康粗圓體"/>
        <family val="3"/>
        <charset val="136"/>
      </rPr>
      <t>未滿</t>
    </r>
    <r>
      <rPr>
        <sz val="10"/>
        <rFont val="Arial Narrow"/>
        <family val="2"/>
      </rPr>
      <t xml:space="preserve"> 15 </t>
    </r>
    <r>
      <rPr>
        <sz val="10"/>
        <rFont val="華康粗圓體"/>
        <family val="3"/>
        <charset val="136"/>
      </rPr>
      <t xml:space="preserve">歲  </t>
    </r>
    <r>
      <rPr>
        <sz val="10"/>
        <rFont val="Arial Narrow"/>
        <family val="2"/>
      </rPr>
      <t>Under 15 Years</t>
    </r>
    <phoneticPr fontId="19" type="noConversion"/>
  </si>
  <si>
    <r>
      <t xml:space="preserve">              25-29</t>
    </r>
    <r>
      <rPr>
        <sz val="10"/>
        <rFont val="華康粗圓體"/>
        <family val="3"/>
        <charset val="136"/>
      </rPr>
      <t xml:space="preserve">歲  </t>
    </r>
    <r>
      <rPr>
        <sz val="10"/>
        <rFont val="Arial Narrow"/>
        <family val="2"/>
      </rPr>
      <t>25~29 Years</t>
    </r>
    <phoneticPr fontId="19" type="noConversion"/>
  </si>
  <si>
    <r>
      <t xml:space="preserve">              85-89</t>
    </r>
    <r>
      <rPr>
        <sz val="10"/>
        <rFont val="華康粗圓體"/>
        <family val="3"/>
        <charset val="136"/>
      </rPr>
      <t xml:space="preserve">歲  </t>
    </r>
    <r>
      <rPr>
        <sz val="10"/>
        <rFont val="Arial Narrow"/>
        <family val="2"/>
      </rPr>
      <t>85~89 Years</t>
    </r>
    <phoneticPr fontId="19" type="noConversion"/>
  </si>
  <si>
    <r>
      <t xml:space="preserve">               90-94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3"/>
      </rPr>
      <t xml:space="preserve">     </t>
    </r>
    <r>
      <rPr>
        <sz val="10"/>
        <rFont val="Arial Narrow"/>
        <family val="2"/>
      </rPr>
      <t>90~94 Years</t>
    </r>
    <phoneticPr fontId="19" type="noConversion"/>
  </si>
  <si>
    <r>
      <t xml:space="preserve">             100</t>
    </r>
    <r>
      <rPr>
        <sz val="10"/>
        <rFont val="華康粗圓體"/>
        <family val="3"/>
        <charset val="136"/>
      </rPr>
      <t>歲以上</t>
    </r>
    <r>
      <rPr>
        <sz val="10"/>
        <rFont val="Arial Narrow"/>
        <family val="3"/>
      </rPr>
      <t xml:space="preserve">    </t>
    </r>
    <r>
      <rPr>
        <sz val="10"/>
        <rFont val="Arial Narrow"/>
        <family val="2"/>
      </rPr>
      <t>Over 100 Years</t>
    </r>
    <phoneticPr fontId="19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</si>
  <si>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3"/>
      </rPr>
      <t xml:space="preserve">  </t>
    </r>
    <r>
      <rPr>
        <sz val="10"/>
        <rFont val="Arial Narrow"/>
        <family val="2"/>
      </rPr>
      <t>End of 2010</t>
    </r>
    <phoneticPr fontId="19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</si>
  <si>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3"/>
      </rPr>
      <t xml:space="preserve">  </t>
    </r>
    <r>
      <rPr>
        <sz val="10"/>
        <rFont val="Arial Narrow"/>
        <family val="2"/>
      </rPr>
      <t>End of 2011</t>
    </r>
    <phoneticPr fontId="19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</si>
  <si>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3"/>
      </rPr>
      <t xml:space="preserve">  </t>
    </r>
    <r>
      <rPr>
        <sz val="10"/>
        <rFont val="Arial Narrow"/>
        <family val="2"/>
      </rPr>
      <t>End of 2012</t>
    </r>
    <phoneticPr fontId="19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</si>
  <si>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3"/>
      </rPr>
      <t xml:space="preserve">  </t>
    </r>
    <r>
      <rPr>
        <sz val="10"/>
        <rFont val="Arial Narrow"/>
        <family val="2"/>
      </rPr>
      <t>End of 2013</t>
    </r>
    <phoneticPr fontId="19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</si>
  <si>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3"/>
      </rPr>
      <t xml:space="preserve">  </t>
    </r>
    <r>
      <rPr>
        <sz val="10"/>
        <rFont val="Arial Narrow"/>
        <family val="2"/>
      </rPr>
      <t>End of 2014</t>
    </r>
    <phoneticPr fontId="19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</si>
  <si>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3"/>
      </rPr>
      <t xml:space="preserve">  </t>
    </r>
    <r>
      <rPr>
        <sz val="10"/>
        <rFont val="Arial Narrow"/>
        <family val="2"/>
      </rPr>
      <t>End of 2015</t>
    </r>
    <phoneticPr fontId="19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</si>
  <si>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3"/>
      </rPr>
      <t xml:space="preserve">  </t>
    </r>
    <r>
      <rPr>
        <sz val="10"/>
        <rFont val="Arial Narrow"/>
        <family val="2"/>
      </rPr>
      <t>End of 2016</t>
    </r>
    <phoneticPr fontId="19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</si>
  <si>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3"/>
      </rPr>
      <t xml:space="preserve">  </t>
    </r>
    <r>
      <rPr>
        <sz val="10"/>
        <rFont val="Arial Narrow"/>
        <family val="2"/>
      </rPr>
      <t>End of 2017</t>
    </r>
    <phoneticPr fontId="19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</si>
  <si>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107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3"/>
      </rPr>
      <t xml:space="preserve">  </t>
    </r>
    <r>
      <rPr>
        <sz val="10"/>
        <rFont val="Arial Narrow"/>
        <family val="2"/>
      </rPr>
      <t>End of 2018</t>
    </r>
    <phoneticPr fontId="19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</si>
  <si>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108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3"/>
      </rPr>
      <t xml:space="preserve">  </t>
    </r>
    <r>
      <rPr>
        <sz val="10"/>
        <rFont val="Arial Narrow"/>
        <family val="2"/>
      </rPr>
      <t>End of 2019</t>
    </r>
    <phoneticPr fontId="19" type="noConversion"/>
  </si>
  <si>
    <r>
      <rPr>
        <sz val="10"/>
        <rFont val="華康粗圓體"/>
        <family val="3"/>
        <charset val="136"/>
      </rPr>
      <t>　桃園區</t>
    </r>
    <r>
      <rPr>
        <sz val="10"/>
        <rFont val="Arial Narrow"/>
        <family val="2"/>
      </rPr>
      <t xml:space="preserve"> Taoyuan District</t>
    </r>
    <phoneticPr fontId="19" type="noConversion"/>
  </si>
  <si>
    <r>
      <t xml:space="preserve">              75-79</t>
    </r>
    <r>
      <rPr>
        <sz val="10"/>
        <rFont val="華康粗圓體"/>
        <family val="3"/>
        <charset val="136"/>
      </rPr>
      <t xml:space="preserve">歲  </t>
    </r>
    <r>
      <rPr>
        <sz val="10"/>
        <rFont val="Arial Narrow"/>
        <family val="2"/>
      </rPr>
      <t>75~79 Years</t>
    </r>
    <phoneticPr fontId="19" type="noConversion"/>
  </si>
  <si>
    <r>
      <t xml:space="preserve">               95-99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3"/>
      </rPr>
      <t xml:space="preserve">     </t>
    </r>
    <r>
      <rPr>
        <sz val="10"/>
        <rFont val="Arial Narrow"/>
        <family val="2"/>
      </rPr>
      <t>95~99 Years</t>
    </r>
    <phoneticPr fontId="19" type="noConversion"/>
  </si>
  <si>
    <r>
      <t xml:space="preserve">              80-84</t>
    </r>
    <r>
      <rPr>
        <sz val="10"/>
        <rFont val="華康粗圓體"/>
        <family val="3"/>
        <charset val="136"/>
      </rPr>
      <t xml:space="preserve">歲  </t>
    </r>
    <r>
      <rPr>
        <sz val="10"/>
        <rFont val="Arial Narrow"/>
        <family val="2"/>
      </rPr>
      <t>80~84 Years</t>
    </r>
    <phoneticPr fontId="19" type="noConversion"/>
  </si>
  <si>
    <r>
      <t xml:space="preserve">              70-74</t>
    </r>
    <r>
      <rPr>
        <sz val="10"/>
        <rFont val="華康粗圓體"/>
        <family val="3"/>
        <charset val="136"/>
      </rPr>
      <t xml:space="preserve">歲  </t>
    </r>
    <r>
      <rPr>
        <sz val="10"/>
        <rFont val="Arial Narrow"/>
        <family val="2"/>
      </rPr>
      <t>70~74 Years</t>
    </r>
    <phoneticPr fontId="19" type="noConversion"/>
  </si>
  <si>
    <r>
      <t xml:space="preserve">              65-69</t>
    </r>
    <r>
      <rPr>
        <sz val="10"/>
        <rFont val="華康粗圓體"/>
        <family val="3"/>
        <charset val="136"/>
      </rPr>
      <t xml:space="preserve">歲  </t>
    </r>
    <r>
      <rPr>
        <sz val="10"/>
        <rFont val="Arial Narrow"/>
        <family val="2"/>
      </rPr>
      <t>65~69 Years</t>
    </r>
    <phoneticPr fontId="19" type="noConversion"/>
  </si>
  <si>
    <r>
      <t xml:space="preserve">              60-64</t>
    </r>
    <r>
      <rPr>
        <sz val="10"/>
        <rFont val="華康粗圓體"/>
        <family val="3"/>
        <charset val="136"/>
      </rPr>
      <t xml:space="preserve">歲  </t>
    </r>
    <r>
      <rPr>
        <sz val="10"/>
        <rFont val="Arial Narrow"/>
        <family val="2"/>
      </rPr>
      <t>60~64 Years</t>
    </r>
    <phoneticPr fontId="19" type="noConversion"/>
  </si>
  <si>
    <r>
      <t xml:space="preserve">              55-59</t>
    </r>
    <r>
      <rPr>
        <sz val="10"/>
        <rFont val="華康粗圓體"/>
        <family val="3"/>
        <charset val="136"/>
      </rPr>
      <t xml:space="preserve">歲  </t>
    </r>
    <r>
      <rPr>
        <sz val="10"/>
        <rFont val="Arial Narrow"/>
        <family val="2"/>
      </rPr>
      <t>55~59 Years</t>
    </r>
    <phoneticPr fontId="19" type="noConversion"/>
  </si>
  <si>
    <r>
      <t xml:space="preserve">              50-54</t>
    </r>
    <r>
      <rPr>
        <sz val="10"/>
        <rFont val="華康粗圓體"/>
        <family val="3"/>
        <charset val="136"/>
      </rPr>
      <t xml:space="preserve">歲  </t>
    </r>
    <r>
      <rPr>
        <sz val="10"/>
        <rFont val="Arial Narrow"/>
        <family val="2"/>
      </rPr>
      <t>50~54 Years</t>
    </r>
    <phoneticPr fontId="19" type="noConversion"/>
  </si>
  <si>
    <r>
      <t xml:space="preserve">              45-49</t>
    </r>
    <r>
      <rPr>
        <sz val="10"/>
        <rFont val="華康粗圓體"/>
        <family val="3"/>
        <charset val="136"/>
      </rPr>
      <t xml:space="preserve">歲  </t>
    </r>
    <r>
      <rPr>
        <sz val="10"/>
        <rFont val="Arial Narrow"/>
        <family val="2"/>
      </rPr>
      <t>45~49 Years</t>
    </r>
    <phoneticPr fontId="19" type="noConversion"/>
  </si>
  <si>
    <r>
      <t xml:space="preserve">              40-44</t>
    </r>
    <r>
      <rPr>
        <sz val="10"/>
        <rFont val="華康粗圓體"/>
        <family val="3"/>
        <charset val="136"/>
      </rPr>
      <t xml:space="preserve">歲  </t>
    </r>
    <r>
      <rPr>
        <sz val="10"/>
        <rFont val="Arial Narrow"/>
        <family val="2"/>
      </rPr>
      <t>40~44 Years</t>
    </r>
    <phoneticPr fontId="19" type="noConversion"/>
  </si>
  <si>
    <r>
      <t xml:space="preserve">              35-39</t>
    </r>
    <r>
      <rPr>
        <sz val="10"/>
        <rFont val="華康粗圓體"/>
        <family val="3"/>
        <charset val="136"/>
      </rPr>
      <t xml:space="preserve">歲  </t>
    </r>
    <r>
      <rPr>
        <sz val="10"/>
        <rFont val="Arial Narrow"/>
        <family val="2"/>
      </rPr>
      <t>35~39 Years</t>
    </r>
    <phoneticPr fontId="19" type="noConversion"/>
  </si>
  <si>
    <r>
      <t xml:space="preserve">              30-34</t>
    </r>
    <r>
      <rPr>
        <sz val="10"/>
        <rFont val="華康粗圓體"/>
        <family val="3"/>
        <charset val="136"/>
      </rPr>
      <t xml:space="preserve">歲  </t>
    </r>
    <r>
      <rPr>
        <sz val="10"/>
        <rFont val="Arial Narrow"/>
        <family val="2"/>
      </rPr>
      <t>30~34 Years</t>
    </r>
    <phoneticPr fontId="19" type="noConversion"/>
  </si>
  <si>
    <r>
      <t xml:space="preserve">              20-24</t>
    </r>
    <r>
      <rPr>
        <sz val="10"/>
        <rFont val="華康粗圓體"/>
        <family val="3"/>
        <charset val="136"/>
      </rPr>
      <t xml:space="preserve">歲  </t>
    </r>
    <r>
      <rPr>
        <sz val="10"/>
        <rFont val="Arial Narrow"/>
        <family val="2"/>
      </rPr>
      <t>20~24 Years</t>
    </r>
    <phoneticPr fontId="19" type="noConversion"/>
  </si>
  <si>
    <r>
      <t xml:space="preserve">              15-19</t>
    </r>
    <r>
      <rPr>
        <sz val="10"/>
        <rFont val="華康粗圓體"/>
        <family val="3"/>
        <charset val="136"/>
      </rPr>
      <t xml:space="preserve">歲  </t>
    </r>
    <r>
      <rPr>
        <sz val="10"/>
        <rFont val="Arial Narrow"/>
        <family val="2"/>
      </rPr>
      <t>15~19 Years</t>
    </r>
    <phoneticPr fontId="19" type="noConversion"/>
  </si>
  <si>
    <r>
      <rPr>
        <sz val="10"/>
        <rFont val="華康粗圓體"/>
        <family val="3"/>
        <charset val="136"/>
      </rPr>
      <t>　觀音區</t>
    </r>
    <r>
      <rPr>
        <sz val="10"/>
        <rFont val="Arial Narrow"/>
        <family val="2"/>
      </rPr>
      <t xml:space="preserve"> Guanyin District</t>
    </r>
    <phoneticPr fontId="19" type="noConversion"/>
  </si>
  <si>
    <r>
      <rPr>
        <sz val="10"/>
        <rFont val="華康粗圓體"/>
        <family val="3"/>
        <charset val="136"/>
      </rPr>
      <t>　復興區</t>
    </r>
    <r>
      <rPr>
        <sz val="10"/>
        <rFont val="Arial Narrow"/>
        <family val="2"/>
      </rPr>
      <t xml:space="preserve"> Fuxing District</t>
    </r>
    <phoneticPr fontId="19" type="noConversion"/>
  </si>
  <si>
    <r>
      <rPr>
        <sz val="10"/>
        <rFont val="微軟正黑體"/>
        <family val="3"/>
        <charset val="136"/>
      </rPr>
      <t>　　</t>
    </r>
    <r>
      <rPr>
        <sz val="10"/>
        <rFont val="華康粗圓體"/>
        <family val="3"/>
        <charset val="136"/>
      </rPr>
      <t>桃園區</t>
    </r>
    <r>
      <rPr>
        <sz val="10"/>
        <rFont val="Arial Narrow"/>
        <family val="3"/>
      </rPr>
      <t xml:space="preserve">  </t>
    </r>
    <r>
      <rPr>
        <sz val="10"/>
        <rFont val="Arial Narrow"/>
        <family val="2"/>
      </rPr>
      <t>Taoyuan District</t>
    </r>
    <phoneticPr fontId="19" type="noConversion"/>
  </si>
  <si>
    <r>
      <rPr>
        <sz val="10"/>
        <rFont val="微軟正黑體"/>
        <family val="3"/>
        <charset val="136"/>
      </rPr>
      <t>　　</t>
    </r>
    <r>
      <rPr>
        <sz val="10"/>
        <rFont val="華康粗圓體"/>
        <family val="3"/>
        <charset val="136"/>
      </rPr>
      <t>中壢區</t>
    </r>
    <r>
      <rPr>
        <sz val="10"/>
        <rFont val="Arial Narrow"/>
        <family val="3"/>
      </rPr>
      <t xml:space="preserve">  </t>
    </r>
    <r>
      <rPr>
        <sz val="10"/>
        <rFont val="Arial Narrow"/>
        <family val="2"/>
      </rPr>
      <t xml:space="preserve">Zhongli District </t>
    </r>
    <phoneticPr fontId="19" type="noConversion"/>
  </si>
  <si>
    <r>
      <rPr>
        <sz val="10"/>
        <rFont val="微軟正黑體"/>
        <family val="3"/>
        <charset val="136"/>
      </rPr>
      <t>　　</t>
    </r>
    <r>
      <rPr>
        <sz val="10"/>
        <rFont val="華康粗圓體"/>
        <family val="3"/>
        <charset val="136"/>
      </rPr>
      <t>大溪區</t>
    </r>
    <r>
      <rPr>
        <sz val="10"/>
        <rFont val="Arial Narrow"/>
        <family val="3"/>
      </rPr>
      <t xml:space="preserve">  </t>
    </r>
    <r>
      <rPr>
        <sz val="10"/>
        <rFont val="Arial Narrow"/>
        <family val="2"/>
      </rPr>
      <t>Daxi District</t>
    </r>
    <phoneticPr fontId="19" type="noConversion"/>
  </si>
  <si>
    <r>
      <rPr>
        <sz val="10"/>
        <rFont val="微軟正黑體"/>
        <family val="3"/>
        <charset val="136"/>
      </rPr>
      <t>　　</t>
    </r>
    <r>
      <rPr>
        <sz val="10"/>
        <rFont val="華康粗圓體"/>
        <family val="3"/>
        <charset val="136"/>
      </rPr>
      <t>楊梅區</t>
    </r>
    <r>
      <rPr>
        <sz val="10"/>
        <rFont val="Arial Narrow"/>
        <family val="3"/>
      </rPr>
      <t xml:space="preserve">  </t>
    </r>
    <r>
      <rPr>
        <sz val="10"/>
        <rFont val="Arial Narrow"/>
        <family val="2"/>
      </rPr>
      <t>Yangmei District</t>
    </r>
    <phoneticPr fontId="19" type="noConversion"/>
  </si>
  <si>
    <r>
      <rPr>
        <sz val="10"/>
        <rFont val="微軟正黑體"/>
        <family val="3"/>
        <charset val="136"/>
      </rPr>
      <t>　　</t>
    </r>
    <r>
      <rPr>
        <sz val="10"/>
        <rFont val="華康粗圓體"/>
        <family val="3"/>
        <charset val="136"/>
      </rPr>
      <t>蘆竹區</t>
    </r>
    <r>
      <rPr>
        <sz val="10"/>
        <rFont val="Arial Narrow"/>
        <family val="3"/>
      </rPr>
      <t xml:space="preserve">  </t>
    </r>
    <r>
      <rPr>
        <sz val="10"/>
        <rFont val="Arial Narrow"/>
        <family val="2"/>
      </rPr>
      <t>Luzhu District</t>
    </r>
    <phoneticPr fontId="19" type="noConversion"/>
  </si>
  <si>
    <r>
      <rPr>
        <sz val="10"/>
        <rFont val="微軟正黑體"/>
        <family val="3"/>
        <charset val="136"/>
      </rPr>
      <t>　　</t>
    </r>
    <r>
      <rPr>
        <sz val="10"/>
        <rFont val="華康粗圓體"/>
        <family val="3"/>
        <charset val="136"/>
      </rPr>
      <t>大園區</t>
    </r>
    <r>
      <rPr>
        <sz val="10"/>
        <rFont val="Arial Narrow"/>
        <family val="3"/>
      </rPr>
      <t xml:space="preserve">  </t>
    </r>
    <r>
      <rPr>
        <sz val="10"/>
        <rFont val="Arial Narrow"/>
        <family val="2"/>
      </rPr>
      <t>Dayuan District</t>
    </r>
    <phoneticPr fontId="19" type="noConversion"/>
  </si>
  <si>
    <r>
      <rPr>
        <sz val="10"/>
        <rFont val="微軟正黑體"/>
        <family val="3"/>
        <charset val="136"/>
      </rPr>
      <t>　　</t>
    </r>
    <r>
      <rPr>
        <sz val="10"/>
        <rFont val="華康粗圓體"/>
        <family val="3"/>
        <charset val="136"/>
      </rPr>
      <t>龜山區</t>
    </r>
    <r>
      <rPr>
        <sz val="10"/>
        <rFont val="Arial Narrow"/>
        <family val="3"/>
      </rPr>
      <t xml:space="preserve">  </t>
    </r>
    <r>
      <rPr>
        <sz val="10"/>
        <rFont val="Arial Narrow"/>
        <family val="2"/>
      </rPr>
      <t>Guishan District</t>
    </r>
    <phoneticPr fontId="19" type="noConversion"/>
  </si>
  <si>
    <r>
      <rPr>
        <sz val="10"/>
        <rFont val="微軟正黑體"/>
        <family val="3"/>
        <charset val="136"/>
      </rPr>
      <t>　　</t>
    </r>
    <r>
      <rPr>
        <sz val="10"/>
        <rFont val="華康粗圓體"/>
        <family val="3"/>
        <charset val="136"/>
      </rPr>
      <t>八德區</t>
    </r>
    <r>
      <rPr>
        <sz val="10"/>
        <rFont val="Arial Narrow"/>
        <family val="3"/>
      </rPr>
      <t xml:space="preserve">  </t>
    </r>
    <r>
      <rPr>
        <sz val="10"/>
        <rFont val="Arial Narrow"/>
        <family val="2"/>
      </rPr>
      <t xml:space="preserve">Bade District </t>
    </r>
    <phoneticPr fontId="19" type="noConversion"/>
  </si>
  <si>
    <r>
      <rPr>
        <sz val="10"/>
        <rFont val="微軟正黑體"/>
        <family val="3"/>
        <charset val="136"/>
      </rPr>
      <t>　　</t>
    </r>
    <r>
      <rPr>
        <sz val="10"/>
        <rFont val="華康粗圓體"/>
        <family val="3"/>
        <charset val="136"/>
      </rPr>
      <t>龍潭區</t>
    </r>
    <r>
      <rPr>
        <sz val="10"/>
        <rFont val="Arial Narrow"/>
        <family val="3"/>
      </rPr>
      <t xml:space="preserve">  </t>
    </r>
    <r>
      <rPr>
        <sz val="10"/>
        <rFont val="Arial Narrow"/>
        <family val="2"/>
      </rPr>
      <t>Longtan District</t>
    </r>
    <phoneticPr fontId="19" type="noConversion"/>
  </si>
  <si>
    <r>
      <rPr>
        <sz val="10"/>
        <rFont val="微軟正黑體"/>
        <family val="3"/>
        <charset val="136"/>
      </rPr>
      <t>　　</t>
    </r>
    <r>
      <rPr>
        <sz val="10"/>
        <rFont val="華康粗圓體"/>
        <family val="3"/>
        <charset val="136"/>
      </rPr>
      <t>平鎮區</t>
    </r>
    <r>
      <rPr>
        <sz val="10"/>
        <rFont val="Arial Narrow"/>
        <family val="3"/>
      </rPr>
      <t xml:space="preserve">  </t>
    </r>
    <r>
      <rPr>
        <sz val="10"/>
        <rFont val="Arial Narrow"/>
        <family val="2"/>
      </rPr>
      <t>Pingzhen District</t>
    </r>
    <phoneticPr fontId="19" type="noConversion"/>
  </si>
  <si>
    <r>
      <rPr>
        <sz val="10"/>
        <rFont val="微軟正黑體"/>
        <family val="3"/>
        <charset val="136"/>
      </rPr>
      <t>　　</t>
    </r>
    <r>
      <rPr>
        <sz val="10"/>
        <rFont val="華康粗圓體"/>
        <family val="3"/>
        <charset val="136"/>
      </rPr>
      <t>新屋區</t>
    </r>
    <r>
      <rPr>
        <sz val="10"/>
        <rFont val="Arial Narrow"/>
        <family val="3"/>
      </rPr>
      <t xml:space="preserve">  </t>
    </r>
    <r>
      <rPr>
        <sz val="10"/>
        <rFont val="Arial Narrow"/>
        <family val="2"/>
      </rPr>
      <t xml:space="preserve">Xinwu District </t>
    </r>
    <phoneticPr fontId="19" type="noConversion"/>
  </si>
  <si>
    <r>
      <rPr>
        <sz val="10"/>
        <rFont val="微軟正黑體"/>
        <family val="3"/>
        <charset val="136"/>
      </rPr>
      <t>　　</t>
    </r>
    <r>
      <rPr>
        <sz val="10"/>
        <rFont val="華康粗圓體"/>
        <family val="3"/>
        <charset val="136"/>
      </rPr>
      <t>觀音區</t>
    </r>
    <r>
      <rPr>
        <sz val="10"/>
        <rFont val="Arial Narrow"/>
        <family val="3"/>
      </rPr>
      <t xml:space="preserve">  </t>
    </r>
    <r>
      <rPr>
        <sz val="10"/>
        <rFont val="Arial Narrow"/>
        <family val="2"/>
      </rPr>
      <t>Guanyin District</t>
    </r>
    <phoneticPr fontId="19" type="noConversion"/>
  </si>
  <si>
    <r>
      <rPr>
        <sz val="10"/>
        <rFont val="微軟正黑體"/>
        <family val="3"/>
        <charset val="136"/>
      </rPr>
      <t>　　</t>
    </r>
    <r>
      <rPr>
        <sz val="10"/>
        <rFont val="華康粗圓體"/>
        <family val="3"/>
        <charset val="136"/>
      </rPr>
      <t>復興區</t>
    </r>
    <r>
      <rPr>
        <sz val="10"/>
        <rFont val="Arial Narrow"/>
        <family val="3"/>
      </rPr>
      <t xml:space="preserve">  </t>
    </r>
    <r>
      <rPr>
        <sz val="10"/>
        <rFont val="Arial Narrow"/>
        <family val="2"/>
      </rPr>
      <t>Fuxing District</t>
    </r>
    <phoneticPr fontId="19" type="noConversion"/>
  </si>
  <si>
    <t xml:space="preserve">          3.The same-sex marriage law went into effect on May 24, 2019. The figures of married and divorced/ terminated</t>
    <phoneticPr fontId="19" type="noConversion"/>
  </si>
  <si>
    <t xml:space="preserve">             marriages couples included the same and different sex couples.</t>
    <phoneticPr fontId="19" type="noConversion"/>
  </si>
  <si>
    <t xml:space="preserve">              included the same and different sex marital status.</t>
    <phoneticPr fontId="19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</si>
  <si>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2-9</t>
    </r>
    <r>
      <rPr>
        <sz val="13"/>
        <rFont val="華康粗圓體"/>
        <family val="3"/>
        <charset val="136"/>
      </rPr>
      <t>、現住原住民族戶口數</t>
    </r>
    <phoneticPr fontId="19" type="noConversion"/>
  </si>
  <si>
    <t>Table 2-9. Households and Persons of Resident Indigene</t>
    <phoneticPr fontId="19" type="noConversion"/>
  </si>
  <si>
    <r>
      <rPr>
        <sz val="10"/>
        <rFont val="華康粗圓體"/>
        <family val="3"/>
        <charset val="136"/>
      </rPr>
      <t xml:space="preserve">年底及區別
</t>
    </r>
    <phoneticPr fontId="19" type="noConversion"/>
  </si>
  <si>
    <r>
      <rPr>
        <sz val="10"/>
        <rFont val="華康粗圓體"/>
        <family val="3"/>
        <charset val="136"/>
      </rPr>
      <t>戶　數</t>
    </r>
    <r>
      <rPr>
        <sz val="10"/>
        <rFont val="Arial Narrow"/>
        <family val="2"/>
      </rPr>
      <t xml:space="preserve"> (</t>
    </r>
    <r>
      <rPr>
        <sz val="10"/>
        <rFont val="華康粗圓體"/>
        <family val="3"/>
        <charset val="136"/>
      </rPr>
      <t>戶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　</t>
    </r>
    <r>
      <rPr>
        <sz val="10"/>
        <rFont val="Arial Narrow"/>
        <family val="2"/>
      </rPr>
      <t>No. of Households (Households)</t>
    </r>
    <phoneticPr fontId="19" type="noConversion"/>
  </si>
  <si>
    <r>
      <rPr>
        <sz val="10"/>
        <rFont val="華康粗圓體"/>
        <family val="3"/>
        <charset val="136"/>
      </rPr>
      <t>人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  <charset val="136"/>
      </rPr>
      <t>口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  <charset val="136"/>
      </rPr>
      <t>數</t>
    </r>
    <r>
      <rPr>
        <sz val="10"/>
        <rFont val="Arial Narrow"/>
        <family val="2"/>
      </rPr>
      <t xml:space="preserve"> (</t>
    </r>
    <r>
      <rPr>
        <sz val="10"/>
        <rFont val="華康粗圓體"/>
        <family val="3"/>
        <charset val="136"/>
      </rPr>
      <t>人</t>
    </r>
    <r>
      <rPr>
        <sz val="10"/>
        <rFont val="Arial Narrow"/>
        <family val="2"/>
      </rPr>
      <t>)</t>
    </r>
    <phoneticPr fontId="19" type="noConversion"/>
  </si>
  <si>
    <r>
      <rPr>
        <sz val="10"/>
        <rFont val="華康粗圓體"/>
        <family val="3"/>
        <charset val="136"/>
      </rPr>
      <t>合　　計</t>
    </r>
  </si>
  <si>
    <r>
      <rPr>
        <sz val="10"/>
        <rFont val="華康粗圓體"/>
        <family val="3"/>
        <charset val="136"/>
      </rPr>
      <t>平地原住民族</t>
    </r>
    <phoneticPr fontId="19" type="noConversion"/>
  </si>
  <si>
    <r>
      <rPr>
        <sz val="10"/>
        <rFont val="華康粗圓體"/>
        <family val="3"/>
        <charset val="136"/>
      </rPr>
      <t>山地原住民族</t>
    </r>
    <phoneticPr fontId="19" type="noConversion"/>
  </si>
  <si>
    <r>
      <rPr>
        <sz val="10"/>
        <rFont val="華康粗圓體"/>
        <family val="3"/>
        <charset val="136"/>
      </rPr>
      <t>合</t>
    </r>
  </si>
  <si>
    <r>
      <rPr>
        <sz val="10"/>
        <rFont val="華康粗圓體"/>
        <family val="3"/>
        <charset val="136"/>
      </rPr>
      <t>計</t>
    </r>
    <phoneticPr fontId="19" type="noConversion"/>
  </si>
  <si>
    <r>
      <rPr>
        <sz val="10"/>
        <rFont val="華康粗圓體"/>
        <family val="3"/>
        <charset val="136"/>
      </rPr>
      <t>平地原住民族　</t>
    </r>
    <r>
      <rPr>
        <sz val="10"/>
        <rFont val="Arial Narrow"/>
        <family val="2"/>
      </rPr>
      <t>Indigene of Plain-land</t>
    </r>
    <phoneticPr fontId="19" type="noConversion"/>
  </si>
  <si>
    <r>
      <rPr>
        <sz val="10"/>
        <rFont val="華康粗圓體"/>
        <family val="3"/>
        <charset val="136"/>
      </rPr>
      <t>山地原住民族　</t>
    </r>
    <r>
      <rPr>
        <sz val="10"/>
        <rFont val="Arial Narrow"/>
        <family val="2"/>
      </rPr>
      <t>Indigene of Mountain</t>
    </r>
    <phoneticPr fontId="19" type="noConversion"/>
  </si>
  <si>
    <t>End of Year &amp; District</t>
    <phoneticPr fontId="19" type="noConversion"/>
  </si>
  <si>
    <t xml:space="preserve"> Total</t>
  </si>
  <si>
    <t>Indigene of
Plain-land</t>
    <phoneticPr fontId="19" type="noConversion"/>
  </si>
  <si>
    <t>Indigene of
Mountain</t>
    <phoneticPr fontId="19" type="noConversion"/>
  </si>
  <si>
    <r>
      <rPr>
        <sz val="10"/>
        <rFont val="華康粗圓體"/>
        <family val="3"/>
        <charset val="136"/>
      </rPr>
      <t>民</t>
    </r>
    <r>
      <rPr>
        <sz val="10"/>
        <rFont val="華康粗圓體"/>
        <family val="3"/>
        <charset val="136"/>
      </rPr>
      <t>國</t>
    </r>
    <r>
      <rPr>
        <sz val="10"/>
        <rFont val="Arial Narrow"/>
        <family val="2"/>
      </rPr>
      <t>9</t>
    </r>
    <r>
      <rPr>
        <sz val="10"/>
        <rFont val="Arial Narrow"/>
        <family val="2"/>
      </rPr>
      <t>9</t>
    </r>
    <r>
      <rPr>
        <sz val="10"/>
        <rFont val="華康粗圓體"/>
        <family val="3"/>
        <charset val="136"/>
      </rPr>
      <t>年</t>
    </r>
    <r>
      <rPr>
        <sz val="10"/>
        <rFont val="華康粗圓體"/>
        <family val="3"/>
        <charset val="136"/>
      </rPr>
      <t>底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E</t>
    </r>
    <r>
      <rPr>
        <sz val="10"/>
        <rFont val="Arial Narrow"/>
        <family val="2"/>
      </rPr>
      <t>n</t>
    </r>
    <r>
      <rPr>
        <sz val="10"/>
        <rFont val="Arial Narrow"/>
        <family val="2"/>
      </rPr>
      <t>d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o</t>
    </r>
    <r>
      <rPr>
        <sz val="10"/>
        <rFont val="Arial Narrow"/>
        <family val="2"/>
      </rPr>
      <t>f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2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0</t>
    </r>
  </si>
  <si>
    <r>
      <rPr>
        <sz val="10"/>
        <rFont val="華康粗圓體"/>
        <family val="3"/>
        <charset val="136"/>
      </rPr>
      <t>民</t>
    </r>
    <r>
      <rPr>
        <sz val="10"/>
        <rFont val="華康粗圓體"/>
        <family val="3"/>
        <charset val="136"/>
      </rPr>
      <t>國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0</t>
    </r>
    <r>
      <rPr>
        <sz val="10"/>
        <rFont val="華康粗圓體"/>
        <family val="3"/>
        <charset val="136"/>
      </rPr>
      <t>年</t>
    </r>
    <r>
      <rPr>
        <sz val="10"/>
        <rFont val="華康粗圓體"/>
        <family val="3"/>
        <charset val="136"/>
      </rPr>
      <t>底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E</t>
    </r>
    <r>
      <rPr>
        <sz val="10"/>
        <rFont val="Arial Narrow"/>
        <family val="2"/>
      </rPr>
      <t>n</t>
    </r>
    <r>
      <rPr>
        <sz val="10"/>
        <rFont val="Arial Narrow"/>
        <family val="2"/>
      </rPr>
      <t>d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o</t>
    </r>
    <r>
      <rPr>
        <sz val="10"/>
        <rFont val="Arial Narrow"/>
        <family val="2"/>
      </rPr>
      <t>f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2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1</t>
    </r>
  </si>
  <si>
    <r>
      <rPr>
        <sz val="10"/>
        <rFont val="華康粗圓體"/>
        <family val="3"/>
        <charset val="136"/>
      </rPr>
      <t>民</t>
    </r>
    <r>
      <rPr>
        <sz val="10"/>
        <rFont val="華康粗圓體"/>
        <family val="3"/>
        <charset val="136"/>
      </rPr>
      <t>國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1</t>
    </r>
    <r>
      <rPr>
        <sz val="10"/>
        <rFont val="華康粗圓體"/>
        <family val="3"/>
        <charset val="136"/>
      </rPr>
      <t>年</t>
    </r>
    <r>
      <rPr>
        <sz val="10"/>
        <rFont val="華康粗圓體"/>
        <family val="3"/>
        <charset val="136"/>
      </rPr>
      <t>底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E</t>
    </r>
    <r>
      <rPr>
        <sz val="10"/>
        <rFont val="Arial Narrow"/>
        <family val="2"/>
      </rPr>
      <t>n</t>
    </r>
    <r>
      <rPr>
        <sz val="10"/>
        <rFont val="Arial Narrow"/>
        <family val="2"/>
      </rPr>
      <t>d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o</t>
    </r>
    <r>
      <rPr>
        <sz val="10"/>
        <rFont val="Arial Narrow"/>
        <family val="2"/>
      </rPr>
      <t>f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2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2</t>
    </r>
  </si>
  <si>
    <r>
      <rPr>
        <sz val="10"/>
        <rFont val="華康粗圓體"/>
        <family val="3"/>
        <charset val="136"/>
      </rPr>
      <t>民</t>
    </r>
    <r>
      <rPr>
        <sz val="10"/>
        <rFont val="華康粗圓體"/>
        <family val="3"/>
        <charset val="136"/>
      </rPr>
      <t>國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2</t>
    </r>
    <r>
      <rPr>
        <sz val="10"/>
        <rFont val="華康粗圓體"/>
        <family val="3"/>
        <charset val="136"/>
      </rPr>
      <t>年</t>
    </r>
    <r>
      <rPr>
        <sz val="10"/>
        <rFont val="華康粗圓體"/>
        <family val="3"/>
        <charset val="136"/>
      </rPr>
      <t>底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E</t>
    </r>
    <r>
      <rPr>
        <sz val="10"/>
        <rFont val="Arial Narrow"/>
        <family val="2"/>
      </rPr>
      <t>n</t>
    </r>
    <r>
      <rPr>
        <sz val="10"/>
        <rFont val="Arial Narrow"/>
        <family val="2"/>
      </rPr>
      <t>d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o</t>
    </r>
    <r>
      <rPr>
        <sz val="10"/>
        <rFont val="Arial Narrow"/>
        <family val="2"/>
      </rPr>
      <t>f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2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3</t>
    </r>
  </si>
  <si>
    <r>
      <rPr>
        <sz val="10"/>
        <rFont val="華康粗圓體"/>
        <family val="3"/>
        <charset val="136"/>
      </rPr>
      <t>民</t>
    </r>
    <r>
      <rPr>
        <sz val="10"/>
        <rFont val="華康粗圓體"/>
        <family val="3"/>
        <charset val="136"/>
      </rPr>
      <t>國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3</t>
    </r>
    <r>
      <rPr>
        <sz val="10"/>
        <rFont val="華康粗圓體"/>
        <family val="3"/>
        <charset val="136"/>
      </rPr>
      <t>年</t>
    </r>
    <r>
      <rPr>
        <sz val="10"/>
        <rFont val="華康粗圓體"/>
        <family val="3"/>
        <charset val="136"/>
      </rPr>
      <t>底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E</t>
    </r>
    <r>
      <rPr>
        <sz val="10"/>
        <rFont val="Arial Narrow"/>
        <family val="2"/>
      </rPr>
      <t>n</t>
    </r>
    <r>
      <rPr>
        <sz val="10"/>
        <rFont val="Arial Narrow"/>
        <family val="2"/>
      </rPr>
      <t>d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o</t>
    </r>
    <r>
      <rPr>
        <sz val="10"/>
        <rFont val="Arial Narrow"/>
        <family val="2"/>
      </rPr>
      <t>f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2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4</t>
    </r>
  </si>
  <si>
    <r>
      <rPr>
        <sz val="10"/>
        <rFont val="華康粗圓體"/>
        <family val="3"/>
        <charset val="136"/>
      </rPr>
      <t>民</t>
    </r>
    <r>
      <rPr>
        <sz val="10"/>
        <rFont val="華康粗圓體"/>
        <family val="3"/>
        <charset val="136"/>
      </rPr>
      <t>國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4</t>
    </r>
    <r>
      <rPr>
        <sz val="10"/>
        <rFont val="華康粗圓體"/>
        <family val="3"/>
        <charset val="136"/>
      </rPr>
      <t>年</t>
    </r>
    <r>
      <rPr>
        <sz val="10"/>
        <rFont val="華康粗圓體"/>
        <family val="3"/>
        <charset val="136"/>
      </rPr>
      <t>底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E</t>
    </r>
    <r>
      <rPr>
        <sz val="10"/>
        <rFont val="Arial Narrow"/>
        <family val="2"/>
      </rPr>
      <t>n</t>
    </r>
    <r>
      <rPr>
        <sz val="10"/>
        <rFont val="Arial Narrow"/>
        <family val="2"/>
      </rPr>
      <t>d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o</t>
    </r>
    <r>
      <rPr>
        <sz val="10"/>
        <rFont val="Arial Narrow"/>
        <family val="2"/>
      </rPr>
      <t>f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2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5</t>
    </r>
  </si>
  <si>
    <r>
      <rPr>
        <sz val="10"/>
        <rFont val="華康粗圓體"/>
        <family val="3"/>
        <charset val="136"/>
      </rPr>
      <t>民</t>
    </r>
    <r>
      <rPr>
        <sz val="10"/>
        <rFont val="華康粗圓體"/>
        <family val="3"/>
        <charset val="136"/>
      </rPr>
      <t>國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5</t>
    </r>
    <r>
      <rPr>
        <sz val="10"/>
        <rFont val="華康粗圓體"/>
        <family val="3"/>
        <charset val="136"/>
      </rPr>
      <t>年</t>
    </r>
    <r>
      <rPr>
        <sz val="10"/>
        <rFont val="華康粗圓體"/>
        <family val="3"/>
        <charset val="136"/>
      </rPr>
      <t>底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E</t>
    </r>
    <r>
      <rPr>
        <sz val="10"/>
        <rFont val="Arial Narrow"/>
        <family val="2"/>
      </rPr>
      <t>n</t>
    </r>
    <r>
      <rPr>
        <sz val="10"/>
        <rFont val="Arial Narrow"/>
        <family val="2"/>
      </rPr>
      <t>d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o</t>
    </r>
    <r>
      <rPr>
        <sz val="10"/>
        <rFont val="Arial Narrow"/>
        <family val="2"/>
      </rPr>
      <t>f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2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6</t>
    </r>
  </si>
  <si>
    <r>
      <rPr>
        <sz val="10"/>
        <rFont val="華康粗圓體"/>
        <family val="3"/>
        <charset val="136"/>
      </rPr>
      <t>民</t>
    </r>
    <r>
      <rPr>
        <sz val="10"/>
        <rFont val="華康粗圓體"/>
        <family val="3"/>
        <charset val="136"/>
      </rPr>
      <t>國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6</t>
    </r>
    <r>
      <rPr>
        <sz val="10"/>
        <rFont val="華康粗圓體"/>
        <family val="3"/>
        <charset val="136"/>
      </rPr>
      <t>年</t>
    </r>
    <r>
      <rPr>
        <sz val="10"/>
        <rFont val="華康粗圓體"/>
        <family val="3"/>
        <charset val="136"/>
      </rPr>
      <t>底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E</t>
    </r>
    <r>
      <rPr>
        <sz val="10"/>
        <rFont val="Arial Narrow"/>
        <family val="2"/>
      </rPr>
      <t>n</t>
    </r>
    <r>
      <rPr>
        <sz val="10"/>
        <rFont val="Arial Narrow"/>
        <family val="2"/>
      </rPr>
      <t>d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o</t>
    </r>
    <r>
      <rPr>
        <sz val="10"/>
        <rFont val="Arial Narrow"/>
        <family val="2"/>
      </rPr>
      <t>f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2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7</t>
    </r>
  </si>
  <si>
    <r>
      <rPr>
        <sz val="10"/>
        <rFont val="華康粗圓體"/>
        <family val="3"/>
        <charset val="136"/>
      </rPr>
      <t>民</t>
    </r>
    <r>
      <rPr>
        <sz val="10"/>
        <rFont val="華康粗圓體"/>
        <family val="3"/>
        <charset val="136"/>
      </rPr>
      <t>國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7</t>
    </r>
    <r>
      <rPr>
        <sz val="10"/>
        <rFont val="華康粗圓體"/>
        <family val="3"/>
        <charset val="136"/>
      </rPr>
      <t>年</t>
    </r>
    <r>
      <rPr>
        <sz val="10"/>
        <rFont val="華康粗圓體"/>
        <family val="3"/>
        <charset val="136"/>
      </rPr>
      <t>底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E</t>
    </r>
    <r>
      <rPr>
        <sz val="10"/>
        <rFont val="Arial Narrow"/>
        <family val="2"/>
      </rPr>
      <t>n</t>
    </r>
    <r>
      <rPr>
        <sz val="10"/>
        <rFont val="Arial Narrow"/>
        <family val="2"/>
      </rPr>
      <t>d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o</t>
    </r>
    <r>
      <rPr>
        <sz val="10"/>
        <rFont val="Arial Narrow"/>
        <family val="2"/>
      </rPr>
      <t>f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2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8</t>
    </r>
  </si>
  <si>
    <r>
      <rPr>
        <sz val="10"/>
        <rFont val="華康粗圓體"/>
        <family val="3"/>
        <charset val="136"/>
      </rPr>
      <t>民</t>
    </r>
    <r>
      <rPr>
        <sz val="10"/>
        <rFont val="華康粗圓體"/>
        <family val="3"/>
        <charset val="136"/>
      </rPr>
      <t>國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8</t>
    </r>
    <r>
      <rPr>
        <sz val="10"/>
        <rFont val="華康粗圓體"/>
        <family val="3"/>
        <charset val="136"/>
      </rPr>
      <t>年</t>
    </r>
    <r>
      <rPr>
        <sz val="10"/>
        <rFont val="華康粗圓體"/>
        <family val="3"/>
        <charset val="136"/>
      </rPr>
      <t>底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E</t>
    </r>
    <r>
      <rPr>
        <sz val="10"/>
        <rFont val="Arial Narrow"/>
        <family val="2"/>
      </rPr>
      <t>n</t>
    </r>
    <r>
      <rPr>
        <sz val="10"/>
        <rFont val="Arial Narrow"/>
        <family val="2"/>
      </rPr>
      <t>d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o</t>
    </r>
    <r>
      <rPr>
        <sz val="10"/>
        <rFont val="Arial Narrow"/>
        <family val="2"/>
      </rPr>
      <t>f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2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9</t>
    </r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</si>
  <si>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2-10</t>
    </r>
    <r>
      <rPr>
        <sz val="13"/>
        <rFont val="華康粗圓體"/>
        <family val="3"/>
        <charset val="136"/>
      </rPr>
      <t>、現住原住民族年齡分配</t>
    </r>
    <phoneticPr fontId="19" type="noConversion"/>
  </si>
  <si>
    <t>Table 2-10. Resident Indigene by Age Group</t>
  </si>
  <si>
    <r>
      <rPr>
        <sz val="10"/>
        <rFont val="華康粗圓體"/>
        <family val="3"/>
        <charset val="136"/>
      </rPr>
      <t>單位：人</t>
    </r>
    <phoneticPr fontId="19" type="noConversion"/>
  </si>
  <si>
    <r>
      <rPr>
        <sz val="10"/>
        <rFont val="華康粗圓體"/>
        <family val="3"/>
        <charset val="136"/>
      </rPr>
      <t xml:space="preserve">身分別
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平地或山地</t>
    </r>
    <r>
      <rPr>
        <sz val="10"/>
        <rFont val="Arial Narrow"/>
        <family val="2"/>
      </rPr>
      <t>)</t>
    </r>
    <phoneticPr fontId="19" type="noConversion"/>
  </si>
  <si>
    <r>
      <t>80</t>
    </r>
    <r>
      <rPr>
        <sz val="10"/>
        <rFont val="華康粗圓體"/>
        <family val="3"/>
        <charset val="136"/>
      </rPr>
      <t>歲以上</t>
    </r>
  </si>
  <si>
    <t xml:space="preserve">End of Year 
</t>
    <phoneticPr fontId="19" type="noConversion"/>
  </si>
  <si>
    <t xml:space="preserve">Sex
</t>
    <phoneticPr fontId="19" type="noConversion"/>
  </si>
  <si>
    <t>By Status
(Plain-land or Mountain)</t>
    <phoneticPr fontId="19" type="noConversion"/>
  </si>
  <si>
    <t>Grand 
Total</t>
  </si>
  <si>
    <t>0~4
Years</t>
  </si>
  <si>
    <t>10~14
Years</t>
  </si>
  <si>
    <t>50~54
Years</t>
    <phoneticPr fontId="19" type="noConversion"/>
  </si>
  <si>
    <t>80 Years
&amp; Over</t>
  </si>
  <si>
    <r>
      <rPr>
        <sz val="10"/>
        <rFont val="華康粗圓體"/>
        <family val="3"/>
        <charset val="136"/>
      </rPr>
      <t>民</t>
    </r>
    <r>
      <rPr>
        <sz val="10"/>
        <rFont val="華康粗圓體"/>
        <family val="3"/>
        <charset val="136"/>
      </rPr>
      <t>國</t>
    </r>
    <r>
      <rPr>
        <sz val="10"/>
        <rFont val="Arial Narrow"/>
        <family val="2"/>
      </rPr>
      <t>9</t>
    </r>
    <r>
      <rPr>
        <sz val="10"/>
        <rFont val="Arial Narrow"/>
        <family val="2"/>
      </rPr>
      <t>9</t>
    </r>
    <r>
      <rPr>
        <sz val="10"/>
        <rFont val="華康粗圓體"/>
        <family val="3"/>
        <charset val="136"/>
      </rPr>
      <t>年</t>
    </r>
    <r>
      <rPr>
        <sz val="10"/>
        <rFont val="華康粗圓體"/>
        <family val="3"/>
        <charset val="136"/>
      </rPr>
      <t>底</t>
    </r>
    <r>
      <rPr>
        <sz val="10"/>
        <rFont val="Arial Narrow"/>
        <family val="2"/>
      </rPr>
      <t>_x000D_</t>
    </r>
    <r>
      <rPr>
        <sz val="10"/>
        <rFont val="Arial Narrow"/>
        <family val="2"/>
      </rPr>
      <t xml:space="preserve">
</t>
    </r>
    <r>
      <rPr>
        <sz val="10"/>
        <rFont val="Arial Narrow"/>
        <family val="2"/>
      </rPr>
      <t>E</t>
    </r>
    <r>
      <rPr>
        <sz val="10"/>
        <rFont val="Arial Narrow"/>
        <family val="2"/>
      </rPr>
      <t>n</t>
    </r>
    <r>
      <rPr>
        <sz val="10"/>
        <rFont val="Arial Narrow"/>
        <family val="2"/>
      </rPr>
      <t>d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o</t>
    </r>
    <r>
      <rPr>
        <sz val="10"/>
        <rFont val="Arial Narrow"/>
        <family val="2"/>
      </rPr>
      <t>f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2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0</t>
    </r>
  </si>
  <si>
    <r>
      <rPr>
        <sz val="10"/>
        <rFont val="華康粗圓體"/>
        <family val="3"/>
        <charset val="136"/>
      </rPr>
      <t>計</t>
    </r>
    <r>
      <rPr>
        <sz val="10"/>
        <rFont val="Arial Narrow"/>
        <family val="2"/>
      </rPr>
      <t xml:space="preserve">  Total</t>
    </r>
  </si>
  <si>
    <r>
      <rPr>
        <sz val="10"/>
        <rFont val="華康粗圓體"/>
        <family val="3"/>
        <charset val="136"/>
      </rPr>
      <t>平地</t>
    </r>
    <r>
      <rPr>
        <sz val="10"/>
        <rFont val="Arial Narrow"/>
        <family val="2"/>
      </rPr>
      <t xml:space="preserve"> Plain-land</t>
    </r>
  </si>
  <si>
    <r>
      <rPr>
        <sz val="10"/>
        <rFont val="華康粗圓體"/>
        <family val="3"/>
        <charset val="136"/>
      </rPr>
      <t>山地</t>
    </r>
    <r>
      <rPr>
        <sz val="10"/>
        <rFont val="Arial Narrow"/>
        <family val="2"/>
      </rPr>
      <t xml:space="preserve"> Mountain</t>
    </r>
  </si>
  <si>
    <r>
      <rPr>
        <sz val="10"/>
        <rFont val="華康粗圓體"/>
        <family val="3"/>
        <charset val="136"/>
      </rPr>
      <t>民</t>
    </r>
    <r>
      <rPr>
        <sz val="10"/>
        <rFont val="華康粗圓體"/>
        <family val="3"/>
        <charset val="136"/>
      </rPr>
      <t>國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0</t>
    </r>
    <r>
      <rPr>
        <sz val="10"/>
        <rFont val="華康粗圓體"/>
        <family val="3"/>
        <charset val="136"/>
      </rPr>
      <t>年</t>
    </r>
    <r>
      <rPr>
        <sz val="10"/>
        <rFont val="華康粗圓體"/>
        <family val="3"/>
        <charset val="136"/>
      </rPr>
      <t>底</t>
    </r>
    <r>
      <rPr>
        <sz val="10"/>
        <rFont val="Arial Narrow"/>
        <family val="2"/>
      </rPr>
      <t>_x000D_</t>
    </r>
    <r>
      <rPr>
        <sz val="10"/>
        <rFont val="Arial Narrow"/>
        <family val="2"/>
      </rPr>
      <t xml:space="preserve">
</t>
    </r>
    <r>
      <rPr>
        <sz val="10"/>
        <rFont val="Arial Narrow"/>
        <family val="2"/>
      </rPr>
      <t>E</t>
    </r>
    <r>
      <rPr>
        <sz val="10"/>
        <rFont val="Arial Narrow"/>
        <family val="2"/>
      </rPr>
      <t>n</t>
    </r>
    <r>
      <rPr>
        <sz val="10"/>
        <rFont val="Arial Narrow"/>
        <family val="2"/>
      </rPr>
      <t>d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o</t>
    </r>
    <r>
      <rPr>
        <sz val="10"/>
        <rFont val="Arial Narrow"/>
        <family val="2"/>
      </rPr>
      <t>f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2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1</t>
    </r>
  </si>
  <si>
    <r>
      <rPr>
        <sz val="10"/>
        <rFont val="華康粗圓體"/>
        <family val="3"/>
        <charset val="136"/>
      </rPr>
      <t xml:space="preserve">女
</t>
    </r>
    <r>
      <rPr>
        <sz val="10"/>
        <rFont val="Arial Narrow"/>
        <family val="2"/>
      </rPr>
      <t>Female</t>
    </r>
    <phoneticPr fontId="19" type="noConversion"/>
  </si>
  <si>
    <r>
      <rPr>
        <sz val="10"/>
        <rFont val="華康粗圓體"/>
        <family val="3"/>
        <charset val="136"/>
      </rPr>
      <t>民</t>
    </r>
    <r>
      <rPr>
        <sz val="10"/>
        <rFont val="華康粗圓體"/>
        <family val="3"/>
        <charset val="136"/>
      </rPr>
      <t>國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1</t>
    </r>
    <r>
      <rPr>
        <sz val="10"/>
        <rFont val="華康粗圓體"/>
        <family val="3"/>
        <charset val="136"/>
      </rPr>
      <t>年</t>
    </r>
    <r>
      <rPr>
        <sz val="10"/>
        <rFont val="華康粗圓體"/>
        <family val="3"/>
        <charset val="136"/>
      </rPr>
      <t>底</t>
    </r>
    <r>
      <rPr>
        <sz val="10"/>
        <rFont val="Arial Narrow"/>
        <family val="2"/>
      </rPr>
      <t>_x000D_</t>
    </r>
    <r>
      <rPr>
        <sz val="10"/>
        <rFont val="Arial Narrow"/>
        <family val="2"/>
      </rPr>
      <t xml:space="preserve">
</t>
    </r>
    <r>
      <rPr>
        <sz val="10"/>
        <rFont val="Arial Narrow"/>
        <family val="2"/>
      </rPr>
      <t>E</t>
    </r>
    <r>
      <rPr>
        <sz val="10"/>
        <rFont val="Arial Narrow"/>
        <family val="2"/>
      </rPr>
      <t>n</t>
    </r>
    <r>
      <rPr>
        <sz val="10"/>
        <rFont val="Arial Narrow"/>
        <family val="2"/>
      </rPr>
      <t>d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o</t>
    </r>
    <r>
      <rPr>
        <sz val="10"/>
        <rFont val="Arial Narrow"/>
        <family val="2"/>
      </rPr>
      <t>f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2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2</t>
    </r>
  </si>
  <si>
    <r>
      <rPr>
        <sz val="10"/>
        <rFont val="華康粗圓體"/>
        <family val="3"/>
        <charset val="136"/>
      </rPr>
      <t>計</t>
    </r>
    <r>
      <rPr>
        <sz val="10"/>
        <rFont val="Arial Narrow"/>
        <family val="2"/>
      </rPr>
      <t xml:space="preserve">  Total</t>
    </r>
    <phoneticPr fontId="19" type="noConversion"/>
  </si>
  <si>
    <r>
      <rPr>
        <sz val="10"/>
        <rFont val="華康粗圓體"/>
        <family val="3"/>
        <charset val="136"/>
      </rPr>
      <t>民</t>
    </r>
    <r>
      <rPr>
        <sz val="10"/>
        <rFont val="華康粗圓體"/>
        <family val="3"/>
        <charset val="136"/>
      </rPr>
      <t>國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2</t>
    </r>
    <r>
      <rPr>
        <sz val="10"/>
        <rFont val="華康粗圓體"/>
        <family val="3"/>
        <charset val="136"/>
      </rPr>
      <t>年</t>
    </r>
    <r>
      <rPr>
        <sz val="10"/>
        <rFont val="華康粗圓體"/>
        <family val="3"/>
        <charset val="136"/>
      </rPr>
      <t>底</t>
    </r>
    <r>
      <rPr>
        <sz val="10"/>
        <rFont val="Arial Narrow"/>
        <family val="2"/>
      </rPr>
      <t>_x000D_</t>
    </r>
    <r>
      <rPr>
        <sz val="10"/>
        <rFont val="Arial Narrow"/>
        <family val="2"/>
      </rPr>
      <t xml:space="preserve">
</t>
    </r>
    <r>
      <rPr>
        <sz val="10"/>
        <rFont val="Arial Narrow"/>
        <family val="2"/>
      </rPr>
      <t>E</t>
    </r>
    <r>
      <rPr>
        <sz val="10"/>
        <rFont val="Arial Narrow"/>
        <family val="2"/>
      </rPr>
      <t>n</t>
    </r>
    <r>
      <rPr>
        <sz val="10"/>
        <rFont val="Arial Narrow"/>
        <family val="2"/>
      </rPr>
      <t>d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o</t>
    </r>
    <r>
      <rPr>
        <sz val="10"/>
        <rFont val="Arial Narrow"/>
        <family val="2"/>
      </rPr>
      <t>f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2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3</t>
    </r>
  </si>
  <si>
    <r>
      <rPr>
        <sz val="10"/>
        <rFont val="華康粗圓體"/>
        <family val="3"/>
        <charset val="136"/>
      </rPr>
      <t>民</t>
    </r>
    <r>
      <rPr>
        <sz val="10"/>
        <rFont val="華康粗圓體"/>
        <family val="3"/>
        <charset val="136"/>
      </rPr>
      <t>國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3</t>
    </r>
    <r>
      <rPr>
        <sz val="10"/>
        <rFont val="華康粗圓體"/>
        <family val="3"/>
        <charset val="136"/>
      </rPr>
      <t>年</t>
    </r>
    <r>
      <rPr>
        <sz val="10"/>
        <rFont val="華康粗圓體"/>
        <family val="3"/>
        <charset val="136"/>
      </rPr>
      <t>底</t>
    </r>
    <r>
      <rPr>
        <sz val="10"/>
        <rFont val="Arial Narrow"/>
        <family val="2"/>
      </rPr>
      <t>_x000D_</t>
    </r>
    <r>
      <rPr>
        <sz val="10"/>
        <rFont val="Arial Narrow"/>
        <family val="2"/>
      </rPr>
      <t xml:space="preserve">
</t>
    </r>
    <r>
      <rPr>
        <sz val="10"/>
        <rFont val="Arial Narrow"/>
        <family val="2"/>
      </rPr>
      <t>E</t>
    </r>
    <r>
      <rPr>
        <sz val="10"/>
        <rFont val="Arial Narrow"/>
        <family val="2"/>
      </rPr>
      <t>n</t>
    </r>
    <r>
      <rPr>
        <sz val="10"/>
        <rFont val="Arial Narrow"/>
        <family val="2"/>
      </rPr>
      <t>d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o</t>
    </r>
    <r>
      <rPr>
        <sz val="10"/>
        <rFont val="Arial Narrow"/>
        <family val="2"/>
      </rPr>
      <t>f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2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4</t>
    </r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</si>
  <si>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2-10</t>
    </r>
    <r>
      <rPr>
        <sz val="13"/>
        <rFont val="華康粗圓體"/>
        <family val="3"/>
        <charset val="136"/>
      </rPr>
      <t>、現住原住民族年齡分配（續</t>
    </r>
    <r>
      <rPr>
        <sz val="13"/>
        <rFont val="Arial Narrow"/>
        <family val="2"/>
      </rPr>
      <t xml:space="preserve"> 1</t>
    </r>
    <r>
      <rPr>
        <sz val="13"/>
        <rFont val="華康粗圓體"/>
        <family val="3"/>
        <charset val="136"/>
      </rPr>
      <t>）</t>
    </r>
    <phoneticPr fontId="19" type="noConversion"/>
  </si>
  <si>
    <t>Table 2-10. Resident Indigene by Age Group (Cont. 1)</t>
  </si>
  <si>
    <r>
      <t>25-29</t>
    </r>
    <r>
      <rPr>
        <sz val="10"/>
        <rFont val="華康粗圓體"/>
        <family val="3"/>
        <charset val="136"/>
      </rPr>
      <t>歲</t>
    </r>
    <phoneticPr fontId="19" type="noConversion"/>
  </si>
  <si>
    <t>Grand
Total</t>
    <phoneticPr fontId="19" type="noConversion"/>
  </si>
  <si>
    <t>35-39
Years</t>
  </si>
  <si>
    <r>
      <rPr>
        <sz val="10"/>
        <rFont val="華康粗圓體"/>
        <family val="3"/>
        <charset val="136"/>
      </rPr>
      <t>民</t>
    </r>
    <r>
      <rPr>
        <sz val="10"/>
        <rFont val="華康粗圓體"/>
        <family val="3"/>
        <charset val="136"/>
      </rPr>
      <t>國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4</t>
    </r>
    <r>
      <rPr>
        <sz val="10"/>
        <rFont val="華康粗圓體"/>
        <family val="3"/>
        <charset val="136"/>
      </rPr>
      <t>年</t>
    </r>
    <r>
      <rPr>
        <sz val="10"/>
        <rFont val="華康粗圓體"/>
        <family val="3"/>
        <charset val="136"/>
      </rPr>
      <t>底</t>
    </r>
    <r>
      <rPr>
        <sz val="10"/>
        <rFont val="Arial Narrow"/>
        <family val="2"/>
      </rPr>
      <t>_x000D_</t>
    </r>
    <r>
      <rPr>
        <sz val="10"/>
        <rFont val="Arial Narrow"/>
        <family val="2"/>
      </rPr>
      <t xml:space="preserve">
</t>
    </r>
    <r>
      <rPr>
        <sz val="10"/>
        <rFont val="Arial Narrow"/>
        <family val="2"/>
      </rPr>
      <t>E</t>
    </r>
    <r>
      <rPr>
        <sz val="10"/>
        <rFont val="Arial Narrow"/>
        <family val="2"/>
      </rPr>
      <t>n</t>
    </r>
    <r>
      <rPr>
        <sz val="10"/>
        <rFont val="Arial Narrow"/>
        <family val="2"/>
      </rPr>
      <t>d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o</t>
    </r>
    <r>
      <rPr>
        <sz val="10"/>
        <rFont val="Arial Narrow"/>
        <family val="2"/>
      </rPr>
      <t>f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2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5</t>
    </r>
  </si>
  <si>
    <r>
      <rPr>
        <sz val="10"/>
        <rFont val="華康粗圓體"/>
        <family val="3"/>
        <charset val="136"/>
      </rPr>
      <t>民</t>
    </r>
    <r>
      <rPr>
        <sz val="10"/>
        <rFont val="華康粗圓體"/>
        <family val="3"/>
        <charset val="136"/>
      </rPr>
      <t>國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5</t>
    </r>
    <r>
      <rPr>
        <sz val="10"/>
        <rFont val="華康粗圓體"/>
        <family val="3"/>
        <charset val="136"/>
      </rPr>
      <t>年</t>
    </r>
    <r>
      <rPr>
        <sz val="10"/>
        <rFont val="華康粗圓體"/>
        <family val="3"/>
        <charset val="136"/>
      </rPr>
      <t>底</t>
    </r>
    <r>
      <rPr>
        <sz val="10"/>
        <rFont val="Arial Narrow"/>
        <family val="2"/>
      </rPr>
      <t>_x000D_</t>
    </r>
    <r>
      <rPr>
        <sz val="10"/>
        <rFont val="Arial Narrow"/>
        <family val="2"/>
      </rPr>
      <t xml:space="preserve">
</t>
    </r>
    <r>
      <rPr>
        <sz val="10"/>
        <rFont val="Arial Narrow"/>
        <family val="2"/>
      </rPr>
      <t>E</t>
    </r>
    <r>
      <rPr>
        <sz val="10"/>
        <rFont val="Arial Narrow"/>
        <family val="2"/>
      </rPr>
      <t>n</t>
    </r>
    <r>
      <rPr>
        <sz val="10"/>
        <rFont val="Arial Narrow"/>
        <family val="2"/>
      </rPr>
      <t>d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o</t>
    </r>
    <r>
      <rPr>
        <sz val="10"/>
        <rFont val="Arial Narrow"/>
        <family val="2"/>
      </rPr>
      <t>f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2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6</t>
    </r>
  </si>
  <si>
    <r>
      <rPr>
        <sz val="10"/>
        <rFont val="華康粗圓體"/>
        <family val="3"/>
        <charset val="136"/>
      </rPr>
      <t>民</t>
    </r>
    <r>
      <rPr>
        <sz val="10"/>
        <rFont val="華康粗圓體"/>
        <family val="3"/>
        <charset val="136"/>
      </rPr>
      <t>國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6</t>
    </r>
    <r>
      <rPr>
        <sz val="10"/>
        <rFont val="華康粗圓體"/>
        <family val="3"/>
        <charset val="136"/>
      </rPr>
      <t>年</t>
    </r>
    <r>
      <rPr>
        <sz val="10"/>
        <rFont val="華康粗圓體"/>
        <family val="3"/>
        <charset val="136"/>
      </rPr>
      <t>底</t>
    </r>
    <r>
      <rPr>
        <sz val="10"/>
        <rFont val="Arial Narrow"/>
        <family val="2"/>
      </rPr>
      <t>_x000D_</t>
    </r>
    <r>
      <rPr>
        <sz val="10"/>
        <rFont val="Arial Narrow"/>
        <family val="2"/>
      </rPr>
      <t xml:space="preserve">
</t>
    </r>
    <r>
      <rPr>
        <sz val="10"/>
        <rFont val="Arial Narrow"/>
        <family val="2"/>
      </rPr>
      <t>E</t>
    </r>
    <r>
      <rPr>
        <sz val="10"/>
        <rFont val="Arial Narrow"/>
        <family val="2"/>
      </rPr>
      <t>n</t>
    </r>
    <r>
      <rPr>
        <sz val="10"/>
        <rFont val="Arial Narrow"/>
        <family val="2"/>
      </rPr>
      <t>d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o</t>
    </r>
    <r>
      <rPr>
        <sz val="10"/>
        <rFont val="Arial Narrow"/>
        <family val="2"/>
      </rPr>
      <t>f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2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7</t>
    </r>
  </si>
  <si>
    <r>
      <rPr>
        <sz val="10"/>
        <rFont val="華康粗圓體"/>
        <family val="3"/>
        <charset val="136"/>
      </rPr>
      <t>民</t>
    </r>
    <r>
      <rPr>
        <sz val="10"/>
        <rFont val="華康粗圓體"/>
        <family val="3"/>
        <charset val="136"/>
      </rPr>
      <t>國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7</t>
    </r>
    <r>
      <rPr>
        <sz val="10"/>
        <rFont val="華康粗圓體"/>
        <family val="3"/>
        <charset val="136"/>
      </rPr>
      <t>年</t>
    </r>
    <r>
      <rPr>
        <sz val="10"/>
        <rFont val="華康粗圓體"/>
        <family val="3"/>
        <charset val="136"/>
      </rPr>
      <t>底</t>
    </r>
    <r>
      <rPr>
        <sz val="10"/>
        <rFont val="Arial Narrow"/>
        <family val="2"/>
      </rPr>
      <t>_x000D_</t>
    </r>
    <r>
      <rPr>
        <sz val="10"/>
        <rFont val="Arial Narrow"/>
        <family val="2"/>
      </rPr>
      <t xml:space="preserve">
</t>
    </r>
    <r>
      <rPr>
        <sz val="10"/>
        <rFont val="Arial Narrow"/>
        <family val="2"/>
      </rPr>
      <t>E</t>
    </r>
    <r>
      <rPr>
        <sz val="10"/>
        <rFont val="Arial Narrow"/>
        <family val="2"/>
      </rPr>
      <t>n</t>
    </r>
    <r>
      <rPr>
        <sz val="10"/>
        <rFont val="Arial Narrow"/>
        <family val="2"/>
      </rPr>
      <t>d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o</t>
    </r>
    <r>
      <rPr>
        <sz val="10"/>
        <rFont val="Arial Narrow"/>
        <family val="2"/>
      </rPr>
      <t>f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2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8</t>
    </r>
  </si>
  <si>
    <r>
      <rPr>
        <sz val="10"/>
        <rFont val="華康粗圓體"/>
        <family val="3"/>
        <charset val="136"/>
      </rPr>
      <t>民</t>
    </r>
    <r>
      <rPr>
        <sz val="10"/>
        <rFont val="華康粗圓體"/>
        <family val="3"/>
        <charset val="136"/>
      </rPr>
      <t>國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8</t>
    </r>
    <r>
      <rPr>
        <sz val="10"/>
        <rFont val="華康粗圓體"/>
        <family val="3"/>
        <charset val="136"/>
      </rPr>
      <t>年</t>
    </r>
    <r>
      <rPr>
        <sz val="10"/>
        <rFont val="華康粗圓體"/>
        <family val="3"/>
        <charset val="136"/>
      </rPr>
      <t>底</t>
    </r>
    <r>
      <rPr>
        <sz val="10"/>
        <rFont val="Arial Narrow"/>
        <family val="2"/>
      </rPr>
      <t>_x000D_</t>
    </r>
    <r>
      <rPr>
        <sz val="10"/>
        <rFont val="Arial Narrow"/>
        <family val="2"/>
      </rPr>
      <t xml:space="preserve">
</t>
    </r>
    <r>
      <rPr>
        <sz val="10"/>
        <rFont val="Arial Narrow"/>
        <family val="2"/>
      </rPr>
      <t>E</t>
    </r>
    <r>
      <rPr>
        <sz val="10"/>
        <rFont val="Arial Narrow"/>
        <family val="2"/>
      </rPr>
      <t>n</t>
    </r>
    <r>
      <rPr>
        <sz val="10"/>
        <rFont val="Arial Narrow"/>
        <family val="2"/>
      </rPr>
      <t>d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o</t>
    </r>
    <r>
      <rPr>
        <sz val="10"/>
        <rFont val="Arial Narrow"/>
        <family val="2"/>
      </rPr>
      <t>f</t>
    </r>
    <r>
      <rPr>
        <sz val="10"/>
        <rFont val="Arial Narrow"/>
        <family val="2"/>
      </rPr>
      <t xml:space="preserve"> </t>
    </r>
    <r>
      <rPr>
        <sz val="10"/>
        <rFont val="Arial Narrow"/>
        <family val="2"/>
      </rPr>
      <t>2</t>
    </r>
    <r>
      <rPr>
        <sz val="10"/>
        <rFont val="Arial Narrow"/>
        <family val="2"/>
      </rPr>
      <t>0</t>
    </r>
    <r>
      <rPr>
        <sz val="10"/>
        <rFont val="Arial Narrow"/>
        <family val="2"/>
      </rPr>
      <t>1</t>
    </r>
    <r>
      <rPr>
        <sz val="10"/>
        <rFont val="Arial Narrow"/>
        <family val="2"/>
      </rPr>
      <t>9</t>
    </r>
  </si>
  <si>
    <r>
      <t xml:space="preserve">    </t>
    </r>
    <r>
      <rPr>
        <sz val="10"/>
        <rFont val="華康粗圓體"/>
        <family val="3"/>
        <charset val="136"/>
      </rPr>
      <t xml:space="preserve">桃園區
</t>
    </r>
    <r>
      <rPr>
        <sz val="10"/>
        <rFont val="Arial Narrow"/>
        <family val="2"/>
      </rPr>
      <t xml:space="preserve">    Taoyuan District</t>
    </r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</si>
  <si>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2-10</t>
    </r>
    <r>
      <rPr>
        <sz val="13"/>
        <rFont val="華康粗圓體"/>
        <family val="3"/>
        <charset val="136"/>
      </rPr>
      <t>、現住原住民族年齡分配（續</t>
    </r>
    <r>
      <rPr>
        <sz val="13"/>
        <rFont val="Arial Narrow"/>
        <family val="2"/>
      </rPr>
      <t xml:space="preserve"> 2</t>
    </r>
    <r>
      <rPr>
        <sz val="13"/>
        <rFont val="華康粗圓體"/>
        <family val="3"/>
        <charset val="136"/>
      </rPr>
      <t>）</t>
    </r>
    <phoneticPr fontId="19" type="noConversion"/>
  </si>
  <si>
    <t>Table 2-10. Resident Indigene by Age Group (Cont. 2)</t>
    <phoneticPr fontId="19" type="noConversion"/>
  </si>
  <si>
    <r>
      <t xml:space="preserve">    </t>
    </r>
    <r>
      <rPr>
        <sz val="10"/>
        <rFont val="華康粗圓體"/>
        <family val="3"/>
        <charset val="136"/>
      </rPr>
      <t xml:space="preserve">中壢區
</t>
    </r>
    <r>
      <rPr>
        <sz val="10"/>
        <rFont val="Arial Narrow"/>
        <family val="2"/>
      </rPr>
      <t xml:space="preserve">    Zhongli District </t>
    </r>
  </si>
  <si>
    <r>
      <rPr>
        <sz val="10"/>
        <rFont val="華康粗圓體"/>
        <family val="3"/>
        <charset val="136"/>
      </rPr>
      <t xml:space="preserve">　大溪區
</t>
    </r>
    <r>
      <rPr>
        <sz val="10"/>
        <rFont val="Arial Narrow"/>
        <family val="2"/>
      </rPr>
      <t xml:space="preserve">    Daxi District</t>
    </r>
  </si>
  <si>
    <r>
      <rPr>
        <sz val="10"/>
        <rFont val="華康粗圓體"/>
        <family val="3"/>
        <charset val="136"/>
      </rPr>
      <t xml:space="preserve">　楊梅區
</t>
    </r>
    <r>
      <rPr>
        <sz val="10"/>
        <rFont val="Arial Narrow"/>
        <family val="2"/>
      </rPr>
      <t xml:space="preserve">    Yangmei District</t>
    </r>
  </si>
  <si>
    <r>
      <rPr>
        <sz val="10"/>
        <rFont val="華康粗圓體"/>
        <family val="3"/>
        <charset val="136"/>
      </rPr>
      <t xml:space="preserve">　蘆竹區
</t>
    </r>
    <r>
      <rPr>
        <sz val="10"/>
        <rFont val="Arial Narrow"/>
        <family val="2"/>
      </rPr>
      <t xml:space="preserve">    Luzhu District</t>
    </r>
  </si>
  <si>
    <r>
      <rPr>
        <sz val="10"/>
        <rFont val="華康粗圓體"/>
        <family val="3"/>
        <charset val="136"/>
      </rPr>
      <t xml:space="preserve">　大園區
</t>
    </r>
    <r>
      <rPr>
        <sz val="10"/>
        <rFont val="Arial Narrow"/>
        <family val="2"/>
      </rPr>
      <t xml:space="preserve">    Dayuan District</t>
    </r>
  </si>
  <si>
    <r>
      <rPr>
        <sz val="10"/>
        <rFont val="華康粗圓體"/>
        <family val="3"/>
        <charset val="136"/>
      </rPr>
      <t xml:space="preserve">　龜山區
</t>
    </r>
    <r>
      <rPr>
        <sz val="10"/>
        <rFont val="Arial Narrow"/>
        <family val="2"/>
      </rPr>
      <t xml:space="preserve">    Guishan District</t>
    </r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</si>
  <si>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2-10</t>
    </r>
    <r>
      <rPr>
        <sz val="13"/>
        <rFont val="華康粗圓體"/>
        <family val="3"/>
        <charset val="136"/>
      </rPr>
      <t>、現住原住民族年齡分配（續</t>
    </r>
    <r>
      <rPr>
        <sz val="13"/>
        <rFont val="Arial Narrow"/>
        <family val="2"/>
      </rPr>
      <t xml:space="preserve"> 3 </t>
    </r>
    <r>
      <rPr>
        <sz val="13"/>
        <rFont val="華康粗圓體"/>
        <family val="3"/>
        <charset val="136"/>
      </rPr>
      <t>完）</t>
    </r>
    <phoneticPr fontId="19" type="noConversion"/>
  </si>
  <si>
    <t>Table 2-10. Resident Indigene by Age Group (Cont. 3 End)</t>
    <phoneticPr fontId="19" type="noConversion"/>
  </si>
  <si>
    <r>
      <rPr>
        <sz val="10"/>
        <rFont val="華康粗圓體"/>
        <family val="3"/>
        <charset val="136"/>
      </rPr>
      <t xml:space="preserve">　八德區
</t>
    </r>
    <r>
      <rPr>
        <sz val="10"/>
        <rFont val="Arial Narrow"/>
        <family val="2"/>
      </rPr>
      <t xml:space="preserve">    Bade District </t>
    </r>
  </si>
  <si>
    <r>
      <rPr>
        <sz val="10"/>
        <rFont val="華康粗圓體"/>
        <family val="3"/>
        <charset val="136"/>
      </rPr>
      <t xml:space="preserve">　龍潭區
</t>
    </r>
    <r>
      <rPr>
        <sz val="10"/>
        <rFont val="Arial Narrow"/>
        <family val="2"/>
      </rPr>
      <t xml:space="preserve">    Longtan District</t>
    </r>
  </si>
  <si>
    <r>
      <rPr>
        <sz val="10"/>
        <rFont val="華康粗圓體"/>
        <family val="3"/>
        <charset val="136"/>
      </rPr>
      <t xml:space="preserve">　平鎮區
</t>
    </r>
    <r>
      <rPr>
        <sz val="10"/>
        <rFont val="Arial Narrow"/>
        <family val="2"/>
      </rPr>
      <t xml:space="preserve">    Pingzhen District</t>
    </r>
  </si>
  <si>
    <r>
      <rPr>
        <sz val="10"/>
        <rFont val="華康粗圓體"/>
        <family val="3"/>
        <charset val="136"/>
      </rPr>
      <t xml:space="preserve">　新屋區
</t>
    </r>
    <r>
      <rPr>
        <sz val="10"/>
        <rFont val="Arial Narrow"/>
        <family val="2"/>
      </rPr>
      <t xml:space="preserve">    Xinwu District </t>
    </r>
  </si>
  <si>
    <r>
      <rPr>
        <sz val="10"/>
        <rFont val="華康粗圓體"/>
        <family val="3"/>
        <charset val="136"/>
      </rPr>
      <t xml:space="preserve">　觀音區
</t>
    </r>
    <r>
      <rPr>
        <sz val="10"/>
        <rFont val="Arial Narrow"/>
        <family val="2"/>
      </rPr>
      <t xml:space="preserve">    Guanyin District</t>
    </r>
  </si>
  <si>
    <r>
      <rPr>
        <sz val="10"/>
        <rFont val="華康粗圓體"/>
        <family val="3"/>
        <charset val="136"/>
      </rPr>
      <t xml:space="preserve">　復興區
</t>
    </r>
    <r>
      <rPr>
        <sz val="10"/>
        <rFont val="Arial Narrow"/>
        <family val="2"/>
      </rPr>
      <t xml:space="preserve">    Fuxing District</t>
    </r>
  </si>
  <si>
    <r>
      <rPr>
        <sz val="13"/>
        <color indexed="8"/>
        <rFont val="華康粗圓體"/>
        <family val="3"/>
        <charset val="136"/>
      </rPr>
      <t>表</t>
    </r>
    <r>
      <rPr>
        <sz val="13"/>
        <color indexed="8"/>
        <rFont val="Arial Narrow"/>
        <family val="2"/>
      </rPr>
      <t>2-11</t>
    </r>
    <r>
      <rPr>
        <sz val="13"/>
        <color indexed="8"/>
        <rFont val="華康粗圓體"/>
        <family val="3"/>
        <charset val="136"/>
      </rPr>
      <t>、</t>
    </r>
    <r>
      <rPr>
        <sz val="13"/>
        <color indexed="8"/>
        <rFont val="Arial Narrow"/>
        <family val="2"/>
      </rPr>
      <t>15</t>
    </r>
    <r>
      <rPr>
        <sz val="13"/>
        <color indexed="8"/>
        <rFont val="華康粗圓體"/>
        <family val="3"/>
        <charset val="136"/>
      </rPr>
      <t>歲以上現住原住民族教育程度</t>
    </r>
    <phoneticPr fontId="19" type="noConversion"/>
  </si>
  <si>
    <t xml:space="preserve">Table 2-11. Educational Attainments of Resident Indigene Aged 15 and Over </t>
  </si>
  <si>
    <r>
      <rPr>
        <sz val="10"/>
        <color indexed="8"/>
        <rFont val="華康粗圓體"/>
        <family val="3"/>
        <charset val="136"/>
      </rPr>
      <t>單位：人</t>
    </r>
  </si>
  <si>
    <r>
      <rPr>
        <sz val="10"/>
        <rFont val="華康粗圓體"/>
        <family val="3"/>
        <charset val="136"/>
      </rPr>
      <t>識字者</t>
    </r>
  </si>
  <si>
    <t>Literate</t>
  </si>
  <si>
    <t>研究所</t>
    <phoneticPr fontId="19" type="noConversion"/>
  </si>
  <si>
    <t>Graduate School</t>
    <phoneticPr fontId="19" type="noConversion"/>
  </si>
  <si>
    <r>
      <rPr>
        <sz val="10"/>
        <rFont val="華康粗圓體"/>
        <family val="3"/>
        <charset val="136"/>
      </rPr>
      <t>大學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含獨立院校</t>
    </r>
    <r>
      <rPr>
        <sz val="10"/>
        <rFont val="Arial Narrow"/>
        <family val="2"/>
      </rPr>
      <t>)
University &amp; College</t>
    </r>
    <phoneticPr fontId="19" type="noConversion"/>
  </si>
  <si>
    <r>
      <rPr>
        <sz val="10"/>
        <rFont val="華康粗圓體"/>
        <family val="3"/>
        <charset val="136"/>
      </rPr>
      <t>專科</t>
    </r>
    <r>
      <rPr>
        <sz val="10"/>
        <rFont val="Arial Narrow"/>
        <family val="2"/>
      </rPr>
      <t xml:space="preserve"> Junior College</t>
    </r>
    <phoneticPr fontId="19" type="noConversion"/>
  </si>
  <si>
    <r>
      <rPr>
        <sz val="10"/>
        <rFont val="華康粗圓體"/>
        <family val="3"/>
        <charset val="136"/>
      </rPr>
      <t xml:space="preserve">博士
</t>
    </r>
    <r>
      <rPr>
        <sz val="10"/>
        <rFont val="Arial Narrow"/>
        <family val="2"/>
      </rPr>
      <t>Doctor</t>
    </r>
    <phoneticPr fontId="19" type="noConversion"/>
  </si>
  <si>
    <r>
      <rPr>
        <sz val="10"/>
        <rFont val="華康粗圓體"/>
        <family val="3"/>
        <charset val="136"/>
      </rPr>
      <t xml:space="preserve">碩士
</t>
    </r>
    <r>
      <rPr>
        <sz val="10"/>
        <rFont val="Arial Narrow"/>
        <family val="2"/>
      </rPr>
      <t>Master</t>
    </r>
  </si>
  <si>
    <r>
      <rPr>
        <sz val="10"/>
        <rFont val="華康粗圓體"/>
        <family val="3"/>
        <charset val="136"/>
      </rPr>
      <t xml:space="preserve">二、三年制
</t>
    </r>
    <r>
      <rPr>
        <sz val="10"/>
        <rFont val="Arial Narrow"/>
        <family val="2"/>
      </rPr>
      <t>2 or 3 Years System</t>
    </r>
    <phoneticPr fontId="19" type="noConversion"/>
  </si>
  <si>
    <r>
      <rPr>
        <sz val="10"/>
        <rFont val="華康粗圓體"/>
        <family val="3"/>
        <charset val="136"/>
      </rPr>
      <t xml:space="preserve">五年制後二年
</t>
    </r>
    <r>
      <rPr>
        <sz val="10"/>
        <rFont val="Arial Narrow"/>
        <family val="2"/>
      </rPr>
      <t>Last 2 Years of 5 Years System</t>
    </r>
    <phoneticPr fontId="19" type="noConversion"/>
  </si>
  <si>
    <t>By Status
 (Plain-land or Mountain)</t>
    <phoneticPr fontId="19" type="noConversion"/>
  </si>
  <si>
    <r>
      <rPr>
        <sz val="10"/>
        <rFont val="華康粗圓體"/>
        <family val="3"/>
        <charset val="136"/>
      </rPr>
      <t>畢業</t>
    </r>
  </si>
  <si>
    <r>
      <rPr>
        <sz val="10"/>
        <rFont val="華康粗圓體"/>
        <family val="3"/>
        <charset val="136"/>
      </rPr>
      <t>肄業</t>
    </r>
  </si>
  <si>
    <t>畢業</t>
    <phoneticPr fontId="19" type="noConversion"/>
  </si>
  <si>
    <t>肄業</t>
    <phoneticPr fontId="19" type="noConversion"/>
  </si>
  <si>
    <t xml:space="preserve">End of Year </t>
    <phoneticPr fontId="19" type="noConversion"/>
  </si>
  <si>
    <t>Ungraduated</t>
  </si>
  <si>
    <t>Ungraduated</t>
    <phoneticPr fontId="19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</si>
  <si>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 xml:space="preserve"> 99 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2010</t>
    </r>
    <phoneticPr fontId="19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</si>
  <si>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 xml:space="preserve"> 100 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2011</t>
    </r>
    <phoneticPr fontId="19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</si>
  <si>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 xml:space="preserve"> 101 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2012</t>
    </r>
    <phoneticPr fontId="19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</si>
  <si>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 xml:space="preserve"> 102 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>End of 2013</t>
    </r>
    <phoneticPr fontId="19" type="noConversion"/>
  </si>
  <si>
    <r>
      <rPr>
        <sz val="10"/>
        <color indexed="8"/>
        <rFont val="華康粗圓體"/>
        <family val="3"/>
        <charset val="136"/>
      </rPr>
      <t>資料來源：本府民政局。</t>
    </r>
  </si>
  <si>
    <r>
      <rPr>
        <sz val="13"/>
        <color indexed="8"/>
        <rFont val="華康粗圓體"/>
        <family val="3"/>
        <charset val="136"/>
      </rPr>
      <t>表</t>
    </r>
    <r>
      <rPr>
        <sz val="13"/>
        <color indexed="8"/>
        <rFont val="Arial Narrow"/>
        <family val="2"/>
      </rPr>
      <t>2-11</t>
    </r>
    <r>
      <rPr>
        <sz val="13"/>
        <color indexed="8"/>
        <rFont val="華康粗圓體"/>
        <family val="3"/>
        <charset val="136"/>
      </rPr>
      <t>、</t>
    </r>
    <r>
      <rPr>
        <sz val="13"/>
        <color indexed="8"/>
        <rFont val="Arial Narrow"/>
        <family val="2"/>
      </rPr>
      <t>15</t>
    </r>
    <r>
      <rPr>
        <sz val="13"/>
        <color indexed="8"/>
        <rFont val="華康粗圓體"/>
        <family val="3"/>
        <charset val="136"/>
      </rPr>
      <t>歲以上現住原住民族教育程度（續</t>
    </r>
    <r>
      <rPr>
        <sz val="13"/>
        <color indexed="8"/>
        <rFont val="Arial Narrow"/>
        <family val="2"/>
      </rPr>
      <t xml:space="preserve"> 1</t>
    </r>
    <r>
      <rPr>
        <sz val="13"/>
        <color indexed="8"/>
        <rFont val="華康粗圓體"/>
        <family val="3"/>
        <charset val="136"/>
      </rPr>
      <t>）</t>
    </r>
    <phoneticPr fontId="19" type="noConversion"/>
  </si>
  <si>
    <t>Table 2-11. Educational Attainments of Resident Indigene Aged 15 and Over (Cont. 1)</t>
    <phoneticPr fontId="19" type="noConversion"/>
  </si>
  <si>
    <r>
      <rPr>
        <sz val="10"/>
        <rFont val="華康粗圓體"/>
        <family val="3"/>
        <charset val="136"/>
      </rPr>
      <t>識字者</t>
    </r>
    <phoneticPr fontId="19" type="noConversion"/>
  </si>
  <si>
    <r>
      <rPr>
        <sz val="10"/>
        <rFont val="華康粗圓體"/>
        <family val="3"/>
        <charset val="136"/>
      </rPr>
      <t>高等中學</t>
    </r>
    <r>
      <rPr>
        <sz val="10"/>
        <rFont val="Arial Narrow"/>
        <family val="2"/>
      </rPr>
      <t xml:space="preserve"> Senior Secondary School</t>
    </r>
    <phoneticPr fontId="19" type="noConversion"/>
  </si>
  <si>
    <r>
      <rPr>
        <sz val="10"/>
        <rFont val="華康粗圓體"/>
        <family val="3"/>
        <charset val="136"/>
      </rPr>
      <t>國中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初職</t>
    </r>
    <r>
      <rPr>
        <sz val="10"/>
        <rFont val="Arial Narrow"/>
        <family val="2"/>
      </rPr>
      <t>)
Junior High School (Junior Vocation School)</t>
    </r>
    <phoneticPr fontId="19" type="noConversion"/>
  </si>
  <si>
    <r>
      <rPr>
        <sz val="10"/>
        <rFont val="華康粗圓體"/>
        <family val="3"/>
        <charset val="136"/>
      </rPr>
      <t xml:space="preserve">小學
</t>
    </r>
    <r>
      <rPr>
        <sz val="10"/>
        <rFont val="Arial Narrow"/>
        <family val="2"/>
      </rPr>
      <t>Primary School</t>
    </r>
    <phoneticPr fontId="19" type="noConversion"/>
  </si>
  <si>
    <r>
      <rPr>
        <sz val="10"/>
        <rFont val="華康粗圓體"/>
        <family val="3"/>
        <charset val="136"/>
      </rPr>
      <t>普通教育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高中</t>
    </r>
    <r>
      <rPr>
        <sz val="10"/>
        <rFont val="Arial Narrow"/>
        <family val="2"/>
      </rPr>
      <t>)
Senior High School</t>
    </r>
    <phoneticPr fontId="19" type="noConversion"/>
  </si>
  <si>
    <r>
      <rPr>
        <sz val="10"/>
        <rFont val="華康粗圓體"/>
        <family val="3"/>
        <charset val="136"/>
      </rPr>
      <t>職業教育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高職</t>
    </r>
    <r>
      <rPr>
        <sz val="10"/>
        <rFont val="Arial Narrow"/>
        <family val="2"/>
      </rPr>
      <t>)
 Vocational High School</t>
    </r>
    <phoneticPr fontId="19" type="noConversion"/>
  </si>
  <si>
    <r>
      <rPr>
        <sz val="10"/>
        <rFont val="華康粗圓體"/>
        <family val="3"/>
        <charset val="136"/>
      </rPr>
      <t>自修</t>
    </r>
  </si>
  <si>
    <r>
      <rPr>
        <sz val="10"/>
        <rFont val="華康粗圓體"/>
        <family val="3"/>
        <charset val="136"/>
      </rPr>
      <t>不識
字者</t>
    </r>
    <phoneticPr fontId="19" type="noConversion"/>
  </si>
  <si>
    <r>
      <rPr>
        <sz val="10"/>
        <rFont val="華康粗圓體"/>
        <family val="3"/>
        <charset val="136"/>
      </rPr>
      <t>畢業</t>
    </r>
    <phoneticPr fontId="19" type="noConversion"/>
  </si>
  <si>
    <r>
      <t xml:space="preserve">五專前三年肄業
</t>
    </r>
    <r>
      <rPr>
        <sz val="10"/>
        <rFont val="Arial Narrow"/>
        <family val="2"/>
      </rPr>
      <t>First 3 Years at 5-Year Junior College Ungraduated</t>
    </r>
    <phoneticPr fontId="19" type="noConversion"/>
  </si>
  <si>
    <t xml:space="preserve"> Self-study</t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</si>
  <si>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 xml:space="preserve"> 102 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2013</t>
    </r>
    <phoneticPr fontId="19" type="noConversion"/>
  </si>
  <si>
    <r>
      <rPr>
        <sz val="13"/>
        <color indexed="8"/>
        <rFont val="華康粗圓體"/>
        <family val="3"/>
        <charset val="136"/>
      </rPr>
      <t>表</t>
    </r>
    <r>
      <rPr>
        <sz val="13"/>
        <color indexed="8"/>
        <rFont val="Arial Narrow"/>
        <family val="2"/>
      </rPr>
      <t>2-11</t>
    </r>
    <r>
      <rPr>
        <sz val="13"/>
        <color indexed="8"/>
        <rFont val="華康粗圓體"/>
        <family val="3"/>
        <charset val="136"/>
      </rPr>
      <t>、</t>
    </r>
    <r>
      <rPr>
        <sz val="13"/>
        <color indexed="8"/>
        <rFont val="Arial Narrow"/>
        <family val="2"/>
      </rPr>
      <t>15</t>
    </r>
    <r>
      <rPr>
        <sz val="13"/>
        <color indexed="8"/>
        <rFont val="華康粗圓體"/>
        <family val="3"/>
        <charset val="136"/>
      </rPr>
      <t>歲以上現住原住民族教育程度（續</t>
    </r>
    <r>
      <rPr>
        <sz val="13"/>
        <color indexed="8"/>
        <rFont val="Arial Narrow"/>
        <family val="2"/>
      </rPr>
      <t xml:space="preserve"> 2</t>
    </r>
    <r>
      <rPr>
        <sz val="13"/>
        <color indexed="8"/>
        <rFont val="華康粗圓體"/>
        <family val="3"/>
        <charset val="136"/>
      </rPr>
      <t>）</t>
    </r>
    <phoneticPr fontId="19" type="noConversion"/>
  </si>
  <si>
    <t>Table 2-11. Educational Attainments of Resident Indigene Aged 15 and Over (Cont. 2)</t>
    <phoneticPr fontId="19" type="noConversion"/>
  </si>
  <si>
    <r>
      <rPr>
        <sz val="10"/>
        <color indexed="8"/>
        <rFont val="華康粗圓體"/>
        <family val="3"/>
        <charset val="136"/>
      </rPr>
      <t xml:space="preserve">年底別
</t>
    </r>
    <phoneticPr fontId="19" type="noConversion"/>
  </si>
  <si>
    <r>
      <rPr>
        <sz val="10"/>
        <rFont val="華康粗圓體"/>
        <family val="3"/>
        <charset val="136"/>
      </rPr>
      <t xml:space="preserve">性別
</t>
    </r>
    <phoneticPr fontId="19" type="noConversion"/>
  </si>
  <si>
    <r>
      <rPr>
        <sz val="10"/>
        <rFont val="華康粗圓體"/>
        <family val="3"/>
        <charset val="136"/>
      </rPr>
      <t xml:space="preserve">總計
</t>
    </r>
    <phoneticPr fontId="19" type="noConversion"/>
  </si>
  <si>
    <r>
      <rPr>
        <sz val="10"/>
        <rFont val="華康粗圓體"/>
        <family val="3"/>
        <charset val="136"/>
      </rPr>
      <t xml:space="preserve">合計
</t>
    </r>
    <phoneticPr fontId="19" type="noConversion"/>
  </si>
  <si>
    <r>
      <rPr>
        <sz val="10"/>
        <rFont val="華康粗圓體"/>
        <family val="3"/>
        <charset val="136"/>
      </rPr>
      <t xml:space="preserve">博士
</t>
    </r>
    <r>
      <rPr>
        <sz val="10"/>
        <rFont val="Arial Narrow"/>
        <family val="2"/>
      </rPr>
      <t>Doctor</t>
    </r>
  </si>
  <si>
    <r>
      <rPr>
        <sz val="10"/>
        <rFont val="華康粗圓體"/>
        <family val="3"/>
        <charset val="136"/>
      </rPr>
      <t xml:space="preserve">畢業
</t>
    </r>
    <r>
      <rPr>
        <sz val="10"/>
        <rFont val="Arial Narrow"/>
        <family val="2"/>
      </rPr>
      <t>Graduated</t>
    </r>
    <phoneticPr fontId="19" type="noConversion"/>
  </si>
  <si>
    <r>
      <rPr>
        <sz val="10"/>
        <rFont val="華康粗圓體"/>
        <family val="3"/>
        <charset val="136"/>
      </rPr>
      <t xml:space="preserve">肄業
</t>
    </r>
    <r>
      <rPr>
        <sz val="10"/>
        <rFont val="Arial Narrow"/>
        <family val="2"/>
      </rPr>
      <t>Ungraduated</t>
    </r>
    <phoneticPr fontId="19" type="noConversion"/>
  </si>
  <si>
    <r>
      <rPr>
        <sz val="10"/>
        <color indexed="8"/>
        <rFont val="華康粗圓體"/>
        <family val="3"/>
        <charset val="136"/>
      </rPr>
      <t>民國</t>
    </r>
    <r>
      <rPr>
        <sz val="10"/>
        <color indexed="8"/>
        <rFont val="Arial Narrow"/>
        <family val="2"/>
      </rPr>
      <t>103</t>
    </r>
    <r>
      <rPr>
        <sz val="10"/>
        <color indexed="8"/>
        <rFont val="華康粗圓體"/>
        <family val="3"/>
        <charset val="136"/>
      </rPr>
      <t xml:space="preserve">年底
</t>
    </r>
    <r>
      <rPr>
        <sz val="10"/>
        <color indexed="8"/>
        <rFont val="Arial Narrow"/>
        <family val="2"/>
      </rPr>
      <t>End of 2014</t>
    </r>
    <phoneticPr fontId="19" type="noConversion"/>
  </si>
  <si>
    <r>
      <rPr>
        <sz val="10"/>
        <color indexed="8"/>
        <rFont val="華康粗圓體"/>
        <family val="3"/>
        <charset val="136"/>
      </rPr>
      <t xml:space="preserve">男
</t>
    </r>
    <r>
      <rPr>
        <sz val="10"/>
        <color indexed="8"/>
        <rFont val="Arial Narrow"/>
        <family val="2"/>
      </rPr>
      <t>Male</t>
    </r>
  </si>
  <si>
    <r>
      <rPr>
        <sz val="10"/>
        <color indexed="8"/>
        <rFont val="華康粗圓體"/>
        <family val="3"/>
        <charset val="136"/>
      </rPr>
      <t>計</t>
    </r>
    <r>
      <rPr>
        <sz val="10"/>
        <color indexed="8"/>
        <rFont val="Arial Narrow"/>
        <family val="2"/>
      </rPr>
      <t xml:space="preserve">  Total</t>
    </r>
  </si>
  <si>
    <r>
      <rPr>
        <sz val="10"/>
        <color indexed="8"/>
        <rFont val="華康粗圓體"/>
        <family val="3"/>
        <charset val="136"/>
      </rPr>
      <t>平地</t>
    </r>
    <r>
      <rPr>
        <sz val="10"/>
        <color indexed="8"/>
        <rFont val="Arial Narrow"/>
        <family val="2"/>
      </rPr>
      <t xml:space="preserve"> Plain-land</t>
    </r>
  </si>
  <si>
    <r>
      <rPr>
        <sz val="10"/>
        <color indexed="8"/>
        <rFont val="華康粗圓體"/>
        <family val="3"/>
        <charset val="136"/>
      </rPr>
      <t>山地</t>
    </r>
    <r>
      <rPr>
        <sz val="10"/>
        <color indexed="8"/>
        <rFont val="Arial Narrow"/>
        <family val="2"/>
      </rPr>
      <t xml:space="preserve"> Mountain</t>
    </r>
  </si>
  <si>
    <r>
      <rPr>
        <sz val="10"/>
        <color indexed="8"/>
        <rFont val="華康粗圓體"/>
        <family val="3"/>
        <charset val="136"/>
      </rPr>
      <t xml:space="preserve">女
</t>
    </r>
    <r>
      <rPr>
        <sz val="10"/>
        <color indexed="8"/>
        <rFont val="Arial Narrow"/>
        <family val="2"/>
      </rPr>
      <t>Female</t>
    </r>
  </si>
  <si>
    <r>
      <rPr>
        <sz val="10"/>
        <color indexed="8"/>
        <rFont val="華康粗圓體"/>
        <family val="3"/>
        <charset val="136"/>
      </rPr>
      <t>民國</t>
    </r>
    <r>
      <rPr>
        <sz val="10"/>
        <color indexed="8"/>
        <rFont val="Arial Narrow"/>
        <family val="2"/>
      </rPr>
      <t>104</t>
    </r>
    <r>
      <rPr>
        <sz val="10"/>
        <color indexed="8"/>
        <rFont val="華康粗圓體"/>
        <family val="3"/>
        <charset val="136"/>
      </rPr>
      <t xml:space="preserve">年底
</t>
    </r>
    <r>
      <rPr>
        <sz val="10"/>
        <color indexed="8"/>
        <rFont val="Arial Narrow"/>
        <family val="2"/>
      </rPr>
      <t>End of 2015</t>
    </r>
    <phoneticPr fontId="19" type="noConversion"/>
  </si>
  <si>
    <r>
      <rPr>
        <sz val="10"/>
        <color indexed="8"/>
        <rFont val="華康粗圓體"/>
        <family val="3"/>
        <charset val="136"/>
      </rPr>
      <t>民國</t>
    </r>
    <r>
      <rPr>
        <sz val="10"/>
        <color indexed="8"/>
        <rFont val="Arial Narrow"/>
        <family val="2"/>
      </rPr>
      <t>105</t>
    </r>
    <r>
      <rPr>
        <sz val="10"/>
        <color indexed="8"/>
        <rFont val="華康粗圓體"/>
        <family val="3"/>
        <charset val="136"/>
      </rPr>
      <t xml:space="preserve">年底
</t>
    </r>
    <r>
      <rPr>
        <sz val="10"/>
        <color indexed="8"/>
        <rFont val="Arial Narrow"/>
        <family val="2"/>
      </rPr>
      <t>End of 2016</t>
    </r>
    <phoneticPr fontId="19" type="noConversion"/>
  </si>
  <si>
    <r>
      <rPr>
        <sz val="10"/>
        <color indexed="8"/>
        <rFont val="華康粗圓體"/>
        <family val="3"/>
        <charset val="136"/>
      </rPr>
      <t>民國</t>
    </r>
    <r>
      <rPr>
        <sz val="10"/>
        <color indexed="8"/>
        <rFont val="Arial Narrow"/>
        <family val="2"/>
      </rPr>
      <t>106</t>
    </r>
    <r>
      <rPr>
        <sz val="10"/>
        <color indexed="8"/>
        <rFont val="華康粗圓體"/>
        <family val="3"/>
        <charset val="136"/>
      </rPr>
      <t xml:space="preserve">年底
</t>
    </r>
    <r>
      <rPr>
        <sz val="10"/>
        <color indexed="8"/>
        <rFont val="Arial Narrow"/>
        <family val="2"/>
      </rPr>
      <t>End of 2017</t>
    </r>
    <phoneticPr fontId="19" type="noConversion"/>
  </si>
  <si>
    <r>
      <rPr>
        <sz val="10"/>
        <color indexed="8"/>
        <rFont val="華康粗圓體"/>
        <family val="3"/>
        <charset val="136"/>
      </rPr>
      <t>民國</t>
    </r>
    <r>
      <rPr>
        <sz val="10"/>
        <color indexed="8"/>
        <rFont val="Arial Narrow"/>
        <family val="2"/>
      </rPr>
      <t>107</t>
    </r>
    <r>
      <rPr>
        <sz val="10"/>
        <color indexed="8"/>
        <rFont val="華康粗圓體"/>
        <family val="3"/>
        <charset val="136"/>
      </rPr>
      <t xml:space="preserve">年底
</t>
    </r>
    <r>
      <rPr>
        <sz val="10"/>
        <color indexed="8"/>
        <rFont val="Arial Narrow"/>
        <family val="2"/>
      </rPr>
      <t>End of 2018</t>
    </r>
    <phoneticPr fontId="19" type="noConversion"/>
  </si>
  <si>
    <r>
      <rPr>
        <sz val="13"/>
        <color indexed="8"/>
        <rFont val="華康粗圓體"/>
        <family val="3"/>
        <charset val="136"/>
      </rPr>
      <t>表</t>
    </r>
    <r>
      <rPr>
        <sz val="13"/>
        <color indexed="8"/>
        <rFont val="Arial Narrow"/>
        <family val="2"/>
      </rPr>
      <t>2-11</t>
    </r>
    <r>
      <rPr>
        <sz val="13"/>
        <color indexed="8"/>
        <rFont val="華康粗圓體"/>
        <family val="3"/>
        <charset val="136"/>
      </rPr>
      <t>、</t>
    </r>
    <r>
      <rPr>
        <sz val="13"/>
        <color indexed="8"/>
        <rFont val="Arial Narrow"/>
        <family val="2"/>
      </rPr>
      <t>15</t>
    </r>
    <r>
      <rPr>
        <sz val="13"/>
        <color indexed="8"/>
        <rFont val="華康粗圓體"/>
        <family val="3"/>
        <charset val="136"/>
      </rPr>
      <t>歲以上現住原住民族教育程度（續</t>
    </r>
    <r>
      <rPr>
        <sz val="13"/>
        <color indexed="8"/>
        <rFont val="Arial Narrow"/>
        <family val="2"/>
      </rPr>
      <t xml:space="preserve"> 3</t>
    </r>
    <r>
      <rPr>
        <sz val="13"/>
        <color indexed="8"/>
        <rFont val="華康粗圓體"/>
        <family val="3"/>
        <charset val="136"/>
      </rPr>
      <t>）</t>
    </r>
    <phoneticPr fontId="19" type="noConversion"/>
  </si>
  <si>
    <t>Table 2-11. Educational Attainments of Resident Indigene Aged 15 and Over (Cont. 3)</t>
    <phoneticPr fontId="19" type="noConversion"/>
  </si>
  <si>
    <r>
      <rPr>
        <sz val="10"/>
        <rFont val="華康粗圓體"/>
        <family val="3"/>
        <charset val="136"/>
      </rPr>
      <t>高級中等</t>
    </r>
    <r>
      <rPr>
        <sz val="10"/>
        <rFont val="Arial Narrow"/>
        <family val="2"/>
      </rPr>
      <t xml:space="preserve"> Senior Secondary School</t>
    </r>
    <phoneticPr fontId="19" type="noConversion"/>
  </si>
  <si>
    <t>Illiterate</t>
    <phoneticPr fontId="19" type="noConversion"/>
  </si>
  <si>
    <r>
      <rPr>
        <sz val="10"/>
        <color indexed="8"/>
        <rFont val="華康粗圓體"/>
        <family val="3"/>
        <charset val="136"/>
      </rPr>
      <t>民國</t>
    </r>
    <r>
      <rPr>
        <sz val="10"/>
        <color indexed="8"/>
        <rFont val="Arial Narrow"/>
        <family val="2"/>
      </rPr>
      <t>106</t>
    </r>
    <r>
      <rPr>
        <sz val="10"/>
        <color indexed="8"/>
        <rFont val="華康粗圓體"/>
        <family val="3"/>
        <charset val="136"/>
      </rPr>
      <t>年底</t>
    </r>
    <r>
      <rPr>
        <sz val="10"/>
        <color indexed="8"/>
        <rFont val="Arial Narrow"/>
        <family val="2"/>
      </rPr>
      <t>End of 2017</t>
    </r>
    <phoneticPr fontId="19" type="noConversion"/>
  </si>
  <si>
    <r>
      <rPr>
        <sz val="10"/>
        <color indexed="8"/>
        <rFont val="華康粗圓體"/>
        <family val="3"/>
        <charset val="136"/>
      </rPr>
      <t>平地</t>
    </r>
    <r>
      <rPr>
        <sz val="10"/>
        <color indexed="8"/>
        <rFont val="Arial Narrow"/>
        <family val="2"/>
      </rPr>
      <t xml:space="preserve"> Plain-land</t>
    </r>
    <phoneticPr fontId="19" type="noConversion"/>
  </si>
  <si>
    <r>
      <rPr>
        <sz val="9"/>
        <color indexed="8"/>
        <rFont val="華康粗圓體"/>
        <family val="3"/>
        <charset val="136"/>
      </rPr>
      <t>說明：</t>
    </r>
    <r>
      <rPr>
        <sz val="9"/>
        <color indexed="8"/>
        <rFont val="Arial Narrow"/>
        <family val="2"/>
      </rPr>
      <t>105</t>
    </r>
    <r>
      <rPr>
        <sz val="9"/>
        <color indexed="8"/>
        <rFont val="華康粗圓體"/>
        <family val="3"/>
        <charset val="136"/>
      </rPr>
      <t>年起依「中華民國教育程度及學科標準分類」第</t>
    </r>
    <r>
      <rPr>
        <sz val="9"/>
        <color indexed="8"/>
        <rFont val="Arial Narrow"/>
        <family val="2"/>
      </rPr>
      <t>5</t>
    </r>
    <r>
      <rPr>
        <sz val="9"/>
        <color indexed="8"/>
        <rFont val="華康粗圓體"/>
        <family val="3"/>
        <charset val="136"/>
      </rPr>
      <t>次修訂，統計項目「高中」及「高職」修正為「普通</t>
    </r>
    <phoneticPr fontId="19" type="noConversion"/>
  </si>
  <si>
    <t>Note : According to Standard Education Attainment and Course of Study Classification, Rev.5 , Senior High School and Vocational High School in</t>
    <phoneticPr fontId="19" type="noConversion"/>
  </si>
  <si>
    <r>
      <rPr>
        <sz val="9"/>
        <color indexed="8"/>
        <rFont val="華康粗圓體"/>
        <family val="3"/>
        <charset val="136"/>
      </rPr>
      <t>　　　教育（高中）」及「職業教育（高職）」。</t>
    </r>
    <phoneticPr fontId="19" type="noConversion"/>
  </si>
  <si>
    <t xml:space="preserve">          chinese was renamed from 2016.</t>
  </si>
  <si>
    <r>
      <rPr>
        <sz val="13"/>
        <color indexed="8"/>
        <rFont val="華康粗圓體"/>
        <family val="3"/>
        <charset val="136"/>
      </rPr>
      <t>表</t>
    </r>
    <r>
      <rPr>
        <sz val="13"/>
        <color indexed="8"/>
        <rFont val="Arial Narrow"/>
        <family val="2"/>
      </rPr>
      <t>2-11</t>
    </r>
    <r>
      <rPr>
        <sz val="13"/>
        <color indexed="8"/>
        <rFont val="華康粗圓體"/>
        <family val="3"/>
        <charset val="136"/>
      </rPr>
      <t>、</t>
    </r>
    <r>
      <rPr>
        <sz val="13"/>
        <color indexed="8"/>
        <rFont val="Arial Narrow"/>
        <family val="2"/>
      </rPr>
      <t>15</t>
    </r>
    <r>
      <rPr>
        <sz val="13"/>
        <color indexed="8"/>
        <rFont val="華康粗圓體"/>
        <family val="3"/>
        <charset val="136"/>
      </rPr>
      <t>歲以上現住原住民族教育程度（續</t>
    </r>
    <r>
      <rPr>
        <sz val="13"/>
        <color indexed="8"/>
        <rFont val="Arial Narrow"/>
        <family val="2"/>
      </rPr>
      <t xml:space="preserve"> 4</t>
    </r>
    <r>
      <rPr>
        <sz val="13"/>
        <color indexed="8"/>
        <rFont val="華康粗圓體"/>
        <family val="3"/>
        <charset val="136"/>
      </rPr>
      <t>）</t>
    </r>
    <phoneticPr fontId="19" type="noConversion"/>
  </si>
  <si>
    <t>Table 2-11. Educational Attainments of Resident Indigene Aged 15 and Over (Cont. 4)</t>
    <phoneticPr fontId="19" type="noConversion"/>
  </si>
  <si>
    <r>
      <rPr>
        <sz val="9"/>
        <color indexed="8"/>
        <rFont val="華康粗圓體"/>
        <family val="3"/>
        <charset val="136"/>
      </rPr>
      <t>單位：人</t>
    </r>
  </si>
  <si>
    <r>
      <rPr>
        <sz val="9"/>
        <rFont val="華康粗圓體"/>
        <family val="3"/>
        <charset val="136"/>
      </rPr>
      <t>年底及區別</t>
    </r>
    <phoneticPr fontId="19" type="noConversion"/>
  </si>
  <si>
    <r>
      <rPr>
        <sz val="9"/>
        <rFont val="華康粗圓體"/>
        <family val="3"/>
        <charset val="136"/>
      </rPr>
      <t>性別</t>
    </r>
  </si>
  <si>
    <r>
      <rPr>
        <sz val="9"/>
        <rFont val="華康粗圓體"/>
        <family val="3"/>
        <charset val="136"/>
      </rPr>
      <t xml:space="preserve">身分別
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平地或山地</t>
    </r>
    <r>
      <rPr>
        <sz val="9"/>
        <rFont val="Arial Narrow"/>
        <family val="2"/>
      </rPr>
      <t>)</t>
    </r>
    <phoneticPr fontId="19" type="noConversion"/>
  </si>
  <si>
    <r>
      <rPr>
        <sz val="9"/>
        <rFont val="華康粗圓體"/>
        <family val="3"/>
        <charset val="136"/>
      </rPr>
      <t>總計</t>
    </r>
    <phoneticPr fontId="19" type="noConversion"/>
  </si>
  <si>
    <r>
      <rPr>
        <sz val="9"/>
        <rFont val="華康粗圓體"/>
        <family val="3"/>
        <charset val="136"/>
      </rPr>
      <t>合計</t>
    </r>
    <phoneticPr fontId="19" type="noConversion"/>
  </si>
  <si>
    <t>Junior College</t>
    <phoneticPr fontId="19" type="noConversion"/>
  </si>
  <si>
    <r>
      <rPr>
        <sz val="9"/>
        <rFont val="華康粗圓體"/>
        <family val="3"/>
        <charset val="136"/>
      </rPr>
      <t>國中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初職</t>
    </r>
    <r>
      <rPr>
        <sz val="9"/>
        <rFont val="Arial Narrow"/>
        <family val="2"/>
      </rPr>
      <t>)</t>
    </r>
    <phoneticPr fontId="19" type="noConversion"/>
  </si>
  <si>
    <t>五年制後二年</t>
    <phoneticPr fontId="19" type="noConversion"/>
  </si>
  <si>
    <t>End of Year 
&amp; District</t>
  </si>
  <si>
    <t>Last 2 Years of 5 Years System</t>
    <phoneticPr fontId="19" type="noConversion"/>
  </si>
  <si>
    <t>五專前三年
肄業</t>
    <phoneticPr fontId="19" type="noConversion"/>
  </si>
  <si>
    <t>Junior High School
(Junior Vocational School)</t>
    <phoneticPr fontId="19" type="noConversion"/>
  </si>
  <si>
    <t>Grand</t>
    <phoneticPr fontId="19" type="noConversion"/>
  </si>
  <si>
    <t>First 3 Years at 5-Year Junior College Ungraduated</t>
    <phoneticPr fontId="19" type="noConversion"/>
  </si>
  <si>
    <r>
      <rPr>
        <sz val="9"/>
        <rFont val="華康粗圓體"/>
        <family val="3"/>
        <charset val="136"/>
      </rPr>
      <t xml:space="preserve">民國
</t>
    </r>
    <r>
      <rPr>
        <sz val="9"/>
        <rFont val="Arial Narrow"/>
        <family val="2"/>
      </rPr>
      <t>108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2019</t>
    </r>
    <phoneticPr fontId="19" type="noConversion"/>
  </si>
  <si>
    <r>
      <rPr>
        <sz val="9"/>
        <rFont val="華康粗圓體"/>
        <family val="3"/>
        <charset val="136"/>
      </rPr>
      <t xml:space="preserve">男
</t>
    </r>
    <r>
      <rPr>
        <sz val="9"/>
        <rFont val="Arial Narrow"/>
        <family val="2"/>
      </rPr>
      <t>Male</t>
    </r>
  </si>
  <si>
    <r>
      <rPr>
        <sz val="9"/>
        <rFont val="華康粗圓體"/>
        <family val="3"/>
        <charset val="136"/>
      </rPr>
      <t>計</t>
    </r>
    <r>
      <rPr>
        <sz val="9"/>
        <rFont val="Arial Narrow"/>
        <family val="2"/>
      </rPr>
      <t xml:space="preserve">  Total</t>
    </r>
  </si>
  <si>
    <r>
      <rPr>
        <sz val="9"/>
        <rFont val="華康粗圓體"/>
        <family val="3"/>
        <charset val="136"/>
      </rPr>
      <t>平地</t>
    </r>
    <r>
      <rPr>
        <sz val="9"/>
        <rFont val="Arial Narrow"/>
        <family val="2"/>
      </rPr>
      <t xml:space="preserve"> Plain-land</t>
    </r>
  </si>
  <si>
    <r>
      <rPr>
        <sz val="9"/>
        <rFont val="華康粗圓體"/>
        <family val="3"/>
        <charset val="136"/>
      </rPr>
      <t>山地</t>
    </r>
    <r>
      <rPr>
        <sz val="9"/>
        <rFont val="Arial Narrow"/>
        <family val="2"/>
      </rPr>
      <t xml:space="preserve"> Mountain</t>
    </r>
  </si>
  <si>
    <r>
      <rPr>
        <sz val="9"/>
        <rFont val="華康粗圓體"/>
        <family val="3"/>
        <charset val="136"/>
      </rPr>
      <t xml:space="preserve">女
</t>
    </r>
    <r>
      <rPr>
        <sz val="9"/>
        <rFont val="Arial Narrow"/>
        <family val="2"/>
      </rPr>
      <t>Female</t>
    </r>
  </si>
  <si>
    <r>
      <rPr>
        <sz val="9"/>
        <rFont val="華康粗圓體"/>
        <family val="3"/>
        <charset val="136"/>
      </rPr>
      <t xml:space="preserve">楊梅區
</t>
    </r>
    <r>
      <rPr>
        <sz val="9"/>
        <rFont val="Arial Narrow"/>
        <family val="2"/>
      </rPr>
      <t>Yangmei District</t>
    </r>
  </si>
  <si>
    <r>
      <rPr>
        <sz val="9"/>
        <rFont val="華康粗圓體"/>
        <family val="3"/>
        <charset val="136"/>
      </rPr>
      <t xml:space="preserve">大園區
</t>
    </r>
    <r>
      <rPr>
        <sz val="9"/>
        <rFont val="Arial Narrow"/>
        <family val="2"/>
      </rPr>
      <t>Dayuan District</t>
    </r>
  </si>
  <si>
    <r>
      <rPr>
        <sz val="13"/>
        <color indexed="8"/>
        <rFont val="華康粗圓體"/>
        <family val="3"/>
        <charset val="136"/>
      </rPr>
      <t>表</t>
    </r>
    <r>
      <rPr>
        <sz val="13"/>
        <color indexed="8"/>
        <rFont val="Arial Narrow"/>
        <family val="2"/>
      </rPr>
      <t>2-11</t>
    </r>
    <r>
      <rPr>
        <sz val="13"/>
        <color indexed="8"/>
        <rFont val="華康粗圓體"/>
        <family val="3"/>
        <charset val="136"/>
      </rPr>
      <t>、</t>
    </r>
    <r>
      <rPr>
        <sz val="13"/>
        <color indexed="8"/>
        <rFont val="Arial Narrow"/>
        <family val="2"/>
      </rPr>
      <t>15</t>
    </r>
    <r>
      <rPr>
        <sz val="13"/>
        <color indexed="8"/>
        <rFont val="華康粗圓體"/>
        <family val="3"/>
        <charset val="136"/>
      </rPr>
      <t>歲以上現住原住民族教育程度（續</t>
    </r>
    <r>
      <rPr>
        <sz val="13"/>
        <color indexed="8"/>
        <rFont val="Arial Narrow"/>
        <family val="2"/>
      </rPr>
      <t xml:space="preserve"> 5 </t>
    </r>
    <r>
      <rPr>
        <sz val="13"/>
        <color indexed="8"/>
        <rFont val="華康粗圓體"/>
        <family val="3"/>
        <charset val="136"/>
      </rPr>
      <t>完）</t>
    </r>
    <phoneticPr fontId="19" type="noConversion"/>
  </si>
  <si>
    <t>Table 2-11. Educational Attainments of Resident Indigene Aged 15 and Over (Cont. 5 End)</t>
    <phoneticPr fontId="19" type="noConversion"/>
  </si>
  <si>
    <r>
      <rPr>
        <sz val="9"/>
        <rFont val="華康粗圓體"/>
        <family val="3"/>
        <charset val="136"/>
      </rPr>
      <t>區別</t>
    </r>
    <phoneticPr fontId="19" type="noConversion"/>
  </si>
  <si>
    <t>District</t>
    <phoneticPr fontId="19" type="noConversion"/>
  </si>
  <si>
    <r>
      <rPr>
        <sz val="9"/>
        <rFont val="華康粗圓體"/>
        <family val="3"/>
        <charset val="136"/>
      </rPr>
      <t xml:space="preserve">八德區
</t>
    </r>
    <r>
      <rPr>
        <sz val="9"/>
        <rFont val="Arial Narrow"/>
        <family val="2"/>
      </rPr>
      <t xml:space="preserve">Bade District </t>
    </r>
  </si>
  <si>
    <r>
      <rPr>
        <sz val="9"/>
        <rFont val="華康粗圓體"/>
        <family val="3"/>
        <charset val="136"/>
      </rPr>
      <t xml:space="preserve">八德區
</t>
    </r>
    <r>
      <rPr>
        <sz val="9"/>
        <rFont val="Arial Narrow"/>
        <family val="2"/>
      </rPr>
      <t xml:space="preserve">Bade
District </t>
    </r>
    <phoneticPr fontId="19" type="noConversion"/>
  </si>
  <si>
    <r>
      <rPr>
        <sz val="9"/>
        <rFont val="華康粗圓體"/>
        <family val="3"/>
        <charset val="136"/>
      </rPr>
      <t xml:space="preserve">龍潭區
</t>
    </r>
    <r>
      <rPr>
        <sz val="9"/>
        <rFont val="Arial Narrow"/>
        <family val="2"/>
      </rPr>
      <t>Longtan
District</t>
    </r>
    <phoneticPr fontId="19" type="noConversion"/>
  </si>
  <si>
    <r>
      <rPr>
        <sz val="9"/>
        <rFont val="華康粗圓體"/>
        <family val="3"/>
        <charset val="136"/>
      </rPr>
      <t xml:space="preserve">平鎮區
</t>
    </r>
    <r>
      <rPr>
        <sz val="9"/>
        <rFont val="Arial Narrow"/>
        <family val="2"/>
      </rPr>
      <t>Pingzhen District</t>
    </r>
  </si>
  <si>
    <r>
      <rPr>
        <sz val="9"/>
        <rFont val="華康粗圓體"/>
        <family val="3"/>
        <charset val="136"/>
      </rPr>
      <t xml:space="preserve">觀音區
</t>
    </r>
    <r>
      <rPr>
        <sz val="9"/>
        <rFont val="Arial Narrow"/>
        <family val="2"/>
      </rPr>
      <t>Guanyin District</t>
    </r>
  </si>
  <si>
    <r>
      <rPr>
        <sz val="9"/>
        <rFont val="華康粗圓體"/>
        <family val="3"/>
        <charset val="136"/>
      </rPr>
      <t xml:space="preserve">女
</t>
    </r>
    <r>
      <rPr>
        <sz val="9"/>
        <rFont val="Arial Narrow"/>
        <family val="2"/>
      </rPr>
      <t>Female</t>
    </r>
    <phoneticPr fontId="19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</si>
  <si>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2-12</t>
    </r>
    <r>
      <rPr>
        <sz val="13"/>
        <rFont val="華康粗圓體"/>
        <family val="3"/>
        <charset val="136"/>
      </rPr>
      <t>、現住原住民族婚姻狀況</t>
    </r>
    <r>
      <rPr>
        <sz val="13"/>
        <rFont val="Arial Narrow"/>
        <family val="2"/>
      </rPr>
      <t xml:space="preserve"> </t>
    </r>
    <phoneticPr fontId="19" type="noConversion"/>
  </si>
  <si>
    <t>Table 2-12. Marital Status of Resident Indigene</t>
  </si>
  <si>
    <t xml:space="preserve">  </t>
  </si>
  <si>
    <t>年底別</t>
    <phoneticPr fontId="19" type="noConversion"/>
  </si>
  <si>
    <r>
      <rPr>
        <sz val="10"/>
        <rFont val="華康粗圓體"/>
        <family val="3"/>
        <charset val="136"/>
      </rPr>
      <t xml:space="preserve">離婚
</t>
    </r>
    <r>
      <rPr>
        <sz val="10"/>
        <rFont val="Arial Narrow"/>
        <family val="2"/>
      </rPr>
      <t>Divorced</t>
    </r>
    <phoneticPr fontId="19" type="noConversion"/>
  </si>
  <si>
    <t>End of Year</t>
    <phoneticPr fontId="19" type="noConversion"/>
  </si>
  <si>
    <r>
      <rPr>
        <sz val="10"/>
        <rFont val="華康粗圓體"/>
        <family val="3"/>
        <charset val="136"/>
      </rPr>
      <t xml:space="preserve">計
</t>
    </r>
    <r>
      <rPr>
        <sz val="10"/>
        <rFont val="Arial Narrow"/>
        <family val="2"/>
      </rPr>
      <t>Total</t>
    </r>
    <phoneticPr fontId="19" type="noConversion"/>
  </si>
  <si>
    <r>
      <rPr>
        <sz val="10"/>
        <color indexed="8"/>
        <rFont val="華康粗圓體"/>
        <family val="3"/>
        <charset val="136"/>
      </rPr>
      <t xml:space="preserve">女
</t>
    </r>
    <r>
      <rPr>
        <sz val="10"/>
        <rFont val="Arial Narrow"/>
        <family val="2"/>
      </rPr>
      <t>Female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</si>
  <si>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 xml:space="preserve"> 99 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 xml:space="preserve"> End of 2010</t>
    </r>
    <phoneticPr fontId="19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</si>
  <si>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 xml:space="preserve"> End of 2011</t>
    </r>
    <phoneticPr fontId="19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</si>
  <si>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 xml:space="preserve"> End of 2012</t>
    </r>
    <phoneticPr fontId="19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</si>
  <si>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 xml:space="preserve"> End of 2013</t>
    </r>
    <phoneticPr fontId="19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</si>
  <si>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 xml:space="preserve"> End of 2014</t>
    </r>
    <phoneticPr fontId="19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</si>
  <si>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 xml:space="preserve"> End of 2015</t>
    </r>
    <phoneticPr fontId="19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</si>
  <si>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 xml:space="preserve"> End of 2016</t>
    </r>
    <phoneticPr fontId="19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</si>
  <si>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 xml:space="preserve"> End of 2017</t>
    </r>
    <phoneticPr fontId="19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</si>
  <si>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107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 xml:space="preserve"> End of 2018</t>
    </r>
    <phoneticPr fontId="19" type="noConversion"/>
  </si>
  <si>
    <t>人口</t>
    <phoneticPr fontId="19" type="noConversion"/>
  </si>
  <si>
    <r>
      <rPr>
        <sz val="13"/>
        <color indexed="8"/>
        <rFont val="華康粗圓體"/>
        <family val="3"/>
        <charset val="136"/>
      </rPr>
      <t>表</t>
    </r>
    <r>
      <rPr>
        <sz val="13"/>
        <color indexed="8"/>
        <rFont val="Arial Narrow"/>
        <family val="2"/>
      </rPr>
      <t>2-12</t>
    </r>
    <r>
      <rPr>
        <sz val="13"/>
        <color indexed="8"/>
        <rFont val="華康粗圓體"/>
        <family val="3"/>
        <charset val="136"/>
      </rPr>
      <t>、現住原住民族婚姻狀況（續</t>
    </r>
    <r>
      <rPr>
        <sz val="13"/>
        <color rgb="FF000000"/>
        <rFont val="Arial Narrow"/>
        <family val="2"/>
      </rPr>
      <t>1</t>
    </r>
    <r>
      <rPr>
        <sz val="13"/>
        <color indexed="8"/>
        <rFont val="華康粗圓體"/>
        <family val="3"/>
        <charset val="136"/>
      </rPr>
      <t>）</t>
    </r>
    <phoneticPr fontId="19" type="noConversion"/>
  </si>
  <si>
    <t>Table 2-12. Marital Status of Resident Indigene (Cont. 1)</t>
    <phoneticPr fontId="19" type="noConversion"/>
  </si>
  <si>
    <t>單位：人</t>
    <phoneticPr fontId="19" type="noConversion"/>
  </si>
  <si>
    <r>
      <rPr>
        <sz val="10"/>
        <rFont val="華康粗圓體"/>
        <family val="3"/>
        <charset val="136"/>
      </rPr>
      <t>區別</t>
    </r>
    <phoneticPr fontId="19" type="noConversion"/>
  </si>
  <si>
    <t>性別</t>
    <phoneticPr fontId="19" type="noConversion"/>
  </si>
  <si>
    <r>
      <rPr>
        <sz val="10"/>
        <color indexed="8"/>
        <rFont val="華康粗圓體"/>
        <family val="3"/>
        <charset val="136"/>
      </rPr>
      <t xml:space="preserve">總計
</t>
    </r>
    <r>
      <rPr>
        <sz val="10"/>
        <color indexed="8"/>
        <rFont val="Arial Narrow"/>
        <family val="2"/>
      </rPr>
      <t>Grand Total</t>
    </r>
    <phoneticPr fontId="19" type="noConversion"/>
  </si>
  <si>
    <r>
      <rPr>
        <sz val="10"/>
        <color indexed="8"/>
        <rFont val="華康粗圓體"/>
        <family val="3"/>
        <charset val="136"/>
      </rPr>
      <t xml:space="preserve">未婚
</t>
    </r>
    <r>
      <rPr>
        <sz val="10"/>
        <color indexed="8"/>
        <rFont val="Arial Narrow"/>
        <family val="2"/>
      </rPr>
      <t>Unmarried</t>
    </r>
    <phoneticPr fontId="19" type="noConversion"/>
  </si>
  <si>
    <r>
      <rPr>
        <sz val="10"/>
        <color indexed="8"/>
        <rFont val="華康粗圓體"/>
        <family val="3"/>
        <charset val="136"/>
      </rPr>
      <t xml:space="preserve">有偶
</t>
    </r>
    <r>
      <rPr>
        <sz val="10"/>
        <color indexed="8"/>
        <rFont val="Arial Narrow"/>
        <family val="2"/>
      </rPr>
      <t>Currently Married</t>
    </r>
    <phoneticPr fontId="19" type="noConversion"/>
  </si>
  <si>
    <r>
      <rPr>
        <sz val="10"/>
        <color indexed="8"/>
        <rFont val="華康粗圓體"/>
        <family val="3"/>
        <charset val="136"/>
      </rPr>
      <t>離婚</t>
    </r>
    <r>
      <rPr>
        <sz val="10"/>
        <color rgb="FF000000"/>
        <rFont val="華康粗圓體"/>
        <family val="3"/>
        <charset val="136"/>
      </rPr>
      <t>或終止結婚</t>
    </r>
    <r>
      <rPr>
        <sz val="10"/>
        <color indexed="8"/>
        <rFont val="華康粗圓體"/>
        <family val="3"/>
        <charset val="136"/>
      </rPr>
      <t xml:space="preserve">
</t>
    </r>
    <r>
      <rPr>
        <sz val="10"/>
        <color indexed="8"/>
        <rFont val="Arial Narrow"/>
        <family val="2"/>
      </rPr>
      <t xml:space="preserve">Divorced </t>
    </r>
    <r>
      <rPr>
        <sz val="10"/>
        <color indexed="8"/>
        <rFont val="Arial Narrow"/>
        <family val="3"/>
        <charset val="136"/>
      </rPr>
      <t>or Terminated Marriages</t>
    </r>
    <phoneticPr fontId="19" type="noConversion"/>
  </si>
  <si>
    <r>
      <rPr>
        <sz val="10"/>
        <color indexed="8"/>
        <rFont val="華康粗圓體"/>
        <family val="3"/>
        <charset val="136"/>
      </rPr>
      <t xml:space="preserve">喪偶
</t>
    </r>
    <r>
      <rPr>
        <sz val="10"/>
        <color indexed="8"/>
        <rFont val="Arial Narrow"/>
        <family val="2"/>
      </rPr>
      <t>Widowed</t>
    </r>
    <phoneticPr fontId="19" type="noConversion"/>
  </si>
  <si>
    <r>
      <rPr>
        <sz val="10"/>
        <rFont val="華康粗圓體"/>
        <family val="3"/>
        <charset val="136"/>
      </rPr>
      <t>計</t>
    </r>
    <r>
      <rPr>
        <sz val="10"/>
        <rFont val="Arial Narrow"/>
        <family val="3"/>
      </rPr>
      <t xml:space="preserve">
</t>
    </r>
    <r>
      <rPr>
        <sz val="10"/>
        <rFont val="Arial Narrow"/>
        <family val="2"/>
      </rPr>
      <t>Total</t>
    </r>
    <phoneticPr fontId="19" type="noConversion"/>
  </si>
  <si>
    <r>
      <rPr>
        <sz val="10"/>
        <rFont val="華康粗圓體"/>
        <family val="3"/>
        <charset val="136"/>
      </rPr>
      <t>不同性別</t>
    </r>
    <r>
      <rPr>
        <sz val="10"/>
        <rFont val="微軟正黑體"/>
        <family val="2"/>
        <charset val="136"/>
      </rPr>
      <t xml:space="preserve">
</t>
    </r>
    <r>
      <rPr>
        <sz val="10"/>
        <rFont val="Arial Narrow"/>
        <family val="2"/>
      </rPr>
      <t>Different Sex</t>
    </r>
    <phoneticPr fontId="19" type="noConversion"/>
  </si>
  <si>
    <r>
      <rPr>
        <sz val="10"/>
        <rFont val="華康粗圓體"/>
        <family val="3"/>
        <charset val="136"/>
      </rPr>
      <t>相同性別</t>
    </r>
    <r>
      <rPr>
        <sz val="10"/>
        <rFont val="微軟正黑體"/>
        <family val="2"/>
        <charset val="136"/>
      </rPr>
      <t xml:space="preserve">
</t>
    </r>
    <r>
      <rPr>
        <sz val="10"/>
        <rFont val="Arial Narrow"/>
        <family val="2"/>
      </rPr>
      <t>Same Sex</t>
    </r>
    <phoneticPr fontId="19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</si>
  <si>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108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
End of 2019</t>
    </r>
    <phoneticPr fontId="19" type="noConversion"/>
  </si>
  <si>
    <r>
      <rPr>
        <sz val="10"/>
        <rFont val="華康粗圓體"/>
        <family val="3"/>
        <charset val="136"/>
      </rPr>
      <t>男</t>
    </r>
    <r>
      <rPr>
        <sz val="10"/>
        <rFont val="微軟正黑體"/>
        <family val="2"/>
        <charset val="136"/>
      </rPr>
      <t xml:space="preserve">
</t>
    </r>
    <r>
      <rPr>
        <sz val="10"/>
        <rFont val="Arial Narrow"/>
        <family val="2"/>
      </rPr>
      <t>Male</t>
    </r>
    <phoneticPr fontId="19" type="noConversion"/>
  </si>
  <si>
    <r>
      <rPr>
        <sz val="10"/>
        <rFont val="華康粗圓體"/>
        <family val="3"/>
        <charset val="136"/>
      </rPr>
      <t>女</t>
    </r>
    <r>
      <rPr>
        <sz val="10"/>
        <rFont val="微軟正黑體"/>
        <family val="2"/>
        <charset val="136"/>
      </rPr>
      <t xml:space="preserve">
</t>
    </r>
    <r>
      <rPr>
        <sz val="10"/>
        <rFont val="Arial Narrow"/>
        <family val="2"/>
      </rPr>
      <t>Female</t>
    </r>
    <phoneticPr fontId="19" type="noConversion"/>
  </si>
  <si>
    <r>
      <rPr>
        <sz val="10"/>
        <rFont val="華康粗圓體"/>
        <family val="3"/>
        <charset val="136"/>
      </rPr>
      <t>平地</t>
    </r>
    <r>
      <rPr>
        <sz val="10"/>
        <rFont val="Arial Narrow"/>
        <family val="2"/>
      </rPr>
      <t xml:space="preserve">  Plain-land</t>
    </r>
    <phoneticPr fontId="19" type="noConversion"/>
  </si>
  <si>
    <r>
      <rPr>
        <sz val="10"/>
        <rFont val="華康粗圓體"/>
        <family val="3"/>
        <charset val="136"/>
      </rPr>
      <t>山地</t>
    </r>
    <r>
      <rPr>
        <sz val="10"/>
        <rFont val="Arial Narrow"/>
        <family val="2"/>
      </rPr>
      <t xml:space="preserve">  Mountain</t>
    </r>
    <phoneticPr fontId="19" type="noConversion"/>
  </si>
  <si>
    <r>
      <rPr>
        <sz val="10"/>
        <rFont val="華康粗圓體"/>
        <family val="3"/>
        <charset val="136"/>
      </rPr>
      <t>桃園區</t>
    </r>
    <r>
      <rPr>
        <sz val="10"/>
        <rFont val="微軟正黑體"/>
        <family val="2"/>
        <charset val="136"/>
      </rPr>
      <t xml:space="preserve">
</t>
    </r>
    <r>
      <rPr>
        <sz val="10"/>
        <rFont val="Arial Narrow"/>
        <family val="2"/>
      </rPr>
      <t>Taoyuan
District</t>
    </r>
    <phoneticPr fontId="19" type="noConversion"/>
  </si>
  <si>
    <r>
      <rPr>
        <sz val="10"/>
        <rFont val="華康粗圓體"/>
        <family val="3"/>
        <charset val="136"/>
      </rPr>
      <t>平地</t>
    </r>
    <r>
      <rPr>
        <sz val="10"/>
        <rFont val="Arial Narrow"/>
        <family val="2"/>
      </rPr>
      <t xml:space="preserve"> Plain-land</t>
    </r>
    <phoneticPr fontId="19" type="noConversion"/>
  </si>
  <si>
    <r>
      <rPr>
        <sz val="10"/>
        <rFont val="華康粗圓體"/>
        <family val="3"/>
        <charset val="136"/>
      </rPr>
      <t>山地</t>
    </r>
    <r>
      <rPr>
        <sz val="10"/>
        <rFont val="Arial Narrow"/>
        <family val="2"/>
      </rPr>
      <t xml:space="preserve"> Mountain</t>
    </r>
    <phoneticPr fontId="19" type="noConversion"/>
  </si>
  <si>
    <r>
      <rPr>
        <sz val="10"/>
        <rFont val="華康粗圓體"/>
        <family val="3"/>
        <charset val="136"/>
      </rPr>
      <t>中壢區</t>
    </r>
    <r>
      <rPr>
        <sz val="10"/>
        <rFont val="Arial Narrow"/>
        <family val="2"/>
      </rPr>
      <t xml:space="preserve">
Zhongli
District</t>
    </r>
    <phoneticPr fontId="19" type="noConversion"/>
  </si>
  <si>
    <r>
      <rPr>
        <sz val="10"/>
        <rFont val="華康粗圓體"/>
        <family val="3"/>
        <charset val="136"/>
      </rPr>
      <t xml:space="preserve">大溪區
</t>
    </r>
    <r>
      <rPr>
        <sz val="10"/>
        <rFont val="Arial Narrow"/>
        <family val="2"/>
      </rPr>
      <t>Daxi
District</t>
    </r>
    <phoneticPr fontId="19" type="noConversion"/>
  </si>
  <si>
    <r>
      <rPr>
        <sz val="10"/>
        <rFont val="華康粗圓體"/>
        <family val="3"/>
        <charset val="136"/>
      </rPr>
      <t>楊梅區</t>
    </r>
    <r>
      <rPr>
        <sz val="10"/>
        <rFont val="Arial Narrow"/>
        <family val="2"/>
      </rPr>
      <t xml:space="preserve">
Yangmei
District</t>
    </r>
    <phoneticPr fontId="19" type="noConversion"/>
  </si>
  <si>
    <r>
      <rPr>
        <sz val="10"/>
        <rFont val="華康粗圓體"/>
        <family val="3"/>
        <charset val="136"/>
      </rPr>
      <t>蘆竹區</t>
    </r>
    <r>
      <rPr>
        <sz val="10"/>
        <rFont val="Arial Narrow"/>
        <family val="2"/>
      </rPr>
      <t xml:space="preserve">
Luzhu
District</t>
    </r>
    <phoneticPr fontId="19" type="noConversion"/>
  </si>
  <si>
    <r>
      <rPr>
        <sz val="10"/>
        <rFont val="華康粗圓體"/>
        <family val="3"/>
        <charset val="136"/>
      </rPr>
      <t>大園區</t>
    </r>
    <r>
      <rPr>
        <sz val="10"/>
        <rFont val="Arial Narrow"/>
        <family val="2"/>
      </rPr>
      <t xml:space="preserve">
Dayuan
District</t>
    </r>
    <phoneticPr fontId="19" type="noConversion"/>
  </si>
  <si>
    <r>
      <rPr>
        <sz val="10"/>
        <rFont val="華康粗圓體"/>
        <family val="3"/>
        <charset val="136"/>
      </rPr>
      <t>說明：</t>
    </r>
    <r>
      <rPr>
        <sz val="10"/>
        <rFont val="Arial Narrow"/>
        <family val="2"/>
      </rPr>
      <t>108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>5</t>
    </r>
    <r>
      <rPr>
        <sz val="10"/>
        <rFont val="華康粗圓體"/>
        <family val="3"/>
        <charset val="136"/>
      </rPr>
      <t>月</t>
    </r>
    <r>
      <rPr>
        <sz val="10"/>
        <rFont val="Arial Narrow"/>
        <family val="2"/>
      </rPr>
      <t>24</t>
    </r>
    <r>
      <rPr>
        <sz val="10"/>
        <rFont val="華康粗圓體"/>
        <family val="3"/>
        <charset val="136"/>
      </rPr>
      <t>日司法院釋字第七四八號解釋施行法(亦稱同性婚姻專法)施行，始統計相同</t>
    </r>
    <phoneticPr fontId="19" type="noConversion"/>
  </si>
  <si>
    <t>Note : The same-sex marriage law went into effect on May 24, 2019. The figures of marital status included</t>
    <phoneticPr fontId="19" type="noConversion"/>
  </si>
  <si>
    <t xml:space="preserve"> 及不同性別之婚姻狀況。</t>
    <phoneticPr fontId="19" type="noConversion"/>
  </si>
  <si>
    <t>the same and different sex.</t>
    <phoneticPr fontId="19" type="noConversion"/>
  </si>
  <si>
    <r>
      <rPr>
        <sz val="13"/>
        <color indexed="8"/>
        <rFont val="華康粗圓體"/>
        <family val="3"/>
        <charset val="136"/>
      </rPr>
      <t>表</t>
    </r>
    <r>
      <rPr>
        <sz val="13"/>
        <color indexed="8"/>
        <rFont val="Arial Narrow"/>
        <family val="2"/>
      </rPr>
      <t>2-12</t>
    </r>
    <r>
      <rPr>
        <sz val="13"/>
        <color indexed="8"/>
        <rFont val="華康粗圓體"/>
        <family val="3"/>
        <charset val="136"/>
      </rPr>
      <t>、現住原住民族婚姻狀況（續</t>
    </r>
    <r>
      <rPr>
        <sz val="13"/>
        <color rgb="FF000000"/>
        <rFont val="Arial Narrow"/>
        <family val="2"/>
      </rPr>
      <t>2</t>
    </r>
    <r>
      <rPr>
        <sz val="13"/>
        <color rgb="FF000000"/>
        <rFont val="華康粗圓體"/>
        <family val="3"/>
        <charset val="136"/>
      </rPr>
      <t>完</t>
    </r>
    <r>
      <rPr>
        <sz val="13"/>
        <color indexed="8"/>
        <rFont val="華康粗圓體"/>
        <family val="3"/>
        <charset val="136"/>
      </rPr>
      <t>）</t>
    </r>
    <phoneticPr fontId="19" type="noConversion"/>
  </si>
  <si>
    <t>Table 2-12. Marital Status of Resident Indigene (Cont. 2 End)</t>
    <phoneticPr fontId="19" type="noConversion"/>
  </si>
  <si>
    <r>
      <rPr>
        <sz val="10"/>
        <rFont val="華康粗圓體"/>
        <family val="3"/>
        <charset val="136"/>
      </rPr>
      <t>龜山區</t>
    </r>
    <r>
      <rPr>
        <sz val="10"/>
        <rFont val="Arial Narrow"/>
        <family val="3"/>
        <charset val="136"/>
      </rPr>
      <t xml:space="preserve">
</t>
    </r>
    <r>
      <rPr>
        <sz val="10"/>
        <rFont val="Arial Narrow"/>
        <family val="2"/>
      </rPr>
      <t>Guishan
District</t>
    </r>
    <phoneticPr fontId="19" type="noConversion"/>
  </si>
  <si>
    <r>
      <rPr>
        <sz val="10"/>
        <rFont val="華康粗圓體"/>
        <family val="3"/>
        <charset val="136"/>
      </rPr>
      <t>八德區</t>
    </r>
    <r>
      <rPr>
        <sz val="10"/>
        <rFont val="Arial Narrow"/>
        <family val="3"/>
        <charset val="136"/>
      </rPr>
      <t xml:space="preserve">
</t>
    </r>
    <r>
      <rPr>
        <sz val="10"/>
        <rFont val="Arial Narrow"/>
        <family val="2"/>
      </rPr>
      <t>Bade
District</t>
    </r>
    <phoneticPr fontId="19" type="noConversion"/>
  </si>
  <si>
    <r>
      <rPr>
        <sz val="10"/>
        <rFont val="華康粗圓體"/>
        <family val="3"/>
        <charset val="136"/>
      </rPr>
      <t>龍潭區</t>
    </r>
    <r>
      <rPr>
        <sz val="10"/>
        <rFont val="Arial Narrow"/>
        <family val="3"/>
        <charset val="136"/>
      </rPr>
      <t xml:space="preserve">
</t>
    </r>
    <r>
      <rPr>
        <sz val="10"/>
        <rFont val="Arial Narrow"/>
        <family val="2"/>
      </rPr>
      <t>Longtan
District</t>
    </r>
    <phoneticPr fontId="19" type="noConversion"/>
  </si>
  <si>
    <r>
      <rPr>
        <sz val="10"/>
        <rFont val="華康粗圓體"/>
        <family val="3"/>
        <charset val="136"/>
      </rPr>
      <t>平鎮區</t>
    </r>
    <r>
      <rPr>
        <sz val="10"/>
        <rFont val="Arial Narrow"/>
        <family val="3"/>
        <charset val="136"/>
      </rPr>
      <t xml:space="preserve">
</t>
    </r>
    <r>
      <rPr>
        <sz val="10"/>
        <rFont val="Arial Narrow"/>
        <family val="2"/>
      </rPr>
      <t>Pingzhen
District</t>
    </r>
    <phoneticPr fontId="19" type="noConversion"/>
  </si>
  <si>
    <r>
      <rPr>
        <sz val="10"/>
        <rFont val="華康粗圓體"/>
        <family val="3"/>
        <charset val="136"/>
      </rPr>
      <t>新屋區</t>
    </r>
    <r>
      <rPr>
        <sz val="10"/>
        <rFont val="Arial Narrow"/>
        <family val="3"/>
        <charset val="136"/>
      </rPr>
      <t xml:space="preserve">
</t>
    </r>
    <r>
      <rPr>
        <sz val="10"/>
        <rFont val="Arial Narrow"/>
        <family val="2"/>
      </rPr>
      <t>Xinwu
District</t>
    </r>
    <phoneticPr fontId="19" type="noConversion"/>
  </si>
  <si>
    <r>
      <rPr>
        <sz val="10"/>
        <rFont val="華康粗圓體"/>
        <family val="3"/>
        <charset val="136"/>
      </rPr>
      <t>觀音區</t>
    </r>
    <r>
      <rPr>
        <sz val="10"/>
        <rFont val="Arial Narrow"/>
        <family val="3"/>
        <charset val="136"/>
      </rPr>
      <t xml:space="preserve">
</t>
    </r>
    <r>
      <rPr>
        <sz val="10"/>
        <rFont val="Arial Narrow"/>
        <family val="2"/>
      </rPr>
      <t>Guanyin
District</t>
    </r>
    <phoneticPr fontId="19" type="noConversion"/>
  </si>
  <si>
    <r>
      <rPr>
        <sz val="10"/>
        <rFont val="華康粗圓體"/>
        <family val="3"/>
        <charset val="136"/>
      </rPr>
      <t>復興區</t>
    </r>
    <r>
      <rPr>
        <sz val="10"/>
        <rFont val="Arial Narrow"/>
        <family val="3"/>
        <charset val="136"/>
      </rPr>
      <t xml:space="preserve">
</t>
    </r>
    <r>
      <rPr>
        <sz val="10"/>
        <rFont val="Arial Narrow"/>
        <family val="2"/>
      </rPr>
      <t>Fuxing
District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</si>
</sst>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-* #,##0_-;\-* #,##0_-;_-* &quot;-&quot;_-;_-@_-"/>
    <numFmt numFmtId="176" formatCode="_-* #,##0.00_-;\-* #,##0.00_-;_-* \-??_-;_-@_-"/>
    <numFmt numFmtId="177" formatCode="_-* #,##0_-;\-* #,##0_-;_-* \-_-;_-@_-"/>
    <numFmt numFmtId="178" formatCode="#,##0.0000"/>
    <numFmt numFmtId="179" formatCode="#,##0.0000;[Red]#,##0.0000"/>
    <numFmt numFmtId="180" formatCode="#,##0;[Red]#,##0"/>
    <numFmt numFmtId="181" formatCode="#,##0.00;[Red]#,##0.00"/>
    <numFmt numFmtId="182" formatCode="#,##0_);[Red]\(#,##0\)"/>
    <numFmt numFmtId="183" formatCode="#,##0.00_);[Red]\(#,##0.00\)"/>
    <numFmt numFmtId="184" formatCode="#,##0.00_ "/>
    <numFmt numFmtId="185" formatCode="0_ "/>
    <numFmt numFmtId="186" formatCode="_-* #,##0_-;\-* #,##0_-;_-* \-??_-;_-@_-"/>
    <numFmt numFmtId="187" formatCode="_(* #,##0_);_(* \(#,##0\);_(* \-??_);_(@_)"/>
    <numFmt numFmtId="188" formatCode="#,##0_ "/>
    <numFmt numFmtId="189" formatCode="0_);[Red]\(0\)"/>
    <numFmt numFmtId="190" formatCode="_-* ##0_-;\-* #,##0\-;_-* \-_-;_-@_-"/>
  </numFmts>
  <fonts count="68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9"/>
      <name val="新細明體"/>
      <family val="1"/>
      <charset val="136"/>
    </font>
    <font>
      <sz val="9"/>
      <name val="Arial Narrow"/>
      <family val="2"/>
    </font>
    <font>
      <sz val="9"/>
      <name val="華康粗圓體"/>
      <family val="3"/>
      <charset val="136"/>
    </font>
    <font>
      <sz val="8.5"/>
      <name val="Arial Narrow"/>
      <family val="2"/>
    </font>
    <font>
      <sz val="8"/>
      <name val="Arial Narrow"/>
      <family val="2"/>
    </font>
    <font>
      <sz val="7.5"/>
      <name val="Arial Narrow"/>
      <family val="2"/>
    </font>
    <font>
      <sz val="12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sz val="10"/>
      <name val="Arial Narrow"/>
      <family val="2"/>
    </font>
    <font>
      <sz val="10"/>
      <name val="華康粗圓體"/>
      <family val="3"/>
      <charset val="136"/>
    </font>
    <font>
      <vertAlign val="superscript"/>
      <sz val="10"/>
      <name val="Arial Narrow"/>
      <family val="2"/>
    </font>
    <font>
      <sz val="13"/>
      <name val="Arial Narrow"/>
      <family val="2"/>
    </font>
    <font>
      <sz val="13"/>
      <name val="華康粗圓體"/>
      <family val="3"/>
      <charset val="136"/>
    </font>
    <font>
      <b/>
      <sz val="13"/>
      <name val="Arial Narrow"/>
      <family val="2"/>
    </font>
    <font>
      <b/>
      <sz val="10"/>
      <name val="Arial Narrow"/>
      <family val="2"/>
    </font>
    <font>
      <sz val="9.4"/>
      <name val="Arial Narrow"/>
      <family val="2"/>
    </font>
    <font>
      <sz val="9.4"/>
      <name val="華康粗圓體"/>
      <family val="3"/>
      <charset val="136"/>
    </font>
    <font>
      <sz val="9"/>
      <color indexed="8"/>
      <name val="Arial Narrow"/>
      <family val="2"/>
    </font>
    <font>
      <b/>
      <sz val="15"/>
      <name val="Arial Narrow"/>
      <family val="2"/>
    </font>
    <font>
      <sz val="9"/>
      <color theme="0"/>
      <name val="華康粗圓體"/>
      <family val="3"/>
      <charset val="136"/>
    </font>
    <font>
      <sz val="12"/>
      <name val="Arial Narrow"/>
      <family val="2"/>
    </font>
    <font>
      <sz val="9"/>
      <color theme="0"/>
      <name val="Arial Narrow"/>
      <family val="2"/>
    </font>
    <font>
      <b/>
      <sz val="10"/>
      <name val="華康粗圓體"/>
      <family val="3"/>
      <charset val="136"/>
    </font>
    <font>
      <sz val="9"/>
      <name val="Times New Roman"/>
      <family val="1"/>
    </font>
    <font>
      <sz val="10"/>
      <name val="Arial Narrow"/>
      <family val="3"/>
      <charset val="136"/>
    </font>
    <font>
      <sz val="9"/>
      <name val="Arial Narrow"/>
      <family val="3"/>
    </font>
    <font>
      <sz val="9"/>
      <name val="Arial Narrow"/>
      <family val="3"/>
      <charset val="136"/>
    </font>
    <font>
      <sz val="12"/>
      <name val="華康粗圓體"/>
      <family val="3"/>
      <charset val="136"/>
    </font>
    <font>
      <sz val="10"/>
      <name val="微軟正黑體"/>
      <family val="3"/>
      <charset val="136"/>
    </font>
    <font>
      <sz val="10"/>
      <name val="Arial Narrow"/>
      <family val="3"/>
    </font>
    <font>
      <sz val="10"/>
      <color theme="0"/>
      <name val="Arial Narrow"/>
      <family val="2"/>
    </font>
    <font>
      <sz val="10"/>
      <name val="微軟正黑體"/>
      <family val="2"/>
      <charset val="136"/>
    </font>
    <font>
      <sz val="13"/>
      <name val="Arial Narrow"/>
      <family val="3"/>
      <charset val="136"/>
    </font>
    <font>
      <sz val="13"/>
      <color indexed="8"/>
      <name val="Arial Narrow"/>
      <family val="2"/>
    </font>
    <font>
      <sz val="13"/>
      <color indexed="8"/>
      <name val="華康粗圓體"/>
      <family val="3"/>
      <charset val="136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華康粗圓體"/>
      <family val="3"/>
      <charset val="136"/>
    </font>
    <font>
      <sz val="10"/>
      <color indexed="8"/>
      <name val="Arial Narrow"/>
      <family val="3"/>
      <charset val="136"/>
    </font>
    <font>
      <sz val="9"/>
      <color indexed="8"/>
      <name val="華康粗圓體"/>
      <family val="3"/>
      <charset val="136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13"/>
      <color indexed="8"/>
      <name val="Arial Narrow"/>
      <family val="3"/>
      <charset val="136"/>
    </font>
    <font>
      <sz val="13"/>
      <color rgb="FF000000"/>
      <name val="Arial Narrow"/>
      <family val="2"/>
    </font>
    <font>
      <sz val="10"/>
      <color rgb="FF000000"/>
      <name val="華康粗圓體"/>
      <family val="3"/>
      <charset val="136"/>
    </font>
    <font>
      <sz val="13"/>
      <color rgb="FF000000"/>
      <name val="華康粗圓體"/>
      <family val="3"/>
      <charset val="136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7" tint="0.39997558519241921"/>
        <bgColor indexed="26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0"/>
        <bgColor indexed="26"/>
      </patternFill>
    </fill>
  </fills>
  <borders count="10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auto="1"/>
      </bottom>
      <diagonal/>
    </border>
    <border>
      <left style="medium">
        <color indexed="8"/>
      </left>
      <right/>
      <top/>
      <bottom style="medium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18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 vertical="center"/>
    </xf>
    <xf numFmtId="0" fontId="25" fillId="0" borderId="0"/>
    <xf numFmtId="0" fontId="2" fillId="0" borderId="0">
      <alignment vertical="center"/>
    </xf>
    <xf numFmtId="0" fontId="2" fillId="0" borderId="0">
      <alignment vertical="center"/>
    </xf>
    <xf numFmtId="0" fontId="2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6" fontId="25" fillId="0" borderId="0" applyFill="0" applyBorder="0" applyAlignment="0" applyProtection="0"/>
    <xf numFmtId="176" fontId="25" fillId="0" borderId="0" applyFill="0" applyBorder="0" applyAlignment="0" applyProtection="0"/>
    <xf numFmtId="177" fontId="25" fillId="0" borderId="0" applyFill="0" applyBorder="0" applyAlignment="0" applyProtection="0"/>
    <xf numFmtId="177" fontId="25" fillId="0" borderId="0" applyFill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25" fillId="18" borderId="4" applyNumberFormat="0" applyAlignment="0" applyProtection="0"/>
    <xf numFmtId="0" fontId="25" fillId="18" borderId="4" applyNumberFormat="0" applyAlignment="0" applyProtection="0"/>
    <xf numFmtId="0" fontId="25" fillId="18" borderId="4" applyNumberFormat="0" applyAlignment="0" applyProtection="0"/>
    <xf numFmtId="0" fontId="25" fillId="18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7" fillId="17" borderId="8" applyNumberFormat="0" applyAlignment="0" applyProtection="0"/>
    <xf numFmtId="0" fontId="17" fillId="17" borderId="8" applyNumberFormat="0" applyAlignment="0" applyProtection="0"/>
    <xf numFmtId="0" fontId="17" fillId="17" borderId="8" applyNumberFormat="0" applyAlignment="0" applyProtection="0"/>
    <xf numFmtId="0" fontId="12" fillId="23" borderId="9" applyNumberFormat="0" applyAlignment="0" applyProtection="0"/>
    <xf numFmtId="0" fontId="12" fillId="23" borderId="9" applyNumberFormat="0" applyAlignment="0" applyProtection="0"/>
    <xf numFmtId="0" fontId="12" fillId="23" borderId="9" applyNumberFormat="0" applyAlignment="0" applyProtection="0"/>
    <xf numFmtId="0" fontId="12" fillId="23" borderId="9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 vertical="center"/>
    </xf>
    <xf numFmtId="0" fontId="45" fillId="0" borderId="0"/>
    <xf numFmtId="41" fontId="1" fillId="0" borderId="0" applyFont="0" applyFill="0" applyBorder="0" applyAlignment="0" applyProtection="0">
      <alignment vertical="center"/>
    </xf>
  </cellStyleXfs>
  <cellXfs count="882">
    <xf numFmtId="0" fontId="0" fillId="0" borderId="0" xfId="0"/>
    <xf numFmtId="180" fontId="20" fillId="0" borderId="0" xfId="81" applyNumberFormat="1" applyFont="1" applyFill="1" applyBorder="1" applyAlignment="1" applyProtection="1">
      <alignment horizontal="right" vertical="center"/>
    </xf>
    <xf numFmtId="3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180" fontId="20" fillId="0" borderId="12" xfId="81" applyNumberFormat="1" applyFont="1" applyFill="1" applyBorder="1" applyAlignment="1" applyProtection="1">
      <alignment horizontal="right" vertical="center"/>
    </xf>
    <xf numFmtId="0" fontId="20" fillId="0" borderId="0" xfId="0" applyFont="1" applyFill="1" applyAlignment="1">
      <alignment horizontal="justify" vertical="center"/>
    </xf>
    <xf numFmtId="3" fontId="20" fillId="0" borderId="0" xfId="0" applyNumberFormat="1" applyFont="1" applyFill="1" applyBorder="1" applyAlignment="1">
      <alignment vertical="center"/>
    </xf>
    <xf numFmtId="3" fontId="20" fillId="0" borderId="0" xfId="83" applyNumberFormat="1" applyFont="1" applyFill="1" applyBorder="1" applyAlignment="1" applyProtection="1">
      <alignment vertical="center"/>
    </xf>
    <xf numFmtId="187" fontId="20" fillId="0" borderId="0" xfId="81" applyNumberFormat="1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  <protection locked="0"/>
    </xf>
    <xf numFmtId="178" fontId="20" fillId="0" borderId="0" xfId="0" applyNumberFormat="1" applyFont="1" applyFill="1" applyAlignment="1">
      <alignment vertical="center"/>
    </xf>
    <xf numFmtId="4" fontId="20" fillId="0" borderId="0" xfId="0" applyNumberFormat="1" applyFont="1" applyFill="1" applyAlignment="1">
      <alignment vertical="center"/>
    </xf>
    <xf numFmtId="0" fontId="20" fillId="0" borderId="12" xfId="0" applyFont="1" applyFill="1" applyBorder="1" applyAlignment="1" applyProtection="1">
      <alignment horizontal="justify" vertical="center"/>
      <protection locked="0"/>
    </xf>
    <xf numFmtId="0" fontId="20" fillId="0" borderId="24" xfId="0" applyFont="1" applyFill="1" applyBorder="1" applyAlignment="1" applyProtection="1">
      <alignment horizontal="left" vertical="center"/>
      <protection locked="0"/>
    </xf>
    <xf numFmtId="0" fontId="20" fillId="0" borderId="39" xfId="0" applyFont="1" applyFill="1" applyBorder="1" applyAlignment="1" applyProtection="1">
      <alignment horizontal="left" vertical="center"/>
      <protection locked="0"/>
    </xf>
    <xf numFmtId="3" fontId="23" fillId="0" borderId="0" xfId="0" applyNumberFormat="1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justify" vertical="center"/>
      <protection locked="0"/>
    </xf>
    <xf numFmtId="0" fontId="20" fillId="0" borderId="0" xfId="0" applyFont="1" applyFill="1" applyAlignment="1" applyProtection="1">
      <alignment horizontal="justify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3" fontId="20" fillId="0" borderId="12" xfId="0" applyNumberFormat="1" applyFont="1" applyFill="1" applyBorder="1" applyAlignment="1" applyProtection="1">
      <alignment horizontal="right" vertical="center"/>
      <protection locked="0"/>
    </xf>
    <xf numFmtId="3" fontId="20" fillId="0" borderId="0" xfId="0" applyNumberFormat="1" applyFont="1" applyFill="1" applyBorder="1" applyAlignment="1" applyProtection="1">
      <alignment horizontal="right" vertical="center"/>
      <protection locked="0"/>
    </xf>
    <xf numFmtId="180" fontId="20" fillId="0" borderId="0" xfId="0" applyNumberFormat="1" applyFont="1" applyFill="1" applyBorder="1" applyAlignment="1" applyProtection="1">
      <alignment horizontal="right" vertical="center"/>
      <protection locked="0"/>
    </xf>
    <xf numFmtId="180" fontId="20" fillId="0" borderId="0" xfId="0" applyNumberFormat="1" applyFont="1" applyFill="1" applyBorder="1" applyAlignment="1" applyProtection="1">
      <alignment horizontal="right" vertical="center"/>
    </xf>
    <xf numFmtId="180" fontId="20" fillId="0" borderId="13" xfId="0" applyNumberFormat="1" applyFont="1" applyFill="1" applyBorder="1" applyAlignment="1" applyProtection="1">
      <alignment horizontal="right" vertical="center"/>
    </xf>
    <xf numFmtId="0" fontId="20" fillId="0" borderId="39" xfId="0" applyFont="1" applyFill="1" applyBorder="1" applyAlignment="1" applyProtection="1">
      <alignment horizontal="center" vertical="center" wrapText="1"/>
      <protection locked="0"/>
    </xf>
    <xf numFmtId="3" fontId="2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20" fillId="0" borderId="25" xfId="0" applyFont="1" applyFill="1" applyBorder="1" applyAlignment="1" applyProtection="1">
      <alignment horizontal="left" vertical="center"/>
      <protection locked="0"/>
    </xf>
    <xf numFmtId="180" fontId="20" fillId="0" borderId="12" xfId="0" applyNumberFormat="1" applyFont="1" applyFill="1" applyBorder="1" applyAlignment="1" applyProtection="1">
      <alignment horizontal="right" vertical="center"/>
    </xf>
    <xf numFmtId="0" fontId="20" fillId="0" borderId="0" xfId="0" applyFont="1" applyFill="1"/>
    <xf numFmtId="0" fontId="20" fillId="0" borderId="35" xfId="0" applyFont="1" applyFill="1" applyBorder="1" applyAlignment="1" applyProtection="1">
      <alignment wrapText="1"/>
      <protection locked="0"/>
    </xf>
    <xf numFmtId="3" fontId="20" fillId="0" borderId="29" xfId="0" applyNumberFormat="1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 applyProtection="1">
      <alignment horizontal="justify" vertical="center"/>
    </xf>
    <xf numFmtId="3" fontId="20" fillId="0" borderId="12" xfId="0" applyNumberFormat="1" applyFont="1" applyFill="1" applyBorder="1" applyAlignment="1" applyProtection="1">
      <alignment vertical="center"/>
    </xf>
    <xf numFmtId="3" fontId="20" fillId="0" borderId="0" xfId="0" applyNumberFormat="1" applyFont="1" applyFill="1" applyAlignment="1" applyProtection="1">
      <alignment vertical="center"/>
    </xf>
    <xf numFmtId="4" fontId="20" fillId="0" borderId="12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Alignment="1" applyProtection="1">
      <alignment vertical="center"/>
    </xf>
    <xf numFmtId="3" fontId="20" fillId="0" borderId="15" xfId="0" applyNumberFormat="1" applyFont="1" applyFill="1" applyBorder="1" applyAlignment="1" applyProtection="1">
      <alignment horizontal="center" vertical="center"/>
    </xf>
    <xf numFmtId="3" fontId="20" fillId="0" borderId="16" xfId="0" applyNumberFormat="1" applyFont="1" applyFill="1" applyBorder="1" applyAlignment="1" applyProtection="1">
      <alignment horizontal="center" vertical="center" wrapText="1"/>
    </xf>
    <xf numFmtId="3" fontId="20" fillId="0" borderId="10" xfId="0" applyNumberFormat="1" applyFont="1" applyFill="1" applyBorder="1" applyAlignment="1" applyProtection="1">
      <alignment horizontal="center" vertical="center" wrapText="1"/>
    </xf>
    <xf numFmtId="3" fontId="24" fillId="0" borderId="17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center" vertical="center"/>
    </xf>
    <xf numFmtId="41" fontId="20" fillId="0" borderId="0" xfId="0" applyNumberFormat="1" applyFont="1" applyFill="1" applyBorder="1" applyAlignment="1" applyProtection="1">
      <alignment horizontal="right" vertical="center"/>
    </xf>
    <xf numFmtId="41" fontId="20" fillId="0" borderId="0" xfId="0" applyNumberFormat="1" applyFont="1" applyFill="1" applyBorder="1" applyAlignment="1" applyProtection="1">
      <alignment horizontal="right" vertical="center"/>
      <protection locked="0"/>
    </xf>
    <xf numFmtId="41" fontId="20" fillId="0" borderId="52" xfId="0" applyNumberFormat="1" applyFont="1" applyFill="1" applyBorder="1" applyAlignment="1" applyProtection="1">
      <alignment horizontal="right" vertical="center"/>
      <protection locked="0"/>
    </xf>
    <xf numFmtId="3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35" xfId="0" applyNumberFormat="1" applyFont="1" applyFill="1" applyBorder="1" applyAlignment="1" applyProtection="1">
      <alignment horizontal="center" wrapText="1"/>
      <protection locked="0"/>
    </xf>
    <xf numFmtId="4" fontId="30" fillId="0" borderId="0" xfId="0" applyNumberFormat="1" applyFont="1" applyFill="1" applyAlignment="1">
      <alignment horizontal="left" vertical="center"/>
    </xf>
    <xf numFmtId="178" fontId="30" fillId="0" borderId="0" xfId="0" applyNumberFormat="1" applyFont="1" applyFill="1" applyAlignment="1">
      <alignment horizontal="justify" vertical="center"/>
    </xf>
    <xf numFmtId="0" fontId="30" fillId="0" borderId="0" xfId="0" applyFont="1" applyFill="1" applyAlignment="1">
      <alignment horizontal="justify" vertical="center"/>
    </xf>
    <xf numFmtId="3" fontId="30" fillId="0" borderId="0" xfId="0" applyNumberFormat="1" applyFont="1" applyFill="1" applyAlignment="1">
      <alignment horizontal="justify" vertical="center"/>
    </xf>
    <xf numFmtId="4" fontId="30" fillId="0" borderId="0" xfId="0" applyNumberFormat="1" applyFont="1" applyFill="1" applyAlignment="1">
      <alignment horizontal="justify" vertical="center"/>
    </xf>
    <xf numFmtId="4" fontId="30" fillId="0" borderId="0" xfId="0" applyNumberFormat="1" applyFont="1" applyFill="1" applyAlignment="1">
      <alignment horizontal="right" vertical="center"/>
    </xf>
    <xf numFmtId="0" fontId="30" fillId="0" borderId="12" xfId="0" applyFont="1" applyFill="1" applyBorder="1" applyAlignment="1">
      <alignment horizontal="justify" vertical="center"/>
    </xf>
    <xf numFmtId="178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3" fontId="30" fillId="0" borderId="12" xfId="0" applyNumberFormat="1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right" vertical="center"/>
    </xf>
    <xf numFmtId="4" fontId="30" fillId="0" borderId="12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178" fontId="30" fillId="0" borderId="26" xfId="0" applyNumberFormat="1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/>
    </xf>
    <xf numFmtId="3" fontId="30" fillId="0" borderId="26" xfId="0" applyNumberFormat="1" applyFont="1" applyFill="1" applyBorder="1" applyAlignment="1">
      <alignment horizontal="center" vertical="center"/>
    </xf>
    <xf numFmtId="4" fontId="30" fillId="0" borderId="15" xfId="0" applyNumberFormat="1" applyFont="1" applyFill="1" applyBorder="1" applyAlignment="1">
      <alignment horizontal="center" vertical="center"/>
    </xf>
    <xf numFmtId="4" fontId="30" fillId="0" borderId="26" xfId="0" applyNumberFormat="1" applyFont="1" applyFill="1" applyBorder="1" applyAlignment="1">
      <alignment horizontal="center" vertical="center"/>
    </xf>
    <xf numFmtId="4" fontId="30" fillId="0" borderId="0" xfId="0" applyNumberFormat="1" applyFont="1" applyFill="1" applyAlignment="1">
      <alignment horizontal="center" vertical="center"/>
    </xf>
    <xf numFmtId="178" fontId="30" fillId="0" borderId="26" xfId="0" applyNumberFormat="1" applyFont="1" applyFill="1" applyBorder="1" applyAlignment="1">
      <alignment horizontal="center" vertical="center"/>
    </xf>
    <xf numFmtId="3" fontId="30" fillId="0" borderId="35" xfId="0" applyNumberFormat="1" applyFont="1" applyFill="1" applyBorder="1" applyAlignment="1">
      <alignment horizontal="center" vertical="center"/>
    </xf>
    <xf numFmtId="178" fontId="30" fillId="0" borderId="19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>
      <alignment horizontal="center" vertical="center" wrapText="1"/>
    </xf>
    <xf numFmtId="3" fontId="30" fillId="0" borderId="31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4" fontId="30" fillId="0" borderId="19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center" vertical="center" wrapText="1"/>
    </xf>
    <xf numFmtId="180" fontId="30" fillId="0" borderId="0" xfId="0" applyNumberFormat="1" applyFont="1" applyFill="1" applyBorder="1" applyAlignment="1">
      <alignment horizontal="right" vertical="center"/>
    </xf>
    <xf numFmtId="180" fontId="30" fillId="0" borderId="0" xfId="0" applyNumberFormat="1" applyFont="1" applyFill="1" applyAlignment="1">
      <alignment vertical="center"/>
    </xf>
    <xf numFmtId="0" fontId="30" fillId="0" borderId="21" xfId="0" applyFont="1" applyFill="1" applyBorder="1" applyAlignment="1">
      <alignment vertical="center" wrapText="1"/>
    </xf>
    <xf numFmtId="3" fontId="30" fillId="0" borderId="0" xfId="0" applyNumberFormat="1" applyFont="1" applyFill="1" applyAlignment="1">
      <alignment vertical="center"/>
    </xf>
    <xf numFmtId="0" fontId="30" fillId="0" borderId="20" xfId="0" applyFont="1" applyFill="1" applyBorder="1" applyAlignment="1">
      <alignment vertical="center" wrapText="1"/>
    </xf>
    <xf numFmtId="180" fontId="30" fillId="0" borderId="12" xfId="0" applyNumberFormat="1" applyFont="1" applyFill="1" applyBorder="1" applyAlignment="1">
      <alignment horizontal="right" vertical="center"/>
    </xf>
    <xf numFmtId="179" fontId="30" fillId="0" borderId="0" xfId="0" applyNumberFormat="1" applyFont="1" applyFill="1" applyBorder="1" applyAlignment="1">
      <alignment horizontal="left" vertical="center"/>
    </xf>
    <xf numFmtId="180" fontId="30" fillId="0" borderId="0" xfId="0" applyNumberFormat="1" applyFont="1" applyFill="1" applyBorder="1" applyAlignment="1">
      <alignment horizontal="left" vertical="center"/>
    </xf>
    <xf numFmtId="181" fontId="30" fillId="0" borderId="0" xfId="0" applyNumberFormat="1" applyFont="1" applyFill="1" applyBorder="1" applyAlignment="1">
      <alignment horizontal="left" vertical="center"/>
    </xf>
    <xf numFmtId="0" fontId="35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3" fontId="30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horizontal="right" vertical="center"/>
    </xf>
    <xf numFmtId="3" fontId="30" fillId="0" borderId="12" xfId="0" applyNumberFormat="1" applyFont="1" applyFill="1" applyBorder="1" applyAlignment="1">
      <alignment horizontal="right" vertical="center"/>
    </xf>
    <xf numFmtId="3" fontId="30" fillId="0" borderId="37" xfId="0" applyNumberFormat="1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3" fontId="30" fillId="0" borderId="36" xfId="0" applyNumberFormat="1" applyFont="1" applyFill="1" applyBorder="1" applyAlignment="1">
      <alignment horizontal="center" vertical="center"/>
    </xf>
    <xf numFmtId="3" fontId="30" fillId="0" borderId="29" xfId="0" applyNumberFormat="1" applyFont="1" applyFill="1" applyBorder="1" applyAlignment="1">
      <alignment horizontal="center" vertical="center"/>
    </xf>
    <xf numFmtId="3" fontId="30" fillId="0" borderId="28" xfId="0" applyNumberFormat="1" applyFont="1" applyFill="1" applyBorder="1" applyAlignment="1">
      <alignment horizontal="center" vertical="center"/>
    </xf>
    <xf numFmtId="3" fontId="30" fillId="0" borderId="39" xfId="0" applyNumberFormat="1" applyFont="1" applyFill="1" applyBorder="1" applyAlignment="1">
      <alignment horizontal="center" vertical="top"/>
    </xf>
    <xf numFmtId="3" fontId="30" fillId="0" borderId="19" xfId="0" applyNumberFormat="1" applyFont="1" applyFill="1" applyBorder="1" applyAlignment="1">
      <alignment horizontal="center" vertical="top"/>
    </xf>
    <xf numFmtId="3" fontId="30" fillId="0" borderId="19" xfId="0" applyNumberFormat="1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center" vertical="center"/>
    </xf>
    <xf numFmtId="41" fontId="30" fillId="0" borderId="11" xfId="0" applyNumberFormat="1" applyFont="1" applyFill="1" applyBorder="1" applyAlignment="1">
      <alignment horizontal="right" vertical="center"/>
    </xf>
    <xf numFmtId="41" fontId="30" fillId="0" borderId="0" xfId="0" applyNumberFormat="1" applyFont="1" applyFill="1" applyBorder="1" applyAlignment="1">
      <alignment horizontal="right" vertical="center"/>
    </xf>
    <xf numFmtId="41" fontId="30" fillId="0" borderId="0" xfId="83" applyNumberFormat="1" applyFont="1" applyFill="1" applyBorder="1" applyAlignment="1" applyProtection="1">
      <alignment vertical="center"/>
    </xf>
    <xf numFmtId="41" fontId="30" fillId="0" borderId="0" xfId="75" applyNumberFormat="1" applyFont="1" applyFill="1">
      <alignment vertical="center"/>
    </xf>
    <xf numFmtId="41" fontId="30" fillId="0" borderId="0" xfId="81" applyNumberFormat="1" applyFont="1" applyFill="1" applyBorder="1" applyAlignment="1" applyProtection="1">
      <alignment horizontal="right" vertical="center"/>
    </xf>
    <xf numFmtId="41" fontId="30" fillId="0" borderId="12" xfId="0" applyNumberFormat="1" applyFont="1" applyFill="1" applyBorder="1" applyAlignment="1">
      <alignment horizontal="right" vertical="center"/>
    </xf>
    <xf numFmtId="41" fontId="30" fillId="0" borderId="12" xfId="75" applyNumberFormat="1" applyFont="1" applyFill="1" applyBorder="1">
      <alignment vertical="center"/>
    </xf>
    <xf numFmtId="3" fontId="30" fillId="0" borderId="35" xfId="0" applyNumberFormat="1" applyFont="1" applyFill="1" applyBorder="1" applyAlignment="1">
      <alignment vertical="center"/>
    </xf>
    <xf numFmtId="41" fontId="30" fillId="0" borderId="0" xfId="83" applyNumberFormat="1" applyFont="1" applyFill="1" applyBorder="1" applyAlignment="1" applyProtection="1">
      <alignment horizontal="right" vertical="center"/>
    </xf>
    <xf numFmtId="41" fontId="30" fillId="0" borderId="0" xfId="76" applyNumberFormat="1" applyFont="1" applyFill="1">
      <alignment vertical="center"/>
    </xf>
    <xf numFmtId="41" fontId="30" fillId="0" borderId="0" xfId="0" applyNumberFormat="1" applyFont="1" applyFill="1" applyAlignment="1">
      <alignment vertical="center"/>
    </xf>
    <xf numFmtId="41" fontId="30" fillId="0" borderId="12" xfId="76" applyNumberFormat="1" applyFont="1" applyFill="1" applyBorder="1">
      <alignment vertical="center"/>
    </xf>
    <xf numFmtId="3" fontId="30" fillId="0" borderId="40" xfId="0" applyNumberFormat="1" applyFont="1" applyFill="1" applyBorder="1" applyAlignment="1">
      <alignment horizontal="center" vertical="center"/>
    </xf>
    <xf numFmtId="3" fontId="30" fillId="0" borderId="15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/>
    </xf>
    <xf numFmtId="3" fontId="30" fillId="0" borderId="0" xfId="83" applyNumberFormat="1" applyFont="1" applyFill="1" applyBorder="1" applyAlignment="1" applyProtection="1">
      <alignment horizontal="justify" vertical="center"/>
    </xf>
    <xf numFmtId="187" fontId="30" fillId="0" borderId="0" xfId="81" applyNumberFormat="1" applyFont="1" applyFill="1" applyBorder="1" applyAlignment="1" applyProtection="1">
      <alignment horizontal="right" vertical="center"/>
    </xf>
    <xf numFmtId="3" fontId="30" fillId="0" borderId="12" xfId="83" applyNumberFormat="1" applyFont="1" applyFill="1" applyBorder="1" applyAlignment="1" applyProtection="1">
      <alignment vertical="center"/>
    </xf>
    <xf numFmtId="3" fontId="30" fillId="0" borderId="32" xfId="0" applyNumberFormat="1" applyFont="1" applyFill="1" applyBorder="1" applyAlignment="1">
      <alignment horizontal="center" vertical="center" wrapText="1"/>
    </xf>
    <xf numFmtId="3" fontId="30" fillId="0" borderId="21" xfId="0" applyNumberFormat="1" applyFont="1" applyFill="1" applyBorder="1" applyAlignment="1">
      <alignment horizontal="left" vertical="center" wrapText="1"/>
    </xf>
    <xf numFmtId="3" fontId="30" fillId="0" borderId="0" xfId="83" applyNumberFormat="1" applyFont="1" applyFill="1" applyBorder="1" applyAlignment="1" applyProtection="1">
      <alignment vertical="center"/>
    </xf>
    <xf numFmtId="187" fontId="30" fillId="0" borderId="0" xfId="81" applyNumberFormat="1" applyFont="1" applyFill="1" applyBorder="1" applyAlignment="1" applyProtection="1">
      <alignment vertical="center"/>
    </xf>
    <xf numFmtId="0" fontId="30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justify" vertical="center"/>
      <protection locked="0"/>
    </xf>
    <xf numFmtId="3" fontId="30" fillId="0" borderId="0" xfId="0" applyNumberFormat="1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/>
    <xf numFmtId="0" fontId="30" fillId="0" borderId="24" xfId="0" applyFont="1" applyFill="1" applyBorder="1" applyAlignment="1" applyProtection="1">
      <alignment horizontal="left" vertical="center"/>
      <protection locked="0"/>
    </xf>
    <xf numFmtId="177" fontId="30" fillId="0" borderId="0" xfId="0" applyNumberFormat="1" applyFont="1" applyFill="1" applyAlignment="1" applyProtection="1">
      <alignment vertical="center"/>
    </xf>
    <xf numFmtId="3" fontId="30" fillId="0" borderId="0" xfId="0" applyNumberFormat="1" applyFont="1" applyFill="1" applyBorder="1" applyAlignment="1">
      <alignment horizontal="center" vertical="center" wrapText="1"/>
    </xf>
    <xf numFmtId="3" fontId="30" fillId="0" borderId="43" xfId="0" applyNumberFormat="1" applyFont="1" applyFill="1" applyBorder="1" applyAlignment="1">
      <alignment horizontal="center" vertical="center" wrapText="1"/>
    </xf>
    <xf numFmtId="3" fontId="30" fillId="0" borderId="29" xfId="0" applyNumberFormat="1" applyFont="1" applyFill="1" applyBorder="1" applyAlignment="1">
      <alignment vertical="center" wrapText="1"/>
    </xf>
    <xf numFmtId="3" fontId="30" fillId="0" borderId="41" xfId="0" applyNumberFormat="1" applyFont="1" applyFill="1" applyBorder="1" applyAlignment="1">
      <alignment horizontal="center" vertical="center" wrapText="1"/>
    </xf>
    <xf numFmtId="3" fontId="30" fillId="0" borderId="33" xfId="0" applyNumberFormat="1" applyFont="1" applyFill="1" applyBorder="1" applyAlignment="1">
      <alignment horizontal="center" vertical="center" wrapText="1"/>
    </xf>
    <xf numFmtId="3" fontId="30" fillId="0" borderId="11" xfId="0" applyNumberFormat="1" applyFont="1" applyFill="1" applyBorder="1" applyAlignment="1">
      <alignment horizontal="right" vertical="center"/>
    </xf>
    <xf numFmtId="4" fontId="30" fillId="0" borderId="0" xfId="0" applyNumberFormat="1" applyFont="1" applyFill="1" applyBorder="1" applyAlignment="1">
      <alignment horizontal="right" vertical="center"/>
    </xf>
    <xf numFmtId="3" fontId="30" fillId="0" borderId="21" xfId="0" applyNumberFormat="1" applyFont="1" applyFill="1" applyBorder="1" applyAlignment="1">
      <alignment horizontal="left" vertical="center"/>
    </xf>
    <xf numFmtId="37" fontId="30" fillId="0" borderId="0" xfId="0" applyNumberFormat="1" applyFont="1" applyFill="1" applyAlignment="1">
      <alignment vertical="center"/>
    </xf>
    <xf numFmtId="3" fontId="30" fillId="0" borderId="11" xfId="0" applyNumberFormat="1" applyFont="1" applyFill="1" applyBorder="1" applyAlignment="1" applyProtection="1">
      <alignment horizontal="right" vertical="center"/>
    </xf>
    <xf numFmtId="3" fontId="30" fillId="0" borderId="0" xfId="0" applyNumberFormat="1" applyFont="1" applyFill="1" applyBorder="1" applyAlignment="1" applyProtection="1">
      <alignment horizontal="right" vertical="center"/>
    </xf>
    <xf numFmtId="3" fontId="30" fillId="0" borderId="0" xfId="73" applyNumberFormat="1" applyFont="1" applyFill="1" applyAlignment="1">
      <alignment horizontal="right" vertical="center"/>
    </xf>
    <xf numFmtId="3" fontId="30" fillId="0" borderId="12" xfId="73" applyNumberFormat="1" applyFont="1" applyFill="1" applyBorder="1" applyAlignment="1">
      <alignment horizontal="right" vertical="center"/>
    </xf>
    <xf numFmtId="0" fontId="30" fillId="0" borderId="0" xfId="0" applyFont="1" applyFill="1" applyAlignment="1" applyProtection="1">
      <alignment horizontal="left" vertical="center"/>
    </xf>
    <xf numFmtId="3" fontId="30" fillId="0" borderId="0" xfId="0" applyNumberFormat="1" applyFont="1" applyFill="1" applyAlignment="1" applyProtection="1">
      <alignment horizontal="justify" vertical="center"/>
    </xf>
    <xf numFmtId="4" fontId="30" fillId="0" borderId="0" xfId="0" applyNumberFormat="1" applyFont="1" applyFill="1" applyAlignment="1" applyProtection="1">
      <alignment horizontal="right" vertical="center"/>
    </xf>
    <xf numFmtId="0" fontId="30" fillId="0" borderId="0" xfId="0" applyFont="1" applyFill="1" applyAlignment="1" applyProtection="1">
      <alignment horizontal="justify" vertical="center"/>
    </xf>
    <xf numFmtId="0" fontId="36" fillId="0" borderId="12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justify" vertical="center"/>
    </xf>
    <xf numFmtId="3" fontId="30" fillId="0" borderId="12" xfId="0" applyNumberFormat="1" applyFont="1" applyFill="1" applyBorder="1" applyAlignment="1" applyProtection="1">
      <alignment vertical="center"/>
    </xf>
    <xf numFmtId="3" fontId="30" fillId="0" borderId="0" xfId="0" applyNumberFormat="1" applyFont="1" applyFill="1" applyAlignment="1" applyProtection="1">
      <alignment vertical="center"/>
    </xf>
    <xf numFmtId="3" fontId="30" fillId="0" borderId="12" xfId="0" applyNumberFormat="1" applyFont="1" applyFill="1" applyBorder="1" applyAlignment="1" applyProtection="1">
      <alignment horizontal="right" vertical="center"/>
    </xf>
    <xf numFmtId="4" fontId="30" fillId="0" borderId="12" xfId="0" applyNumberFormat="1" applyFont="1" applyFill="1" applyBorder="1" applyAlignment="1" applyProtection="1">
      <alignment horizontal="right" vertical="center"/>
    </xf>
    <xf numFmtId="4" fontId="30" fillId="0" borderId="0" xfId="0" applyNumberFormat="1" applyFont="1" applyFill="1" applyBorder="1" applyAlignment="1" applyProtection="1">
      <alignment horizontal="right" vertical="center"/>
    </xf>
    <xf numFmtId="0" fontId="30" fillId="0" borderId="0" xfId="0" applyFont="1" applyFill="1" applyAlignment="1" applyProtection="1">
      <alignment vertical="center"/>
    </xf>
    <xf numFmtId="0" fontId="30" fillId="0" borderId="25" xfId="0" applyFont="1" applyFill="1" applyBorder="1" applyAlignment="1" applyProtection="1">
      <alignment horizontal="center" vertical="center" wrapText="1"/>
    </xf>
    <xf numFmtId="0" fontId="30" fillId="0" borderId="40" xfId="0" applyFont="1" applyFill="1" applyBorder="1" applyAlignment="1" applyProtection="1">
      <alignment horizontal="center" vertical="center" wrapText="1"/>
    </xf>
    <xf numFmtId="3" fontId="30" fillId="0" borderId="40" xfId="0" applyNumberFormat="1" applyFont="1" applyFill="1" applyBorder="1" applyAlignment="1" applyProtection="1">
      <alignment horizontal="center" vertical="center" wrapText="1"/>
    </xf>
    <xf numFmtId="3" fontId="30" fillId="0" borderId="15" xfId="0" applyNumberFormat="1" applyFont="1" applyFill="1" applyBorder="1" applyAlignment="1" applyProtection="1">
      <alignment horizontal="center" vertical="center" wrapText="1"/>
    </xf>
    <xf numFmtId="3" fontId="30" fillId="0" borderId="15" xfId="0" applyNumberFormat="1" applyFont="1" applyFill="1" applyBorder="1" applyAlignment="1" applyProtection="1">
      <alignment horizontal="center" vertical="center"/>
    </xf>
    <xf numFmtId="3" fontId="30" fillId="0" borderId="40" xfId="0" applyNumberFormat="1" applyFont="1" applyFill="1" applyBorder="1" applyAlignment="1" applyProtection="1">
      <alignment horizontal="center" vertical="center"/>
    </xf>
    <xf numFmtId="3" fontId="30" fillId="0" borderId="16" xfId="0" applyNumberFormat="1" applyFont="1" applyFill="1" applyBorder="1" applyAlignment="1" applyProtection="1">
      <alignment horizontal="center" vertical="center" wrapText="1"/>
    </xf>
    <xf numFmtId="3" fontId="30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 applyAlignment="1" applyProtection="1">
      <alignment horizontal="center" vertical="center"/>
    </xf>
    <xf numFmtId="0" fontId="30" fillId="0" borderId="20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horizontal="center" vertical="center" wrapText="1"/>
    </xf>
    <xf numFmtId="3" fontId="30" fillId="0" borderId="19" xfId="0" applyNumberFormat="1" applyFont="1" applyFill="1" applyBorder="1" applyAlignment="1" applyProtection="1">
      <alignment horizontal="center" vertical="center" wrapText="1"/>
    </xf>
    <xf numFmtId="3" fontId="30" fillId="0" borderId="10" xfId="0" applyNumberFormat="1" applyFont="1" applyFill="1" applyBorder="1" applyAlignment="1" applyProtection="1">
      <alignment horizontal="center" vertical="center" wrapText="1"/>
    </xf>
    <xf numFmtId="3" fontId="30" fillId="0" borderId="17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26" xfId="0" applyFont="1" applyFill="1" applyBorder="1" applyAlignment="1" applyProtection="1">
      <alignment horizontal="left" vertical="center"/>
    </xf>
    <xf numFmtId="41" fontId="30" fillId="0" borderId="0" xfId="0" applyNumberFormat="1" applyFont="1" applyFill="1" applyBorder="1" applyAlignment="1" applyProtection="1">
      <alignment horizontal="right" vertical="center"/>
    </xf>
    <xf numFmtId="180" fontId="30" fillId="0" borderId="0" xfId="0" applyNumberFormat="1" applyFont="1" applyFill="1" applyBorder="1" applyAlignment="1" applyProtection="1">
      <alignment horizontal="right" vertical="center"/>
    </xf>
    <xf numFmtId="180" fontId="30" fillId="0" borderId="0" xfId="0" applyNumberFormat="1" applyFont="1" applyFill="1" applyAlignment="1" applyProtection="1">
      <alignment vertical="center"/>
    </xf>
    <xf numFmtId="0" fontId="30" fillId="0" borderId="0" xfId="0" applyFont="1" applyFill="1" applyBorder="1" applyAlignment="1">
      <alignment horizontal="center" vertical="center"/>
    </xf>
    <xf numFmtId="180" fontId="30" fillId="0" borderId="38" xfId="0" applyNumberFormat="1" applyFont="1" applyFill="1" applyBorder="1" applyAlignment="1">
      <alignment horizontal="right" vertical="center"/>
    </xf>
    <xf numFmtId="3" fontId="30" fillId="0" borderId="28" xfId="0" applyNumberFormat="1" applyFont="1" applyFill="1" applyBorder="1" applyAlignment="1">
      <alignment horizontal="center"/>
    </xf>
    <xf numFmtId="182" fontId="30" fillId="0" borderId="0" xfId="0" applyNumberFormat="1" applyFont="1" applyFill="1" applyBorder="1" applyAlignment="1">
      <alignment horizontal="right" vertical="center"/>
    </xf>
    <xf numFmtId="183" fontId="30" fillId="0" borderId="0" xfId="0" applyNumberFormat="1" applyFont="1" applyFill="1" applyBorder="1" applyAlignment="1">
      <alignment horizontal="right" vertical="center"/>
    </xf>
    <xf numFmtId="0" fontId="30" fillId="0" borderId="14" xfId="0" applyFont="1" applyFill="1" applyBorder="1"/>
    <xf numFmtId="3" fontId="30" fillId="0" borderId="14" xfId="0" applyNumberFormat="1" applyFont="1" applyFill="1" applyBorder="1" applyAlignment="1">
      <alignment horizontal="right"/>
    </xf>
    <xf numFmtId="182" fontId="30" fillId="0" borderId="0" xfId="0" applyNumberFormat="1" applyFont="1" applyFill="1" applyAlignment="1">
      <alignment vertical="center"/>
    </xf>
    <xf numFmtId="184" fontId="30" fillId="0" borderId="0" xfId="0" applyNumberFormat="1" applyFont="1" applyFill="1" applyBorder="1" applyAlignment="1">
      <alignment horizontal="right" vertical="center"/>
    </xf>
    <xf numFmtId="182" fontId="30" fillId="0" borderId="12" xfId="0" applyNumberFormat="1" applyFont="1" applyFill="1" applyBorder="1" applyAlignment="1">
      <alignment vertical="center"/>
    </xf>
    <xf numFmtId="182" fontId="30" fillId="0" borderId="12" xfId="0" applyNumberFormat="1" applyFont="1" applyFill="1" applyBorder="1" applyAlignment="1">
      <alignment horizontal="right" vertical="center"/>
    </xf>
    <xf numFmtId="183" fontId="30" fillId="0" borderId="12" xfId="0" applyNumberFormat="1" applyFont="1" applyFill="1" applyBorder="1" applyAlignment="1">
      <alignment horizontal="right" vertical="center"/>
    </xf>
    <xf numFmtId="184" fontId="30" fillId="0" borderId="12" xfId="0" applyNumberFormat="1" applyFont="1" applyFill="1" applyBorder="1" applyAlignment="1">
      <alignment horizontal="right" vertical="center"/>
    </xf>
    <xf numFmtId="182" fontId="30" fillId="0" borderId="34" xfId="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5" fillId="0" borderId="0" xfId="0" applyFont="1" applyFill="1" applyAlignment="1" applyProtection="1">
      <alignment vertical="center"/>
      <protection locked="0"/>
    </xf>
    <xf numFmtId="3" fontId="33" fillId="0" borderId="0" xfId="0" applyNumberFormat="1" applyFont="1" applyFill="1" applyAlignment="1">
      <alignment vertical="center"/>
    </xf>
    <xf numFmtId="3" fontId="33" fillId="0" borderId="0" xfId="0" applyNumberFormat="1" applyFont="1" applyFill="1" applyAlignment="1" applyProtection="1">
      <alignment horizontal="center" vertical="center"/>
    </xf>
    <xf numFmtId="0" fontId="33" fillId="0" borderId="0" xfId="0" applyFont="1" applyFill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54" xfId="0" applyFont="1" applyFill="1" applyBorder="1" applyAlignment="1" applyProtection="1">
      <alignment horizontal="left" vertical="center"/>
    </xf>
    <xf numFmtId="178" fontId="30" fillId="0" borderId="0" xfId="0" applyNumberFormat="1" applyFont="1" applyFill="1" applyAlignment="1">
      <alignment vertical="center"/>
    </xf>
    <xf numFmtId="4" fontId="30" fillId="0" borderId="0" xfId="0" applyNumberFormat="1" applyFont="1" applyFill="1" applyBorder="1" applyAlignment="1">
      <alignment vertical="center"/>
    </xf>
    <xf numFmtId="4" fontId="30" fillId="0" borderId="0" xfId="0" applyNumberFormat="1" applyFont="1" applyFill="1" applyAlignment="1">
      <alignment vertical="center"/>
    </xf>
    <xf numFmtId="185" fontId="30" fillId="0" borderId="0" xfId="0" applyNumberFormat="1" applyFont="1" applyFill="1" applyBorder="1" applyAlignment="1">
      <alignment vertical="center"/>
    </xf>
    <xf numFmtId="186" fontId="30" fillId="0" borderId="0" xfId="81" applyNumberFormat="1" applyFont="1" applyFill="1" applyBorder="1" applyAlignment="1" applyProtection="1">
      <alignment vertical="center"/>
    </xf>
    <xf numFmtId="0" fontId="30" fillId="0" borderId="39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Alignment="1"/>
    <xf numFmtId="37" fontId="37" fillId="0" borderId="0" xfId="0" applyNumberFormat="1" applyFont="1" applyFill="1" applyAlignment="1">
      <alignment vertical="center"/>
    </xf>
    <xf numFmtId="3" fontId="37" fillId="0" borderId="0" xfId="0" applyNumberFormat="1" applyFont="1" applyFill="1" applyAlignment="1">
      <alignment vertical="center"/>
    </xf>
    <xf numFmtId="3" fontId="37" fillId="0" borderId="0" xfId="0" applyNumberFormat="1" applyFont="1" applyFill="1" applyAlignment="1">
      <alignment horizontal="left" vertical="center"/>
    </xf>
    <xf numFmtId="0" fontId="37" fillId="0" borderId="0" xfId="0" applyFont="1" applyFill="1" applyAlignment="1">
      <alignment vertical="center"/>
    </xf>
    <xf numFmtId="3" fontId="20" fillId="0" borderId="12" xfId="0" applyNumberFormat="1" applyFont="1" applyFill="1" applyBorder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vertical="center"/>
      <protection locked="0"/>
    </xf>
    <xf numFmtId="3" fontId="20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justify" vertical="center"/>
      <protection locked="0"/>
    </xf>
    <xf numFmtId="4" fontId="20" fillId="0" borderId="12" xfId="0" applyNumberFormat="1" applyFont="1" applyFill="1" applyBorder="1" applyAlignment="1" applyProtection="1">
      <alignment horizontal="right" vertical="center"/>
      <protection locked="0"/>
    </xf>
    <xf numFmtId="3" fontId="20" fillId="0" borderId="16" xfId="0" applyNumberFormat="1" applyFont="1" applyFill="1" applyBorder="1" applyAlignment="1" applyProtection="1">
      <alignment horizontal="center" vertical="center"/>
      <protection locked="0"/>
    </xf>
    <xf numFmtId="3" fontId="20" fillId="0" borderId="0" xfId="0" applyNumberFormat="1" applyFont="1" applyFill="1" applyBorder="1" applyAlignment="1" applyProtection="1">
      <alignment horizontal="center" vertical="center"/>
      <protection locked="0"/>
    </xf>
    <xf numFmtId="3" fontId="20" fillId="0" borderId="35" xfId="0" applyNumberFormat="1" applyFont="1" applyFill="1" applyBorder="1" applyAlignment="1" applyProtection="1">
      <alignment wrapText="1"/>
      <protection locked="0"/>
    </xf>
    <xf numFmtId="3" fontId="20" fillId="0" borderId="28" xfId="0" applyNumberFormat="1" applyFont="1" applyFill="1" applyBorder="1" applyAlignment="1" applyProtection="1">
      <alignment wrapText="1"/>
      <protection locked="0"/>
    </xf>
    <xf numFmtId="0" fontId="20" fillId="0" borderId="24" xfId="0" applyFont="1" applyFill="1" applyBorder="1" applyAlignment="1" applyProtection="1">
      <alignment wrapText="1"/>
      <protection locked="0"/>
    </xf>
    <xf numFmtId="3" fontId="20" fillId="0" borderId="28" xfId="0" applyNumberFormat="1" applyFont="1" applyFill="1" applyBorder="1" applyAlignment="1" applyProtection="1">
      <alignment horizontal="center"/>
      <protection locked="0"/>
    </xf>
    <xf numFmtId="0" fontId="20" fillId="0" borderId="38" xfId="0" applyFont="1" applyFill="1" applyBorder="1" applyAlignment="1">
      <alignment wrapText="1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3" fontId="20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180" fontId="20" fillId="0" borderId="38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42" xfId="0" applyFont="1" applyFill="1" applyBorder="1" applyAlignment="1" applyProtection="1">
      <alignment horizontal="left" vertical="center"/>
      <protection locked="0"/>
    </xf>
    <xf numFmtId="180" fontId="20" fillId="0" borderId="16" xfId="0" applyNumberFormat="1" applyFont="1" applyFill="1" applyBorder="1" applyAlignment="1" applyProtection="1">
      <alignment horizontal="right" vertical="center"/>
      <protection locked="0"/>
    </xf>
    <xf numFmtId="180" fontId="20" fillId="0" borderId="13" xfId="0" applyNumberFormat="1" applyFont="1" applyFill="1" applyBorder="1" applyAlignment="1" applyProtection="1">
      <alignment horizontal="right" vertical="center"/>
      <protection locked="0"/>
    </xf>
    <xf numFmtId="3" fontId="20" fillId="0" borderId="13" xfId="0" applyNumberFormat="1" applyFont="1" applyFill="1" applyBorder="1" applyAlignment="1" applyProtection="1">
      <alignment horizontal="right" vertical="center"/>
      <protection locked="0"/>
    </xf>
    <xf numFmtId="180" fontId="20" fillId="0" borderId="0" xfId="0" applyNumberFormat="1" applyFont="1" applyFill="1" applyAlignment="1" applyProtection="1">
      <alignment vertical="center"/>
      <protection locked="0"/>
    </xf>
    <xf numFmtId="188" fontId="20" fillId="0" borderId="0" xfId="0" applyNumberFormat="1" applyFont="1" applyFill="1" applyBorder="1" applyAlignment="1" applyProtection="1">
      <alignment horizontal="right" vertical="center"/>
      <protection locked="0"/>
    </xf>
    <xf numFmtId="180" fontId="20" fillId="0" borderId="38" xfId="0" applyNumberFormat="1" applyFont="1" applyFill="1" applyBorder="1" applyAlignment="1" applyProtection="1">
      <alignment horizontal="right"/>
      <protection locked="0"/>
    </xf>
    <xf numFmtId="180" fontId="20" fillId="0" borderId="0" xfId="0" applyNumberFormat="1" applyFont="1" applyFill="1" applyBorder="1" applyAlignment="1">
      <alignment horizontal="right" wrapText="1"/>
    </xf>
    <xf numFmtId="180" fontId="20" fillId="0" borderId="0" xfId="0" applyNumberFormat="1" applyFont="1" applyFill="1" applyBorder="1" applyAlignment="1" applyProtection="1">
      <alignment horizontal="right" wrapText="1"/>
      <protection locked="0"/>
    </xf>
    <xf numFmtId="180" fontId="20" fillId="0" borderId="0" xfId="0" applyNumberFormat="1" applyFont="1" applyFill="1" applyBorder="1" applyAlignment="1" applyProtection="1">
      <alignment horizontal="right"/>
      <protection locked="0"/>
    </xf>
    <xf numFmtId="0" fontId="20" fillId="0" borderId="24" xfId="0" applyFont="1" applyFill="1" applyBorder="1" applyAlignment="1" applyProtection="1">
      <alignment vertical="center"/>
      <protection locked="0"/>
    </xf>
    <xf numFmtId="181" fontId="20" fillId="0" borderId="0" xfId="0" applyNumberFormat="1" applyFont="1" applyFill="1" applyBorder="1" applyAlignment="1" applyProtection="1">
      <alignment vertical="center"/>
      <protection locked="0"/>
    </xf>
    <xf numFmtId="180" fontId="20" fillId="0" borderId="0" xfId="81" applyNumberFormat="1" applyFont="1" applyFill="1" applyBorder="1" applyAlignment="1" applyProtection="1">
      <alignment horizontal="right" vertical="center"/>
      <protection locked="0"/>
    </xf>
    <xf numFmtId="3" fontId="20" fillId="0" borderId="0" xfId="81" applyNumberFormat="1" applyFont="1" applyFill="1" applyBorder="1" applyAlignment="1" applyProtection="1">
      <alignment horizontal="right" vertical="center"/>
      <protection locked="0"/>
    </xf>
    <xf numFmtId="0" fontId="20" fillId="0" borderId="13" xfId="0" applyFont="1" applyFill="1" applyBorder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horizontal="center" vertical="center"/>
      <protection locked="0"/>
    </xf>
    <xf numFmtId="0" fontId="20" fillId="0" borderId="24" xfId="0" applyFont="1" applyFill="1" applyBorder="1" applyAlignment="1" applyProtection="1">
      <protection locked="0"/>
    </xf>
    <xf numFmtId="0" fontId="20" fillId="0" borderId="45" xfId="0" applyFont="1" applyFill="1" applyBorder="1" applyAlignment="1" applyProtection="1">
      <alignment vertical="center"/>
      <protection locked="0"/>
    </xf>
    <xf numFmtId="0" fontId="20" fillId="0" borderId="21" xfId="0" applyFont="1" applyFill="1" applyBorder="1" applyAlignment="1" applyProtection="1">
      <alignment horizontal="center" wrapText="1"/>
      <protection locked="0"/>
    </xf>
    <xf numFmtId="0" fontId="20" fillId="0" borderId="24" xfId="0" applyFont="1" applyFill="1" applyBorder="1" applyAlignment="1" applyProtection="1">
      <alignment horizontal="center"/>
      <protection locked="0"/>
    </xf>
    <xf numFmtId="41" fontId="20" fillId="0" borderId="0" xfId="0" applyNumberFormat="1" applyFont="1" applyFill="1" applyAlignment="1" applyProtection="1">
      <alignment horizontal="right" vertical="center"/>
    </xf>
    <xf numFmtId="41" fontId="20" fillId="0" borderId="0" xfId="0" applyNumberFormat="1" applyFont="1" applyFill="1" applyAlignment="1" applyProtection="1">
      <alignment horizontal="right" vertical="center"/>
      <protection locked="0"/>
    </xf>
    <xf numFmtId="41" fontId="20" fillId="0" borderId="0" xfId="0" applyNumberFormat="1" applyFont="1" applyFill="1" applyAlignment="1" applyProtection="1">
      <alignment horizontal="right"/>
      <protection locked="0"/>
    </xf>
    <xf numFmtId="177" fontId="20" fillId="0" borderId="0" xfId="0" applyNumberFormat="1" applyFont="1" applyFill="1" applyAlignment="1" applyProtection="1">
      <alignment vertical="center"/>
      <protection locked="0"/>
    </xf>
    <xf numFmtId="3" fontId="20" fillId="0" borderId="35" xfId="0" applyNumberFormat="1" applyFont="1" applyFill="1" applyBorder="1" applyAlignment="1" applyProtection="1">
      <alignment vertical="center" wrapText="1"/>
      <protection locked="0"/>
    </xf>
    <xf numFmtId="3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57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top"/>
    </xf>
    <xf numFmtId="3" fontId="20" fillId="0" borderId="0" xfId="0" applyNumberFormat="1" applyFont="1" applyFill="1" applyAlignment="1">
      <alignment horizontal="left" vertical="center"/>
    </xf>
    <xf numFmtId="0" fontId="39" fillId="0" borderId="0" xfId="0" applyFont="1" applyFill="1" applyAlignment="1">
      <alignment vertical="center"/>
    </xf>
    <xf numFmtId="0" fontId="30" fillId="0" borderId="42" xfId="0" applyFont="1" applyFill="1" applyBorder="1" applyAlignment="1">
      <alignment horizontal="center" vertical="center" wrapText="1"/>
    </xf>
    <xf numFmtId="3" fontId="30" fillId="0" borderId="0" xfId="0" applyNumberFormat="1" applyFont="1" applyFill="1" applyAlignment="1" applyProtection="1">
      <alignment horizontal="justify" vertical="center"/>
      <protection locked="0"/>
    </xf>
    <xf numFmtId="4" fontId="30" fillId="0" borderId="0" xfId="0" applyNumberFormat="1" applyFont="1" applyFill="1" applyAlignment="1" applyProtection="1">
      <alignment horizontal="right" vertical="center"/>
      <protection locked="0"/>
    </xf>
    <xf numFmtId="0" fontId="30" fillId="0" borderId="21" xfId="0" applyFont="1" applyFill="1" applyBorder="1" applyAlignment="1">
      <alignment horizontal="left" vertical="center" wrapText="1"/>
    </xf>
    <xf numFmtId="3" fontId="30" fillId="0" borderId="0" xfId="0" applyNumberFormat="1" applyFont="1" applyFill="1" applyBorder="1" applyAlignment="1">
      <alignment horizontal="center" vertical="top" wrapText="1"/>
    </xf>
    <xf numFmtId="0" fontId="30" fillId="24" borderId="0" xfId="0" applyFont="1" applyFill="1" applyAlignment="1">
      <alignment horizontal="justify" vertical="center"/>
    </xf>
    <xf numFmtId="3" fontId="40" fillId="0" borderId="14" xfId="0" applyNumberFormat="1" applyFont="1" applyFill="1" applyBorder="1" applyAlignment="1">
      <alignment horizontal="right"/>
    </xf>
    <xf numFmtId="0" fontId="40" fillId="0" borderId="14" xfId="0" applyFont="1" applyFill="1" applyBorder="1" applyAlignment="1">
      <alignment horizontal="right" vertical="center"/>
    </xf>
    <xf numFmtId="183" fontId="30" fillId="0" borderId="34" xfId="0" applyNumberFormat="1" applyFont="1" applyFill="1" applyBorder="1" applyAlignment="1">
      <alignment horizontal="right" vertical="center"/>
    </xf>
    <xf numFmtId="0" fontId="20" fillId="0" borderId="45" xfId="0" applyFont="1" applyFill="1" applyBorder="1" applyAlignment="1" applyProtection="1">
      <alignment horizontal="center" vertical="center"/>
      <protection locked="0"/>
    </xf>
    <xf numFmtId="0" fontId="42" fillId="0" borderId="0" xfId="0" applyFont="1"/>
    <xf numFmtId="0" fontId="30" fillId="0" borderId="25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3" fontId="30" fillId="0" borderId="35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3" fontId="30" fillId="0" borderId="23" xfId="0" applyNumberFormat="1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/>
    </xf>
    <xf numFmtId="3" fontId="30" fillId="0" borderId="28" xfId="0" applyNumberFormat="1" applyFont="1" applyFill="1" applyBorder="1" applyAlignment="1">
      <alignment horizontal="center" vertical="center" wrapText="1"/>
    </xf>
    <xf numFmtId="3" fontId="30" fillId="0" borderId="35" xfId="0" applyNumberFormat="1" applyFont="1" applyFill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center"/>
    </xf>
    <xf numFmtId="3" fontId="30" fillId="0" borderId="15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3" fontId="30" fillId="0" borderId="19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>
      <alignment horizontal="center" vertical="center" wrapText="1"/>
    </xf>
    <xf numFmtId="3" fontId="30" fillId="0" borderId="17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41" fontId="20" fillId="0" borderId="38" xfId="0" applyNumberFormat="1" applyFont="1" applyFill="1" applyBorder="1" applyAlignment="1" applyProtection="1">
      <alignment horizontal="right" vertical="center"/>
    </xf>
    <xf numFmtId="41" fontId="20" fillId="0" borderId="55" xfId="0" applyNumberFormat="1" applyFont="1" applyFill="1" applyBorder="1" applyAlignment="1" applyProtection="1">
      <alignment horizontal="right" vertical="center"/>
    </xf>
    <xf numFmtId="41" fontId="20" fillId="0" borderId="52" xfId="0" applyNumberFormat="1" applyFont="1" applyFill="1" applyBorder="1" applyAlignment="1" applyProtection="1">
      <alignment horizontal="right" vertical="center"/>
    </xf>
    <xf numFmtId="41" fontId="30" fillId="0" borderId="38" xfId="0" applyNumberFormat="1" applyFont="1" applyFill="1" applyBorder="1" applyAlignment="1" applyProtection="1">
      <alignment horizontal="right" vertical="center"/>
    </xf>
    <xf numFmtId="41" fontId="30" fillId="0" borderId="55" xfId="0" applyNumberFormat="1" applyFont="1" applyFill="1" applyBorder="1" applyAlignment="1" applyProtection="1">
      <alignment horizontal="right" vertical="center"/>
    </xf>
    <xf numFmtId="41" fontId="30" fillId="0" borderId="34" xfId="0" applyNumberFormat="1" applyFont="1" applyFill="1" applyBorder="1" applyAlignment="1" applyProtection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3" fontId="20" fillId="0" borderId="12" xfId="0" applyNumberFormat="1" applyFont="1" applyFill="1" applyBorder="1" applyAlignment="1">
      <alignment horizontal="right" vertical="center"/>
    </xf>
    <xf numFmtId="177" fontId="20" fillId="0" borderId="0" xfId="0" applyNumberFormat="1" applyFont="1" applyFill="1" applyAlignment="1" applyProtection="1">
      <alignment horizontal="right" vertical="center"/>
    </xf>
    <xf numFmtId="177" fontId="20" fillId="0" borderId="0" xfId="0" applyNumberFormat="1" applyFont="1" applyFill="1" applyAlignment="1" applyProtection="1">
      <alignment horizontal="right" vertical="center"/>
      <protection locked="0"/>
    </xf>
    <xf numFmtId="177" fontId="30" fillId="0" borderId="0" xfId="0" applyNumberFormat="1" applyFont="1" applyFill="1" applyAlignment="1" applyProtection="1">
      <alignment horizontal="right" vertical="center"/>
    </xf>
    <xf numFmtId="177" fontId="20" fillId="0" borderId="55" xfId="0" applyNumberFormat="1" applyFont="1" applyFill="1" applyBorder="1" applyAlignment="1" applyProtection="1">
      <alignment horizontal="right" vertical="center"/>
    </xf>
    <xf numFmtId="177" fontId="20" fillId="0" borderId="52" xfId="0" applyNumberFormat="1" applyFont="1" applyFill="1" applyBorder="1" applyAlignment="1" applyProtection="1">
      <alignment horizontal="right" vertical="center"/>
    </xf>
    <xf numFmtId="177" fontId="20" fillId="0" borderId="52" xfId="0" applyNumberFormat="1" applyFont="1" applyFill="1" applyBorder="1" applyAlignment="1" applyProtection="1">
      <alignment horizontal="right" vertical="center"/>
      <protection locked="0"/>
    </xf>
    <xf numFmtId="179" fontId="30" fillId="0" borderId="11" xfId="0" applyNumberFormat="1" applyFont="1" applyFill="1" applyBorder="1" applyAlignment="1">
      <alignment horizontal="right" vertical="center"/>
    </xf>
    <xf numFmtId="181" fontId="30" fillId="0" borderId="0" xfId="0" applyNumberFormat="1" applyFont="1" applyFill="1" applyBorder="1" applyAlignment="1">
      <alignment horizontal="right" vertical="center"/>
    </xf>
    <xf numFmtId="3" fontId="30" fillId="0" borderId="0" xfId="0" applyNumberFormat="1" applyFont="1" applyFill="1" applyAlignment="1">
      <alignment horizontal="right" vertical="center"/>
    </xf>
    <xf numFmtId="179" fontId="30" fillId="0" borderId="33" xfId="0" applyNumberFormat="1" applyFont="1" applyFill="1" applyBorder="1" applyAlignment="1">
      <alignment horizontal="right" vertical="center"/>
    </xf>
    <xf numFmtId="181" fontId="30" fillId="0" borderId="12" xfId="0" applyNumberFormat="1" applyFont="1" applyFill="1" applyBorder="1" applyAlignment="1">
      <alignment horizontal="right" vertical="center"/>
    </xf>
    <xf numFmtId="180" fontId="30" fillId="0" borderId="17" xfId="0" applyNumberFormat="1" applyFont="1" applyFill="1" applyBorder="1" applyAlignment="1">
      <alignment horizontal="right" vertical="center"/>
    </xf>
    <xf numFmtId="180" fontId="30" fillId="0" borderId="52" xfId="0" applyNumberFormat="1" applyFont="1" applyFill="1" applyBorder="1" applyAlignment="1">
      <alignment horizontal="right" vertical="center"/>
    </xf>
    <xf numFmtId="3" fontId="30" fillId="0" borderId="28" xfId="0" applyNumberFormat="1" applyFont="1" applyFill="1" applyBorder="1" applyAlignment="1">
      <alignment horizontal="center" vertical="center" wrapText="1"/>
    </xf>
    <xf numFmtId="3" fontId="30" fillId="0" borderId="67" xfId="73" applyNumberFormat="1" applyFont="1" applyFill="1" applyBorder="1" applyAlignment="1">
      <alignment horizontal="right" vertical="center"/>
    </xf>
    <xf numFmtId="3" fontId="30" fillId="0" borderId="68" xfId="73" applyNumberFormat="1" applyFont="1" applyFill="1" applyBorder="1" applyAlignment="1">
      <alignment horizontal="right" vertical="center"/>
    </xf>
    <xf numFmtId="3" fontId="20" fillId="0" borderId="38" xfId="0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3" fontId="30" fillId="0" borderId="19" xfId="0" applyNumberFormat="1" applyFont="1" applyFill="1" applyBorder="1" applyAlignment="1">
      <alignment horizontal="center" vertical="center" wrapText="1"/>
    </xf>
    <xf numFmtId="41" fontId="30" fillId="0" borderId="0" xfId="0" applyNumberFormat="1" applyFont="1" applyAlignment="1">
      <alignment vertical="center"/>
    </xf>
    <xf numFmtId="41" fontId="30" fillId="0" borderId="0" xfId="80" applyNumberFormat="1" applyFont="1" applyFill="1" applyAlignment="1">
      <alignment horizontal="right" vertical="center"/>
    </xf>
    <xf numFmtId="0" fontId="30" fillId="0" borderId="67" xfId="0" applyFont="1" applyFill="1" applyBorder="1" applyAlignment="1">
      <alignment horizontal="justify" vertical="center"/>
    </xf>
    <xf numFmtId="41" fontId="30" fillId="0" borderId="52" xfId="0" applyNumberFormat="1" applyFont="1" applyBorder="1" applyAlignment="1">
      <alignment vertical="center"/>
    </xf>
    <xf numFmtId="0" fontId="30" fillId="0" borderId="42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20" fillId="0" borderId="69" xfId="0" applyFont="1" applyFill="1" applyBorder="1" applyAlignment="1" applyProtection="1">
      <alignment horizontal="left" vertical="center"/>
      <protection locked="0"/>
    </xf>
    <xf numFmtId="41" fontId="30" fillId="0" borderId="70" xfId="0" applyNumberFormat="1" applyFont="1" applyFill="1" applyBorder="1" applyAlignment="1">
      <alignment horizontal="right" vertical="center"/>
    </xf>
    <xf numFmtId="41" fontId="30" fillId="0" borderId="52" xfId="0" applyNumberFormat="1" applyFont="1" applyFill="1" applyBorder="1" applyAlignment="1">
      <alignment horizontal="right" vertical="center"/>
    </xf>
    <xf numFmtId="41" fontId="30" fillId="0" borderId="0" xfId="80" applyNumberFormat="1" applyFont="1" applyFill="1" applyBorder="1" applyAlignment="1">
      <alignment horizontal="right" vertical="center"/>
    </xf>
    <xf numFmtId="41" fontId="30" fillId="0" borderId="52" xfId="80" applyNumberFormat="1" applyFont="1" applyFill="1" applyBorder="1" applyAlignment="1">
      <alignment horizontal="right" vertical="center"/>
    </xf>
    <xf numFmtId="0" fontId="51" fillId="0" borderId="0" xfId="0" applyFont="1" applyFill="1" applyAlignment="1">
      <alignment horizontal="left" vertical="center"/>
    </xf>
    <xf numFmtId="41" fontId="30" fillId="0" borderId="0" xfId="0" applyNumberFormat="1" applyFont="1" applyBorder="1" applyAlignment="1">
      <alignment vertical="center"/>
    </xf>
    <xf numFmtId="3" fontId="31" fillId="0" borderId="28" xfId="0" applyNumberFormat="1" applyFont="1" applyFill="1" applyBorder="1" applyAlignment="1">
      <alignment horizontal="center" vertical="center" wrapText="1"/>
    </xf>
    <xf numFmtId="3" fontId="30" fillId="0" borderId="56" xfId="0" applyNumberFormat="1" applyFont="1" applyFill="1" applyBorder="1" applyAlignment="1">
      <alignment horizontal="center" vertical="center" wrapText="1"/>
    </xf>
    <xf numFmtId="3" fontId="30" fillId="0" borderId="57" xfId="0" applyNumberFormat="1" applyFont="1" applyFill="1" applyBorder="1" applyAlignment="1">
      <alignment horizontal="center" vertical="center" wrapText="1"/>
    </xf>
    <xf numFmtId="3" fontId="30" fillId="0" borderId="67" xfId="0" applyNumberFormat="1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vertical="center" wrapText="1"/>
    </xf>
    <xf numFmtId="0" fontId="46" fillId="0" borderId="53" xfId="0" applyFont="1" applyFill="1" applyBorder="1" applyAlignment="1">
      <alignment vertical="center" wrapText="1"/>
    </xf>
    <xf numFmtId="0" fontId="46" fillId="0" borderId="20" xfId="0" applyFont="1" applyFill="1" applyBorder="1" applyAlignment="1">
      <alignment vertical="center" wrapText="1"/>
    </xf>
    <xf numFmtId="0" fontId="30" fillId="0" borderId="21" xfId="0" applyFont="1" applyFill="1" applyBorder="1" applyAlignment="1">
      <alignment horizontal="center" vertical="center" wrapText="1"/>
    </xf>
    <xf numFmtId="3" fontId="30" fillId="0" borderId="45" xfId="0" applyNumberFormat="1" applyFont="1" applyFill="1" applyBorder="1" applyAlignment="1">
      <alignment horizontal="center" vertical="center"/>
    </xf>
    <xf numFmtId="3" fontId="30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3" fontId="30" fillId="0" borderId="23" xfId="0" applyNumberFormat="1" applyFont="1" applyFill="1" applyBorder="1" applyAlignment="1">
      <alignment horizontal="center" vertical="center"/>
    </xf>
    <xf numFmtId="3" fontId="30" fillId="0" borderId="67" xfId="0" applyNumberFormat="1" applyFont="1" applyFill="1" applyBorder="1" applyAlignment="1">
      <alignment vertical="center"/>
    </xf>
    <xf numFmtId="3" fontId="30" fillId="0" borderId="67" xfId="0" applyNumberFormat="1" applyFont="1" applyFill="1" applyBorder="1" applyAlignment="1">
      <alignment horizontal="right" vertical="center"/>
    </xf>
    <xf numFmtId="0" fontId="30" fillId="0" borderId="66" xfId="0" applyFont="1" applyFill="1" applyBorder="1" applyAlignment="1">
      <alignment horizontal="center" vertical="center" wrapText="1"/>
    </xf>
    <xf numFmtId="0" fontId="30" fillId="0" borderId="73" xfId="0" applyFont="1" applyBorder="1" applyAlignment="1">
      <alignment vertical="center" wrapText="1"/>
    </xf>
    <xf numFmtId="180" fontId="30" fillId="0" borderId="11" xfId="0" applyNumberFormat="1" applyFont="1" applyFill="1" applyBorder="1" applyAlignment="1">
      <alignment horizontal="right" vertical="center"/>
    </xf>
    <xf numFmtId="0" fontId="30" fillId="0" borderId="66" xfId="0" applyFont="1" applyFill="1" applyBorder="1" applyAlignment="1">
      <alignment vertical="center" wrapText="1"/>
    </xf>
    <xf numFmtId="180" fontId="30" fillId="0" borderId="68" xfId="0" applyNumberFormat="1" applyFont="1" applyFill="1" applyBorder="1" applyAlignment="1">
      <alignment horizontal="right" vertical="center"/>
    </xf>
    <xf numFmtId="180" fontId="30" fillId="0" borderId="67" xfId="0" applyNumberFormat="1" applyFont="1" applyFill="1" applyBorder="1" applyAlignment="1">
      <alignment horizontal="right" vertical="center"/>
    </xf>
    <xf numFmtId="0" fontId="30" fillId="0" borderId="67" xfId="0" applyFont="1" applyFill="1" applyBorder="1" applyAlignment="1">
      <alignment horizontal="right" vertical="center"/>
    </xf>
    <xf numFmtId="3" fontId="30" fillId="0" borderId="16" xfId="0" applyNumberFormat="1" applyFont="1" applyFill="1" applyBorder="1" applyAlignment="1">
      <alignment horizontal="center" vertical="center"/>
    </xf>
    <xf numFmtId="177" fontId="30" fillId="0" borderId="57" xfId="83" applyFont="1" applyFill="1" applyBorder="1" applyAlignment="1" applyProtection="1">
      <alignment horizontal="center" vertical="center" wrapText="1"/>
    </xf>
    <xf numFmtId="177" fontId="30" fillId="0" borderId="56" xfId="83" applyFont="1" applyFill="1" applyBorder="1" applyAlignment="1" applyProtection="1">
      <alignment horizontal="center" vertical="center" wrapText="1"/>
    </xf>
    <xf numFmtId="177" fontId="30" fillId="0" borderId="17" xfId="83" applyFont="1" applyFill="1" applyBorder="1" applyAlignment="1" applyProtection="1">
      <alignment horizontal="center" vertical="center" wrapText="1"/>
    </xf>
    <xf numFmtId="0" fontId="30" fillId="0" borderId="38" xfId="0" applyNumberFormat="1" applyFont="1" applyFill="1" applyBorder="1" applyAlignment="1" applyProtection="1">
      <alignment horizontal="left" vertical="center" wrapText="1"/>
    </xf>
    <xf numFmtId="0" fontId="30" fillId="0" borderId="26" xfId="0" applyNumberFormat="1" applyFont="1" applyFill="1" applyBorder="1" applyAlignment="1" applyProtection="1">
      <alignment horizontal="left" vertical="center" wrapText="1"/>
    </xf>
    <xf numFmtId="0" fontId="30" fillId="0" borderId="13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30" fillId="0" borderId="15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30" fillId="0" borderId="35" xfId="0" applyNumberFormat="1" applyFont="1" applyFill="1" applyBorder="1" applyAlignment="1" applyProtection="1">
      <alignment horizontal="left" vertical="center" wrapText="1"/>
    </xf>
    <xf numFmtId="177" fontId="30" fillId="0" borderId="38" xfId="81" applyNumberFormat="1" applyFont="1" applyFill="1" applyBorder="1" applyAlignment="1" applyProtection="1">
      <alignment horizontal="right" vertical="center"/>
    </xf>
    <xf numFmtId="177" fontId="30" fillId="0" borderId="0" xfId="81" applyNumberFormat="1" applyFont="1" applyFill="1" applyBorder="1" applyAlignment="1" applyProtection="1">
      <alignment horizontal="right" vertical="center"/>
    </xf>
    <xf numFmtId="177" fontId="30" fillId="0" borderId="0" xfId="0" applyNumberFormat="1" applyFont="1" applyFill="1" applyAlignment="1">
      <alignment vertical="center"/>
    </xf>
    <xf numFmtId="180" fontId="30" fillId="0" borderId="0" xfId="81" applyNumberFormat="1" applyFont="1" applyFill="1" applyBorder="1" applyAlignment="1" applyProtection="1">
      <alignment horizontal="right" vertical="center"/>
    </xf>
    <xf numFmtId="177" fontId="30" fillId="0" borderId="0" xfId="0" applyNumberFormat="1" applyFont="1" applyFill="1" applyBorder="1" applyAlignment="1">
      <alignment horizontal="right" vertical="center"/>
    </xf>
    <xf numFmtId="0" fontId="30" fillId="0" borderId="76" xfId="0" applyNumberFormat="1" applyFont="1" applyFill="1" applyBorder="1" applyAlignment="1" applyProtection="1">
      <alignment horizontal="left" vertical="center" wrapText="1"/>
    </xf>
    <xf numFmtId="177" fontId="30" fillId="0" borderId="77" xfId="81" applyNumberFormat="1" applyFont="1" applyFill="1" applyBorder="1" applyAlignment="1" applyProtection="1">
      <alignment horizontal="right" vertical="center"/>
    </xf>
    <xf numFmtId="177" fontId="30" fillId="0" borderId="52" xfId="81" applyNumberFormat="1" applyFont="1" applyFill="1" applyBorder="1" applyAlignment="1" applyProtection="1">
      <alignment horizontal="right" vertical="center"/>
    </xf>
    <xf numFmtId="0" fontId="30" fillId="0" borderId="52" xfId="0" applyFont="1" applyFill="1" applyBorder="1" applyAlignment="1">
      <alignment vertical="center"/>
    </xf>
    <xf numFmtId="177" fontId="30" fillId="0" borderId="52" xfId="0" applyNumberFormat="1" applyFont="1" applyFill="1" applyBorder="1" applyAlignment="1">
      <alignment vertical="center"/>
    </xf>
    <xf numFmtId="0" fontId="30" fillId="0" borderId="78" xfId="0" applyFont="1" applyFill="1" applyBorder="1" applyAlignment="1">
      <alignment horizontal="center" vertical="center" wrapText="1"/>
    </xf>
    <xf numFmtId="0" fontId="30" fillId="0" borderId="79" xfId="0" applyFont="1" applyFill="1" applyBorder="1" applyAlignment="1">
      <alignment horizontal="center" vertical="center" wrapText="1"/>
    </xf>
    <xf numFmtId="3" fontId="30" fillId="0" borderId="79" xfId="0" applyNumberFormat="1" applyFont="1" applyFill="1" applyBorder="1" applyAlignment="1">
      <alignment horizontal="center" vertical="center" wrapText="1"/>
    </xf>
    <xf numFmtId="177" fontId="30" fillId="0" borderId="79" xfId="83" applyFont="1" applyFill="1" applyBorder="1" applyAlignment="1" applyProtection="1">
      <alignment horizontal="center" vertical="center" wrapText="1"/>
    </xf>
    <xf numFmtId="177" fontId="30" fillId="0" borderId="80" xfId="83" applyFont="1" applyFill="1" applyBorder="1" applyAlignment="1" applyProtection="1">
      <alignment horizontal="center" vertical="center" wrapText="1"/>
    </xf>
    <xf numFmtId="177" fontId="30" fillId="0" borderId="81" xfId="83" applyFont="1" applyFill="1" applyBorder="1" applyAlignment="1" applyProtection="1">
      <alignment horizontal="center" vertical="center" wrapText="1"/>
    </xf>
    <xf numFmtId="0" fontId="30" fillId="0" borderId="82" xfId="0" applyNumberFormat="1" applyFont="1" applyFill="1" applyBorder="1" applyAlignment="1" applyProtection="1">
      <alignment horizontal="left" vertical="center" wrapText="1"/>
    </xf>
    <xf numFmtId="177" fontId="30" fillId="0" borderId="55" xfId="81" applyNumberFormat="1" applyFont="1" applyFill="1" applyBorder="1" applyAlignment="1" applyProtection="1">
      <alignment horizontal="right" vertical="center"/>
    </xf>
    <xf numFmtId="180" fontId="30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30" fillId="0" borderId="0" xfId="0" applyFont="1" applyFill="1" applyBorder="1" applyAlignment="1">
      <alignment horizontal="justify" vertical="center"/>
    </xf>
    <xf numFmtId="0" fontId="30" fillId="26" borderId="0" xfId="0" applyFont="1" applyFill="1" applyAlignment="1">
      <alignment horizontal="justify" vertical="center"/>
    </xf>
    <xf numFmtId="0" fontId="55" fillId="26" borderId="0" xfId="0" applyNumberFormat="1" applyFont="1" applyFill="1" applyAlignment="1">
      <alignment vertical="center"/>
    </xf>
    <xf numFmtId="0" fontId="57" fillId="0" borderId="0" xfId="0" applyNumberFormat="1" applyFont="1" applyFill="1" applyBorder="1" applyAlignment="1">
      <alignment horizontal="left" vertical="center"/>
    </xf>
    <xf numFmtId="0" fontId="57" fillId="0" borderId="67" xfId="0" applyNumberFormat="1" applyFont="1" applyFill="1" applyBorder="1" applyAlignment="1" applyProtection="1">
      <alignment horizontal="right" vertical="center"/>
    </xf>
    <xf numFmtId="0" fontId="58" fillId="0" borderId="67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right" vertical="center"/>
    </xf>
    <xf numFmtId="0" fontId="57" fillId="0" borderId="0" xfId="0" applyNumberFormat="1" applyFont="1" applyFill="1" applyAlignment="1">
      <alignment vertical="center"/>
    </xf>
    <xf numFmtId="0" fontId="57" fillId="26" borderId="0" xfId="0" applyNumberFormat="1" applyFont="1" applyFill="1" applyAlignment="1">
      <alignment vertical="center"/>
    </xf>
    <xf numFmtId="0" fontId="30" fillId="0" borderId="25" xfId="0" applyFont="1" applyFill="1" applyBorder="1" applyAlignment="1" applyProtection="1">
      <alignment horizontal="left" vertical="center"/>
      <protection locked="0"/>
    </xf>
    <xf numFmtId="0" fontId="30" fillId="0" borderId="83" xfId="0" applyFont="1" applyFill="1" applyBorder="1" applyAlignment="1" applyProtection="1">
      <alignment horizontal="left" vertical="center"/>
      <protection locked="0"/>
    </xf>
    <xf numFmtId="0" fontId="30" fillId="0" borderId="42" xfId="0" applyFont="1" applyFill="1" applyBorder="1" applyAlignment="1" applyProtection="1">
      <alignment horizontal="center" vertical="center"/>
      <protection locked="0"/>
    </xf>
    <xf numFmtId="3" fontId="30" fillId="0" borderId="15" xfId="0" applyNumberFormat="1" applyFont="1" applyFill="1" applyBorder="1" applyAlignment="1" applyProtection="1">
      <alignment horizontal="center" vertical="center" wrapText="1"/>
      <protection locked="0"/>
    </xf>
    <xf numFmtId="180" fontId="30" fillId="26" borderId="0" xfId="0" applyNumberFormat="1" applyFont="1" applyFill="1" applyAlignment="1" applyProtection="1">
      <alignment vertical="center"/>
      <protection locked="0"/>
    </xf>
    <xf numFmtId="0" fontId="30" fillId="26" borderId="0" xfId="0" applyFont="1" applyFill="1" applyAlignment="1">
      <alignment vertical="center"/>
    </xf>
    <xf numFmtId="0" fontId="30" fillId="0" borderId="21" xfId="0" applyFont="1" applyFill="1" applyBorder="1" applyAlignment="1" applyProtection="1">
      <alignment horizontal="left" vertical="center"/>
      <protection locked="0"/>
    </xf>
    <xf numFmtId="0" fontId="30" fillId="0" borderId="84" xfId="0" applyFont="1" applyFill="1" applyBorder="1" applyAlignment="1" applyProtection="1">
      <alignment horizontal="left" vertical="center"/>
      <protection locked="0"/>
    </xf>
    <xf numFmtId="0" fontId="30" fillId="0" borderId="24" xfId="0" applyFont="1" applyFill="1" applyBorder="1" applyAlignment="1" applyProtection="1">
      <alignment horizontal="center" vertical="center"/>
      <protection locked="0"/>
    </xf>
    <xf numFmtId="3" fontId="30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0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35" xfId="0" applyFont="1" applyFill="1" applyBorder="1" applyAlignment="1" applyProtection="1">
      <alignment wrapText="1"/>
      <protection locked="0"/>
    </xf>
    <xf numFmtId="0" fontId="30" fillId="0" borderId="35" xfId="0" applyFont="1" applyFill="1" applyBorder="1" applyAlignment="1" applyProtection="1">
      <alignment horizontal="center" vertical="center"/>
      <protection locked="0"/>
    </xf>
    <xf numFmtId="3" fontId="30" fillId="0" borderId="29" xfId="0" applyNumberFormat="1" applyFont="1" applyFill="1" applyBorder="1" applyAlignment="1" applyProtection="1">
      <alignment horizontal="center" vertical="center"/>
      <protection locked="0"/>
    </xf>
    <xf numFmtId="3" fontId="30" fillId="0" borderId="28" xfId="0" applyNumberFormat="1" applyFont="1" applyFill="1" applyBorder="1" applyAlignment="1" applyProtection="1">
      <alignment horizontal="center" vertical="center"/>
      <protection locked="0"/>
    </xf>
    <xf numFmtId="3" fontId="31" fillId="0" borderId="28" xfId="0" applyNumberFormat="1" applyFont="1" applyFill="1" applyBorder="1" applyAlignment="1" applyProtection="1">
      <alignment horizontal="center" vertical="center"/>
      <protection locked="0"/>
    </xf>
    <xf numFmtId="3" fontId="31" fillId="0" borderId="41" xfId="0" applyNumberFormat="1" applyFont="1" applyFill="1" applyBorder="1" applyAlignment="1" applyProtection="1">
      <alignment horizontal="center" vertical="center"/>
      <protection locked="0"/>
    </xf>
    <xf numFmtId="0" fontId="30" fillId="0" borderId="21" xfId="0" applyFont="1" applyFill="1" applyBorder="1" applyAlignment="1" applyProtection="1">
      <alignment horizontal="center" vertical="center" wrapText="1"/>
      <protection locked="0"/>
    </xf>
    <xf numFmtId="0" fontId="30" fillId="0" borderId="35" xfId="0" applyFont="1" applyFill="1" applyBorder="1" applyAlignment="1" applyProtection="1">
      <alignment horizontal="center" wrapText="1"/>
      <protection locked="0"/>
    </xf>
    <xf numFmtId="3" fontId="30" fillId="0" borderId="26" xfId="0" applyNumberFormat="1" applyFont="1" applyFill="1" applyBorder="1" applyAlignment="1" applyProtection="1">
      <alignment horizontal="center" vertical="center"/>
      <protection locked="0"/>
    </xf>
    <xf numFmtId="3" fontId="30" fillId="0" borderId="35" xfId="0" applyNumberFormat="1" applyFont="1" applyFill="1" applyBorder="1" applyAlignment="1" applyProtection="1">
      <alignment horizontal="center" vertical="center"/>
      <protection locked="0"/>
    </xf>
    <xf numFmtId="3" fontId="30" fillId="0" borderId="38" xfId="0" applyNumberFormat="1" applyFont="1" applyFill="1" applyBorder="1" applyAlignment="1" applyProtection="1">
      <alignment horizontal="center" vertical="center"/>
      <protection locked="0"/>
    </xf>
    <xf numFmtId="0" fontId="30" fillId="0" borderId="78" xfId="0" applyFont="1" applyFill="1" applyBorder="1" applyAlignment="1" applyProtection="1">
      <alignment horizontal="justify" vertical="center"/>
      <protection locked="0"/>
    </xf>
    <xf numFmtId="0" fontId="30" fillId="0" borderId="67" xfId="0" applyFont="1" applyFill="1" applyBorder="1" applyAlignment="1" applyProtection="1">
      <alignment horizontal="justify" vertical="center"/>
      <protection locked="0"/>
    </xf>
    <xf numFmtId="0" fontId="30" fillId="0" borderId="80" xfId="0" applyFont="1" applyFill="1" applyBorder="1" applyAlignment="1" applyProtection="1">
      <alignment wrapText="1"/>
      <protection locked="0"/>
    </xf>
    <xf numFmtId="0" fontId="30" fillId="0" borderId="80" xfId="0" applyFont="1" applyFill="1" applyBorder="1" applyAlignment="1" applyProtection="1">
      <alignment horizontal="center" vertical="center"/>
      <protection locked="0"/>
    </xf>
    <xf numFmtId="3" fontId="30" fillId="0" borderId="54" xfId="0" applyNumberFormat="1" applyFont="1" applyFill="1" applyBorder="1" applyAlignment="1" applyProtection="1">
      <alignment horizontal="center" vertical="center"/>
      <protection locked="0"/>
    </xf>
    <xf numFmtId="3" fontId="30" fillId="0" borderId="87" xfId="0" applyNumberFormat="1" applyFont="1" applyFill="1" applyBorder="1" applyAlignment="1" applyProtection="1">
      <alignment horizontal="center" vertical="center"/>
      <protection locked="0"/>
    </xf>
    <xf numFmtId="3" fontId="30" fillId="0" borderId="79" xfId="0" applyNumberFormat="1" applyFont="1" applyFill="1" applyBorder="1" applyAlignment="1" applyProtection="1">
      <alignment horizontal="center" vertical="center"/>
      <protection locked="0"/>
    </xf>
    <xf numFmtId="3" fontId="30" fillId="0" borderId="80" xfId="0" applyNumberFormat="1" applyFont="1" applyFill="1" applyBorder="1" applyAlignment="1" applyProtection="1">
      <alignment horizontal="center" vertical="center"/>
      <protection locked="0"/>
    </xf>
    <xf numFmtId="3" fontId="30" fillId="0" borderId="81" xfId="0" applyNumberFormat="1" applyFont="1" applyFill="1" applyBorder="1" applyAlignment="1" applyProtection="1">
      <alignment horizontal="center" vertical="center"/>
      <protection locked="0"/>
    </xf>
    <xf numFmtId="0" fontId="30" fillId="0" borderId="42" xfId="0" applyNumberFormat="1" applyFont="1" applyFill="1" applyBorder="1" applyAlignment="1" applyProtection="1">
      <alignment horizontal="left" vertical="center" wrapText="1"/>
    </xf>
    <xf numFmtId="177" fontId="30" fillId="0" borderId="16" xfId="0" applyNumberFormat="1" applyFont="1" applyFill="1" applyBorder="1" applyAlignment="1" applyProtection="1">
      <alignment horizontal="right" vertical="center"/>
    </xf>
    <xf numFmtId="177" fontId="30" fillId="0" borderId="13" xfId="0" applyNumberFormat="1" applyFont="1" applyFill="1" applyBorder="1" applyAlignment="1" applyProtection="1">
      <alignment horizontal="right" vertical="center"/>
    </xf>
    <xf numFmtId="177" fontId="30" fillId="0" borderId="13" xfId="0" applyNumberFormat="1" applyFont="1" applyFill="1" applyBorder="1" applyAlignment="1">
      <alignment vertical="center"/>
    </xf>
    <xf numFmtId="0" fontId="30" fillId="0" borderId="24" xfId="0" applyNumberFormat="1" applyFont="1" applyFill="1" applyBorder="1" applyAlignment="1" applyProtection="1">
      <alignment horizontal="left" vertical="center" wrapText="1"/>
    </xf>
    <xf numFmtId="177" fontId="30" fillId="0" borderId="38" xfId="0" applyNumberFormat="1" applyFont="1" applyFill="1" applyBorder="1" applyAlignment="1" applyProtection="1">
      <alignment horizontal="right" vertical="center"/>
    </xf>
    <xf numFmtId="177" fontId="30" fillId="0" borderId="0" xfId="0" applyNumberFormat="1" applyFont="1" applyFill="1" applyBorder="1" applyAlignment="1" applyProtection="1">
      <alignment horizontal="right" vertical="center"/>
    </xf>
    <xf numFmtId="177" fontId="30" fillId="0" borderId="0" xfId="0" applyNumberFormat="1" applyFont="1" applyFill="1" applyBorder="1" applyAlignment="1">
      <alignment vertical="center"/>
    </xf>
    <xf numFmtId="177" fontId="30" fillId="0" borderId="38" xfId="0" applyNumberFormat="1" applyFont="1" applyFill="1" applyBorder="1" applyAlignment="1" applyProtection="1">
      <alignment horizontal="right" vertical="center"/>
      <protection locked="0"/>
    </xf>
    <xf numFmtId="177" fontId="30" fillId="0" borderId="0" xfId="0" applyNumberFormat="1" applyFont="1" applyFill="1" applyBorder="1" applyAlignment="1" applyProtection="1">
      <alignment horizontal="right" vertical="center"/>
      <protection locked="0"/>
    </xf>
    <xf numFmtId="0" fontId="30" fillId="27" borderId="0" xfId="0" applyFont="1" applyFill="1" applyAlignment="1">
      <alignment vertical="center"/>
    </xf>
    <xf numFmtId="0" fontId="30" fillId="28" borderId="0" xfId="0" applyFont="1" applyFill="1" applyAlignment="1">
      <alignment vertical="center"/>
    </xf>
    <xf numFmtId="0" fontId="30" fillId="29" borderId="0" xfId="0" applyFont="1" applyFill="1" applyAlignment="1">
      <alignment vertical="center"/>
    </xf>
    <xf numFmtId="0" fontId="30" fillId="30" borderId="0" xfId="0" applyFont="1" applyFill="1" applyAlignment="1">
      <alignment vertical="center"/>
    </xf>
    <xf numFmtId="0" fontId="30" fillId="31" borderId="0" xfId="0" applyFont="1" applyFill="1" applyAlignment="1">
      <alignment vertical="center"/>
    </xf>
    <xf numFmtId="0" fontId="30" fillId="0" borderId="86" xfId="0" applyNumberFormat="1" applyFont="1" applyFill="1" applyBorder="1" applyAlignment="1" applyProtection="1">
      <alignment horizontal="left" vertical="center" wrapText="1"/>
    </xf>
    <xf numFmtId="177" fontId="30" fillId="0" borderId="81" xfId="0" applyNumberFormat="1" applyFont="1" applyFill="1" applyBorder="1" applyAlignment="1" applyProtection="1">
      <alignment horizontal="right" vertical="center"/>
      <protection locked="0"/>
    </xf>
    <xf numFmtId="177" fontId="30" fillId="0" borderId="67" xfId="0" applyNumberFormat="1" applyFont="1" applyFill="1" applyBorder="1" applyAlignment="1" applyProtection="1">
      <alignment horizontal="right" vertical="center"/>
      <protection locked="0"/>
    </xf>
    <xf numFmtId="0" fontId="30" fillId="32" borderId="0" xfId="0" applyFont="1" applyFill="1" applyAlignment="1">
      <alignment vertical="center"/>
    </xf>
    <xf numFmtId="0" fontId="57" fillId="0" borderId="0" xfId="0" applyNumberFormat="1" applyFont="1" applyFill="1" applyAlignment="1" applyProtection="1">
      <alignment vertical="center"/>
    </xf>
    <xf numFmtId="0" fontId="30" fillId="0" borderId="0" xfId="0" applyNumberFormat="1" applyFont="1" applyFill="1" applyAlignment="1">
      <alignment vertical="center"/>
    </xf>
    <xf numFmtId="0" fontId="57" fillId="26" borderId="0" xfId="0" applyFont="1" applyFill="1" applyAlignment="1">
      <alignment vertical="center"/>
    </xf>
    <xf numFmtId="180" fontId="57" fillId="26" borderId="0" xfId="0" applyNumberFormat="1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0" fontId="58" fillId="0" borderId="0" xfId="0" applyNumberFormat="1" applyFont="1" applyFill="1" applyBorder="1" applyAlignment="1">
      <alignment vertical="center"/>
    </xf>
    <xf numFmtId="0" fontId="57" fillId="0" borderId="0" xfId="0" applyNumberFormat="1" applyFont="1" applyFill="1" applyBorder="1" applyAlignment="1">
      <alignment vertical="center"/>
    </xf>
    <xf numFmtId="0" fontId="57" fillId="0" borderId="0" xfId="83" applyNumberFormat="1" applyFont="1" applyFill="1" applyBorder="1" applyAlignment="1" applyProtection="1">
      <alignment horizontal="center" vertical="center"/>
    </xf>
    <xf numFmtId="3" fontId="30" fillId="0" borderId="41" xfId="0" applyNumberFormat="1" applyFont="1" applyFill="1" applyBorder="1" applyAlignment="1" applyProtection="1">
      <alignment vertical="center"/>
      <protection locked="0"/>
    </xf>
    <xf numFmtId="180" fontId="30" fillId="0" borderId="0" xfId="0" applyNumberFormat="1" applyFont="1" applyFill="1" applyAlignment="1" applyProtection="1">
      <alignment vertical="center"/>
      <protection locked="0"/>
    </xf>
    <xf numFmtId="3" fontId="30" fillId="0" borderId="41" xfId="0" applyNumberFormat="1" applyFont="1" applyFill="1" applyBorder="1" applyAlignment="1" applyProtection="1">
      <alignment vertical="center" wrapText="1"/>
      <protection locked="0"/>
    </xf>
    <xf numFmtId="0" fontId="30" fillId="0" borderId="21" xfId="0" applyNumberFormat="1" applyFont="1" applyFill="1" applyBorder="1" applyAlignment="1">
      <alignment horizontal="center" vertical="center" wrapText="1"/>
    </xf>
    <xf numFmtId="0" fontId="30" fillId="0" borderId="84" xfId="0" applyFont="1" applyFill="1" applyBorder="1" applyAlignment="1" applyProtection="1">
      <alignment horizontal="center" vertical="center" wrapText="1"/>
      <protection locked="0"/>
    </xf>
    <xf numFmtId="3" fontId="30" fillId="0" borderId="38" xfId="0" applyNumberFormat="1" applyFont="1" applyFill="1" applyBorder="1" applyAlignment="1" applyProtection="1">
      <alignment vertical="center"/>
      <protection locked="0"/>
    </xf>
    <xf numFmtId="3" fontId="30" fillId="0" borderId="38" xfId="0" applyNumberFormat="1" applyFont="1" applyFill="1" applyBorder="1" applyAlignment="1" applyProtection="1">
      <alignment vertical="top" wrapText="1"/>
      <protection locked="0"/>
    </xf>
    <xf numFmtId="3" fontId="30" fillId="0" borderId="26" xfId="0" applyNumberFormat="1" applyFont="1" applyFill="1" applyBorder="1" applyAlignment="1" applyProtection="1">
      <alignment horizontal="center"/>
      <protection locked="0"/>
    </xf>
    <xf numFmtId="3" fontId="30" fillId="0" borderId="35" xfId="0" applyNumberFormat="1" applyFont="1" applyFill="1" applyBorder="1" applyAlignment="1" applyProtection="1">
      <alignment horizontal="center"/>
      <protection locked="0"/>
    </xf>
    <xf numFmtId="0" fontId="30" fillId="0" borderId="38" xfId="0" applyFont="1" applyFill="1" applyBorder="1" applyAlignment="1" applyProtection="1">
      <alignment horizontal="center" vertical="center"/>
      <protection locked="0"/>
    </xf>
    <xf numFmtId="3" fontId="30" fillId="0" borderId="87" xfId="0" applyNumberFormat="1" applyFont="1" applyFill="1" applyBorder="1" applyAlignment="1" applyProtection="1">
      <alignment horizontal="center"/>
      <protection locked="0"/>
    </xf>
    <xf numFmtId="3" fontId="30" fillId="0" borderId="90" xfId="0" applyNumberFormat="1" applyFont="1" applyFill="1" applyBorder="1" applyAlignment="1" applyProtection="1">
      <alignment horizontal="center"/>
      <protection locked="0"/>
    </xf>
    <xf numFmtId="3" fontId="30" fillId="0" borderId="80" xfId="0" applyNumberFormat="1" applyFont="1" applyFill="1" applyBorder="1" applyAlignment="1" applyProtection="1">
      <alignment horizontal="center"/>
      <protection locked="0"/>
    </xf>
    <xf numFmtId="3" fontId="30" fillId="0" borderId="81" xfId="0" applyNumberFormat="1" applyFont="1" applyFill="1" applyBorder="1" applyAlignment="1" applyProtection="1">
      <alignment horizontal="center" wrapText="1"/>
      <protection locked="0"/>
    </xf>
    <xf numFmtId="0" fontId="30" fillId="0" borderId="81" xfId="0" applyFont="1" applyFill="1" applyBorder="1" applyAlignment="1" applyProtection="1">
      <alignment horizontal="center"/>
      <protection locked="0"/>
    </xf>
    <xf numFmtId="189" fontId="30" fillId="0" borderId="0" xfId="0" applyNumberFormat="1" applyFont="1" applyFill="1" applyAlignment="1">
      <alignment vertical="center"/>
    </xf>
    <xf numFmtId="180" fontId="30" fillId="0" borderId="13" xfId="0" applyNumberFormat="1" applyFont="1" applyFill="1" applyBorder="1" applyAlignment="1">
      <alignment horizontal="right" vertical="center"/>
    </xf>
    <xf numFmtId="0" fontId="30" fillId="0" borderId="0" xfId="0" applyFont="1" applyFill="1" applyAlignment="1" applyProtection="1">
      <alignment horizontal="right" vertical="center"/>
      <protection locked="0"/>
    </xf>
    <xf numFmtId="180" fontId="30" fillId="0" borderId="13" xfId="0" applyNumberFormat="1" applyFont="1" applyFill="1" applyBorder="1" applyAlignment="1">
      <alignment vertical="center"/>
    </xf>
    <xf numFmtId="3" fontId="30" fillId="0" borderId="38" xfId="0" applyNumberFormat="1" applyFont="1" applyFill="1" applyBorder="1" applyAlignment="1" applyProtection="1">
      <alignment horizontal="right" vertical="center"/>
      <protection locked="0"/>
    </xf>
    <xf numFmtId="3" fontId="30" fillId="0" borderId="0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Fill="1" applyBorder="1" applyAlignment="1" applyProtection="1">
      <alignment horizontal="right" vertical="center"/>
      <protection locked="0"/>
    </xf>
    <xf numFmtId="0" fontId="30" fillId="0" borderId="75" xfId="0" applyNumberFormat="1" applyFont="1" applyFill="1" applyBorder="1" applyAlignment="1" applyProtection="1">
      <alignment horizontal="left" vertical="center" wrapText="1"/>
    </xf>
    <xf numFmtId="3" fontId="30" fillId="0" borderId="93" xfId="0" applyNumberFormat="1" applyFont="1" applyFill="1" applyBorder="1" applyAlignment="1" applyProtection="1">
      <alignment horizontal="right" vertical="center"/>
      <protection locked="0"/>
    </xf>
    <xf numFmtId="0" fontId="30" fillId="0" borderId="93" xfId="0" applyFont="1" applyFill="1" applyBorder="1" applyAlignment="1" applyProtection="1">
      <alignment horizontal="right" vertical="center"/>
      <protection locked="0"/>
    </xf>
    <xf numFmtId="180" fontId="57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3" fontId="30" fillId="26" borderId="0" xfId="0" applyNumberFormat="1" applyFont="1" applyFill="1" applyAlignment="1">
      <alignment horizontal="justify" vertical="center"/>
    </xf>
    <xf numFmtId="0" fontId="33" fillId="0" borderId="0" xfId="0" applyFont="1" applyAlignment="1">
      <alignment horizontal="center" vertical="center"/>
    </xf>
    <xf numFmtId="190" fontId="57" fillId="26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57" fillId="26" borderId="84" xfId="0" applyNumberFormat="1" applyFont="1" applyFill="1" applyBorder="1" applyAlignment="1">
      <alignment vertical="center"/>
    </xf>
    <xf numFmtId="0" fontId="30" fillId="0" borderId="94" xfId="0" applyFont="1" applyFill="1" applyBorder="1" applyAlignment="1" applyProtection="1">
      <alignment horizontal="justify" vertical="center"/>
      <protection locked="0"/>
    </xf>
    <xf numFmtId="0" fontId="57" fillId="0" borderId="24" xfId="0" applyNumberFormat="1" applyFont="1" applyFill="1" applyBorder="1" applyAlignment="1" applyProtection="1">
      <alignment horizontal="left" vertical="center" wrapText="1"/>
    </xf>
    <xf numFmtId="177" fontId="57" fillId="0" borderId="38" xfId="0" applyNumberFormat="1" applyFont="1" applyFill="1" applyBorder="1" applyAlignment="1" applyProtection="1">
      <alignment horizontal="right" vertical="center"/>
    </xf>
    <xf numFmtId="177" fontId="57" fillId="0" borderId="0" xfId="0" applyNumberFormat="1" applyFont="1" applyFill="1" applyBorder="1" applyAlignment="1" applyProtection="1">
      <alignment horizontal="right" vertical="center"/>
    </xf>
    <xf numFmtId="189" fontId="57" fillId="26" borderId="0" xfId="0" applyNumberFormat="1" applyFont="1" applyFill="1" applyAlignment="1">
      <alignment vertical="center"/>
    </xf>
    <xf numFmtId="177" fontId="57" fillId="0" borderId="0" xfId="0" applyNumberFormat="1" applyFont="1" applyFill="1" applyAlignment="1">
      <alignment horizontal="right" vertical="center"/>
    </xf>
    <xf numFmtId="177" fontId="57" fillId="0" borderId="0" xfId="0" applyNumberFormat="1" applyFont="1" applyFill="1" applyBorder="1" applyAlignment="1">
      <alignment horizontal="right" vertical="center"/>
    </xf>
    <xf numFmtId="189" fontId="57" fillId="26" borderId="0" xfId="0" applyNumberFormat="1" applyFont="1" applyFill="1" applyBorder="1" applyAlignment="1">
      <alignment vertical="center"/>
    </xf>
    <xf numFmtId="0" fontId="57" fillId="26" borderId="0" xfId="0" applyFont="1" applyFill="1" applyBorder="1" applyAlignment="1">
      <alignment vertical="center"/>
    </xf>
    <xf numFmtId="0" fontId="57" fillId="0" borderId="86" xfId="0" applyNumberFormat="1" applyFont="1" applyFill="1" applyBorder="1" applyAlignment="1" applyProtection="1">
      <alignment horizontal="left" vertical="center" wrapText="1"/>
    </xf>
    <xf numFmtId="177" fontId="30" fillId="0" borderId="67" xfId="0" applyNumberFormat="1" applyFont="1" applyFill="1" applyBorder="1" applyAlignment="1" applyProtection="1">
      <alignment horizontal="right" vertical="center"/>
    </xf>
    <xf numFmtId="177" fontId="30" fillId="0" borderId="67" xfId="0" applyNumberFormat="1" applyFont="1" applyFill="1" applyBorder="1" applyAlignment="1">
      <alignment horizontal="right" vertical="center"/>
    </xf>
    <xf numFmtId="177" fontId="30" fillId="0" borderId="67" xfId="0" applyNumberFormat="1" applyFont="1" applyFill="1" applyBorder="1" applyAlignment="1">
      <alignment vertical="center"/>
    </xf>
    <xf numFmtId="0" fontId="57" fillId="0" borderId="67" xfId="0" applyNumberFormat="1" applyFont="1" applyFill="1" applyBorder="1" applyAlignment="1">
      <alignment vertical="center"/>
    </xf>
    <xf numFmtId="0" fontId="30" fillId="26" borderId="0" xfId="0" applyFont="1" applyFill="1" applyAlignment="1" applyProtection="1">
      <alignment vertical="center"/>
      <protection locked="0"/>
    </xf>
    <xf numFmtId="3" fontId="30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84" xfId="0" applyFont="1" applyFill="1" applyBorder="1" applyAlignment="1" applyProtection="1">
      <alignment vertical="center" wrapText="1"/>
      <protection locked="0"/>
    </xf>
    <xf numFmtId="3" fontId="30" fillId="0" borderId="80" xfId="0" applyNumberFormat="1" applyFont="1" applyFill="1" applyBorder="1" applyAlignment="1" applyProtection="1">
      <alignment horizontal="center" wrapText="1"/>
      <protection locked="0"/>
    </xf>
    <xf numFmtId="180" fontId="57" fillId="0" borderId="0" xfId="0" applyNumberFormat="1" applyFont="1" applyFill="1" applyBorder="1" applyAlignment="1" applyProtection="1">
      <alignment horizontal="right" vertical="center"/>
    </xf>
    <xf numFmtId="180" fontId="57" fillId="0" borderId="0" xfId="0" applyNumberFormat="1" applyFont="1" applyFill="1" applyBorder="1" applyAlignment="1">
      <alignment horizontal="right" vertical="center"/>
    </xf>
    <xf numFmtId="0" fontId="57" fillId="33" borderId="0" xfId="0" applyFont="1" applyFill="1" applyAlignment="1">
      <alignment vertical="center"/>
    </xf>
    <xf numFmtId="0" fontId="39" fillId="0" borderId="97" xfId="0" applyNumberFormat="1" applyFont="1" applyFill="1" applyBorder="1" applyAlignment="1">
      <alignment vertical="center"/>
    </xf>
    <xf numFmtId="0" fontId="39" fillId="0" borderId="97" xfId="0" applyNumberFormat="1" applyFont="1" applyFill="1" applyBorder="1" applyAlignment="1">
      <alignment vertical="center" wrapText="1"/>
    </xf>
    <xf numFmtId="0" fontId="39" fillId="0" borderId="97" xfId="0" applyNumberFormat="1" applyFont="1" applyFill="1" applyBorder="1" applyAlignment="1" applyProtection="1">
      <alignment horizontal="left" vertical="center" wrapText="1"/>
    </xf>
    <xf numFmtId="180" fontId="20" fillId="0" borderId="97" xfId="0" applyNumberFormat="1" applyFont="1" applyFill="1" applyBorder="1" applyAlignment="1">
      <alignment horizontal="right" vertical="center"/>
    </xf>
    <xf numFmtId="0" fontId="39" fillId="26" borderId="97" xfId="0" applyFont="1" applyFill="1" applyBorder="1" applyAlignment="1">
      <alignment vertical="center"/>
    </xf>
    <xf numFmtId="180" fontId="20" fillId="0" borderId="97" xfId="0" applyNumberFormat="1" applyFont="1" applyFill="1" applyBorder="1" applyAlignment="1">
      <alignment horizontal="left" vertical="center"/>
    </xf>
    <xf numFmtId="180" fontId="30" fillId="0" borderId="97" xfId="0" applyNumberFormat="1" applyFont="1" applyFill="1" applyBorder="1" applyAlignment="1">
      <alignment horizontal="right" vertical="center"/>
    </xf>
    <xf numFmtId="180" fontId="30" fillId="0" borderId="97" xfId="0" applyNumberFormat="1" applyFont="1" applyFill="1" applyBorder="1" applyAlignment="1" applyProtection="1">
      <alignment horizontal="right" vertical="center"/>
    </xf>
    <xf numFmtId="0" fontId="39" fillId="0" borderId="0" xfId="0" applyNumberFormat="1" applyFont="1" applyFill="1" applyBorder="1" applyAlignment="1">
      <alignment vertical="center"/>
    </xf>
    <xf numFmtId="0" fontId="39" fillId="0" borderId="0" xfId="0" applyNumberFormat="1" applyFont="1" applyFill="1" applyBorder="1" applyAlignment="1">
      <alignment vertical="center" wrapText="1"/>
    </xf>
    <xf numFmtId="0" fontId="39" fillId="26" borderId="0" xfId="0" applyFont="1" applyFill="1" applyBorder="1" applyAlignment="1">
      <alignment vertical="center"/>
    </xf>
    <xf numFmtId="0" fontId="39" fillId="26" borderId="0" xfId="0" applyFont="1" applyFill="1" applyBorder="1" applyAlignment="1">
      <alignment horizontal="left" vertical="center"/>
    </xf>
    <xf numFmtId="0" fontId="55" fillId="0" borderId="0" xfId="0" applyNumberFormat="1" applyFont="1" applyFill="1"/>
    <xf numFmtId="0" fontId="20" fillId="0" borderId="0" xfId="0" applyNumberFormat="1" applyFont="1" applyFill="1" applyBorder="1" applyAlignment="1">
      <alignment horizontal="left" vertical="center"/>
    </xf>
    <xf numFmtId="0" fontId="20" fillId="0" borderId="67" xfId="0" applyNumberFormat="1" applyFont="1" applyFill="1" applyBorder="1" applyAlignment="1" applyProtection="1">
      <alignment horizontal="right" vertical="center"/>
    </xf>
    <xf numFmtId="0" fontId="62" fillId="0" borderId="67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right" vertical="center"/>
    </xf>
    <xf numFmtId="0" fontId="39" fillId="0" borderId="0" xfId="0" applyNumberFormat="1" applyFont="1" applyFill="1" applyAlignment="1">
      <alignment vertical="center"/>
    </xf>
    <xf numFmtId="190" fontId="39" fillId="0" borderId="0" xfId="0" applyNumberFormat="1" applyFont="1" applyFill="1" applyAlignment="1">
      <alignment vertical="center"/>
    </xf>
    <xf numFmtId="0" fontId="39" fillId="0" borderId="0" xfId="0" applyNumberFormat="1" applyFont="1" applyFill="1" applyBorder="1" applyAlignment="1">
      <alignment horizontal="right" vertical="center"/>
    </xf>
    <xf numFmtId="190" fontId="39" fillId="0" borderId="0" xfId="0" applyNumberFormat="1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>
      <alignment vertical="center"/>
    </xf>
    <xf numFmtId="0" fontId="39" fillId="0" borderId="0" xfId="83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39" fillId="0" borderId="67" xfId="0" applyNumberFormat="1" applyFont="1" applyFill="1" applyBorder="1" applyAlignment="1">
      <alignment vertical="center"/>
    </xf>
    <xf numFmtId="3" fontId="20" fillId="0" borderId="67" xfId="0" applyNumberFormat="1" applyFont="1" applyFill="1" applyBorder="1" applyAlignment="1">
      <alignment horizontal="right" vertical="center"/>
    </xf>
    <xf numFmtId="0" fontId="20" fillId="0" borderId="83" xfId="0" applyFont="1" applyFill="1" applyBorder="1" applyAlignment="1" applyProtection="1">
      <alignment horizontal="left" vertical="center"/>
      <protection locked="0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0" fontId="21" fillId="0" borderId="28" xfId="0" applyFont="1" applyFill="1" applyBorder="1" applyAlignment="1" applyProtection="1">
      <alignment horizontal="center" vertical="center" wrapText="1" shrinkToFi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3" fontId="21" fillId="0" borderId="29" xfId="0" applyNumberFormat="1" applyFont="1" applyFill="1" applyBorder="1" applyAlignment="1" applyProtection="1">
      <alignment horizontal="center" vertical="center"/>
      <protection locked="0"/>
    </xf>
    <xf numFmtId="0" fontId="20" fillId="0" borderId="80" xfId="0" applyFont="1" applyFill="1" applyBorder="1" applyAlignment="1" applyProtection="1">
      <alignment horizontal="center" vertical="center" wrapText="1"/>
      <protection locked="0"/>
    </xf>
    <xf numFmtId="3" fontId="20" fillId="0" borderId="80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79" xfId="0" applyNumberFormat="1" applyFont="1" applyFill="1" applyBorder="1" applyAlignment="1" applyProtection="1">
      <alignment horizontal="center" vertical="center"/>
      <protection locked="0"/>
    </xf>
    <xf numFmtId="3" fontId="20" fillId="0" borderId="79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80" xfId="0" applyNumberFormat="1" applyFont="1" applyFill="1" applyBorder="1" applyAlignment="1" applyProtection="1">
      <alignment horizontal="center" vertical="center"/>
      <protection locked="0"/>
    </xf>
    <xf numFmtId="3" fontId="22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1" xfId="0" applyFont="1" applyFill="1" applyBorder="1" applyAlignment="1" applyProtection="1">
      <alignment horizontal="center" vertical="center"/>
      <protection locked="0"/>
    </xf>
    <xf numFmtId="0" fontId="20" fillId="0" borderId="24" xfId="0" applyNumberFormat="1" applyFont="1" applyFill="1" applyBorder="1" applyAlignment="1" applyProtection="1">
      <alignment horizontal="left" vertical="center" wrapText="1"/>
    </xf>
    <xf numFmtId="177" fontId="20" fillId="0" borderId="0" xfId="78" applyNumberFormat="1" applyFont="1" applyFill="1" applyAlignment="1">
      <alignment horizontal="right" vertical="center"/>
    </xf>
    <xf numFmtId="189" fontId="20" fillId="0" borderId="0" xfId="0" applyNumberFormat="1" applyFont="1" applyFill="1" applyAlignment="1"/>
    <xf numFmtId="189" fontId="39" fillId="0" borderId="0" xfId="0" applyNumberFormat="1" applyFont="1" applyFill="1" applyAlignment="1"/>
    <xf numFmtId="0" fontId="39" fillId="0" borderId="0" xfId="78" applyFont="1" applyFill="1">
      <alignment vertical="center"/>
    </xf>
    <xf numFmtId="189" fontId="39" fillId="0" borderId="0" xfId="0" applyNumberFormat="1" applyFont="1" applyFill="1" applyAlignment="1">
      <alignment vertical="top"/>
    </xf>
    <xf numFmtId="0" fontId="20" fillId="0" borderId="0" xfId="0" applyFont="1" applyFill="1" applyAlignment="1"/>
    <xf numFmtId="0" fontId="20" fillId="0" borderId="0" xfId="0" applyFont="1"/>
    <xf numFmtId="0" fontId="39" fillId="0" borderId="0" xfId="0" applyFont="1" applyFill="1"/>
    <xf numFmtId="0" fontId="39" fillId="0" borderId="0" xfId="0" applyFont="1" applyFill="1" applyAlignment="1">
      <alignment vertical="top"/>
    </xf>
    <xf numFmtId="177" fontId="20" fillId="0" borderId="0" xfId="0" applyNumberFormat="1" applyFont="1" applyFill="1" applyBorder="1" applyAlignment="1" applyProtection="1">
      <alignment horizontal="right" vertical="center"/>
    </xf>
    <xf numFmtId="177" fontId="30" fillId="0" borderId="0" xfId="78" applyNumberFormat="1" applyFont="1" applyFill="1" applyAlignment="1">
      <alignment horizontal="right" vertical="center"/>
    </xf>
    <xf numFmtId="177" fontId="20" fillId="0" borderId="0" xfId="78" applyNumberFormat="1" applyFont="1" applyFill="1" applyBorder="1" applyAlignment="1">
      <alignment horizontal="right" vertical="center"/>
    </xf>
    <xf numFmtId="0" fontId="20" fillId="0" borderId="86" xfId="0" applyNumberFormat="1" applyFont="1" applyFill="1" applyBorder="1" applyAlignment="1" applyProtection="1">
      <alignment horizontal="left" vertical="center" wrapText="1"/>
    </xf>
    <xf numFmtId="177" fontId="20" fillId="0" borderId="81" xfId="78" applyNumberFormat="1" applyFont="1" applyFill="1" applyBorder="1" applyAlignment="1">
      <alignment horizontal="right" vertical="center"/>
    </xf>
    <xf numFmtId="177" fontId="20" fillId="0" borderId="93" xfId="0" applyNumberFormat="1" applyFont="1" applyFill="1" applyBorder="1" applyAlignment="1" applyProtection="1">
      <alignment horizontal="right" vertical="center"/>
    </xf>
    <xf numFmtId="177" fontId="20" fillId="0" borderId="67" xfId="0" applyNumberFormat="1" applyFont="1" applyFill="1" applyBorder="1" applyAlignment="1" applyProtection="1">
      <alignment horizontal="right" vertical="center"/>
    </xf>
    <xf numFmtId="177" fontId="20" fillId="0" borderId="67" xfId="78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vertical="top"/>
    </xf>
    <xf numFmtId="0" fontId="30" fillId="0" borderId="0" xfId="0" applyNumberFormat="1" applyFont="1" applyFill="1"/>
    <xf numFmtId="0" fontId="57" fillId="0" borderId="0" xfId="0" applyFont="1" applyFill="1"/>
    <xf numFmtId="0" fontId="30" fillId="0" borderId="0" xfId="0" applyFont="1"/>
    <xf numFmtId="177" fontId="20" fillId="0" borderId="16" xfId="0" applyNumberFormat="1" applyFont="1" applyFill="1" applyBorder="1" applyAlignment="1" applyProtection="1">
      <alignment horizontal="right" vertical="center"/>
    </xf>
    <xf numFmtId="177" fontId="20" fillId="0" borderId="13" xfId="0" applyNumberFormat="1" applyFont="1" applyFill="1" applyBorder="1" applyAlignment="1" applyProtection="1">
      <alignment horizontal="right" vertical="center"/>
    </xf>
    <xf numFmtId="177" fontId="20" fillId="0" borderId="38" xfId="0" applyNumberFormat="1" applyFont="1" applyFill="1" applyBorder="1" applyAlignment="1" applyProtection="1">
      <alignment horizontal="right" vertical="center"/>
    </xf>
    <xf numFmtId="177" fontId="20" fillId="0" borderId="0" xfId="0" applyNumberFormat="1" applyFont="1" applyFill="1" applyBorder="1" applyAlignment="1">
      <alignment horizontal="right" vertical="center"/>
    </xf>
    <xf numFmtId="177" fontId="20" fillId="25" borderId="0" xfId="0" applyNumberFormat="1" applyFont="1" applyFill="1" applyBorder="1" applyAlignment="1">
      <alignment horizontal="right" vertical="center"/>
    </xf>
    <xf numFmtId="177" fontId="20" fillId="0" borderId="81" xfId="0" applyNumberFormat="1" applyFont="1" applyFill="1" applyBorder="1" applyAlignment="1" applyProtection="1">
      <alignment horizontal="right" vertical="center"/>
    </xf>
    <xf numFmtId="177" fontId="20" fillId="0" borderId="67" xfId="0" applyNumberFormat="1" applyFont="1" applyFill="1" applyBorder="1" applyAlignment="1">
      <alignment horizontal="right" vertical="center"/>
    </xf>
    <xf numFmtId="0" fontId="30" fillId="0" borderId="0" xfId="0" applyNumberFormat="1" applyFont="1" applyFill="1" applyBorder="1"/>
    <xf numFmtId="0" fontId="30" fillId="0" borderId="0" xfId="0" applyFont="1" applyFill="1" applyBorder="1"/>
    <xf numFmtId="0" fontId="57" fillId="0" borderId="0" xfId="0" applyFont="1" applyFill="1" applyBorder="1"/>
    <xf numFmtId="0" fontId="30" fillId="0" borderId="67" xfId="0" applyNumberFormat="1" applyFont="1" applyFill="1" applyBorder="1" applyAlignment="1">
      <alignment vertical="center"/>
    </xf>
    <xf numFmtId="0" fontId="30" fillId="0" borderId="67" xfId="83" applyNumberFormat="1" applyFont="1" applyFill="1" applyBorder="1" applyAlignment="1" applyProtection="1">
      <alignment horizontal="right" vertical="center"/>
    </xf>
    <xf numFmtId="0" fontId="57" fillId="0" borderId="67" xfId="0" applyNumberFormat="1" applyFont="1" applyFill="1" applyBorder="1" applyAlignment="1">
      <alignment horizontal="right" vertical="center"/>
    </xf>
    <xf numFmtId="0" fontId="30" fillId="0" borderId="67" xfId="0" applyNumberFormat="1" applyFont="1" applyFill="1" applyBorder="1" applyAlignment="1">
      <alignment horizontal="left" vertical="center"/>
    </xf>
    <xf numFmtId="0" fontId="57" fillId="0" borderId="67" xfId="0" applyNumberFormat="1" applyFont="1" applyFill="1" applyBorder="1" applyAlignment="1">
      <alignment horizontal="center" vertical="center"/>
    </xf>
    <xf numFmtId="0" fontId="30" fillId="0" borderId="67" xfId="0" applyNumberFormat="1" applyFont="1" applyFill="1" applyBorder="1" applyAlignment="1">
      <alignment horizontal="center" vertical="center"/>
    </xf>
    <xf numFmtId="49" fontId="30" fillId="0" borderId="78" xfId="0" applyNumberFormat="1" applyFont="1" applyFill="1" applyBorder="1" applyAlignment="1">
      <alignment horizontal="center" vertical="center" wrapText="1"/>
    </xf>
    <xf numFmtId="49" fontId="30" fillId="0" borderId="86" xfId="0" applyNumberFormat="1" applyFont="1" applyFill="1" applyBorder="1" applyAlignment="1">
      <alignment horizontal="center" vertical="center" wrapText="1"/>
    </xf>
    <xf numFmtId="49" fontId="46" fillId="0" borderId="32" xfId="0" applyNumberFormat="1" applyFont="1" applyFill="1" applyBorder="1" applyAlignment="1">
      <alignment horizontal="center" vertical="center" wrapText="1"/>
    </xf>
    <xf numFmtId="49" fontId="30" fillId="0" borderId="32" xfId="0" applyNumberFormat="1" applyFont="1" applyFill="1" applyBorder="1" applyAlignment="1">
      <alignment horizontal="center" vertical="center" wrapText="1"/>
    </xf>
    <xf numFmtId="49" fontId="57" fillId="0" borderId="32" xfId="0" applyNumberFormat="1" applyFont="1" applyFill="1" applyBorder="1" applyAlignment="1">
      <alignment horizontal="center" vertical="center" wrapText="1"/>
    </xf>
    <xf numFmtId="49" fontId="57" fillId="0" borderId="30" xfId="0" applyNumberFormat="1" applyFont="1" applyFill="1" applyBorder="1" applyAlignment="1">
      <alignment horizontal="center" vertical="center" wrapText="1"/>
    </xf>
    <xf numFmtId="49" fontId="46" fillId="0" borderId="98" xfId="0" applyNumberFormat="1" applyFont="1" applyFill="1" applyBorder="1" applyAlignment="1">
      <alignment horizontal="center" vertical="center" wrapText="1"/>
    </xf>
    <xf numFmtId="180" fontId="30" fillId="0" borderId="38" xfId="83" applyNumberFormat="1" applyFont="1" applyFill="1" applyBorder="1" applyAlignment="1" applyProtection="1">
      <alignment horizontal="right" vertical="center"/>
    </xf>
    <xf numFmtId="180" fontId="30" fillId="0" borderId="0" xfId="83" applyNumberFormat="1" applyFont="1" applyFill="1" applyBorder="1" applyAlignment="1" applyProtection="1">
      <alignment horizontal="right" vertical="center"/>
    </xf>
    <xf numFmtId="180" fontId="57" fillId="0" borderId="0" xfId="83" applyNumberFormat="1" applyFont="1" applyFill="1" applyBorder="1" applyAlignment="1" applyProtection="1">
      <alignment horizontal="right" vertical="center"/>
    </xf>
    <xf numFmtId="0" fontId="30" fillId="0" borderId="99" xfId="0" applyNumberFormat="1" applyFont="1" applyFill="1" applyBorder="1" applyAlignment="1" applyProtection="1">
      <alignment vertical="center"/>
    </xf>
    <xf numFmtId="0" fontId="30" fillId="0" borderId="99" xfId="0" applyNumberFormat="1" applyFont="1" applyFill="1" applyBorder="1" applyAlignment="1">
      <alignment horizontal="justify" vertical="center"/>
    </xf>
    <xf numFmtId="0" fontId="30" fillId="0" borderId="99" xfId="0" applyNumberFormat="1" applyFont="1" applyFill="1" applyBorder="1" applyAlignment="1">
      <alignment vertical="center"/>
    </xf>
    <xf numFmtId="0" fontId="57" fillId="0" borderId="99" xfId="0" applyNumberFormat="1" applyFont="1" applyFill="1" applyBorder="1" applyAlignment="1">
      <alignment vertical="center"/>
    </xf>
    <xf numFmtId="0" fontId="59" fillId="0" borderId="67" xfId="0" applyNumberFormat="1" applyFont="1" applyFill="1" applyBorder="1" applyAlignment="1">
      <alignment horizontal="right" vertical="center"/>
    </xf>
    <xf numFmtId="0" fontId="30" fillId="0" borderId="86" xfId="0" applyFont="1" applyFill="1" applyBorder="1" applyAlignment="1">
      <alignment horizontal="center" vertical="center" wrapText="1"/>
    </xf>
    <xf numFmtId="49" fontId="30" fillId="0" borderId="80" xfId="0" applyNumberFormat="1" applyFont="1" applyFill="1" applyBorder="1" applyAlignment="1">
      <alignment horizontal="center" vertical="center" wrapText="1"/>
    </xf>
    <xf numFmtId="0" fontId="46" fillId="0" borderId="98" xfId="0" applyNumberFormat="1" applyFont="1" applyFill="1" applyBorder="1" applyAlignment="1">
      <alignment horizontal="center" vertical="center" wrapText="1"/>
    </xf>
    <xf numFmtId="0" fontId="46" fillId="0" borderId="32" xfId="0" applyNumberFormat="1" applyFont="1" applyFill="1" applyBorder="1" applyAlignment="1">
      <alignment horizontal="center" vertical="center" wrapText="1"/>
    </xf>
    <xf numFmtId="41" fontId="30" fillId="0" borderId="16" xfId="83" applyNumberFormat="1" applyFont="1" applyFill="1" applyBorder="1" applyAlignment="1" applyProtection="1">
      <alignment horizontal="right" vertical="center"/>
    </xf>
    <xf numFmtId="41" fontId="30" fillId="0" borderId="13" xfId="83" applyNumberFormat="1" applyFont="1" applyFill="1" applyBorder="1" applyAlignment="1" applyProtection="1">
      <alignment horizontal="right" vertical="center"/>
    </xf>
    <xf numFmtId="0" fontId="30" fillId="26" borderId="0" xfId="0" applyFont="1" applyFill="1" applyBorder="1" applyAlignment="1">
      <alignment vertical="center"/>
    </xf>
    <xf numFmtId="41" fontId="30" fillId="0" borderId="38" xfId="83" applyNumberFormat="1" applyFont="1" applyFill="1" applyBorder="1" applyAlignment="1" applyProtection="1">
      <alignment horizontal="right" vertical="center"/>
    </xf>
    <xf numFmtId="41" fontId="30" fillId="0" borderId="38" xfId="0" applyNumberFormat="1" applyFont="1" applyFill="1" applyBorder="1" applyAlignment="1">
      <alignment horizontal="right" vertical="center"/>
    </xf>
    <xf numFmtId="41" fontId="30" fillId="0" borderId="0" xfId="79" applyNumberFormat="1" applyFont="1" applyFill="1" applyAlignment="1">
      <alignment horizontal="right" vertical="center"/>
    </xf>
    <xf numFmtId="41" fontId="30" fillId="0" borderId="0" xfId="79" applyNumberFormat="1" applyFont="1" applyFill="1" applyBorder="1" applyAlignment="1">
      <alignment horizontal="right" vertical="center"/>
    </xf>
    <xf numFmtId="0" fontId="30" fillId="0" borderId="80" xfId="0" applyNumberFormat="1" applyFont="1" applyFill="1" applyBorder="1" applyAlignment="1" applyProtection="1">
      <alignment horizontal="left" vertical="center" wrapText="1"/>
    </xf>
    <xf numFmtId="41" fontId="30" fillId="0" borderId="81" xfId="0" applyNumberFormat="1" applyFont="1" applyFill="1" applyBorder="1" applyAlignment="1">
      <alignment horizontal="right" vertical="center"/>
    </xf>
    <xf numFmtId="41" fontId="30" fillId="0" borderId="67" xfId="79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31" fillId="0" borderId="0" xfId="0" applyFont="1" applyFill="1" applyAlignment="1">
      <alignment horizontal="left" vertical="center" indent="3"/>
    </xf>
    <xf numFmtId="0" fontId="30" fillId="0" borderId="0" xfId="0" applyFont="1" applyFill="1" applyAlignment="1">
      <alignment horizontal="left" vertical="center" indent="3"/>
    </xf>
    <xf numFmtId="0" fontId="30" fillId="0" borderId="2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3" fontId="30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3" fontId="30" fillId="0" borderId="46" xfId="0" applyNumberFormat="1" applyFont="1" applyFill="1" applyBorder="1" applyAlignment="1">
      <alignment horizontal="center" vertical="center"/>
    </xf>
    <xf numFmtId="3" fontId="30" fillId="0" borderId="22" xfId="0" applyNumberFormat="1" applyFont="1" applyFill="1" applyBorder="1" applyAlignment="1">
      <alignment horizontal="center" vertical="center"/>
    </xf>
    <xf numFmtId="3" fontId="30" fillId="0" borderId="44" xfId="0" applyNumberFormat="1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30" fillId="0" borderId="35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3" fontId="30" fillId="0" borderId="45" xfId="0" applyNumberFormat="1" applyFont="1" applyFill="1" applyBorder="1" applyAlignment="1">
      <alignment horizontal="center" vertical="center"/>
    </xf>
    <xf numFmtId="3" fontId="30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3" fontId="30" fillId="0" borderId="23" xfId="0" applyNumberFormat="1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/>
    </xf>
    <xf numFmtId="3" fontId="30" fillId="0" borderId="47" xfId="0" applyNumberFormat="1" applyFont="1" applyFill="1" applyBorder="1" applyAlignment="1">
      <alignment horizontal="center" vertical="center"/>
    </xf>
    <xf numFmtId="3" fontId="30" fillId="0" borderId="50" xfId="0" applyNumberFormat="1" applyFont="1" applyFill="1" applyBorder="1" applyAlignment="1">
      <alignment horizontal="center" vertical="center"/>
    </xf>
    <xf numFmtId="3" fontId="30" fillId="0" borderId="28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3" fontId="30" fillId="0" borderId="48" xfId="0" applyNumberFormat="1" applyFont="1" applyFill="1" applyBorder="1" applyAlignment="1">
      <alignment horizontal="center" vertical="center" wrapText="1"/>
    </xf>
    <xf numFmtId="3" fontId="30" fillId="0" borderId="40" xfId="0" applyNumberFormat="1" applyFont="1" applyFill="1" applyBorder="1" applyAlignment="1">
      <alignment horizontal="center" vertical="center" wrapText="1"/>
    </xf>
    <xf numFmtId="3" fontId="30" fillId="0" borderId="51" xfId="0" applyNumberFormat="1" applyFont="1" applyFill="1" applyBorder="1" applyAlignment="1">
      <alignment horizontal="center" vertical="center" wrapText="1"/>
    </xf>
    <xf numFmtId="3" fontId="30" fillId="0" borderId="27" xfId="0" applyNumberFormat="1" applyFont="1" applyFill="1" applyBorder="1" applyAlignment="1">
      <alignment horizontal="center" vertical="center" wrapText="1"/>
    </xf>
    <xf numFmtId="3" fontId="30" fillId="0" borderId="26" xfId="0" applyNumberFormat="1" applyFont="1" applyFill="1" applyBorder="1" applyAlignment="1">
      <alignment horizontal="center" vertical="center" wrapText="1"/>
    </xf>
    <xf numFmtId="3" fontId="30" fillId="0" borderId="15" xfId="0" applyNumberFormat="1" applyFont="1" applyFill="1" applyBorder="1" applyAlignment="1">
      <alignment horizontal="center" vertical="center" wrapText="1"/>
    </xf>
    <xf numFmtId="3" fontId="30" fillId="0" borderId="46" xfId="0" applyNumberFormat="1" applyFont="1" applyFill="1" applyBorder="1" applyAlignment="1">
      <alignment horizontal="center" vertical="center" wrapText="1"/>
    </xf>
    <xf numFmtId="3" fontId="30" fillId="0" borderId="44" xfId="0" applyNumberFormat="1" applyFont="1" applyFill="1" applyBorder="1" applyAlignment="1">
      <alignment horizontal="center" vertical="center" wrapText="1"/>
    </xf>
    <xf numFmtId="3" fontId="46" fillId="0" borderId="46" xfId="0" applyNumberFormat="1" applyFont="1" applyFill="1" applyBorder="1" applyAlignment="1">
      <alignment horizontal="center" vertical="center" wrapText="1"/>
    </xf>
    <xf numFmtId="3" fontId="30" fillId="0" borderId="22" xfId="0" applyNumberFormat="1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0" fontId="30" fillId="0" borderId="26" xfId="0" applyFont="1" applyFill="1" applyBorder="1" applyAlignment="1">
      <alignment horizontal="center" vertical="top" wrapText="1"/>
    </xf>
    <xf numFmtId="0" fontId="30" fillId="0" borderId="19" xfId="0" applyFont="1" applyFill="1" applyBorder="1" applyAlignment="1">
      <alignment horizontal="center" vertical="top" wrapText="1"/>
    </xf>
    <xf numFmtId="3" fontId="30" fillId="0" borderId="35" xfId="0" applyNumberFormat="1" applyFont="1" applyFill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 wrapText="1"/>
    </xf>
    <xf numFmtId="3" fontId="30" fillId="0" borderId="38" xfId="0" applyNumberFormat="1" applyFont="1" applyFill="1" applyBorder="1" applyAlignment="1">
      <alignment horizontal="center" vertical="top" wrapText="1"/>
    </xf>
    <xf numFmtId="3" fontId="30" fillId="0" borderId="17" xfId="0" applyNumberFormat="1" applyFont="1" applyFill="1" applyBorder="1" applyAlignment="1">
      <alignment horizontal="center" vertical="top" wrapText="1"/>
    </xf>
    <xf numFmtId="0" fontId="42" fillId="0" borderId="21" xfId="0" applyFont="1" applyBorder="1" applyAlignment="1">
      <alignment horizontal="center" vertical="center" wrapText="1"/>
    </xf>
    <xf numFmtId="0" fontId="30" fillId="0" borderId="21" xfId="0" applyFont="1" applyFill="1" applyBorder="1" applyAlignment="1" applyProtection="1">
      <alignment horizontal="center" vertical="center" wrapText="1"/>
    </xf>
    <xf numFmtId="0" fontId="30" fillId="0" borderId="66" xfId="0" applyFont="1" applyFill="1" applyBorder="1" applyAlignment="1" applyProtection="1">
      <alignment horizontal="center" vertical="center" wrapText="1"/>
    </xf>
    <xf numFmtId="3" fontId="33" fillId="0" borderId="0" xfId="0" applyNumberFormat="1" applyFont="1" applyFill="1" applyBorder="1" applyAlignment="1" applyProtection="1">
      <alignment horizontal="center" vertical="center"/>
    </xf>
    <xf numFmtId="0" fontId="46" fillId="0" borderId="25" xfId="0" applyFont="1" applyFill="1" applyBorder="1" applyAlignment="1" applyProtection="1">
      <alignment horizontal="left" vertical="center" wrapText="1"/>
    </xf>
    <xf numFmtId="0" fontId="30" fillId="0" borderId="21" xfId="0" applyFont="1" applyFill="1" applyBorder="1" applyAlignment="1" applyProtection="1">
      <alignment horizontal="left" vertical="center" wrapText="1"/>
    </xf>
    <xf numFmtId="0" fontId="30" fillId="0" borderId="53" xfId="0" applyFont="1" applyFill="1" applyBorder="1" applyAlignment="1" applyProtection="1">
      <alignment horizontal="left" vertical="center" wrapText="1"/>
    </xf>
    <xf numFmtId="3" fontId="33" fillId="0" borderId="0" xfId="0" applyNumberFormat="1" applyFont="1" applyFill="1" applyBorder="1" applyAlignment="1">
      <alignment horizontal="center" vertical="center" wrapText="1"/>
    </xf>
    <xf numFmtId="3" fontId="30" fillId="0" borderId="12" xfId="0" applyNumberFormat="1" applyFont="1" applyFill="1" applyBorder="1" applyAlignment="1">
      <alignment horizontal="right" vertical="center" wrapText="1"/>
    </xf>
    <xf numFmtId="0" fontId="30" fillId="0" borderId="20" xfId="0" applyFont="1" applyFill="1" applyBorder="1" applyAlignment="1">
      <alignment horizontal="center" vertical="center" wrapText="1"/>
    </xf>
    <xf numFmtId="3" fontId="30" fillId="0" borderId="19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>
      <alignment horizontal="center" vertical="center" wrapText="1"/>
    </xf>
    <xf numFmtId="3" fontId="30" fillId="0" borderId="38" xfId="0" applyNumberFormat="1" applyFont="1" applyFill="1" applyBorder="1" applyAlignment="1">
      <alignment horizontal="center" vertical="center" wrapText="1"/>
    </xf>
    <xf numFmtId="3" fontId="30" fillId="0" borderId="17" xfId="0" applyNumberFormat="1" applyFont="1" applyFill="1" applyBorder="1" applyAlignment="1">
      <alignment horizontal="center" vertical="center" wrapText="1"/>
    </xf>
    <xf numFmtId="3" fontId="20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8" xfId="0" applyFont="1" applyFill="1" applyBorder="1" applyAlignment="1" applyProtection="1">
      <alignment horizontal="center" vertical="center" wrapText="1"/>
      <protection locked="0"/>
    </xf>
    <xf numFmtId="3" fontId="20" fillId="0" borderId="59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60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0" xfId="0" applyNumberFormat="1" applyFont="1" applyFill="1" applyAlignment="1">
      <alignment horizontal="left" vertical="center" wrapText="1"/>
    </xf>
    <xf numFmtId="3" fontId="20" fillId="0" borderId="0" xfId="0" applyNumberFormat="1" applyFont="1" applyFill="1" applyAlignment="1">
      <alignment horizontal="left" vertical="center" wrapText="1"/>
    </xf>
    <xf numFmtId="3" fontId="20" fillId="0" borderId="64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62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63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23" xfId="0" applyNumberFormat="1" applyFont="1" applyFill="1" applyBorder="1" applyAlignment="1" applyProtection="1">
      <alignment horizontal="center" vertical="center"/>
      <protection locked="0"/>
    </xf>
    <xf numFmtId="3" fontId="20" fillId="0" borderId="45" xfId="0" applyNumberFormat="1" applyFont="1" applyFill="1" applyBorder="1" applyAlignment="1" applyProtection="1">
      <alignment horizontal="center" vertical="center"/>
      <protection locked="0"/>
    </xf>
    <xf numFmtId="3" fontId="20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0" fontId="20" fillId="0" borderId="66" xfId="0" applyFont="1" applyFill="1" applyBorder="1" applyAlignment="1" applyProtection="1">
      <alignment horizontal="center" vertical="center" wrapText="1"/>
      <protection locked="0"/>
    </xf>
    <xf numFmtId="0" fontId="20" fillId="0" borderId="25" xfId="0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Fill="1" applyBorder="1" applyAlignment="1" applyProtection="1">
      <alignment horizontal="center" vertical="center" wrapText="1" shrinkToFit="1"/>
      <protection locked="0"/>
    </xf>
    <xf numFmtId="0" fontId="42" fillId="0" borderId="35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3" fontId="21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49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49" fontId="2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0" fontId="20" fillId="0" borderId="58" xfId="0" applyFont="1" applyFill="1" applyBorder="1" applyAlignment="1" applyProtection="1">
      <alignment horizontal="center" vertical="center" wrapText="1"/>
      <protection locked="0"/>
    </xf>
    <xf numFmtId="0" fontId="48" fillId="0" borderId="25" xfId="0" applyFont="1" applyFill="1" applyBorder="1" applyAlignment="1" applyProtection="1">
      <alignment horizontal="center" vertical="center" wrapText="1"/>
      <protection locked="0"/>
    </xf>
    <xf numFmtId="3" fontId="5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25" xfId="0" applyFont="1" applyFill="1" applyBorder="1" applyAlignment="1" applyProtection="1">
      <alignment horizontal="left" vertical="center" wrapText="1"/>
      <protection locked="0"/>
    </xf>
    <xf numFmtId="0" fontId="20" fillId="0" borderId="21" xfId="0" applyFont="1" applyFill="1" applyBorder="1" applyAlignment="1" applyProtection="1">
      <alignment horizontal="left" vertical="center" wrapText="1"/>
      <protection locked="0"/>
    </xf>
    <xf numFmtId="3" fontId="46" fillId="0" borderId="46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46" fillId="0" borderId="15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6" fillId="0" borderId="25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3" fontId="46" fillId="0" borderId="22" xfId="0" applyNumberFormat="1" applyFont="1" applyFill="1" applyBorder="1" applyAlignment="1">
      <alignment horizontal="center" vertical="center" wrapText="1"/>
    </xf>
    <xf numFmtId="3" fontId="46" fillId="0" borderId="71" xfId="0" applyNumberFormat="1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46" fillId="0" borderId="21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3" fontId="46" fillId="0" borderId="25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3" fontId="30" fillId="0" borderId="13" xfId="0" applyNumberFormat="1" applyFont="1" applyFill="1" applyBorder="1" applyAlignment="1">
      <alignment vertical="center" wrapText="1"/>
    </xf>
    <xf numFmtId="0" fontId="30" fillId="0" borderId="73" xfId="0" applyFont="1" applyBorder="1" applyAlignment="1">
      <alignment vertical="center" wrapText="1"/>
    </xf>
    <xf numFmtId="0" fontId="31" fillId="0" borderId="21" xfId="0" applyFont="1" applyFill="1" applyBorder="1" applyAlignment="1">
      <alignment horizontal="left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38" xfId="0" applyNumberFormat="1" applyFont="1" applyFill="1" applyBorder="1" applyAlignment="1" applyProtection="1">
      <alignment horizontal="left" vertical="center" wrapText="1"/>
    </xf>
    <xf numFmtId="0" fontId="30" fillId="0" borderId="26" xfId="0" applyNumberFormat="1" applyFont="1" applyFill="1" applyBorder="1" applyAlignment="1" applyProtection="1">
      <alignment horizontal="left" vertical="center" wrapText="1"/>
    </xf>
    <xf numFmtId="0" fontId="30" fillId="0" borderId="17" xfId="0" applyNumberFormat="1" applyFont="1" applyFill="1" applyBorder="1" applyAlignment="1" applyProtection="1">
      <alignment horizontal="left" vertical="center" wrapText="1"/>
    </xf>
    <xf numFmtId="0" fontId="30" fillId="0" borderId="57" xfId="0" applyNumberFormat="1" applyFont="1" applyFill="1" applyBorder="1" applyAlignment="1" applyProtection="1">
      <alignment horizontal="left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31" fillId="0" borderId="21" xfId="0" applyNumberFormat="1" applyFont="1" applyFill="1" applyBorder="1" applyAlignment="1">
      <alignment horizontal="left" vertical="center" wrapText="1"/>
    </xf>
    <xf numFmtId="0" fontId="30" fillId="0" borderId="21" xfId="0" applyNumberFormat="1" applyFont="1" applyFill="1" applyBorder="1" applyAlignment="1">
      <alignment horizontal="left" vertical="center" wrapText="1"/>
    </xf>
    <xf numFmtId="0" fontId="30" fillId="0" borderId="74" xfId="0" applyNumberFormat="1" applyFont="1" applyFill="1" applyBorder="1" applyAlignment="1">
      <alignment horizontal="left" vertical="center" wrapText="1"/>
    </xf>
    <xf numFmtId="0" fontId="30" fillId="0" borderId="75" xfId="0" applyFont="1" applyFill="1" applyBorder="1" applyAlignment="1">
      <alignment horizontal="center" vertical="center" wrapText="1"/>
    </xf>
    <xf numFmtId="0" fontId="30" fillId="0" borderId="53" xfId="0" applyNumberFormat="1" applyFont="1" applyFill="1" applyBorder="1" applyAlignment="1">
      <alignment horizontal="left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46" fillId="0" borderId="21" xfId="0" applyNumberFormat="1" applyFont="1" applyFill="1" applyBorder="1" applyAlignment="1">
      <alignment horizontal="left" vertical="center" wrapText="1"/>
    </xf>
    <xf numFmtId="0" fontId="30" fillId="0" borderId="84" xfId="0" applyNumberFormat="1" applyFont="1" applyFill="1" applyBorder="1" applyAlignment="1">
      <alignment horizontal="center" vertical="center" wrapText="1"/>
    </xf>
    <xf numFmtId="0" fontId="30" fillId="0" borderId="78" xfId="0" applyNumberFormat="1" applyFont="1" applyFill="1" applyBorder="1" applyAlignment="1">
      <alignment horizontal="left" vertical="center" wrapText="1"/>
    </xf>
    <xf numFmtId="0" fontId="30" fillId="0" borderId="88" xfId="0" applyNumberFormat="1" applyFont="1" applyFill="1" applyBorder="1" applyAlignment="1">
      <alignment horizontal="center" vertical="center" wrapText="1"/>
    </xf>
    <xf numFmtId="3" fontId="46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37" xfId="0" applyNumberFormat="1" applyFont="1" applyFill="1" applyBorder="1" applyAlignment="1" applyProtection="1">
      <alignment horizontal="center" vertical="center"/>
      <protection locked="0"/>
    </xf>
    <xf numFmtId="3" fontId="30" fillId="0" borderId="49" xfId="0" applyNumberFormat="1" applyFont="1" applyFill="1" applyBorder="1" applyAlignment="1" applyProtection="1">
      <alignment horizontal="center" vertical="center"/>
      <protection locked="0"/>
    </xf>
    <xf numFmtId="3" fontId="30" fillId="0" borderId="85" xfId="0" applyNumberFormat="1" applyFont="1" applyFill="1" applyBorder="1" applyAlignment="1" applyProtection="1">
      <alignment horizontal="center" vertical="center"/>
      <protection locked="0"/>
    </xf>
    <xf numFmtId="0" fontId="30" fillId="0" borderId="24" xfId="0" applyFont="1" applyFill="1" applyBorder="1" applyAlignment="1" applyProtection="1">
      <alignment horizontal="center" vertical="center" wrapText="1"/>
      <protection locked="0"/>
    </xf>
    <xf numFmtId="0" fontId="30" fillId="0" borderId="86" xfId="0" applyFont="1" applyFill="1" applyBorder="1" applyAlignment="1" applyProtection="1">
      <alignment horizontal="center" vertical="center" wrapText="1"/>
      <protection locked="0"/>
    </xf>
    <xf numFmtId="0" fontId="46" fillId="0" borderId="25" xfId="0" applyNumberFormat="1" applyFont="1" applyFill="1" applyBorder="1" applyAlignment="1">
      <alignment horizontal="left" vertical="center" wrapText="1"/>
    </xf>
    <xf numFmtId="0" fontId="30" fillId="0" borderId="83" xfId="0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 applyProtection="1">
      <alignment horizontal="center" vertical="top" wrapText="1"/>
      <protection locked="0"/>
    </xf>
    <xf numFmtId="0" fontId="30" fillId="0" borderId="35" xfId="0" applyFont="1" applyFill="1" applyBorder="1" applyAlignment="1" applyProtection="1">
      <alignment horizontal="center" vertical="center"/>
      <protection locked="0"/>
    </xf>
    <xf numFmtId="3" fontId="30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85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NumberFormat="1" applyFont="1" applyFill="1" applyBorder="1" applyAlignment="1">
      <alignment horizontal="center" vertical="center" wrapText="1"/>
    </xf>
    <xf numFmtId="3" fontId="30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>
      <alignment horizontal="center" wrapText="1"/>
    </xf>
    <xf numFmtId="3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>
      <alignment horizontal="center" wrapText="1"/>
    </xf>
    <xf numFmtId="0" fontId="30" fillId="0" borderId="45" xfId="0" applyFont="1" applyFill="1" applyBorder="1" applyAlignment="1">
      <alignment horizontal="center" wrapText="1"/>
    </xf>
    <xf numFmtId="0" fontId="30" fillId="0" borderId="21" xfId="0" applyNumberFormat="1" applyFont="1" applyFill="1" applyBorder="1" applyAlignment="1">
      <alignment horizontal="center" vertical="center" wrapText="1"/>
    </xf>
    <xf numFmtId="0" fontId="30" fillId="0" borderId="84" xfId="0" applyFont="1" applyFill="1" applyBorder="1" applyAlignment="1" applyProtection="1">
      <alignment horizontal="center" vertical="center" wrapText="1"/>
      <protection locked="0"/>
    </xf>
    <xf numFmtId="0" fontId="30" fillId="0" borderId="91" xfId="0" applyNumberFormat="1" applyFont="1" applyFill="1" applyBorder="1" applyAlignment="1">
      <alignment horizontal="left" vertical="center" wrapText="1"/>
    </xf>
    <xf numFmtId="0" fontId="30" fillId="0" borderId="92" xfId="0" applyNumberFormat="1" applyFont="1" applyFill="1" applyBorder="1" applyAlignment="1">
      <alignment horizontal="center" vertical="center" wrapText="1"/>
    </xf>
    <xf numFmtId="3" fontId="30" fillId="0" borderId="38" xfId="0" applyNumberFormat="1" applyFont="1" applyFill="1" applyBorder="1" applyAlignment="1" applyProtection="1">
      <alignment horizontal="center" vertical="top" wrapText="1"/>
      <protection locked="0"/>
    </xf>
    <xf numFmtId="0" fontId="31" fillId="0" borderId="28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1" fillId="0" borderId="80" xfId="0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/>
    </xf>
    <xf numFmtId="3" fontId="30" fillId="0" borderId="46" xfId="0" applyNumberFormat="1" applyFont="1" applyFill="1" applyBorder="1" applyAlignment="1" applyProtection="1">
      <alignment horizontal="center" vertical="center"/>
      <protection locked="0"/>
    </xf>
    <xf numFmtId="3" fontId="30" fillId="0" borderId="22" xfId="0" applyNumberFormat="1" applyFont="1" applyFill="1" applyBorder="1" applyAlignment="1" applyProtection="1">
      <alignment horizontal="center" vertical="center"/>
      <protection locked="0"/>
    </xf>
    <xf numFmtId="3" fontId="30" fillId="0" borderId="44" xfId="0" applyNumberFormat="1" applyFont="1" applyFill="1" applyBorder="1" applyAlignment="1" applyProtection="1">
      <alignment horizontal="center" vertical="center"/>
      <protection locked="0"/>
    </xf>
    <xf numFmtId="3" fontId="30" fillId="0" borderId="23" xfId="0" applyNumberFormat="1" applyFont="1" applyFill="1" applyBorder="1" applyAlignment="1" applyProtection="1">
      <alignment horizontal="center" vertical="center"/>
      <protection locked="0"/>
    </xf>
    <xf numFmtId="3" fontId="30" fillId="0" borderId="45" xfId="0" applyNumberFormat="1" applyFont="1" applyFill="1" applyBorder="1" applyAlignment="1" applyProtection="1">
      <alignment horizontal="center" vertical="center"/>
      <protection locked="0"/>
    </xf>
    <xf numFmtId="3" fontId="30" fillId="0" borderId="89" xfId="0" applyNumberFormat="1" applyFont="1" applyFill="1" applyBorder="1" applyAlignment="1" applyProtection="1">
      <alignment horizontal="center" vertical="center"/>
      <protection locked="0"/>
    </xf>
    <xf numFmtId="3" fontId="3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21" xfId="0" applyNumberFormat="1" applyFont="1" applyFill="1" applyBorder="1" applyAlignment="1">
      <alignment horizontal="left" vertical="center" wrapText="1"/>
    </xf>
    <xf numFmtId="0" fontId="57" fillId="0" borderId="21" xfId="0" applyNumberFormat="1" applyFont="1" applyFill="1" applyBorder="1" applyAlignment="1">
      <alignment horizontal="left" vertical="center" wrapText="1"/>
    </xf>
    <xf numFmtId="0" fontId="57" fillId="0" borderId="78" xfId="0" applyNumberFormat="1" applyFont="1" applyFill="1" applyBorder="1" applyAlignment="1">
      <alignment horizontal="left" vertical="center" wrapText="1"/>
    </xf>
    <xf numFmtId="0" fontId="57" fillId="0" borderId="84" xfId="0" applyNumberFormat="1" applyFont="1" applyFill="1" applyBorder="1" applyAlignment="1">
      <alignment horizontal="center" vertical="center" wrapText="1"/>
    </xf>
    <xf numFmtId="0" fontId="57" fillId="0" borderId="88" xfId="0" applyNumberFormat="1" applyFont="1" applyFill="1" applyBorder="1" applyAlignment="1">
      <alignment horizontal="center" vertical="center" wrapText="1"/>
    </xf>
    <xf numFmtId="3" fontId="30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80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81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5" xfId="0" applyFont="1" applyFill="1" applyBorder="1" applyAlignment="1" applyProtection="1">
      <alignment horizontal="center" vertical="center" wrapText="1"/>
      <protection locked="0"/>
    </xf>
    <xf numFmtId="3" fontId="31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21" xfId="0" applyNumberFormat="1" applyFont="1" applyFill="1" applyBorder="1" applyAlignment="1">
      <alignment horizontal="center" vertical="center" wrapText="1"/>
    </xf>
    <xf numFmtId="0" fontId="57" fillId="0" borderId="53" xfId="0" applyNumberFormat="1" applyFont="1" applyFill="1" applyBorder="1" applyAlignment="1">
      <alignment horizontal="left" vertical="center" wrapText="1"/>
    </xf>
    <xf numFmtId="3" fontId="30" fillId="0" borderId="35" xfId="0" applyNumberFormat="1" applyFont="1" applyFill="1" applyBorder="1" applyAlignment="1" applyProtection="1">
      <alignment horizontal="center" vertical="center"/>
      <protection locked="0"/>
    </xf>
    <xf numFmtId="3" fontId="30" fillId="0" borderId="80" xfId="0" applyNumberFormat="1" applyFont="1" applyFill="1" applyBorder="1" applyAlignment="1" applyProtection="1">
      <alignment horizontal="center" vertical="center"/>
      <protection locked="0"/>
    </xf>
    <xf numFmtId="3" fontId="30" fillId="0" borderId="95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96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26" xfId="0" applyNumberFormat="1" applyFont="1" applyFill="1" applyBorder="1" applyAlignment="1" applyProtection="1">
      <alignment horizontal="center" vertical="center"/>
      <protection locked="0"/>
    </xf>
    <xf numFmtId="3" fontId="30" fillId="0" borderId="79" xfId="0" applyNumberFormat="1" applyFont="1" applyFill="1" applyBorder="1" applyAlignment="1" applyProtection="1">
      <alignment horizontal="center" vertical="center"/>
      <protection locked="0"/>
    </xf>
    <xf numFmtId="0" fontId="20" fillId="0" borderId="21" xfId="0" applyNumberFormat="1" applyFont="1" applyFill="1" applyBorder="1" applyAlignment="1">
      <alignment horizontal="center" vertical="center" wrapText="1"/>
    </xf>
    <xf numFmtId="0" fontId="20" fillId="0" borderId="78" xfId="0" applyNumberFormat="1" applyFont="1" applyFill="1" applyBorder="1" applyAlignment="1">
      <alignment horizontal="center" vertical="center" wrapText="1"/>
    </xf>
    <xf numFmtId="0" fontId="20" fillId="0" borderId="84" xfId="0" applyNumberFormat="1" applyFont="1" applyFill="1" applyBorder="1" applyAlignment="1">
      <alignment horizontal="center" vertical="center" wrapText="1"/>
    </xf>
    <xf numFmtId="0" fontId="20" fillId="0" borderId="88" xfId="0" applyNumberFormat="1" applyFont="1" applyFill="1" applyBorder="1" applyAlignment="1">
      <alignment horizontal="center" vertical="center" wrapText="1"/>
    </xf>
    <xf numFmtId="0" fontId="48" fillId="0" borderId="25" xfId="0" applyNumberFormat="1" applyFont="1" applyFill="1" applyBorder="1" applyAlignment="1">
      <alignment horizontal="center" vertical="center" wrapText="1"/>
    </xf>
    <xf numFmtId="0" fontId="20" fillId="0" borderId="83" xfId="0" applyNumberFormat="1" applyFont="1" applyFill="1" applyBorder="1" applyAlignment="1">
      <alignment horizontal="center" vertical="center" wrapText="1"/>
    </xf>
    <xf numFmtId="0" fontId="20" fillId="0" borderId="78" xfId="0" applyFont="1" applyFill="1" applyBorder="1" applyAlignment="1" applyProtection="1">
      <alignment horizontal="center" vertical="center" wrapText="1"/>
      <protection locked="0"/>
    </xf>
    <xf numFmtId="0" fontId="20" fillId="0" borderId="84" xfId="0" applyFont="1" applyFill="1" applyBorder="1" applyAlignment="1" applyProtection="1">
      <alignment horizontal="center" vertical="center" wrapText="1"/>
      <protection locked="0"/>
    </xf>
    <xf numFmtId="0" fontId="20" fillId="0" borderId="88" xfId="0" applyFont="1" applyFill="1" applyBorder="1" applyAlignment="1" applyProtection="1">
      <alignment horizontal="center" vertical="center" wrapTex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 locked="0"/>
    </xf>
    <xf numFmtId="0" fontId="20" fillId="0" borderId="86" xfId="0" applyFont="1" applyFill="1" applyBorder="1" applyAlignment="1" applyProtection="1">
      <alignment horizontal="center" vertical="center" wrapText="1"/>
      <protection locked="0"/>
    </xf>
    <xf numFmtId="3" fontId="20" fillId="0" borderId="85" xfId="0" applyNumberFormat="1" applyFont="1" applyFill="1" applyBorder="1" applyAlignment="1" applyProtection="1">
      <alignment horizontal="center" vertical="center" wrapText="1"/>
      <protection locked="0"/>
    </xf>
    <xf numFmtId="3" fontId="20" fillId="0" borderId="27" xfId="0" applyNumberFormat="1" applyFont="1" applyFill="1" applyBorder="1" applyAlignment="1" applyProtection="1">
      <alignment horizontal="center" vertical="center"/>
      <protection locked="0"/>
    </xf>
    <xf numFmtId="3" fontId="20" fillId="0" borderId="80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5" xfId="0" applyFont="1" applyFill="1" applyBorder="1" applyAlignment="1" applyProtection="1">
      <alignment horizontal="center" vertical="center"/>
      <protection locked="0"/>
    </xf>
    <xf numFmtId="0" fontId="20" fillId="0" borderId="89" xfId="0" applyFont="1" applyFill="1" applyBorder="1" applyAlignment="1" applyProtection="1">
      <alignment horizontal="center" vertical="center"/>
      <protection locked="0"/>
    </xf>
    <xf numFmtId="3" fontId="48" fillId="0" borderId="41" xfId="0" applyNumberFormat="1" applyFont="1" applyFill="1" applyBorder="1" applyAlignment="1" applyProtection="1">
      <alignment horizontal="center" vertical="center"/>
      <protection locked="0"/>
    </xf>
    <xf numFmtId="3" fontId="48" fillId="0" borderId="29" xfId="0" applyNumberFormat="1" applyFont="1" applyFill="1" applyBorder="1" applyAlignment="1" applyProtection="1">
      <alignment horizontal="center" vertical="center"/>
      <protection locked="0"/>
    </xf>
    <xf numFmtId="3" fontId="48" fillId="0" borderId="38" xfId="0" applyNumberFormat="1" applyFont="1" applyFill="1" applyBorder="1" applyAlignment="1" applyProtection="1">
      <alignment horizontal="center" vertical="center"/>
      <protection locked="0"/>
    </xf>
    <xf numFmtId="3" fontId="48" fillId="0" borderId="26" xfId="0" applyNumberFormat="1" applyFont="1" applyFill="1" applyBorder="1" applyAlignment="1" applyProtection="1">
      <alignment horizontal="center" vertical="center"/>
      <protection locked="0"/>
    </xf>
    <xf numFmtId="3" fontId="20" fillId="0" borderId="46" xfId="0" applyNumberFormat="1" applyFont="1" applyFill="1" applyBorder="1" applyAlignment="1" applyProtection="1">
      <alignment horizontal="center" vertical="center"/>
      <protection locked="0"/>
    </xf>
    <xf numFmtId="3" fontId="20" fillId="0" borderId="22" xfId="0" applyNumberFormat="1" applyFont="1" applyFill="1" applyBorder="1" applyAlignment="1" applyProtection="1">
      <alignment horizontal="center" vertical="center"/>
      <protection locked="0"/>
    </xf>
    <xf numFmtId="3" fontId="20" fillId="0" borderId="44" xfId="0" applyNumberFormat="1" applyFont="1" applyFill="1" applyBorder="1" applyAlignment="1" applyProtection="1">
      <alignment horizontal="center" vertical="center"/>
      <protection locked="0"/>
    </xf>
    <xf numFmtId="0" fontId="20" fillId="0" borderId="24" xfId="0" applyFont="1" applyFill="1" applyBorder="1" applyAlignment="1" applyProtection="1">
      <alignment horizontal="center" wrapText="1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20" fillId="0" borderId="25" xfId="0" applyNumberFormat="1" applyFont="1" applyFill="1" applyBorder="1" applyAlignment="1">
      <alignment horizontal="center" vertical="center" wrapText="1"/>
    </xf>
    <xf numFmtId="3" fontId="20" fillId="0" borderId="49" xfId="0" applyNumberFormat="1" applyFont="1" applyFill="1" applyBorder="1" applyAlignment="1" applyProtection="1">
      <alignment horizontal="center" wrapText="1"/>
      <protection locked="0"/>
    </xf>
    <xf numFmtId="3" fontId="20" fillId="0" borderId="27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>
      <alignment horizontal="center" vertical="center"/>
    </xf>
    <xf numFmtId="49" fontId="31" fillId="0" borderId="25" xfId="0" applyNumberFormat="1" applyFont="1" applyFill="1" applyBorder="1" applyAlignment="1">
      <alignment horizontal="center" vertical="center" wrapText="1"/>
    </xf>
    <xf numFmtId="49" fontId="30" fillId="0" borderId="21" xfId="0" applyNumberFormat="1" applyFont="1" applyFill="1" applyBorder="1" applyAlignment="1">
      <alignment horizontal="center" vertical="center" wrapText="1"/>
    </xf>
    <xf numFmtId="49" fontId="30" fillId="0" borderId="42" xfId="0" applyNumberFormat="1" applyFont="1" applyFill="1" applyBorder="1" applyAlignment="1">
      <alignment horizontal="center" vertical="center" wrapText="1"/>
    </xf>
    <xf numFmtId="49" fontId="30" fillId="0" borderId="24" xfId="0" applyNumberFormat="1" applyFont="1" applyFill="1" applyBorder="1" applyAlignment="1">
      <alignment horizontal="center" vertical="center" wrapText="1"/>
    </xf>
    <xf numFmtId="49" fontId="46" fillId="0" borderId="16" xfId="83" applyNumberFormat="1" applyFont="1" applyFill="1" applyBorder="1" applyAlignment="1" applyProtection="1">
      <alignment horizontal="center" vertical="center" wrapText="1"/>
    </xf>
    <xf numFmtId="49" fontId="30" fillId="0" borderId="13" xfId="83" applyNumberFormat="1" applyFont="1" applyFill="1" applyBorder="1" applyAlignment="1" applyProtection="1">
      <alignment horizontal="center" vertical="center" wrapText="1"/>
    </xf>
    <xf numFmtId="49" fontId="30" fillId="0" borderId="40" xfId="83" applyNumberFormat="1" applyFont="1" applyFill="1" applyBorder="1" applyAlignment="1" applyProtection="1">
      <alignment horizontal="center" vertical="center" wrapText="1"/>
    </xf>
    <xf numFmtId="49" fontId="30" fillId="0" borderId="49" xfId="83" applyNumberFormat="1" applyFont="1" applyFill="1" applyBorder="1" applyAlignment="1" applyProtection="1">
      <alignment horizontal="center" vertical="center" wrapText="1"/>
    </xf>
    <xf numFmtId="49" fontId="30" fillId="0" borderId="85" xfId="83" applyNumberFormat="1" applyFont="1" applyFill="1" applyBorder="1" applyAlignment="1" applyProtection="1">
      <alignment horizontal="center" vertical="center" wrapText="1"/>
    </xf>
    <xf numFmtId="49" fontId="30" fillId="0" borderId="27" xfId="83" applyNumberFormat="1" applyFont="1" applyFill="1" applyBorder="1" applyAlignment="1" applyProtection="1">
      <alignment horizontal="center" vertical="center" wrapText="1"/>
    </xf>
    <xf numFmtId="49" fontId="46" fillId="0" borderId="13" xfId="83" applyNumberFormat="1" applyFont="1" applyFill="1" applyBorder="1" applyAlignment="1" applyProtection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78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30" fillId="0" borderId="86" xfId="0" applyFont="1" applyFill="1" applyBorder="1" applyAlignment="1">
      <alignment horizontal="center" vertical="center" wrapText="1"/>
    </xf>
    <xf numFmtId="0" fontId="46" fillId="0" borderId="21" xfId="0" applyNumberFormat="1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30" fillId="0" borderId="35" xfId="0" applyNumberFormat="1" applyFont="1" applyFill="1" applyBorder="1" applyAlignment="1">
      <alignment horizontal="center" vertical="center" wrapText="1"/>
    </xf>
    <xf numFmtId="0" fontId="60" fillId="0" borderId="15" xfId="83" applyNumberFormat="1" applyFont="1" applyFill="1" applyBorder="1" applyAlignment="1" applyProtection="1">
      <alignment horizontal="center" vertical="center" wrapText="1"/>
    </xf>
    <xf numFmtId="0" fontId="60" fillId="0" borderId="35" xfId="83" applyNumberFormat="1" applyFont="1" applyFill="1" applyBorder="1" applyAlignment="1" applyProtection="1">
      <alignment horizontal="center" vertical="center" wrapText="1"/>
    </xf>
    <xf numFmtId="0" fontId="60" fillId="0" borderId="80" xfId="83" applyNumberFormat="1" applyFont="1" applyFill="1" applyBorder="1" applyAlignment="1" applyProtection="1">
      <alignment horizontal="center" vertical="center" wrapText="1"/>
    </xf>
    <xf numFmtId="0" fontId="60" fillId="0" borderId="13" xfId="83" applyNumberFormat="1" applyFont="1" applyFill="1" applyBorder="1" applyAlignment="1" applyProtection="1">
      <alignment horizontal="center" vertical="center" wrapText="1"/>
    </xf>
    <xf numFmtId="0" fontId="57" fillId="0" borderId="13" xfId="83" applyNumberFormat="1" applyFont="1" applyFill="1" applyBorder="1" applyAlignment="1" applyProtection="1">
      <alignment horizontal="center" vertical="center" wrapText="1"/>
    </xf>
    <xf numFmtId="0" fontId="57" fillId="0" borderId="40" xfId="83" applyNumberFormat="1" applyFont="1" applyFill="1" applyBorder="1" applyAlignment="1" applyProtection="1">
      <alignment horizontal="center" vertical="center" wrapText="1"/>
    </xf>
    <xf numFmtId="0" fontId="57" fillId="0" borderId="85" xfId="83" applyNumberFormat="1" applyFont="1" applyFill="1" applyBorder="1" applyAlignment="1" applyProtection="1">
      <alignment horizontal="center" vertical="center" wrapText="1"/>
    </xf>
    <xf numFmtId="0" fontId="57" fillId="0" borderId="27" xfId="83" applyNumberFormat="1" applyFont="1" applyFill="1" applyBorder="1" applyAlignment="1" applyProtection="1">
      <alignment horizontal="center" vertical="center" wrapText="1"/>
    </xf>
    <xf numFmtId="0" fontId="60" fillId="0" borderId="16" xfId="83" applyNumberFormat="1" applyFont="1" applyFill="1" applyBorder="1" applyAlignment="1" applyProtection="1">
      <alignment horizontal="center" vertical="center" wrapText="1"/>
    </xf>
    <xf numFmtId="0" fontId="57" fillId="0" borderId="49" xfId="83" applyNumberFormat="1" applyFont="1" applyFill="1" applyBorder="1" applyAlignment="1" applyProtection="1">
      <alignment horizontal="center" vertical="center" wrapText="1"/>
    </xf>
    <xf numFmtId="0" fontId="60" fillId="0" borderId="38" xfId="83" applyNumberFormat="1" applyFont="1" applyFill="1" applyBorder="1" applyAlignment="1" applyProtection="1">
      <alignment horizontal="center" vertical="center" wrapText="1"/>
    </xf>
    <xf numFmtId="0" fontId="60" fillId="0" borderId="81" xfId="83" applyNumberFormat="1" applyFont="1" applyFill="1" applyBorder="1" applyAlignment="1" applyProtection="1">
      <alignment horizontal="center" vertical="center" wrapText="1"/>
    </xf>
  </cellXfs>
  <cellStyles count="180">
    <cellStyle name="20% - 輔色1 2" xfId="1" xr:uid="{00000000-0005-0000-0000-000000000000}"/>
    <cellStyle name="20% - 輔色1 3" xfId="2" xr:uid="{00000000-0005-0000-0000-000001000000}"/>
    <cellStyle name="20% - 輔色1 4" xfId="3" xr:uid="{00000000-0005-0000-0000-000002000000}"/>
    <cellStyle name="20% - 輔色1 5" xfId="4" xr:uid="{00000000-0005-0000-0000-000003000000}"/>
    <cellStyle name="20% - 輔色2 2" xfId="5" xr:uid="{00000000-0005-0000-0000-000004000000}"/>
    <cellStyle name="20% - 輔色2 3" xfId="6" xr:uid="{00000000-0005-0000-0000-000005000000}"/>
    <cellStyle name="20% - 輔色2 4" xfId="7" xr:uid="{00000000-0005-0000-0000-000006000000}"/>
    <cellStyle name="20% - 輔色2 5" xfId="8" xr:uid="{00000000-0005-0000-0000-000007000000}"/>
    <cellStyle name="20% - 輔色3 2" xfId="9" xr:uid="{00000000-0005-0000-0000-000008000000}"/>
    <cellStyle name="20% - 輔色3 3" xfId="10" xr:uid="{00000000-0005-0000-0000-000009000000}"/>
    <cellStyle name="20% - 輔色3 4" xfId="11" xr:uid="{00000000-0005-0000-0000-00000A000000}"/>
    <cellStyle name="20% - 輔色3 5" xfId="12" xr:uid="{00000000-0005-0000-0000-00000B000000}"/>
    <cellStyle name="20% - 輔色4 2" xfId="13" xr:uid="{00000000-0005-0000-0000-00000C000000}"/>
    <cellStyle name="20% - 輔色4 3" xfId="14" xr:uid="{00000000-0005-0000-0000-00000D000000}"/>
    <cellStyle name="20% - 輔色4 4" xfId="15" xr:uid="{00000000-0005-0000-0000-00000E000000}"/>
    <cellStyle name="20% - 輔色4 5" xfId="16" xr:uid="{00000000-0005-0000-0000-00000F000000}"/>
    <cellStyle name="20% - 輔色5 2" xfId="17" xr:uid="{00000000-0005-0000-0000-000010000000}"/>
    <cellStyle name="20% - 輔色5 3" xfId="18" xr:uid="{00000000-0005-0000-0000-000011000000}"/>
    <cellStyle name="20% - 輔色5 4" xfId="19" xr:uid="{00000000-0005-0000-0000-000012000000}"/>
    <cellStyle name="20% - 輔色5 5" xfId="20" xr:uid="{00000000-0005-0000-0000-000013000000}"/>
    <cellStyle name="20% - 輔色6 2" xfId="21" xr:uid="{00000000-0005-0000-0000-000014000000}"/>
    <cellStyle name="20% - 輔色6 3" xfId="22" xr:uid="{00000000-0005-0000-0000-000015000000}"/>
    <cellStyle name="20% - 輔色6 4" xfId="23" xr:uid="{00000000-0005-0000-0000-000016000000}"/>
    <cellStyle name="20% - 輔色6 5" xfId="24" xr:uid="{00000000-0005-0000-0000-000017000000}"/>
    <cellStyle name="40% - 輔色1 2" xfId="25" xr:uid="{00000000-0005-0000-0000-000018000000}"/>
    <cellStyle name="40% - 輔色1 3" xfId="26" xr:uid="{00000000-0005-0000-0000-000019000000}"/>
    <cellStyle name="40% - 輔色1 4" xfId="27" xr:uid="{00000000-0005-0000-0000-00001A000000}"/>
    <cellStyle name="40% - 輔色1 5" xfId="28" xr:uid="{00000000-0005-0000-0000-00001B000000}"/>
    <cellStyle name="40% - 輔色2 2" xfId="29" xr:uid="{00000000-0005-0000-0000-00001C000000}"/>
    <cellStyle name="40% - 輔色2 3" xfId="30" xr:uid="{00000000-0005-0000-0000-00001D000000}"/>
    <cellStyle name="40% - 輔色2 4" xfId="31" xr:uid="{00000000-0005-0000-0000-00001E000000}"/>
    <cellStyle name="40% - 輔色2 5" xfId="32" xr:uid="{00000000-0005-0000-0000-00001F000000}"/>
    <cellStyle name="40% - 輔色3 2" xfId="33" xr:uid="{00000000-0005-0000-0000-000020000000}"/>
    <cellStyle name="40% - 輔色3 3" xfId="34" xr:uid="{00000000-0005-0000-0000-000021000000}"/>
    <cellStyle name="40% - 輔色3 4" xfId="35" xr:uid="{00000000-0005-0000-0000-000022000000}"/>
    <cellStyle name="40% - 輔色3 5" xfId="36" xr:uid="{00000000-0005-0000-0000-000023000000}"/>
    <cellStyle name="40% - 輔色4 2" xfId="37" xr:uid="{00000000-0005-0000-0000-000024000000}"/>
    <cellStyle name="40% - 輔色4 3" xfId="38" xr:uid="{00000000-0005-0000-0000-000025000000}"/>
    <cellStyle name="40% - 輔色4 4" xfId="39" xr:uid="{00000000-0005-0000-0000-000026000000}"/>
    <cellStyle name="40% - 輔色4 5" xfId="40" xr:uid="{00000000-0005-0000-0000-000027000000}"/>
    <cellStyle name="40% - 輔色5 2" xfId="41" xr:uid="{00000000-0005-0000-0000-000028000000}"/>
    <cellStyle name="40% - 輔色5 3" xfId="42" xr:uid="{00000000-0005-0000-0000-000029000000}"/>
    <cellStyle name="40% - 輔色5 4" xfId="43" xr:uid="{00000000-0005-0000-0000-00002A000000}"/>
    <cellStyle name="40% - 輔色5 5" xfId="44" xr:uid="{00000000-0005-0000-0000-00002B000000}"/>
    <cellStyle name="40% - 輔色6 2" xfId="45" xr:uid="{00000000-0005-0000-0000-00002C000000}"/>
    <cellStyle name="40% - 輔色6 3" xfId="46" xr:uid="{00000000-0005-0000-0000-00002D000000}"/>
    <cellStyle name="40% - 輔色6 4" xfId="47" xr:uid="{00000000-0005-0000-0000-00002E000000}"/>
    <cellStyle name="40% - 輔色6 5" xfId="48" xr:uid="{00000000-0005-0000-0000-00002F000000}"/>
    <cellStyle name="60% - 輔色1 2" xfId="49" xr:uid="{00000000-0005-0000-0000-000030000000}"/>
    <cellStyle name="60% - 輔色1 3" xfId="50" xr:uid="{00000000-0005-0000-0000-000031000000}"/>
    <cellStyle name="60% - 輔色1 4" xfId="51" xr:uid="{00000000-0005-0000-0000-000032000000}"/>
    <cellStyle name="60% - 輔色1 5" xfId="52" xr:uid="{00000000-0005-0000-0000-000033000000}"/>
    <cellStyle name="60% - 輔色2 2" xfId="53" xr:uid="{00000000-0005-0000-0000-000034000000}"/>
    <cellStyle name="60% - 輔色2 3" xfId="54" xr:uid="{00000000-0005-0000-0000-000035000000}"/>
    <cellStyle name="60% - 輔色2 4" xfId="55" xr:uid="{00000000-0005-0000-0000-000036000000}"/>
    <cellStyle name="60% - 輔色2 5" xfId="56" xr:uid="{00000000-0005-0000-0000-000037000000}"/>
    <cellStyle name="60% - 輔色3 2" xfId="57" xr:uid="{00000000-0005-0000-0000-000038000000}"/>
    <cellStyle name="60% - 輔色3 3" xfId="58" xr:uid="{00000000-0005-0000-0000-000039000000}"/>
    <cellStyle name="60% - 輔色3 4" xfId="59" xr:uid="{00000000-0005-0000-0000-00003A000000}"/>
    <cellStyle name="60% - 輔色3 5" xfId="60" xr:uid="{00000000-0005-0000-0000-00003B000000}"/>
    <cellStyle name="60% - 輔色4 2" xfId="61" xr:uid="{00000000-0005-0000-0000-00003C000000}"/>
    <cellStyle name="60% - 輔色4 3" xfId="62" xr:uid="{00000000-0005-0000-0000-00003D000000}"/>
    <cellStyle name="60% - 輔色4 4" xfId="63" xr:uid="{00000000-0005-0000-0000-00003E000000}"/>
    <cellStyle name="60% - 輔色4 5" xfId="64" xr:uid="{00000000-0005-0000-0000-00003F000000}"/>
    <cellStyle name="60% - 輔色5 2" xfId="65" xr:uid="{00000000-0005-0000-0000-000040000000}"/>
    <cellStyle name="60% - 輔色5 3" xfId="66" xr:uid="{00000000-0005-0000-0000-000041000000}"/>
    <cellStyle name="60% - 輔色5 4" xfId="67" xr:uid="{00000000-0005-0000-0000-000042000000}"/>
    <cellStyle name="60% - 輔色5 5" xfId="68" xr:uid="{00000000-0005-0000-0000-000043000000}"/>
    <cellStyle name="60% - 輔色6 2" xfId="69" xr:uid="{00000000-0005-0000-0000-000044000000}"/>
    <cellStyle name="60% - 輔色6 3" xfId="70" xr:uid="{00000000-0005-0000-0000-000045000000}"/>
    <cellStyle name="60% - 輔色6 4" xfId="71" xr:uid="{00000000-0005-0000-0000-000046000000}"/>
    <cellStyle name="60% - 輔色6 5" xfId="72" xr:uid="{00000000-0005-0000-0000-000047000000}"/>
    <cellStyle name="一般" xfId="0" builtinId="0"/>
    <cellStyle name="一般 10" xfId="178" xr:uid="{00000000-0005-0000-0000-000049000000}"/>
    <cellStyle name="一般 2" xfId="73" xr:uid="{00000000-0005-0000-0000-00004A000000}"/>
    <cellStyle name="一般 2 2" xfId="74" xr:uid="{00000000-0005-0000-0000-00004B000000}"/>
    <cellStyle name="一般 3" xfId="75" xr:uid="{00000000-0005-0000-0000-00004C000000}"/>
    <cellStyle name="一般 4" xfId="76" xr:uid="{00000000-0005-0000-0000-00004D000000}"/>
    <cellStyle name="一般 5" xfId="77" xr:uid="{00000000-0005-0000-0000-00004E000000}"/>
    <cellStyle name="一般 6" xfId="78" xr:uid="{00000000-0005-0000-0000-00004F000000}"/>
    <cellStyle name="一般 7" xfId="79" xr:uid="{00000000-0005-0000-0000-000050000000}"/>
    <cellStyle name="一般 8" xfId="80" xr:uid="{00000000-0005-0000-0000-000051000000}"/>
    <cellStyle name="一般 9" xfId="177" xr:uid="{00000000-0005-0000-0000-000052000000}"/>
    <cellStyle name="千分位" xfId="81" builtinId="3"/>
    <cellStyle name="千分位 2" xfId="82" xr:uid="{00000000-0005-0000-0000-000054000000}"/>
    <cellStyle name="千分位[0]" xfId="83" builtinId="6"/>
    <cellStyle name="千分位[0] 2" xfId="84" xr:uid="{00000000-0005-0000-0000-000056000000}"/>
    <cellStyle name="千分位[0] 3" xfId="179" xr:uid="{00000000-0005-0000-0000-000057000000}"/>
    <cellStyle name="中等 2" xfId="85" xr:uid="{00000000-0005-0000-0000-000058000000}"/>
    <cellStyle name="中等 3" xfId="86" xr:uid="{00000000-0005-0000-0000-000059000000}"/>
    <cellStyle name="中等 4" xfId="87" xr:uid="{00000000-0005-0000-0000-00005A000000}"/>
    <cellStyle name="中等 5" xfId="88" xr:uid="{00000000-0005-0000-0000-00005B000000}"/>
    <cellStyle name="合計 2" xfId="89" xr:uid="{00000000-0005-0000-0000-00005C000000}"/>
    <cellStyle name="合計 3" xfId="90" xr:uid="{00000000-0005-0000-0000-00005D000000}"/>
    <cellStyle name="合計 4" xfId="91" xr:uid="{00000000-0005-0000-0000-00005E000000}"/>
    <cellStyle name="合計 5" xfId="92" xr:uid="{00000000-0005-0000-0000-00005F000000}"/>
    <cellStyle name="好 2" xfId="93" xr:uid="{00000000-0005-0000-0000-000060000000}"/>
    <cellStyle name="好 3" xfId="94" xr:uid="{00000000-0005-0000-0000-000061000000}"/>
    <cellStyle name="好 4" xfId="95" xr:uid="{00000000-0005-0000-0000-000062000000}"/>
    <cellStyle name="好 5" xfId="96" xr:uid="{00000000-0005-0000-0000-000063000000}"/>
    <cellStyle name="計算方式 2" xfId="97" xr:uid="{00000000-0005-0000-0000-000064000000}"/>
    <cellStyle name="計算方式 3" xfId="98" xr:uid="{00000000-0005-0000-0000-000065000000}"/>
    <cellStyle name="計算方式 4" xfId="99" xr:uid="{00000000-0005-0000-0000-000066000000}"/>
    <cellStyle name="計算方式 5" xfId="100" xr:uid="{00000000-0005-0000-0000-000067000000}"/>
    <cellStyle name="連結的儲存格 2" xfId="101" xr:uid="{00000000-0005-0000-0000-000068000000}"/>
    <cellStyle name="連結的儲存格 3" xfId="102" xr:uid="{00000000-0005-0000-0000-000069000000}"/>
    <cellStyle name="連結的儲存格 4" xfId="103" xr:uid="{00000000-0005-0000-0000-00006A000000}"/>
    <cellStyle name="連結的儲存格 5" xfId="104" xr:uid="{00000000-0005-0000-0000-00006B000000}"/>
    <cellStyle name="備註 2" xfId="105" xr:uid="{00000000-0005-0000-0000-00006C000000}"/>
    <cellStyle name="備註 3" xfId="106" xr:uid="{00000000-0005-0000-0000-00006D000000}"/>
    <cellStyle name="備註 4" xfId="107" xr:uid="{00000000-0005-0000-0000-00006E000000}"/>
    <cellStyle name="備註 5" xfId="108" xr:uid="{00000000-0005-0000-0000-00006F000000}"/>
    <cellStyle name="說明文字 2" xfId="109" xr:uid="{00000000-0005-0000-0000-000070000000}"/>
    <cellStyle name="說明文字 3" xfId="110" xr:uid="{00000000-0005-0000-0000-000071000000}"/>
    <cellStyle name="說明文字 4" xfId="111" xr:uid="{00000000-0005-0000-0000-000072000000}"/>
    <cellStyle name="說明文字 5" xfId="112" xr:uid="{00000000-0005-0000-0000-000073000000}"/>
    <cellStyle name="輔色1 2" xfId="113" xr:uid="{00000000-0005-0000-0000-000074000000}"/>
    <cellStyle name="輔色1 3" xfId="114" xr:uid="{00000000-0005-0000-0000-000075000000}"/>
    <cellStyle name="輔色1 4" xfId="115" xr:uid="{00000000-0005-0000-0000-000076000000}"/>
    <cellStyle name="輔色1 5" xfId="116" xr:uid="{00000000-0005-0000-0000-000077000000}"/>
    <cellStyle name="輔色2 2" xfId="117" xr:uid="{00000000-0005-0000-0000-000078000000}"/>
    <cellStyle name="輔色2 3" xfId="118" xr:uid="{00000000-0005-0000-0000-000079000000}"/>
    <cellStyle name="輔色2 4" xfId="119" xr:uid="{00000000-0005-0000-0000-00007A000000}"/>
    <cellStyle name="輔色2 5" xfId="120" xr:uid="{00000000-0005-0000-0000-00007B000000}"/>
    <cellStyle name="輔色3 2" xfId="121" xr:uid="{00000000-0005-0000-0000-00007C000000}"/>
    <cellStyle name="輔色3 3" xfId="122" xr:uid="{00000000-0005-0000-0000-00007D000000}"/>
    <cellStyle name="輔色3 4" xfId="123" xr:uid="{00000000-0005-0000-0000-00007E000000}"/>
    <cellStyle name="輔色3 5" xfId="124" xr:uid="{00000000-0005-0000-0000-00007F000000}"/>
    <cellStyle name="輔色4 2" xfId="125" xr:uid="{00000000-0005-0000-0000-000080000000}"/>
    <cellStyle name="輔色4 3" xfId="126" xr:uid="{00000000-0005-0000-0000-000081000000}"/>
    <cellStyle name="輔色4 4" xfId="127" xr:uid="{00000000-0005-0000-0000-000082000000}"/>
    <cellStyle name="輔色4 5" xfId="128" xr:uid="{00000000-0005-0000-0000-000083000000}"/>
    <cellStyle name="輔色5 2" xfId="129" xr:uid="{00000000-0005-0000-0000-000084000000}"/>
    <cellStyle name="輔色5 3" xfId="130" xr:uid="{00000000-0005-0000-0000-000085000000}"/>
    <cellStyle name="輔色5 4" xfId="131" xr:uid="{00000000-0005-0000-0000-000086000000}"/>
    <cellStyle name="輔色5 5" xfId="132" xr:uid="{00000000-0005-0000-0000-000087000000}"/>
    <cellStyle name="輔色6 2" xfId="133" xr:uid="{00000000-0005-0000-0000-000088000000}"/>
    <cellStyle name="輔色6 3" xfId="134" xr:uid="{00000000-0005-0000-0000-000089000000}"/>
    <cellStyle name="輔色6 4" xfId="135" xr:uid="{00000000-0005-0000-0000-00008A000000}"/>
    <cellStyle name="輔色6 5" xfId="136" xr:uid="{00000000-0005-0000-0000-00008B000000}"/>
    <cellStyle name="標題 1 2" xfId="137" xr:uid="{00000000-0005-0000-0000-00008C000000}"/>
    <cellStyle name="標題 1 3" xfId="138" xr:uid="{00000000-0005-0000-0000-00008D000000}"/>
    <cellStyle name="標題 1 4" xfId="139" xr:uid="{00000000-0005-0000-0000-00008E000000}"/>
    <cellStyle name="標題 1 5" xfId="140" xr:uid="{00000000-0005-0000-0000-00008F000000}"/>
    <cellStyle name="標題 2 2" xfId="141" xr:uid="{00000000-0005-0000-0000-000090000000}"/>
    <cellStyle name="標題 2 3" xfId="142" xr:uid="{00000000-0005-0000-0000-000091000000}"/>
    <cellStyle name="標題 2 4" xfId="143" xr:uid="{00000000-0005-0000-0000-000092000000}"/>
    <cellStyle name="標題 2 5" xfId="144" xr:uid="{00000000-0005-0000-0000-000093000000}"/>
    <cellStyle name="標題 3 2" xfId="145" xr:uid="{00000000-0005-0000-0000-000094000000}"/>
    <cellStyle name="標題 3 3" xfId="146" xr:uid="{00000000-0005-0000-0000-000095000000}"/>
    <cellStyle name="標題 3 4" xfId="147" xr:uid="{00000000-0005-0000-0000-000096000000}"/>
    <cellStyle name="標題 3 5" xfId="148" xr:uid="{00000000-0005-0000-0000-000097000000}"/>
    <cellStyle name="標題 4 2" xfId="149" xr:uid="{00000000-0005-0000-0000-000098000000}"/>
    <cellStyle name="標題 4 3" xfId="150" xr:uid="{00000000-0005-0000-0000-000099000000}"/>
    <cellStyle name="標題 4 4" xfId="151" xr:uid="{00000000-0005-0000-0000-00009A000000}"/>
    <cellStyle name="標題 4 5" xfId="152" xr:uid="{00000000-0005-0000-0000-00009B000000}"/>
    <cellStyle name="標題 5" xfId="153" xr:uid="{00000000-0005-0000-0000-00009C000000}"/>
    <cellStyle name="標題 6" xfId="154" xr:uid="{00000000-0005-0000-0000-00009D000000}"/>
    <cellStyle name="標題 7" xfId="155" xr:uid="{00000000-0005-0000-0000-00009E000000}"/>
    <cellStyle name="標題 8" xfId="156" xr:uid="{00000000-0005-0000-0000-00009F000000}"/>
    <cellStyle name="輸入 2" xfId="157" xr:uid="{00000000-0005-0000-0000-0000A0000000}"/>
    <cellStyle name="輸入 3" xfId="158" xr:uid="{00000000-0005-0000-0000-0000A1000000}"/>
    <cellStyle name="輸入 4" xfId="159" xr:uid="{00000000-0005-0000-0000-0000A2000000}"/>
    <cellStyle name="輸入 5" xfId="160" xr:uid="{00000000-0005-0000-0000-0000A3000000}"/>
    <cellStyle name="輸出 2" xfId="161" xr:uid="{00000000-0005-0000-0000-0000A4000000}"/>
    <cellStyle name="輸出 3" xfId="162" xr:uid="{00000000-0005-0000-0000-0000A5000000}"/>
    <cellStyle name="輸出 4" xfId="163" xr:uid="{00000000-0005-0000-0000-0000A6000000}"/>
    <cellStyle name="輸出 5" xfId="164" xr:uid="{00000000-0005-0000-0000-0000A7000000}"/>
    <cellStyle name="檢查儲存格 2" xfId="165" xr:uid="{00000000-0005-0000-0000-0000A8000000}"/>
    <cellStyle name="檢查儲存格 3" xfId="166" xr:uid="{00000000-0005-0000-0000-0000A9000000}"/>
    <cellStyle name="檢查儲存格 4" xfId="167" xr:uid="{00000000-0005-0000-0000-0000AA000000}"/>
    <cellStyle name="檢查儲存格 5" xfId="168" xr:uid="{00000000-0005-0000-0000-0000AB000000}"/>
    <cellStyle name="壞 2" xfId="169" xr:uid="{00000000-0005-0000-0000-0000AC000000}"/>
    <cellStyle name="壞 3" xfId="170" xr:uid="{00000000-0005-0000-0000-0000AD000000}"/>
    <cellStyle name="壞 4" xfId="171" xr:uid="{00000000-0005-0000-0000-0000AE000000}"/>
    <cellStyle name="壞 5" xfId="172" xr:uid="{00000000-0005-0000-0000-0000AF000000}"/>
    <cellStyle name="警告文字 2" xfId="173" xr:uid="{00000000-0005-0000-0000-0000B0000000}"/>
    <cellStyle name="警告文字 3" xfId="174" xr:uid="{00000000-0005-0000-0000-0000B1000000}"/>
    <cellStyle name="警告文字 4" xfId="175" xr:uid="{00000000-0005-0000-0000-0000B2000000}"/>
    <cellStyle name="警告文字 5" xfId="176" xr:uid="{00000000-0005-0000-0000-0000B3000000}"/>
  </cellStyles>
  <dxfs count="9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ont>
        <color auto="1"/>
      </font>
      <fill>
        <patternFill>
          <bgColor rgb="FFFF0000"/>
        </patternFill>
      </fill>
    </dxf>
    <dxf>
      <font>
        <b/>
        <i val="0"/>
        <strike/>
      </font>
    </dxf>
    <dxf>
      <fill>
        <patternFill>
          <bgColor rgb="FFFF0000"/>
        </patternFill>
      </fill>
    </dxf>
    <dxf>
      <font>
        <b/>
        <i val="0"/>
        <strike/>
      </font>
    </dxf>
    <dxf>
      <font>
        <b/>
        <i val="0"/>
        <strike/>
      </font>
    </dxf>
    <dxf>
      <fill>
        <patternFill>
          <bgColor rgb="FFFF0000"/>
        </patternFill>
      </fill>
    </dxf>
    <dxf>
      <font>
        <b/>
        <i val="0"/>
        <strike/>
      </font>
    </dxf>
    <dxf>
      <font>
        <b/>
        <i val="0"/>
        <strike/>
      </font>
    </dxf>
    <dxf>
      <font>
        <b/>
        <i val="0"/>
        <strike/>
      </font>
      <fill>
        <patternFill>
          <bgColor theme="0"/>
        </patternFill>
      </fill>
    </dxf>
    <dxf>
      <font>
        <b/>
        <i val="0"/>
        <strike/>
      </font>
      <fill>
        <patternFill>
          <bgColor theme="0"/>
        </patternFill>
      </fill>
    </dxf>
    <dxf>
      <font>
        <b/>
        <i val="0"/>
        <strike/>
      </font>
      <fill>
        <patternFill>
          <bgColor theme="0"/>
        </patternFill>
      </fill>
    </dxf>
    <dxf>
      <font>
        <b/>
        <i val="0"/>
        <strike/>
      </font>
    </dxf>
    <dxf>
      <font>
        <b/>
        <i val="0"/>
        <strike/>
      </font>
    </dxf>
    <dxf>
      <font>
        <b/>
        <i val="0"/>
        <strike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601;&#34183;_&#20027;&#35336;&#34389;&#36039;&#26009;&#22846;/5.&#32113;&#35336;&#24180;&#22577;/108&#24180;&#22577;/CH2(108)-&#21097;2-7~2-8/Final2-1~2-6(1090325)/002-108&#24180;-&#20154;&#21475;_2-1&#33267;2-8(Final&#21152;2-7&#21450;2-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7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tabColor theme="9" tint="0.79998168889431442"/>
  </sheetPr>
  <dimension ref="A1:L59"/>
  <sheetViews>
    <sheetView showGridLines="0" view="pageBreakPreview" zoomScale="80" zoomScaleNormal="120" zoomScaleSheetLayoutView="80" workbookViewId="0">
      <pane xSplit="1" ySplit="6" topLeftCell="B7" activePane="bottomRight" state="frozen"/>
      <selection pane="topRight"/>
      <selection pane="bottomLeft"/>
      <selection pane="bottomRight" activeCell="J23" sqref="J23"/>
    </sheetView>
  </sheetViews>
  <sheetFormatPr defaultColWidth="10.625" defaultRowHeight="21.95" customHeight="1"/>
  <cols>
    <col min="1" max="1" width="20.625" style="6" customWidth="1"/>
    <col min="2" max="2" width="13.625" style="11" customWidth="1"/>
    <col min="3" max="3" width="13.625" style="3" customWidth="1"/>
    <col min="4" max="5" width="13.625" style="2" customWidth="1"/>
    <col min="6" max="8" width="14.125" style="2" customWidth="1"/>
    <col min="9" max="11" width="20.625" style="12" customWidth="1"/>
    <col min="12" max="256" width="10.625" style="3"/>
    <col min="257" max="257" width="19.125" style="3" customWidth="1"/>
    <col min="258" max="260" width="10.125" style="3" customWidth="1"/>
    <col min="261" max="261" width="14.125" style="3" customWidth="1"/>
    <col min="262" max="262" width="10.625" style="3"/>
    <col min="263" max="264" width="13.125" style="3" customWidth="1"/>
    <col min="265" max="266" width="15.625" style="3" customWidth="1"/>
    <col min="267" max="267" width="16.625" style="3" customWidth="1"/>
    <col min="268" max="512" width="10.625" style="3"/>
    <col min="513" max="513" width="19.125" style="3" customWidth="1"/>
    <col min="514" max="516" width="10.125" style="3" customWidth="1"/>
    <col min="517" max="517" width="14.125" style="3" customWidth="1"/>
    <col min="518" max="518" width="10.625" style="3"/>
    <col min="519" max="520" width="13.125" style="3" customWidth="1"/>
    <col min="521" max="522" width="15.625" style="3" customWidth="1"/>
    <col min="523" max="523" width="16.625" style="3" customWidth="1"/>
    <col min="524" max="768" width="10.625" style="3"/>
    <col min="769" max="769" width="19.125" style="3" customWidth="1"/>
    <col min="770" max="772" width="10.125" style="3" customWidth="1"/>
    <col min="773" max="773" width="14.125" style="3" customWidth="1"/>
    <col min="774" max="774" width="10.625" style="3"/>
    <col min="775" max="776" width="13.125" style="3" customWidth="1"/>
    <col min="777" max="778" width="15.625" style="3" customWidth="1"/>
    <col min="779" max="779" width="16.625" style="3" customWidth="1"/>
    <col min="780" max="1024" width="10.625" style="3"/>
    <col min="1025" max="1025" width="19.125" style="3" customWidth="1"/>
    <col min="1026" max="1028" width="10.125" style="3" customWidth="1"/>
    <col min="1029" max="1029" width="14.125" style="3" customWidth="1"/>
    <col min="1030" max="1030" width="10.625" style="3"/>
    <col min="1031" max="1032" width="13.125" style="3" customWidth="1"/>
    <col min="1033" max="1034" width="15.625" style="3" customWidth="1"/>
    <col min="1035" max="1035" width="16.625" style="3" customWidth="1"/>
    <col min="1036" max="1280" width="10.625" style="3"/>
    <col min="1281" max="1281" width="19.125" style="3" customWidth="1"/>
    <col min="1282" max="1284" width="10.125" style="3" customWidth="1"/>
    <col min="1285" max="1285" width="14.125" style="3" customWidth="1"/>
    <col min="1286" max="1286" width="10.625" style="3"/>
    <col min="1287" max="1288" width="13.125" style="3" customWidth="1"/>
    <col min="1289" max="1290" width="15.625" style="3" customWidth="1"/>
    <col min="1291" max="1291" width="16.625" style="3" customWidth="1"/>
    <col min="1292" max="1536" width="10.625" style="3"/>
    <col min="1537" max="1537" width="19.125" style="3" customWidth="1"/>
    <col min="1538" max="1540" width="10.125" style="3" customWidth="1"/>
    <col min="1541" max="1541" width="14.125" style="3" customWidth="1"/>
    <col min="1542" max="1542" width="10.625" style="3"/>
    <col min="1543" max="1544" width="13.125" style="3" customWidth="1"/>
    <col min="1545" max="1546" width="15.625" style="3" customWidth="1"/>
    <col min="1547" max="1547" width="16.625" style="3" customWidth="1"/>
    <col min="1548" max="1792" width="10.625" style="3"/>
    <col min="1793" max="1793" width="19.125" style="3" customWidth="1"/>
    <col min="1794" max="1796" width="10.125" style="3" customWidth="1"/>
    <col min="1797" max="1797" width="14.125" style="3" customWidth="1"/>
    <col min="1798" max="1798" width="10.625" style="3"/>
    <col min="1799" max="1800" width="13.125" style="3" customWidth="1"/>
    <col min="1801" max="1802" width="15.625" style="3" customWidth="1"/>
    <col min="1803" max="1803" width="16.625" style="3" customWidth="1"/>
    <col min="1804" max="2048" width="10.625" style="3"/>
    <col min="2049" max="2049" width="19.125" style="3" customWidth="1"/>
    <col min="2050" max="2052" width="10.125" style="3" customWidth="1"/>
    <col min="2053" max="2053" width="14.125" style="3" customWidth="1"/>
    <col min="2054" max="2054" width="10.625" style="3"/>
    <col min="2055" max="2056" width="13.125" style="3" customWidth="1"/>
    <col min="2057" max="2058" width="15.625" style="3" customWidth="1"/>
    <col min="2059" max="2059" width="16.625" style="3" customWidth="1"/>
    <col min="2060" max="2304" width="10.625" style="3"/>
    <col min="2305" max="2305" width="19.125" style="3" customWidth="1"/>
    <col min="2306" max="2308" width="10.125" style="3" customWidth="1"/>
    <col min="2309" max="2309" width="14.125" style="3" customWidth="1"/>
    <col min="2310" max="2310" width="10.625" style="3"/>
    <col min="2311" max="2312" width="13.125" style="3" customWidth="1"/>
    <col min="2313" max="2314" width="15.625" style="3" customWidth="1"/>
    <col min="2315" max="2315" width="16.625" style="3" customWidth="1"/>
    <col min="2316" max="2560" width="10.625" style="3"/>
    <col min="2561" max="2561" width="19.125" style="3" customWidth="1"/>
    <col min="2562" max="2564" width="10.125" style="3" customWidth="1"/>
    <col min="2565" max="2565" width="14.125" style="3" customWidth="1"/>
    <col min="2566" max="2566" width="10.625" style="3"/>
    <col min="2567" max="2568" width="13.125" style="3" customWidth="1"/>
    <col min="2569" max="2570" width="15.625" style="3" customWidth="1"/>
    <col min="2571" max="2571" width="16.625" style="3" customWidth="1"/>
    <col min="2572" max="2816" width="10.625" style="3"/>
    <col min="2817" max="2817" width="19.125" style="3" customWidth="1"/>
    <col min="2818" max="2820" width="10.125" style="3" customWidth="1"/>
    <col min="2821" max="2821" width="14.125" style="3" customWidth="1"/>
    <col min="2822" max="2822" width="10.625" style="3"/>
    <col min="2823" max="2824" width="13.125" style="3" customWidth="1"/>
    <col min="2825" max="2826" width="15.625" style="3" customWidth="1"/>
    <col min="2827" max="2827" width="16.625" style="3" customWidth="1"/>
    <col min="2828" max="3072" width="10.625" style="3"/>
    <col min="3073" max="3073" width="19.125" style="3" customWidth="1"/>
    <col min="3074" max="3076" width="10.125" style="3" customWidth="1"/>
    <col min="3077" max="3077" width="14.125" style="3" customWidth="1"/>
    <col min="3078" max="3078" width="10.625" style="3"/>
    <col min="3079" max="3080" width="13.125" style="3" customWidth="1"/>
    <col min="3081" max="3082" width="15.625" style="3" customWidth="1"/>
    <col min="3083" max="3083" width="16.625" style="3" customWidth="1"/>
    <col min="3084" max="3328" width="10.625" style="3"/>
    <col min="3329" max="3329" width="19.125" style="3" customWidth="1"/>
    <col min="3330" max="3332" width="10.125" style="3" customWidth="1"/>
    <col min="3333" max="3333" width="14.125" style="3" customWidth="1"/>
    <col min="3334" max="3334" width="10.625" style="3"/>
    <col min="3335" max="3336" width="13.125" style="3" customWidth="1"/>
    <col min="3337" max="3338" width="15.625" style="3" customWidth="1"/>
    <col min="3339" max="3339" width="16.625" style="3" customWidth="1"/>
    <col min="3340" max="3584" width="10.625" style="3"/>
    <col min="3585" max="3585" width="19.125" style="3" customWidth="1"/>
    <col min="3586" max="3588" width="10.125" style="3" customWidth="1"/>
    <col min="3589" max="3589" width="14.125" style="3" customWidth="1"/>
    <col min="3590" max="3590" width="10.625" style="3"/>
    <col min="3591" max="3592" width="13.125" style="3" customWidth="1"/>
    <col min="3593" max="3594" width="15.625" style="3" customWidth="1"/>
    <col min="3595" max="3595" width="16.625" style="3" customWidth="1"/>
    <col min="3596" max="3840" width="10.625" style="3"/>
    <col min="3841" max="3841" width="19.125" style="3" customWidth="1"/>
    <col min="3842" max="3844" width="10.125" style="3" customWidth="1"/>
    <col min="3845" max="3845" width="14.125" style="3" customWidth="1"/>
    <col min="3846" max="3846" width="10.625" style="3"/>
    <col min="3847" max="3848" width="13.125" style="3" customWidth="1"/>
    <col min="3849" max="3850" width="15.625" style="3" customWidth="1"/>
    <col min="3851" max="3851" width="16.625" style="3" customWidth="1"/>
    <col min="3852" max="4096" width="10.625" style="3"/>
    <col min="4097" max="4097" width="19.125" style="3" customWidth="1"/>
    <col min="4098" max="4100" width="10.125" style="3" customWidth="1"/>
    <col min="4101" max="4101" width="14.125" style="3" customWidth="1"/>
    <col min="4102" max="4102" width="10.625" style="3"/>
    <col min="4103" max="4104" width="13.125" style="3" customWidth="1"/>
    <col min="4105" max="4106" width="15.625" style="3" customWidth="1"/>
    <col min="4107" max="4107" width="16.625" style="3" customWidth="1"/>
    <col min="4108" max="4352" width="10.625" style="3"/>
    <col min="4353" max="4353" width="19.125" style="3" customWidth="1"/>
    <col min="4354" max="4356" width="10.125" style="3" customWidth="1"/>
    <col min="4357" max="4357" width="14.125" style="3" customWidth="1"/>
    <col min="4358" max="4358" width="10.625" style="3"/>
    <col min="4359" max="4360" width="13.125" style="3" customWidth="1"/>
    <col min="4361" max="4362" width="15.625" style="3" customWidth="1"/>
    <col min="4363" max="4363" width="16.625" style="3" customWidth="1"/>
    <col min="4364" max="4608" width="10.625" style="3"/>
    <col min="4609" max="4609" width="19.125" style="3" customWidth="1"/>
    <col min="4610" max="4612" width="10.125" style="3" customWidth="1"/>
    <col min="4613" max="4613" width="14.125" style="3" customWidth="1"/>
    <col min="4614" max="4614" width="10.625" style="3"/>
    <col min="4615" max="4616" width="13.125" style="3" customWidth="1"/>
    <col min="4617" max="4618" width="15.625" style="3" customWidth="1"/>
    <col min="4619" max="4619" width="16.625" style="3" customWidth="1"/>
    <col min="4620" max="4864" width="10.625" style="3"/>
    <col min="4865" max="4865" width="19.125" style="3" customWidth="1"/>
    <col min="4866" max="4868" width="10.125" style="3" customWidth="1"/>
    <col min="4869" max="4869" width="14.125" style="3" customWidth="1"/>
    <col min="4870" max="4870" width="10.625" style="3"/>
    <col min="4871" max="4872" width="13.125" style="3" customWidth="1"/>
    <col min="4873" max="4874" width="15.625" style="3" customWidth="1"/>
    <col min="4875" max="4875" width="16.625" style="3" customWidth="1"/>
    <col min="4876" max="5120" width="10.625" style="3"/>
    <col min="5121" max="5121" width="19.125" style="3" customWidth="1"/>
    <col min="5122" max="5124" width="10.125" style="3" customWidth="1"/>
    <col min="5125" max="5125" width="14.125" style="3" customWidth="1"/>
    <col min="5126" max="5126" width="10.625" style="3"/>
    <col min="5127" max="5128" width="13.125" style="3" customWidth="1"/>
    <col min="5129" max="5130" width="15.625" style="3" customWidth="1"/>
    <col min="5131" max="5131" width="16.625" style="3" customWidth="1"/>
    <col min="5132" max="5376" width="10.625" style="3"/>
    <col min="5377" max="5377" width="19.125" style="3" customWidth="1"/>
    <col min="5378" max="5380" width="10.125" style="3" customWidth="1"/>
    <col min="5381" max="5381" width="14.125" style="3" customWidth="1"/>
    <col min="5382" max="5382" width="10.625" style="3"/>
    <col min="5383" max="5384" width="13.125" style="3" customWidth="1"/>
    <col min="5385" max="5386" width="15.625" style="3" customWidth="1"/>
    <col min="5387" max="5387" width="16.625" style="3" customWidth="1"/>
    <col min="5388" max="5632" width="10.625" style="3"/>
    <col min="5633" max="5633" width="19.125" style="3" customWidth="1"/>
    <col min="5634" max="5636" width="10.125" style="3" customWidth="1"/>
    <col min="5637" max="5637" width="14.125" style="3" customWidth="1"/>
    <col min="5638" max="5638" width="10.625" style="3"/>
    <col min="5639" max="5640" width="13.125" style="3" customWidth="1"/>
    <col min="5641" max="5642" width="15.625" style="3" customWidth="1"/>
    <col min="5643" max="5643" width="16.625" style="3" customWidth="1"/>
    <col min="5644" max="5888" width="10.625" style="3"/>
    <col min="5889" max="5889" width="19.125" style="3" customWidth="1"/>
    <col min="5890" max="5892" width="10.125" style="3" customWidth="1"/>
    <col min="5893" max="5893" width="14.125" style="3" customWidth="1"/>
    <col min="5894" max="5894" width="10.625" style="3"/>
    <col min="5895" max="5896" width="13.125" style="3" customWidth="1"/>
    <col min="5897" max="5898" width="15.625" style="3" customWidth="1"/>
    <col min="5899" max="5899" width="16.625" style="3" customWidth="1"/>
    <col min="5900" max="6144" width="10.625" style="3"/>
    <col min="6145" max="6145" width="19.125" style="3" customWidth="1"/>
    <col min="6146" max="6148" width="10.125" style="3" customWidth="1"/>
    <col min="6149" max="6149" width="14.125" style="3" customWidth="1"/>
    <col min="6150" max="6150" width="10.625" style="3"/>
    <col min="6151" max="6152" width="13.125" style="3" customWidth="1"/>
    <col min="6153" max="6154" width="15.625" style="3" customWidth="1"/>
    <col min="6155" max="6155" width="16.625" style="3" customWidth="1"/>
    <col min="6156" max="6400" width="10.625" style="3"/>
    <col min="6401" max="6401" width="19.125" style="3" customWidth="1"/>
    <col min="6402" max="6404" width="10.125" style="3" customWidth="1"/>
    <col min="6405" max="6405" width="14.125" style="3" customWidth="1"/>
    <col min="6406" max="6406" width="10.625" style="3"/>
    <col min="6407" max="6408" width="13.125" style="3" customWidth="1"/>
    <col min="6409" max="6410" width="15.625" style="3" customWidth="1"/>
    <col min="6411" max="6411" width="16.625" style="3" customWidth="1"/>
    <col min="6412" max="6656" width="10.625" style="3"/>
    <col min="6657" max="6657" width="19.125" style="3" customWidth="1"/>
    <col min="6658" max="6660" width="10.125" style="3" customWidth="1"/>
    <col min="6661" max="6661" width="14.125" style="3" customWidth="1"/>
    <col min="6662" max="6662" width="10.625" style="3"/>
    <col min="6663" max="6664" width="13.125" style="3" customWidth="1"/>
    <col min="6665" max="6666" width="15.625" style="3" customWidth="1"/>
    <col min="6667" max="6667" width="16.625" style="3" customWidth="1"/>
    <col min="6668" max="6912" width="10.625" style="3"/>
    <col min="6913" max="6913" width="19.125" style="3" customWidth="1"/>
    <col min="6914" max="6916" width="10.125" style="3" customWidth="1"/>
    <col min="6917" max="6917" width="14.125" style="3" customWidth="1"/>
    <col min="6918" max="6918" width="10.625" style="3"/>
    <col min="6919" max="6920" width="13.125" style="3" customWidth="1"/>
    <col min="6921" max="6922" width="15.625" style="3" customWidth="1"/>
    <col min="6923" max="6923" width="16.625" style="3" customWidth="1"/>
    <col min="6924" max="7168" width="10.625" style="3"/>
    <col min="7169" max="7169" width="19.125" style="3" customWidth="1"/>
    <col min="7170" max="7172" width="10.125" style="3" customWidth="1"/>
    <col min="7173" max="7173" width="14.125" style="3" customWidth="1"/>
    <col min="7174" max="7174" width="10.625" style="3"/>
    <col min="7175" max="7176" width="13.125" style="3" customWidth="1"/>
    <col min="7177" max="7178" width="15.625" style="3" customWidth="1"/>
    <col min="7179" max="7179" width="16.625" style="3" customWidth="1"/>
    <col min="7180" max="7424" width="10.625" style="3"/>
    <col min="7425" max="7425" width="19.125" style="3" customWidth="1"/>
    <col min="7426" max="7428" width="10.125" style="3" customWidth="1"/>
    <col min="7429" max="7429" width="14.125" style="3" customWidth="1"/>
    <col min="7430" max="7430" width="10.625" style="3"/>
    <col min="7431" max="7432" width="13.125" style="3" customWidth="1"/>
    <col min="7433" max="7434" width="15.625" style="3" customWidth="1"/>
    <col min="7435" max="7435" width="16.625" style="3" customWidth="1"/>
    <col min="7436" max="7680" width="10.625" style="3"/>
    <col min="7681" max="7681" width="19.125" style="3" customWidth="1"/>
    <col min="7682" max="7684" width="10.125" style="3" customWidth="1"/>
    <col min="7685" max="7685" width="14.125" style="3" customWidth="1"/>
    <col min="7686" max="7686" width="10.625" style="3"/>
    <col min="7687" max="7688" width="13.125" style="3" customWidth="1"/>
    <col min="7689" max="7690" width="15.625" style="3" customWidth="1"/>
    <col min="7691" max="7691" width="16.625" style="3" customWidth="1"/>
    <col min="7692" max="7936" width="10.625" style="3"/>
    <col min="7937" max="7937" width="19.125" style="3" customWidth="1"/>
    <col min="7938" max="7940" width="10.125" style="3" customWidth="1"/>
    <col min="7941" max="7941" width="14.125" style="3" customWidth="1"/>
    <col min="7942" max="7942" width="10.625" style="3"/>
    <col min="7943" max="7944" width="13.125" style="3" customWidth="1"/>
    <col min="7945" max="7946" width="15.625" style="3" customWidth="1"/>
    <col min="7947" max="7947" width="16.625" style="3" customWidth="1"/>
    <col min="7948" max="8192" width="10.625" style="3"/>
    <col min="8193" max="8193" width="19.125" style="3" customWidth="1"/>
    <col min="8194" max="8196" width="10.125" style="3" customWidth="1"/>
    <col min="8197" max="8197" width="14.125" style="3" customWidth="1"/>
    <col min="8198" max="8198" width="10.625" style="3"/>
    <col min="8199" max="8200" width="13.125" style="3" customWidth="1"/>
    <col min="8201" max="8202" width="15.625" style="3" customWidth="1"/>
    <col min="8203" max="8203" width="16.625" style="3" customWidth="1"/>
    <col min="8204" max="8448" width="10.625" style="3"/>
    <col min="8449" max="8449" width="19.125" style="3" customWidth="1"/>
    <col min="8450" max="8452" width="10.125" style="3" customWidth="1"/>
    <col min="8453" max="8453" width="14.125" style="3" customWidth="1"/>
    <col min="8454" max="8454" width="10.625" style="3"/>
    <col min="8455" max="8456" width="13.125" style="3" customWidth="1"/>
    <col min="8457" max="8458" width="15.625" style="3" customWidth="1"/>
    <col min="8459" max="8459" width="16.625" style="3" customWidth="1"/>
    <col min="8460" max="8704" width="10.625" style="3"/>
    <col min="8705" max="8705" width="19.125" style="3" customWidth="1"/>
    <col min="8706" max="8708" width="10.125" style="3" customWidth="1"/>
    <col min="8709" max="8709" width="14.125" style="3" customWidth="1"/>
    <col min="8710" max="8710" width="10.625" style="3"/>
    <col min="8711" max="8712" width="13.125" style="3" customWidth="1"/>
    <col min="8713" max="8714" width="15.625" style="3" customWidth="1"/>
    <col min="8715" max="8715" width="16.625" style="3" customWidth="1"/>
    <col min="8716" max="8960" width="10.625" style="3"/>
    <col min="8961" max="8961" width="19.125" style="3" customWidth="1"/>
    <col min="8962" max="8964" width="10.125" style="3" customWidth="1"/>
    <col min="8965" max="8965" width="14.125" style="3" customWidth="1"/>
    <col min="8966" max="8966" width="10.625" style="3"/>
    <col min="8967" max="8968" width="13.125" style="3" customWidth="1"/>
    <col min="8969" max="8970" width="15.625" style="3" customWidth="1"/>
    <col min="8971" max="8971" width="16.625" style="3" customWidth="1"/>
    <col min="8972" max="9216" width="10.625" style="3"/>
    <col min="9217" max="9217" width="19.125" style="3" customWidth="1"/>
    <col min="9218" max="9220" width="10.125" style="3" customWidth="1"/>
    <col min="9221" max="9221" width="14.125" style="3" customWidth="1"/>
    <col min="9222" max="9222" width="10.625" style="3"/>
    <col min="9223" max="9224" width="13.125" style="3" customWidth="1"/>
    <col min="9225" max="9226" width="15.625" style="3" customWidth="1"/>
    <col min="9227" max="9227" width="16.625" style="3" customWidth="1"/>
    <col min="9228" max="9472" width="10.625" style="3"/>
    <col min="9473" max="9473" width="19.125" style="3" customWidth="1"/>
    <col min="9474" max="9476" width="10.125" style="3" customWidth="1"/>
    <col min="9477" max="9477" width="14.125" style="3" customWidth="1"/>
    <col min="9478" max="9478" width="10.625" style="3"/>
    <col min="9479" max="9480" width="13.125" style="3" customWidth="1"/>
    <col min="9481" max="9482" width="15.625" style="3" customWidth="1"/>
    <col min="9483" max="9483" width="16.625" style="3" customWidth="1"/>
    <col min="9484" max="9728" width="10.625" style="3"/>
    <col min="9729" max="9729" width="19.125" style="3" customWidth="1"/>
    <col min="9730" max="9732" width="10.125" style="3" customWidth="1"/>
    <col min="9733" max="9733" width="14.125" style="3" customWidth="1"/>
    <col min="9734" max="9734" width="10.625" style="3"/>
    <col min="9735" max="9736" width="13.125" style="3" customWidth="1"/>
    <col min="9737" max="9738" width="15.625" style="3" customWidth="1"/>
    <col min="9739" max="9739" width="16.625" style="3" customWidth="1"/>
    <col min="9740" max="9984" width="10.625" style="3"/>
    <col min="9985" max="9985" width="19.125" style="3" customWidth="1"/>
    <col min="9986" max="9988" width="10.125" style="3" customWidth="1"/>
    <col min="9989" max="9989" width="14.125" style="3" customWidth="1"/>
    <col min="9990" max="9990" width="10.625" style="3"/>
    <col min="9991" max="9992" width="13.125" style="3" customWidth="1"/>
    <col min="9993" max="9994" width="15.625" style="3" customWidth="1"/>
    <col min="9995" max="9995" width="16.625" style="3" customWidth="1"/>
    <col min="9996" max="10240" width="10.625" style="3"/>
    <col min="10241" max="10241" width="19.125" style="3" customWidth="1"/>
    <col min="10242" max="10244" width="10.125" style="3" customWidth="1"/>
    <col min="10245" max="10245" width="14.125" style="3" customWidth="1"/>
    <col min="10246" max="10246" width="10.625" style="3"/>
    <col min="10247" max="10248" width="13.125" style="3" customWidth="1"/>
    <col min="10249" max="10250" width="15.625" style="3" customWidth="1"/>
    <col min="10251" max="10251" width="16.625" style="3" customWidth="1"/>
    <col min="10252" max="10496" width="10.625" style="3"/>
    <col min="10497" max="10497" width="19.125" style="3" customWidth="1"/>
    <col min="10498" max="10500" width="10.125" style="3" customWidth="1"/>
    <col min="10501" max="10501" width="14.125" style="3" customWidth="1"/>
    <col min="10502" max="10502" width="10.625" style="3"/>
    <col min="10503" max="10504" width="13.125" style="3" customWidth="1"/>
    <col min="10505" max="10506" width="15.625" style="3" customWidth="1"/>
    <col min="10507" max="10507" width="16.625" style="3" customWidth="1"/>
    <col min="10508" max="10752" width="10.625" style="3"/>
    <col min="10753" max="10753" width="19.125" style="3" customWidth="1"/>
    <col min="10754" max="10756" width="10.125" style="3" customWidth="1"/>
    <col min="10757" max="10757" width="14.125" style="3" customWidth="1"/>
    <col min="10758" max="10758" width="10.625" style="3"/>
    <col min="10759" max="10760" width="13.125" style="3" customWidth="1"/>
    <col min="10761" max="10762" width="15.625" style="3" customWidth="1"/>
    <col min="10763" max="10763" width="16.625" style="3" customWidth="1"/>
    <col min="10764" max="11008" width="10.625" style="3"/>
    <col min="11009" max="11009" width="19.125" style="3" customWidth="1"/>
    <col min="11010" max="11012" width="10.125" style="3" customWidth="1"/>
    <col min="11013" max="11013" width="14.125" style="3" customWidth="1"/>
    <col min="11014" max="11014" width="10.625" style="3"/>
    <col min="11015" max="11016" width="13.125" style="3" customWidth="1"/>
    <col min="11017" max="11018" width="15.625" style="3" customWidth="1"/>
    <col min="11019" max="11019" width="16.625" style="3" customWidth="1"/>
    <col min="11020" max="11264" width="10.625" style="3"/>
    <col min="11265" max="11265" width="19.125" style="3" customWidth="1"/>
    <col min="11266" max="11268" width="10.125" style="3" customWidth="1"/>
    <col min="11269" max="11269" width="14.125" style="3" customWidth="1"/>
    <col min="11270" max="11270" width="10.625" style="3"/>
    <col min="11271" max="11272" width="13.125" style="3" customWidth="1"/>
    <col min="11273" max="11274" width="15.625" style="3" customWidth="1"/>
    <col min="11275" max="11275" width="16.625" style="3" customWidth="1"/>
    <col min="11276" max="11520" width="10.625" style="3"/>
    <col min="11521" max="11521" width="19.125" style="3" customWidth="1"/>
    <col min="11522" max="11524" width="10.125" style="3" customWidth="1"/>
    <col min="11525" max="11525" width="14.125" style="3" customWidth="1"/>
    <col min="11526" max="11526" width="10.625" style="3"/>
    <col min="11527" max="11528" width="13.125" style="3" customWidth="1"/>
    <col min="11529" max="11530" width="15.625" style="3" customWidth="1"/>
    <col min="11531" max="11531" width="16.625" style="3" customWidth="1"/>
    <col min="11532" max="11776" width="10.625" style="3"/>
    <col min="11777" max="11777" width="19.125" style="3" customWidth="1"/>
    <col min="11778" max="11780" width="10.125" style="3" customWidth="1"/>
    <col min="11781" max="11781" width="14.125" style="3" customWidth="1"/>
    <col min="11782" max="11782" width="10.625" style="3"/>
    <col min="11783" max="11784" width="13.125" style="3" customWidth="1"/>
    <col min="11785" max="11786" width="15.625" style="3" customWidth="1"/>
    <col min="11787" max="11787" width="16.625" style="3" customWidth="1"/>
    <col min="11788" max="12032" width="10.625" style="3"/>
    <col min="12033" max="12033" width="19.125" style="3" customWidth="1"/>
    <col min="12034" max="12036" width="10.125" style="3" customWidth="1"/>
    <col min="12037" max="12037" width="14.125" style="3" customWidth="1"/>
    <col min="12038" max="12038" width="10.625" style="3"/>
    <col min="12039" max="12040" width="13.125" style="3" customWidth="1"/>
    <col min="12041" max="12042" width="15.625" style="3" customWidth="1"/>
    <col min="12043" max="12043" width="16.625" style="3" customWidth="1"/>
    <col min="12044" max="12288" width="10.625" style="3"/>
    <col min="12289" max="12289" width="19.125" style="3" customWidth="1"/>
    <col min="12290" max="12292" width="10.125" style="3" customWidth="1"/>
    <col min="12293" max="12293" width="14.125" style="3" customWidth="1"/>
    <col min="12294" max="12294" width="10.625" style="3"/>
    <col min="12295" max="12296" width="13.125" style="3" customWidth="1"/>
    <col min="12297" max="12298" width="15.625" style="3" customWidth="1"/>
    <col min="12299" max="12299" width="16.625" style="3" customWidth="1"/>
    <col min="12300" max="12544" width="10.625" style="3"/>
    <col min="12545" max="12545" width="19.125" style="3" customWidth="1"/>
    <col min="12546" max="12548" width="10.125" style="3" customWidth="1"/>
    <col min="12549" max="12549" width="14.125" style="3" customWidth="1"/>
    <col min="12550" max="12550" width="10.625" style="3"/>
    <col min="12551" max="12552" width="13.125" style="3" customWidth="1"/>
    <col min="12553" max="12554" width="15.625" style="3" customWidth="1"/>
    <col min="12555" max="12555" width="16.625" style="3" customWidth="1"/>
    <col min="12556" max="12800" width="10.625" style="3"/>
    <col min="12801" max="12801" width="19.125" style="3" customWidth="1"/>
    <col min="12802" max="12804" width="10.125" style="3" customWidth="1"/>
    <col min="12805" max="12805" width="14.125" style="3" customWidth="1"/>
    <col min="12806" max="12806" width="10.625" style="3"/>
    <col min="12807" max="12808" width="13.125" style="3" customWidth="1"/>
    <col min="12809" max="12810" width="15.625" style="3" customWidth="1"/>
    <col min="12811" max="12811" width="16.625" style="3" customWidth="1"/>
    <col min="12812" max="13056" width="10.625" style="3"/>
    <col min="13057" max="13057" width="19.125" style="3" customWidth="1"/>
    <col min="13058" max="13060" width="10.125" style="3" customWidth="1"/>
    <col min="13061" max="13061" width="14.125" style="3" customWidth="1"/>
    <col min="13062" max="13062" width="10.625" style="3"/>
    <col min="13063" max="13064" width="13.125" style="3" customWidth="1"/>
    <col min="13065" max="13066" width="15.625" style="3" customWidth="1"/>
    <col min="13067" max="13067" width="16.625" style="3" customWidth="1"/>
    <col min="13068" max="13312" width="10.625" style="3"/>
    <col min="13313" max="13313" width="19.125" style="3" customWidth="1"/>
    <col min="13314" max="13316" width="10.125" style="3" customWidth="1"/>
    <col min="13317" max="13317" width="14.125" style="3" customWidth="1"/>
    <col min="13318" max="13318" width="10.625" style="3"/>
    <col min="13319" max="13320" width="13.125" style="3" customWidth="1"/>
    <col min="13321" max="13322" width="15.625" style="3" customWidth="1"/>
    <col min="13323" max="13323" width="16.625" style="3" customWidth="1"/>
    <col min="13324" max="13568" width="10.625" style="3"/>
    <col min="13569" max="13569" width="19.125" style="3" customWidth="1"/>
    <col min="13570" max="13572" width="10.125" style="3" customWidth="1"/>
    <col min="13573" max="13573" width="14.125" style="3" customWidth="1"/>
    <col min="13574" max="13574" width="10.625" style="3"/>
    <col min="13575" max="13576" width="13.125" style="3" customWidth="1"/>
    <col min="13577" max="13578" width="15.625" style="3" customWidth="1"/>
    <col min="13579" max="13579" width="16.625" style="3" customWidth="1"/>
    <col min="13580" max="13824" width="10.625" style="3"/>
    <col min="13825" max="13825" width="19.125" style="3" customWidth="1"/>
    <col min="13826" max="13828" width="10.125" style="3" customWidth="1"/>
    <col min="13829" max="13829" width="14.125" style="3" customWidth="1"/>
    <col min="13830" max="13830" width="10.625" style="3"/>
    <col min="13831" max="13832" width="13.125" style="3" customWidth="1"/>
    <col min="13833" max="13834" width="15.625" style="3" customWidth="1"/>
    <col min="13835" max="13835" width="16.625" style="3" customWidth="1"/>
    <col min="13836" max="14080" width="10.625" style="3"/>
    <col min="14081" max="14081" width="19.125" style="3" customWidth="1"/>
    <col min="14082" max="14084" width="10.125" style="3" customWidth="1"/>
    <col min="14085" max="14085" width="14.125" style="3" customWidth="1"/>
    <col min="14086" max="14086" width="10.625" style="3"/>
    <col min="14087" max="14088" width="13.125" style="3" customWidth="1"/>
    <col min="14089" max="14090" width="15.625" style="3" customWidth="1"/>
    <col min="14091" max="14091" width="16.625" style="3" customWidth="1"/>
    <col min="14092" max="14336" width="10.625" style="3"/>
    <col min="14337" max="14337" width="19.125" style="3" customWidth="1"/>
    <col min="14338" max="14340" width="10.125" style="3" customWidth="1"/>
    <col min="14341" max="14341" width="14.125" style="3" customWidth="1"/>
    <col min="14342" max="14342" width="10.625" style="3"/>
    <col min="14343" max="14344" width="13.125" style="3" customWidth="1"/>
    <col min="14345" max="14346" width="15.625" style="3" customWidth="1"/>
    <col min="14347" max="14347" width="16.625" style="3" customWidth="1"/>
    <col min="14348" max="14592" width="10.625" style="3"/>
    <col min="14593" max="14593" width="19.125" style="3" customWidth="1"/>
    <col min="14594" max="14596" width="10.125" style="3" customWidth="1"/>
    <col min="14597" max="14597" width="14.125" style="3" customWidth="1"/>
    <col min="14598" max="14598" width="10.625" style="3"/>
    <col min="14599" max="14600" width="13.125" style="3" customWidth="1"/>
    <col min="14601" max="14602" width="15.625" style="3" customWidth="1"/>
    <col min="14603" max="14603" width="16.625" style="3" customWidth="1"/>
    <col min="14604" max="14848" width="10.625" style="3"/>
    <col min="14849" max="14849" width="19.125" style="3" customWidth="1"/>
    <col min="14850" max="14852" width="10.125" style="3" customWidth="1"/>
    <col min="14853" max="14853" width="14.125" style="3" customWidth="1"/>
    <col min="14854" max="14854" width="10.625" style="3"/>
    <col min="14855" max="14856" width="13.125" style="3" customWidth="1"/>
    <col min="14857" max="14858" width="15.625" style="3" customWidth="1"/>
    <col min="14859" max="14859" width="16.625" style="3" customWidth="1"/>
    <col min="14860" max="15104" width="10.625" style="3"/>
    <col min="15105" max="15105" width="19.125" style="3" customWidth="1"/>
    <col min="15106" max="15108" width="10.125" style="3" customWidth="1"/>
    <col min="15109" max="15109" width="14.125" style="3" customWidth="1"/>
    <col min="15110" max="15110" width="10.625" style="3"/>
    <col min="15111" max="15112" width="13.125" style="3" customWidth="1"/>
    <col min="15113" max="15114" width="15.625" style="3" customWidth="1"/>
    <col min="15115" max="15115" width="16.625" style="3" customWidth="1"/>
    <col min="15116" max="15360" width="10.625" style="3"/>
    <col min="15361" max="15361" width="19.125" style="3" customWidth="1"/>
    <col min="15362" max="15364" width="10.125" style="3" customWidth="1"/>
    <col min="15365" max="15365" width="14.125" style="3" customWidth="1"/>
    <col min="15366" max="15366" width="10.625" style="3"/>
    <col min="15367" max="15368" width="13.125" style="3" customWidth="1"/>
    <col min="15369" max="15370" width="15.625" style="3" customWidth="1"/>
    <col min="15371" max="15371" width="16.625" style="3" customWidth="1"/>
    <col min="15372" max="15616" width="10.625" style="3"/>
    <col min="15617" max="15617" width="19.125" style="3" customWidth="1"/>
    <col min="15618" max="15620" width="10.125" style="3" customWidth="1"/>
    <col min="15621" max="15621" width="14.125" style="3" customWidth="1"/>
    <col min="15622" max="15622" width="10.625" style="3"/>
    <col min="15623" max="15624" width="13.125" style="3" customWidth="1"/>
    <col min="15625" max="15626" width="15.625" style="3" customWidth="1"/>
    <col min="15627" max="15627" width="16.625" style="3" customWidth="1"/>
    <col min="15628" max="15872" width="10.625" style="3"/>
    <col min="15873" max="15873" width="19.125" style="3" customWidth="1"/>
    <col min="15874" max="15876" width="10.125" style="3" customWidth="1"/>
    <col min="15877" max="15877" width="14.125" style="3" customWidth="1"/>
    <col min="15878" max="15878" width="10.625" style="3"/>
    <col min="15879" max="15880" width="13.125" style="3" customWidth="1"/>
    <col min="15881" max="15882" width="15.625" style="3" customWidth="1"/>
    <col min="15883" max="15883" width="16.625" style="3" customWidth="1"/>
    <col min="15884" max="16128" width="10.625" style="3"/>
    <col min="16129" max="16129" width="19.125" style="3" customWidth="1"/>
    <col min="16130" max="16132" width="10.125" style="3" customWidth="1"/>
    <col min="16133" max="16133" width="14.125" style="3" customWidth="1"/>
    <col min="16134" max="16134" width="10.625" style="3"/>
    <col min="16135" max="16136" width="13.125" style="3" customWidth="1"/>
    <col min="16137" max="16138" width="15.625" style="3" customWidth="1"/>
    <col min="16139" max="16139" width="16.625" style="3" customWidth="1"/>
    <col min="16140" max="16384" width="10.625" style="3"/>
  </cols>
  <sheetData>
    <row r="1" spans="1:12" s="52" customFormat="1" ht="18" customHeight="1">
      <c r="A1" s="50" t="s">
        <v>270</v>
      </c>
      <c r="B1" s="51"/>
      <c r="D1" s="53"/>
      <c r="E1" s="53"/>
      <c r="F1" s="53"/>
      <c r="G1" s="53"/>
      <c r="H1" s="53"/>
      <c r="I1" s="54"/>
      <c r="J1" s="54"/>
      <c r="K1" s="55" t="s">
        <v>0</v>
      </c>
    </row>
    <row r="2" spans="1:12" s="86" customFormat="1" ht="24.95" customHeight="1">
      <c r="A2" s="623" t="s">
        <v>156</v>
      </c>
      <c r="B2" s="623"/>
      <c r="C2" s="623"/>
      <c r="D2" s="623"/>
      <c r="E2" s="623"/>
      <c r="F2" s="623"/>
      <c r="G2" s="623" t="s">
        <v>1</v>
      </c>
      <c r="H2" s="623"/>
      <c r="I2" s="623"/>
      <c r="J2" s="623"/>
      <c r="K2" s="623"/>
    </row>
    <row r="3" spans="1:12" s="62" customFormat="1" ht="15" customHeight="1" thickBot="1">
      <c r="A3" s="56"/>
      <c r="B3" s="57"/>
      <c r="C3" s="58"/>
      <c r="D3" s="59"/>
      <c r="E3" s="59"/>
      <c r="F3" s="60"/>
      <c r="G3" s="59"/>
      <c r="H3" s="59"/>
      <c r="I3" s="61"/>
      <c r="J3" s="61"/>
      <c r="K3" s="60"/>
    </row>
    <row r="4" spans="1:12" s="62" customFormat="1" ht="21.6" customHeight="1">
      <c r="A4" s="624" t="s">
        <v>290</v>
      </c>
      <c r="B4" s="63" t="s">
        <v>126</v>
      </c>
      <c r="C4" s="64" t="s">
        <v>127</v>
      </c>
      <c r="D4" s="65" t="s">
        <v>128</v>
      </c>
      <c r="E4" s="626" t="s">
        <v>129</v>
      </c>
      <c r="F4" s="627"/>
      <c r="G4" s="627" t="s">
        <v>2</v>
      </c>
      <c r="H4" s="628"/>
      <c r="I4" s="66" t="s">
        <v>130</v>
      </c>
      <c r="J4" s="67" t="s">
        <v>131</v>
      </c>
      <c r="K4" s="68" t="s">
        <v>132</v>
      </c>
    </row>
    <row r="5" spans="1:12" s="62" customFormat="1" ht="21.95" customHeight="1">
      <c r="A5" s="625"/>
      <c r="B5" s="69" t="s">
        <v>133</v>
      </c>
      <c r="C5" s="629" t="s">
        <v>104</v>
      </c>
      <c r="D5" s="631" t="s">
        <v>3</v>
      </c>
      <c r="E5" s="70" t="s">
        <v>134</v>
      </c>
      <c r="F5" s="278" t="s">
        <v>135</v>
      </c>
      <c r="G5" s="633" t="s">
        <v>4</v>
      </c>
      <c r="H5" s="634"/>
      <c r="I5" s="67" t="s">
        <v>136</v>
      </c>
      <c r="J5" s="67" t="s">
        <v>137</v>
      </c>
      <c r="K5" s="68" t="s">
        <v>138</v>
      </c>
    </row>
    <row r="6" spans="1:12" s="62" customFormat="1" ht="36.6" customHeight="1" thickBot="1">
      <c r="A6" s="286" t="s">
        <v>103</v>
      </c>
      <c r="B6" s="71" t="s">
        <v>139</v>
      </c>
      <c r="C6" s="630"/>
      <c r="D6" s="632"/>
      <c r="E6" s="275" t="s">
        <v>5</v>
      </c>
      <c r="F6" s="72" t="s">
        <v>140</v>
      </c>
      <c r="G6" s="73" t="s">
        <v>141</v>
      </c>
      <c r="H6" s="287" t="s">
        <v>142</v>
      </c>
      <c r="I6" s="74" t="s">
        <v>6</v>
      </c>
      <c r="J6" s="75" t="s">
        <v>7</v>
      </c>
      <c r="K6" s="76" t="s">
        <v>8</v>
      </c>
    </row>
    <row r="7" spans="1:12" s="62" customFormat="1" ht="27" customHeight="1">
      <c r="A7" s="264" t="s">
        <v>367</v>
      </c>
      <c r="B7" s="305">
        <v>1220.954</v>
      </c>
      <c r="C7" s="77">
        <v>483</v>
      </c>
      <c r="D7" s="77">
        <v>11341</v>
      </c>
      <c r="E7" s="77">
        <v>673477</v>
      </c>
      <c r="F7" s="77">
        <v>2002060</v>
      </c>
      <c r="G7" s="77">
        <v>1009274</v>
      </c>
      <c r="H7" s="77">
        <v>992786</v>
      </c>
      <c r="I7" s="306">
        <v>2.9727221568071367</v>
      </c>
      <c r="J7" s="306">
        <v>1639.7505557129916</v>
      </c>
      <c r="K7" s="306">
        <v>101.66078087321941</v>
      </c>
    </row>
    <row r="8" spans="1:12" s="62" customFormat="1" ht="27" customHeight="1">
      <c r="A8" s="264" t="s">
        <v>368</v>
      </c>
      <c r="B8" s="305">
        <v>1220.954</v>
      </c>
      <c r="C8" s="77">
        <v>483</v>
      </c>
      <c r="D8" s="77">
        <v>11345</v>
      </c>
      <c r="E8" s="77">
        <v>686273</v>
      </c>
      <c r="F8" s="77">
        <v>2013305</v>
      </c>
      <c r="G8" s="77">
        <v>1013618</v>
      </c>
      <c r="H8" s="77">
        <v>999687</v>
      </c>
      <c r="I8" s="306">
        <v>2.9336794540947988</v>
      </c>
      <c r="J8" s="306">
        <v>1648.9605669009643</v>
      </c>
      <c r="K8" s="306">
        <v>101.39353617682335</v>
      </c>
    </row>
    <row r="9" spans="1:12" s="62" customFormat="1" ht="27" customHeight="1">
      <c r="A9" s="264" t="s">
        <v>369</v>
      </c>
      <c r="B9" s="305">
        <v>1220.954</v>
      </c>
      <c r="C9" s="77">
        <v>483</v>
      </c>
      <c r="D9" s="77">
        <v>11367</v>
      </c>
      <c r="E9" s="77">
        <v>701827</v>
      </c>
      <c r="F9" s="77">
        <v>2030161</v>
      </c>
      <c r="G9" s="77">
        <v>1020819</v>
      </c>
      <c r="H9" s="77">
        <v>1009342</v>
      </c>
      <c r="I9" s="306">
        <v>2.8926801049261428</v>
      </c>
      <c r="J9" s="306">
        <v>1662.7661648186584</v>
      </c>
      <c r="K9" s="306">
        <v>101.13707742271698</v>
      </c>
    </row>
    <row r="10" spans="1:12" s="62" customFormat="1" ht="27" customHeight="1">
      <c r="A10" s="264" t="s">
        <v>370</v>
      </c>
      <c r="B10" s="305">
        <v>1220.954</v>
      </c>
      <c r="C10" s="77">
        <v>483</v>
      </c>
      <c r="D10" s="77">
        <v>11375</v>
      </c>
      <c r="E10" s="77">
        <v>716582</v>
      </c>
      <c r="F10" s="77">
        <v>2044023</v>
      </c>
      <c r="G10" s="77">
        <v>1026657</v>
      </c>
      <c r="H10" s="77">
        <v>1017366</v>
      </c>
      <c r="I10" s="306">
        <v>2.8524621048254071</v>
      </c>
      <c r="J10" s="306">
        <v>1674.1195819007105</v>
      </c>
      <c r="K10" s="306">
        <v>100.91324066265237</v>
      </c>
    </row>
    <row r="11" spans="1:12" s="62" customFormat="1" ht="27" customHeight="1">
      <c r="A11" s="264" t="s">
        <v>371</v>
      </c>
      <c r="B11" s="305">
        <v>1220.954</v>
      </c>
      <c r="C11" s="77">
        <v>495</v>
      </c>
      <c r="D11" s="77">
        <v>11488</v>
      </c>
      <c r="E11" s="77">
        <v>733004</v>
      </c>
      <c r="F11" s="77">
        <v>2058328</v>
      </c>
      <c r="G11" s="77">
        <v>1032625</v>
      </c>
      <c r="H11" s="77">
        <v>1025703</v>
      </c>
      <c r="I11" s="306">
        <v>2.8080719886931038</v>
      </c>
      <c r="J11" s="306">
        <v>1685.83583001489</v>
      </c>
      <c r="K11" s="306">
        <v>100.67485422193363</v>
      </c>
    </row>
    <row r="12" spans="1:12" s="62" customFormat="1" ht="27" customHeight="1">
      <c r="A12" s="264" t="s">
        <v>372</v>
      </c>
      <c r="B12" s="305">
        <v>1220.954</v>
      </c>
      <c r="C12" s="77">
        <v>495</v>
      </c>
      <c r="D12" s="77">
        <v>11495</v>
      </c>
      <c r="E12" s="77">
        <v>750501</v>
      </c>
      <c r="F12" s="77">
        <v>2105780</v>
      </c>
      <c r="G12" s="77">
        <v>1053001</v>
      </c>
      <c r="H12" s="77">
        <v>1052779</v>
      </c>
      <c r="I12" s="306">
        <v>2.8058323706430772</v>
      </c>
      <c r="J12" s="306">
        <v>1724.7005210679517</v>
      </c>
      <c r="K12" s="306">
        <v>100.02108704675909</v>
      </c>
    </row>
    <row r="13" spans="1:12" s="62" customFormat="1" ht="27" customHeight="1">
      <c r="A13" s="264" t="s">
        <v>373</v>
      </c>
      <c r="B13" s="305">
        <v>1220.954</v>
      </c>
      <c r="C13" s="77">
        <v>495</v>
      </c>
      <c r="D13" s="77">
        <v>11716</v>
      </c>
      <c r="E13" s="77">
        <v>770894</v>
      </c>
      <c r="F13" s="77">
        <v>2147763</v>
      </c>
      <c r="G13" s="77">
        <v>1071564</v>
      </c>
      <c r="H13" s="77">
        <v>1076199</v>
      </c>
      <c r="I13" s="306">
        <v>2.7860678640643202</v>
      </c>
      <c r="J13" s="306">
        <v>1759.0859278891753</v>
      </c>
      <c r="K13" s="306">
        <v>99.569317570449329</v>
      </c>
    </row>
    <row r="14" spans="1:12" s="62" customFormat="1" ht="27" customHeight="1">
      <c r="A14" s="264" t="s">
        <v>374</v>
      </c>
      <c r="B14" s="305">
        <v>1220.954</v>
      </c>
      <c r="C14" s="77">
        <v>495</v>
      </c>
      <c r="D14" s="77">
        <v>11724</v>
      </c>
      <c r="E14" s="77">
        <v>790376</v>
      </c>
      <c r="F14" s="77">
        <v>2188017</v>
      </c>
      <c r="G14" s="77">
        <v>1089619</v>
      </c>
      <c r="H14" s="77">
        <v>1098398</v>
      </c>
      <c r="I14" s="306">
        <v>2.7683241900057696</v>
      </c>
      <c r="J14" s="306">
        <v>1792.0552289439242</v>
      </c>
      <c r="K14" s="306">
        <v>99.200745085114875</v>
      </c>
    </row>
    <row r="15" spans="1:12" s="62" customFormat="1" ht="27" customHeight="1">
      <c r="A15" s="264" t="s">
        <v>375</v>
      </c>
      <c r="B15" s="305">
        <v>1220.954</v>
      </c>
      <c r="C15" s="77">
        <v>504</v>
      </c>
      <c r="D15" s="77">
        <v>11807</v>
      </c>
      <c r="E15" s="77">
        <v>807471</v>
      </c>
      <c r="F15" s="77">
        <v>2220872</v>
      </c>
      <c r="G15" s="77">
        <v>1104073</v>
      </c>
      <c r="H15" s="77">
        <v>1116799</v>
      </c>
      <c r="I15" s="306">
        <v>2.7504046584954756</v>
      </c>
      <c r="J15" s="306">
        <v>1818.9645146336391</v>
      </c>
      <c r="K15" s="306">
        <v>98.860493249008996</v>
      </c>
    </row>
    <row r="16" spans="1:12" s="62" customFormat="1" ht="27" customHeight="1">
      <c r="A16" s="264" t="s">
        <v>364</v>
      </c>
      <c r="B16" s="305">
        <f>SUM(B17:B29)</f>
        <v>1220.954</v>
      </c>
      <c r="C16" s="77">
        <f t="shared" ref="C16" si="0">SUM(C17:C29)</f>
        <v>504</v>
      </c>
      <c r="D16" s="77">
        <f>SUM(D17:D29)</f>
        <v>11857</v>
      </c>
      <c r="E16" s="77">
        <f>SUM(E17:E29)</f>
        <v>825888</v>
      </c>
      <c r="F16" s="77">
        <f>SUM(F17:F29)</f>
        <v>2249037</v>
      </c>
      <c r="G16" s="77">
        <f>SUM(G17:G29)</f>
        <v>1116111</v>
      </c>
      <c r="H16" s="77">
        <f>SUM(H17:H29)</f>
        <v>1132926</v>
      </c>
      <c r="I16" s="306">
        <f>F16/E16</f>
        <v>2.7231743287225387</v>
      </c>
      <c r="J16" s="306">
        <f>F16/B16</f>
        <v>1842.0325417665204</v>
      </c>
      <c r="K16" s="306">
        <f>G16/H16*100</f>
        <v>98.5157900869077</v>
      </c>
      <c r="L16" s="78"/>
    </row>
    <row r="17" spans="1:11" s="62" customFormat="1" ht="27" customHeight="1">
      <c r="A17" s="79" t="s">
        <v>336</v>
      </c>
      <c r="B17" s="305">
        <v>34.804600000000001</v>
      </c>
      <c r="C17" s="77">
        <v>79</v>
      </c>
      <c r="D17" s="77">
        <v>1760</v>
      </c>
      <c r="E17" s="77">
        <v>173121</v>
      </c>
      <c r="F17" s="77">
        <v>452824</v>
      </c>
      <c r="G17" s="77">
        <v>219247</v>
      </c>
      <c r="H17" s="77">
        <v>233577</v>
      </c>
      <c r="I17" s="306">
        <f>F17/E17</f>
        <v>2.6156503254948853</v>
      </c>
      <c r="J17" s="306">
        <f t="shared" ref="J17:J29" si="1">F17/B17</f>
        <v>13010.464134051246</v>
      </c>
      <c r="K17" s="306">
        <f t="shared" ref="K17:K29" si="2">G17/H17*100</f>
        <v>93.86497814425222</v>
      </c>
    </row>
    <row r="18" spans="1:11" s="62" customFormat="1" ht="27" customHeight="1">
      <c r="A18" s="79" t="s">
        <v>144</v>
      </c>
      <c r="B18" s="305">
        <v>76.52</v>
      </c>
      <c r="C18" s="77">
        <v>85</v>
      </c>
      <c r="D18" s="77">
        <v>1950</v>
      </c>
      <c r="E18" s="77">
        <v>156821</v>
      </c>
      <c r="F18" s="77">
        <v>417380</v>
      </c>
      <c r="G18" s="77">
        <v>204943</v>
      </c>
      <c r="H18" s="77">
        <v>212437</v>
      </c>
      <c r="I18" s="306">
        <f t="shared" ref="I18:I29" si="3">F18/E18</f>
        <v>2.6615057932292232</v>
      </c>
      <c r="J18" s="306">
        <f t="shared" si="1"/>
        <v>5454.5216936748566</v>
      </c>
      <c r="K18" s="306">
        <f t="shared" si="2"/>
        <v>96.472365924956577</v>
      </c>
    </row>
    <row r="19" spans="1:11" s="62" customFormat="1" ht="27" customHeight="1">
      <c r="A19" s="79" t="s">
        <v>145</v>
      </c>
      <c r="B19" s="305">
        <v>105.1206</v>
      </c>
      <c r="C19" s="77">
        <v>28</v>
      </c>
      <c r="D19" s="77">
        <v>674</v>
      </c>
      <c r="E19" s="77">
        <v>33460</v>
      </c>
      <c r="F19" s="77">
        <v>95550</v>
      </c>
      <c r="G19" s="77">
        <v>48532</v>
      </c>
      <c r="H19" s="77">
        <v>47018</v>
      </c>
      <c r="I19" s="306">
        <f t="shared" si="3"/>
        <v>2.8556485355648538</v>
      </c>
      <c r="J19" s="306">
        <f t="shared" si="1"/>
        <v>908.95599910959413</v>
      </c>
      <c r="K19" s="306">
        <f t="shared" si="2"/>
        <v>103.22004338763877</v>
      </c>
    </row>
    <row r="20" spans="1:11" s="62" customFormat="1" ht="27" customHeight="1">
      <c r="A20" s="79" t="s">
        <v>146</v>
      </c>
      <c r="B20" s="305">
        <v>89.122900000000001</v>
      </c>
      <c r="C20" s="77">
        <v>41</v>
      </c>
      <c r="D20" s="77">
        <v>982</v>
      </c>
      <c r="E20" s="77">
        <v>61075</v>
      </c>
      <c r="F20" s="77">
        <v>173049</v>
      </c>
      <c r="G20" s="77">
        <v>86976</v>
      </c>
      <c r="H20" s="77">
        <v>86073</v>
      </c>
      <c r="I20" s="306">
        <f t="shared" si="3"/>
        <v>2.8333851821530907</v>
      </c>
      <c r="J20" s="306">
        <f t="shared" si="1"/>
        <v>1941.6895096546455</v>
      </c>
      <c r="K20" s="306">
        <f t="shared" si="2"/>
        <v>101.04910947683943</v>
      </c>
    </row>
    <row r="21" spans="1:11" s="62" customFormat="1" ht="27" customHeight="1">
      <c r="A21" s="79" t="s">
        <v>147</v>
      </c>
      <c r="B21" s="305">
        <v>75.502499999999998</v>
      </c>
      <c r="C21" s="77">
        <v>39</v>
      </c>
      <c r="D21" s="77">
        <v>683</v>
      </c>
      <c r="E21" s="77">
        <v>60330</v>
      </c>
      <c r="F21" s="77">
        <v>166406</v>
      </c>
      <c r="G21" s="77">
        <v>82465</v>
      </c>
      <c r="H21" s="77">
        <v>83941</v>
      </c>
      <c r="I21" s="306">
        <f t="shared" si="3"/>
        <v>2.7582628874523456</v>
      </c>
      <c r="J21" s="306">
        <f t="shared" si="1"/>
        <v>2203.9800006622299</v>
      </c>
      <c r="K21" s="306">
        <f t="shared" si="2"/>
        <v>98.241622091707271</v>
      </c>
    </row>
    <row r="22" spans="1:11" s="62" customFormat="1" ht="27" customHeight="1">
      <c r="A22" s="79" t="s">
        <v>148</v>
      </c>
      <c r="B22" s="305">
        <v>87.392499999999998</v>
      </c>
      <c r="C22" s="77">
        <v>18</v>
      </c>
      <c r="D22" s="77">
        <v>427</v>
      </c>
      <c r="E22" s="77">
        <v>34997</v>
      </c>
      <c r="F22" s="77">
        <v>93078</v>
      </c>
      <c r="G22" s="77">
        <v>47355</v>
      </c>
      <c r="H22" s="77">
        <v>45723</v>
      </c>
      <c r="I22" s="306">
        <f t="shared" si="3"/>
        <v>2.6595993942337914</v>
      </c>
      <c r="J22" s="306">
        <f t="shared" si="1"/>
        <v>1065.0570701147124</v>
      </c>
      <c r="K22" s="306">
        <f t="shared" si="2"/>
        <v>103.56931959845154</v>
      </c>
    </row>
    <row r="23" spans="1:11" s="62" customFormat="1" ht="27" customHeight="1">
      <c r="A23" s="79" t="s">
        <v>149</v>
      </c>
      <c r="B23" s="305">
        <v>72.017700000000005</v>
      </c>
      <c r="C23" s="77">
        <v>32</v>
      </c>
      <c r="D23" s="77">
        <v>850</v>
      </c>
      <c r="E23" s="77">
        <v>64031</v>
      </c>
      <c r="F23" s="77">
        <v>162921</v>
      </c>
      <c r="G23" s="77">
        <v>80858</v>
      </c>
      <c r="H23" s="77">
        <v>82063</v>
      </c>
      <c r="I23" s="306">
        <f t="shared" si="3"/>
        <v>2.5444081772891254</v>
      </c>
      <c r="J23" s="306">
        <f t="shared" si="1"/>
        <v>2262.2355337646159</v>
      </c>
      <c r="K23" s="306">
        <f t="shared" si="2"/>
        <v>98.531615953596628</v>
      </c>
    </row>
    <row r="24" spans="1:11" s="62" customFormat="1" ht="27" customHeight="1">
      <c r="A24" s="79" t="s">
        <v>150</v>
      </c>
      <c r="B24" s="305">
        <v>33.711100000000002</v>
      </c>
      <c r="C24" s="77">
        <v>48</v>
      </c>
      <c r="D24" s="77">
        <v>1336</v>
      </c>
      <c r="E24" s="77">
        <v>74246</v>
      </c>
      <c r="F24" s="307">
        <v>205974</v>
      </c>
      <c r="G24" s="77">
        <v>102637</v>
      </c>
      <c r="H24" s="77">
        <v>103337</v>
      </c>
      <c r="I24" s="306">
        <f t="shared" si="3"/>
        <v>2.7742100584543277</v>
      </c>
      <c r="J24" s="306">
        <f t="shared" si="1"/>
        <v>6109.9756460038379</v>
      </c>
      <c r="K24" s="306">
        <f t="shared" si="2"/>
        <v>99.322604681769349</v>
      </c>
    </row>
    <row r="25" spans="1:11" s="62" customFormat="1" ht="27" customHeight="1">
      <c r="A25" s="79" t="s">
        <v>151</v>
      </c>
      <c r="B25" s="305">
        <v>75.234099999999998</v>
      </c>
      <c r="C25" s="77">
        <v>31</v>
      </c>
      <c r="D25" s="77">
        <v>898</v>
      </c>
      <c r="E25" s="77">
        <v>43228</v>
      </c>
      <c r="F25" s="77">
        <v>124031</v>
      </c>
      <c r="G25" s="77">
        <v>61932</v>
      </c>
      <c r="H25" s="77">
        <v>62099</v>
      </c>
      <c r="I25" s="306">
        <f t="shared" si="3"/>
        <v>2.8692282779679839</v>
      </c>
      <c r="J25" s="306">
        <f t="shared" si="1"/>
        <v>1648.6008339303587</v>
      </c>
      <c r="K25" s="306">
        <f t="shared" si="2"/>
        <v>99.731074574469801</v>
      </c>
    </row>
    <row r="26" spans="1:11" s="62" customFormat="1" ht="27" customHeight="1">
      <c r="A26" s="79" t="s">
        <v>152</v>
      </c>
      <c r="B26" s="305">
        <v>47.7532</v>
      </c>
      <c r="C26" s="77">
        <v>46</v>
      </c>
      <c r="D26" s="77">
        <v>1500</v>
      </c>
      <c r="E26" s="77">
        <v>79806</v>
      </c>
      <c r="F26" s="77">
        <v>228436</v>
      </c>
      <c r="G26" s="77">
        <v>113220</v>
      </c>
      <c r="H26" s="77">
        <v>115216</v>
      </c>
      <c r="I26" s="306">
        <f t="shared" si="3"/>
        <v>2.8623912988998321</v>
      </c>
      <c r="J26" s="306">
        <f t="shared" si="1"/>
        <v>4783.6794183426455</v>
      </c>
      <c r="K26" s="306">
        <f>G26/H26*100</f>
        <v>98.267601721983056</v>
      </c>
    </row>
    <row r="27" spans="1:11" s="62" customFormat="1" ht="27" customHeight="1">
      <c r="A27" s="79" t="s">
        <v>153</v>
      </c>
      <c r="B27" s="305">
        <v>85.016599999999997</v>
      </c>
      <c r="C27" s="77">
        <v>23</v>
      </c>
      <c r="D27" s="77">
        <v>270</v>
      </c>
      <c r="E27" s="77">
        <v>16915</v>
      </c>
      <c r="F27" s="77">
        <v>49256</v>
      </c>
      <c r="G27" s="77">
        <v>26202</v>
      </c>
      <c r="H27" s="77">
        <v>23054</v>
      </c>
      <c r="I27" s="306">
        <f t="shared" si="3"/>
        <v>2.9119716228199821</v>
      </c>
      <c r="J27" s="306">
        <f t="shared" si="1"/>
        <v>579.36920554338803</v>
      </c>
      <c r="K27" s="306">
        <f t="shared" si="2"/>
        <v>113.65489719788322</v>
      </c>
    </row>
    <row r="28" spans="1:11" s="62" customFormat="1" ht="27" customHeight="1">
      <c r="A28" s="79" t="s">
        <v>154</v>
      </c>
      <c r="B28" s="305">
        <v>87.980699999999999</v>
      </c>
      <c r="C28" s="77">
        <v>24</v>
      </c>
      <c r="D28" s="77">
        <v>402</v>
      </c>
      <c r="E28" s="77">
        <v>23998</v>
      </c>
      <c r="F28" s="77">
        <v>67956</v>
      </c>
      <c r="G28" s="77">
        <v>35162</v>
      </c>
      <c r="H28" s="77">
        <v>32794</v>
      </c>
      <c r="I28" s="306">
        <f t="shared" si="3"/>
        <v>2.8317359779981666</v>
      </c>
      <c r="J28" s="306">
        <f t="shared" si="1"/>
        <v>772.39667336131674</v>
      </c>
      <c r="K28" s="306">
        <f t="shared" si="2"/>
        <v>107.2208330792218</v>
      </c>
    </row>
    <row r="29" spans="1:11" s="62" customFormat="1" ht="27" customHeight="1" thickBot="1">
      <c r="A29" s="81" t="s">
        <v>155</v>
      </c>
      <c r="B29" s="308">
        <v>350.77749999999997</v>
      </c>
      <c r="C29" s="82">
        <v>10</v>
      </c>
      <c r="D29" s="311">
        <v>125</v>
      </c>
      <c r="E29" s="82">
        <v>3860</v>
      </c>
      <c r="F29" s="82">
        <v>12176</v>
      </c>
      <c r="G29" s="311">
        <v>6582</v>
      </c>
      <c r="H29" s="82">
        <v>5594</v>
      </c>
      <c r="I29" s="309">
        <f t="shared" si="3"/>
        <v>3.15440414507772</v>
      </c>
      <c r="J29" s="309">
        <f t="shared" si="1"/>
        <v>34.71146239425277</v>
      </c>
      <c r="K29" s="309">
        <f t="shared" si="2"/>
        <v>117.66178047908473</v>
      </c>
    </row>
    <row r="30" spans="1:11" s="62" customFormat="1" ht="15" customHeight="1">
      <c r="A30" s="87" t="s">
        <v>271</v>
      </c>
      <c r="B30" s="83"/>
      <c r="C30" s="84"/>
      <c r="D30" s="84"/>
      <c r="E30" s="84"/>
      <c r="F30" s="84"/>
      <c r="G30" s="84" t="s">
        <v>86</v>
      </c>
      <c r="H30" s="84"/>
      <c r="I30" s="85"/>
      <c r="J30" s="85"/>
      <c r="K30" s="85"/>
    </row>
    <row r="31" spans="1:11" s="62" customFormat="1" ht="15" customHeight="1">
      <c r="A31" s="621" t="s">
        <v>289</v>
      </c>
      <c r="B31" s="621"/>
      <c r="C31" s="621"/>
      <c r="D31" s="621"/>
      <c r="E31" s="621"/>
      <c r="F31" s="621"/>
      <c r="G31" s="622" t="s">
        <v>87</v>
      </c>
      <c r="H31" s="622"/>
      <c r="I31" s="622"/>
      <c r="J31" s="622"/>
      <c r="K31" s="622"/>
    </row>
    <row r="32" spans="1:11" s="62" customFormat="1" ht="21.95" customHeight="1">
      <c r="A32" s="52"/>
      <c r="B32" s="199"/>
      <c r="D32" s="80"/>
      <c r="E32" s="80"/>
      <c r="F32" s="80"/>
      <c r="G32" s="80"/>
      <c r="H32" s="80"/>
      <c r="I32" s="200"/>
      <c r="J32" s="201"/>
      <c r="K32" s="201"/>
    </row>
    <row r="33" spans="1:11" s="62" customFormat="1" ht="21.95" customHeight="1">
      <c r="A33" s="52"/>
      <c r="B33" s="199"/>
      <c r="D33" s="80"/>
      <c r="E33" s="80"/>
      <c r="F33" s="80"/>
      <c r="G33" s="80"/>
      <c r="H33" s="80"/>
      <c r="I33" s="201"/>
      <c r="J33" s="201"/>
      <c r="K33" s="201"/>
    </row>
    <row r="34" spans="1:11" s="62" customFormat="1" ht="21.95" customHeight="1">
      <c r="A34" s="52"/>
      <c r="B34" s="199"/>
      <c r="D34" s="80"/>
      <c r="E34" s="80"/>
      <c r="F34" s="80"/>
      <c r="G34" s="80"/>
      <c r="H34" s="80"/>
      <c r="I34" s="201"/>
      <c r="J34" s="201"/>
      <c r="K34" s="201"/>
    </row>
    <row r="35" spans="1:11" s="62" customFormat="1" ht="21.95" customHeight="1">
      <c r="A35" s="52"/>
      <c r="B35" s="199"/>
      <c r="D35" s="80"/>
      <c r="E35" s="80"/>
      <c r="F35" s="80"/>
      <c r="G35" s="80"/>
      <c r="H35" s="80"/>
      <c r="I35" s="201"/>
      <c r="J35" s="201"/>
      <c r="K35" s="201"/>
    </row>
    <row r="36" spans="1:11" s="62" customFormat="1" ht="21.95" customHeight="1">
      <c r="A36" s="52"/>
      <c r="B36" s="199"/>
      <c r="D36" s="80"/>
      <c r="E36" s="80"/>
      <c r="F36" s="80"/>
      <c r="G36" s="80"/>
      <c r="H36" s="80"/>
      <c r="I36" s="201"/>
      <c r="J36" s="201"/>
      <c r="K36" s="201"/>
    </row>
    <row r="37" spans="1:11" s="62" customFormat="1" ht="21.95" customHeight="1">
      <c r="A37" s="52"/>
      <c r="B37" s="199"/>
      <c r="D37" s="80"/>
      <c r="E37" s="80"/>
      <c r="F37" s="80"/>
      <c r="G37" s="80"/>
      <c r="H37" s="80"/>
      <c r="I37" s="201"/>
      <c r="J37" s="201"/>
      <c r="K37" s="201"/>
    </row>
    <row r="38" spans="1:11" s="62" customFormat="1" ht="21.95" customHeight="1">
      <c r="A38" s="52"/>
      <c r="B38" s="199"/>
      <c r="D38" s="80"/>
      <c r="E38" s="80"/>
      <c r="F38" s="80"/>
      <c r="G38" s="80"/>
      <c r="H38" s="80"/>
      <c r="I38" s="201"/>
      <c r="J38" s="201"/>
      <c r="K38" s="201"/>
    </row>
    <row r="39" spans="1:11" s="62" customFormat="1" ht="21.95" customHeight="1">
      <c r="A39" s="52"/>
      <c r="B39" s="199"/>
      <c r="D39" s="80"/>
      <c r="E39" s="80"/>
      <c r="F39" s="80"/>
      <c r="G39" s="80"/>
      <c r="H39" s="80"/>
      <c r="I39" s="201"/>
      <c r="J39" s="201"/>
      <c r="K39" s="201"/>
    </row>
    <row r="40" spans="1:11" s="62" customFormat="1" ht="21.95" customHeight="1">
      <c r="A40" s="52"/>
      <c r="B40" s="199"/>
      <c r="D40" s="80"/>
      <c r="E40" s="80"/>
      <c r="F40" s="80"/>
      <c r="G40" s="80"/>
      <c r="H40" s="80"/>
      <c r="I40" s="201"/>
      <c r="J40" s="201"/>
      <c r="K40" s="201"/>
    </row>
    <row r="41" spans="1:11" s="62" customFormat="1" ht="21.95" customHeight="1">
      <c r="A41" s="52"/>
      <c r="B41" s="199"/>
      <c r="D41" s="80"/>
      <c r="E41" s="80"/>
      <c r="F41" s="80"/>
      <c r="G41" s="80"/>
      <c r="H41" s="80"/>
      <c r="I41" s="201"/>
      <c r="J41" s="201"/>
      <c r="K41" s="201"/>
    </row>
    <row r="42" spans="1:11" s="62" customFormat="1" ht="21.95" customHeight="1">
      <c r="A42" s="52"/>
      <c r="B42" s="199"/>
      <c r="D42" s="80"/>
      <c r="E42" s="80"/>
      <c r="F42" s="80"/>
      <c r="G42" s="80"/>
      <c r="H42" s="80"/>
      <c r="I42" s="201"/>
      <c r="J42" s="201"/>
      <c r="K42" s="201"/>
    </row>
    <row r="43" spans="1:11" s="62" customFormat="1" ht="21.95" customHeight="1">
      <c r="A43" s="52"/>
      <c r="B43" s="199"/>
      <c r="D43" s="80"/>
      <c r="E43" s="80"/>
      <c r="F43" s="80"/>
      <c r="G43" s="80"/>
      <c r="H43" s="80"/>
      <c r="I43" s="201"/>
      <c r="J43" s="201"/>
      <c r="K43" s="201"/>
    </row>
    <row r="44" spans="1:11" s="62" customFormat="1" ht="21.95" customHeight="1">
      <c r="A44" s="52"/>
      <c r="B44" s="199"/>
      <c r="D44" s="80"/>
      <c r="E44" s="80"/>
      <c r="F44" s="80"/>
      <c r="G44" s="80"/>
      <c r="H44" s="80"/>
      <c r="I44" s="201"/>
      <c r="J44" s="201"/>
      <c r="K44" s="201"/>
    </row>
    <row r="45" spans="1:11" s="62" customFormat="1" ht="21.95" customHeight="1">
      <c r="A45" s="52"/>
      <c r="B45" s="199"/>
      <c r="D45" s="80"/>
      <c r="E45" s="80"/>
      <c r="F45" s="80"/>
      <c r="G45" s="80"/>
      <c r="H45" s="80"/>
      <c r="I45" s="201"/>
      <c r="J45" s="201"/>
      <c r="K45" s="201"/>
    </row>
    <row r="46" spans="1:11" s="62" customFormat="1" ht="21.95" customHeight="1">
      <c r="A46" s="52"/>
      <c r="B46" s="199"/>
      <c r="D46" s="80"/>
      <c r="E46" s="80"/>
      <c r="F46" s="80"/>
      <c r="G46" s="80"/>
      <c r="H46" s="80"/>
      <c r="I46" s="201"/>
      <c r="J46" s="201"/>
      <c r="K46" s="201"/>
    </row>
    <row r="47" spans="1:11" s="62" customFormat="1" ht="21.95" customHeight="1">
      <c r="A47" s="52"/>
      <c r="B47" s="199"/>
      <c r="D47" s="80"/>
      <c r="E47" s="80"/>
      <c r="F47" s="80"/>
      <c r="G47" s="80"/>
      <c r="H47" s="80"/>
      <c r="I47" s="201"/>
      <c r="J47" s="201"/>
      <c r="K47" s="201"/>
    </row>
    <row r="48" spans="1:11" s="62" customFormat="1" ht="21.95" customHeight="1">
      <c r="A48" s="52"/>
      <c r="B48" s="199"/>
      <c r="D48" s="80"/>
      <c r="E48" s="80"/>
      <c r="F48" s="80"/>
      <c r="G48" s="80"/>
      <c r="H48" s="80"/>
      <c r="I48" s="201"/>
      <c r="J48" s="201"/>
      <c r="K48" s="201"/>
    </row>
    <row r="49" spans="1:11" s="62" customFormat="1" ht="21.95" customHeight="1">
      <c r="A49" s="52"/>
      <c r="B49" s="199"/>
      <c r="D49" s="80"/>
      <c r="E49" s="80"/>
      <c r="F49" s="80"/>
      <c r="G49" s="80"/>
      <c r="H49" s="80"/>
      <c r="I49" s="201"/>
      <c r="J49" s="201"/>
      <c r="K49" s="201"/>
    </row>
    <row r="50" spans="1:11" s="62" customFormat="1" ht="21.95" customHeight="1">
      <c r="A50" s="52"/>
      <c r="B50" s="199"/>
      <c r="D50" s="80"/>
      <c r="E50" s="80"/>
      <c r="F50" s="80"/>
      <c r="G50" s="80"/>
      <c r="H50" s="80"/>
      <c r="I50" s="201"/>
      <c r="J50" s="201"/>
      <c r="K50" s="201"/>
    </row>
    <row r="51" spans="1:11" s="62" customFormat="1" ht="21.95" customHeight="1">
      <c r="A51" s="52"/>
      <c r="B51" s="199"/>
      <c r="D51" s="80"/>
      <c r="E51" s="80"/>
      <c r="F51" s="80"/>
      <c r="G51" s="80"/>
      <c r="H51" s="80"/>
      <c r="I51" s="201"/>
      <c r="J51" s="201"/>
      <c r="K51" s="201"/>
    </row>
    <row r="52" spans="1:11" s="62" customFormat="1" ht="21.95" customHeight="1">
      <c r="A52" s="52"/>
      <c r="B52" s="199"/>
      <c r="D52" s="80"/>
      <c r="E52" s="80"/>
      <c r="F52" s="80"/>
      <c r="G52" s="80"/>
      <c r="H52" s="80"/>
      <c r="I52" s="201"/>
      <c r="J52" s="201"/>
      <c r="K52" s="201"/>
    </row>
    <row r="53" spans="1:11" s="62" customFormat="1" ht="21.95" customHeight="1">
      <c r="A53" s="52"/>
      <c r="B53" s="199"/>
      <c r="D53" s="80"/>
      <c r="E53" s="80"/>
      <c r="F53" s="80"/>
      <c r="G53" s="80"/>
      <c r="H53" s="80"/>
      <c r="I53" s="201"/>
      <c r="J53" s="201"/>
      <c r="K53" s="201"/>
    </row>
    <row r="54" spans="1:11" s="62" customFormat="1" ht="21.95" customHeight="1">
      <c r="A54" s="52"/>
      <c r="B54" s="199"/>
      <c r="D54" s="80"/>
      <c r="E54" s="80"/>
      <c r="F54" s="80"/>
      <c r="G54" s="80"/>
      <c r="H54" s="80"/>
      <c r="I54" s="201"/>
      <c r="J54" s="201"/>
      <c r="K54" s="201"/>
    </row>
    <row r="55" spans="1:11" s="62" customFormat="1" ht="21.95" customHeight="1">
      <c r="A55" s="52"/>
      <c r="B55" s="199"/>
      <c r="D55" s="80"/>
      <c r="E55" s="80"/>
      <c r="F55" s="80"/>
      <c r="G55" s="80"/>
      <c r="H55" s="80"/>
      <c r="I55" s="201"/>
      <c r="J55" s="201"/>
      <c r="K55" s="201"/>
    </row>
    <row r="56" spans="1:11" s="62" customFormat="1" ht="21.95" customHeight="1">
      <c r="A56" s="52"/>
      <c r="B56" s="199"/>
      <c r="D56" s="80"/>
      <c r="E56" s="80"/>
      <c r="F56" s="80"/>
      <c r="G56" s="80"/>
      <c r="H56" s="80"/>
      <c r="I56" s="201"/>
      <c r="J56" s="201"/>
      <c r="K56" s="201"/>
    </row>
    <row r="57" spans="1:11" s="62" customFormat="1" ht="21.95" customHeight="1">
      <c r="A57" s="52"/>
      <c r="B57" s="199"/>
      <c r="D57" s="80"/>
      <c r="E57" s="80"/>
      <c r="F57" s="80"/>
      <c r="G57" s="80"/>
      <c r="H57" s="80"/>
      <c r="I57" s="201"/>
      <c r="J57" s="201"/>
      <c r="K57" s="201"/>
    </row>
    <row r="58" spans="1:11" s="62" customFormat="1" ht="21.95" customHeight="1">
      <c r="A58" s="52"/>
      <c r="B58" s="199"/>
      <c r="D58" s="80"/>
      <c r="E58" s="80"/>
      <c r="F58" s="80"/>
      <c r="G58" s="80"/>
      <c r="H58" s="80"/>
      <c r="I58" s="201"/>
      <c r="J58" s="201"/>
      <c r="K58" s="201"/>
    </row>
    <row r="59" spans="1:11" s="62" customFormat="1" ht="21.95" customHeight="1">
      <c r="A59" s="52"/>
      <c r="B59" s="199"/>
      <c r="D59" s="80"/>
      <c r="E59" s="80"/>
      <c r="F59" s="80"/>
      <c r="G59" s="80"/>
      <c r="H59" s="80"/>
      <c r="I59" s="201"/>
      <c r="J59" s="201"/>
      <c r="K59" s="201"/>
    </row>
  </sheetData>
  <sheetProtection selectLockedCells="1" selectUnlockedCells="1"/>
  <mergeCells count="10">
    <mergeCell ref="A31:F31"/>
    <mergeCell ref="G31:K31"/>
    <mergeCell ref="A2:F2"/>
    <mergeCell ref="G2:K2"/>
    <mergeCell ref="A4:A5"/>
    <mergeCell ref="E4:F4"/>
    <mergeCell ref="G4:H4"/>
    <mergeCell ref="C5:C6"/>
    <mergeCell ref="D5:D6"/>
    <mergeCell ref="G5:H5"/>
  </mergeCells>
  <phoneticPr fontId="19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工作表10">
    <tabColor theme="9" tint="0.79998168889431442"/>
  </sheetPr>
  <dimension ref="A1:AF59"/>
  <sheetViews>
    <sheetView showGridLines="0" view="pageBreakPreview" zoomScaleNormal="120" zoomScaleSheetLayoutView="100" workbookViewId="0">
      <selection activeCell="F33" sqref="F33"/>
    </sheetView>
  </sheetViews>
  <sheetFormatPr defaultColWidth="10.625" defaultRowHeight="21.95" customHeight="1"/>
  <cols>
    <col min="1" max="1" width="9.625" style="17" customWidth="1"/>
    <col min="2" max="2" width="6.625" style="17" customWidth="1"/>
    <col min="3" max="4" width="7.375" style="16" customWidth="1"/>
    <col min="5" max="5" width="6.625" style="16" customWidth="1"/>
    <col min="6" max="6" width="6.125" style="16" customWidth="1"/>
    <col min="7" max="7" width="6.875" style="16" customWidth="1"/>
    <col min="8" max="8" width="6.125" style="16" customWidth="1"/>
    <col min="9" max="9" width="6.875" style="16" customWidth="1"/>
    <col min="10" max="10" width="6.375" style="16" customWidth="1"/>
    <col min="11" max="11" width="6.875" style="16" customWidth="1"/>
    <col min="12" max="12" width="6.125" style="16" customWidth="1"/>
    <col min="13" max="13" width="7.125" style="16" customWidth="1"/>
    <col min="14" max="14" width="6.125" style="16" customWidth="1"/>
    <col min="15" max="15" width="7.125" style="16" customWidth="1"/>
    <col min="16" max="16" width="6.625" style="16" customWidth="1"/>
    <col min="17" max="17" width="7.125" style="17" customWidth="1"/>
    <col min="18" max="19" width="6.625" style="16" customWidth="1"/>
    <col min="20" max="20" width="6.875" style="16" customWidth="1"/>
    <col min="21" max="21" width="6.625" style="16" customWidth="1"/>
    <col min="22" max="22" width="6.875" style="16" customWidth="1"/>
    <col min="23" max="23" width="6.125" style="16" customWidth="1"/>
    <col min="24" max="24" width="6.875" style="16" customWidth="1"/>
    <col min="25" max="25" width="6.125" style="16" customWidth="1"/>
    <col min="26" max="26" width="4.875" style="16" customWidth="1"/>
    <col min="27" max="27" width="5.625" style="16" customWidth="1"/>
    <col min="28" max="28" width="4.25" style="19" customWidth="1"/>
    <col min="29" max="29" width="4.5" style="19" customWidth="1"/>
    <col min="30" max="30" width="10.625" style="19"/>
    <col min="31" max="31" width="5.875" style="19" customWidth="1"/>
    <col min="32" max="16384" width="10.625" style="19"/>
  </cols>
  <sheetData>
    <row r="1" spans="1:32" s="127" customFormat="1" ht="18" customHeight="1">
      <c r="A1" s="126" t="s">
        <v>310</v>
      </c>
      <c r="B1" s="126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AA1" s="263" t="s">
        <v>0</v>
      </c>
      <c r="AB1" s="262"/>
    </row>
    <row r="2" spans="1:32" s="193" customFormat="1" ht="23.1" customHeight="1">
      <c r="A2" s="678" t="s">
        <v>358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 t="s">
        <v>124</v>
      </c>
      <c r="O2" s="678"/>
      <c r="P2" s="678"/>
      <c r="Q2" s="678"/>
      <c r="R2" s="678"/>
      <c r="S2" s="678"/>
      <c r="T2" s="678"/>
      <c r="U2" s="678"/>
      <c r="V2" s="678"/>
      <c r="W2" s="678"/>
      <c r="X2" s="678"/>
      <c r="Y2" s="678"/>
      <c r="Z2" s="678"/>
      <c r="AA2" s="678"/>
      <c r="AB2" s="192"/>
      <c r="AC2" s="192"/>
    </row>
    <row r="3" spans="1:32" s="10" customFormat="1" ht="14.1" customHeight="1" thickBot="1">
      <c r="A3" s="13"/>
      <c r="B3" s="13"/>
      <c r="C3" s="210"/>
      <c r="D3" s="210"/>
      <c r="E3" s="210"/>
      <c r="F3" s="210"/>
      <c r="G3" s="210"/>
      <c r="H3" s="210"/>
      <c r="I3" s="210"/>
      <c r="J3" s="211"/>
      <c r="K3" s="210"/>
      <c r="L3" s="20"/>
      <c r="M3" s="20" t="s">
        <v>323</v>
      </c>
      <c r="N3" s="211"/>
      <c r="O3" s="212"/>
      <c r="P3" s="211"/>
      <c r="Q3" s="213"/>
      <c r="R3" s="212"/>
      <c r="S3" s="212"/>
      <c r="T3" s="212"/>
      <c r="U3" s="212"/>
      <c r="V3" s="212"/>
      <c r="W3" s="212"/>
      <c r="X3" s="212"/>
      <c r="Y3" s="211"/>
      <c r="Z3" s="212"/>
      <c r="AA3" s="214" t="s">
        <v>118</v>
      </c>
      <c r="AB3" s="212"/>
    </row>
    <row r="4" spans="1:32" s="10" customFormat="1" ht="12.95" customHeight="1">
      <c r="A4" s="28"/>
      <c r="B4" s="27"/>
      <c r="C4" s="26"/>
      <c r="D4" s="675" t="s">
        <v>95</v>
      </c>
      <c r="E4" s="676"/>
      <c r="F4" s="676"/>
      <c r="G4" s="676"/>
      <c r="H4" s="676"/>
      <c r="I4" s="676"/>
      <c r="J4" s="676"/>
      <c r="K4" s="676"/>
      <c r="L4" s="676"/>
      <c r="M4" s="676"/>
      <c r="N4" s="676" t="s">
        <v>119</v>
      </c>
      <c r="O4" s="676"/>
      <c r="P4" s="676"/>
      <c r="Q4" s="676"/>
      <c r="R4" s="676"/>
      <c r="S4" s="676"/>
      <c r="T4" s="676"/>
      <c r="U4" s="676"/>
      <c r="V4" s="676"/>
      <c r="W4" s="676"/>
      <c r="X4" s="676"/>
      <c r="Y4" s="676"/>
      <c r="Z4" s="677"/>
      <c r="AA4" s="215"/>
      <c r="AB4" s="216"/>
      <c r="AC4" s="48"/>
      <c r="AF4" s="227"/>
    </row>
    <row r="5" spans="1:32" s="10" customFormat="1" ht="12.95" customHeight="1">
      <c r="B5" s="244"/>
      <c r="C5" s="217"/>
      <c r="D5" s="218"/>
      <c r="E5" s="693" t="s">
        <v>272</v>
      </c>
      <c r="F5" s="694"/>
      <c r="G5" s="694"/>
      <c r="H5" s="695"/>
      <c r="I5" s="683" t="s">
        <v>251</v>
      </c>
      <c r="J5" s="684"/>
      <c r="K5" s="696" t="s">
        <v>273</v>
      </c>
      <c r="L5" s="697"/>
      <c r="M5" s="245" t="s">
        <v>121</v>
      </c>
      <c r="N5" s="245" t="s">
        <v>122</v>
      </c>
      <c r="O5" s="698" t="s">
        <v>274</v>
      </c>
      <c r="P5" s="694"/>
      <c r="Q5" s="694"/>
      <c r="R5" s="694"/>
      <c r="S5" s="695"/>
      <c r="T5" s="683" t="s">
        <v>252</v>
      </c>
      <c r="U5" s="684"/>
      <c r="V5" s="683" t="s">
        <v>253</v>
      </c>
      <c r="W5" s="684"/>
      <c r="X5" s="683" t="s">
        <v>256</v>
      </c>
      <c r="Y5" s="684"/>
      <c r="Z5" s="687" t="s">
        <v>96</v>
      </c>
      <c r="AA5" s="679" t="s">
        <v>254</v>
      </c>
      <c r="AC5" s="30"/>
      <c r="AD5" s="227"/>
    </row>
    <row r="6" spans="1:32" s="10" customFormat="1" ht="24" customHeight="1">
      <c r="A6" s="246" t="s">
        <v>266</v>
      </c>
      <c r="B6" s="247" t="s">
        <v>275</v>
      </c>
      <c r="C6" s="49" t="s">
        <v>258</v>
      </c>
      <c r="D6" s="49" t="s">
        <v>259</v>
      </c>
      <c r="E6" s="680" t="s">
        <v>324</v>
      </c>
      <c r="F6" s="681"/>
      <c r="G6" s="680" t="s">
        <v>325</v>
      </c>
      <c r="H6" s="681"/>
      <c r="I6" s="685"/>
      <c r="J6" s="686"/>
      <c r="K6" s="689" t="s">
        <v>326</v>
      </c>
      <c r="L6" s="690"/>
      <c r="M6" s="705" t="s">
        <v>405</v>
      </c>
      <c r="N6" s="684" t="s">
        <v>404</v>
      </c>
      <c r="O6" s="680" t="s">
        <v>327</v>
      </c>
      <c r="P6" s="681"/>
      <c r="Q6" s="680" t="s">
        <v>328</v>
      </c>
      <c r="R6" s="682"/>
      <c r="S6" s="681"/>
      <c r="T6" s="685"/>
      <c r="U6" s="686"/>
      <c r="V6" s="685"/>
      <c r="W6" s="686"/>
      <c r="X6" s="685"/>
      <c r="Y6" s="686"/>
      <c r="Z6" s="688"/>
      <c r="AA6" s="679"/>
      <c r="AC6" s="30"/>
      <c r="AD6" s="227"/>
    </row>
    <row r="7" spans="1:32" s="10" customFormat="1" ht="45" customHeight="1">
      <c r="A7" s="33"/>
      <c r="B7" s="219"/>
      <c r="C7" s="31"/>
      <c r="D7" s="31"/>
      <c r="E7" s="220" t="s">
        <v>255</v>
      </c>
      <c r="F7" s="220" t="s">
        <v>94</v>
      </c>
      <c r="G7" s="220" t="s">
        <v>93</v>
      </c>
      <c r="H7" s="220" t="s">
        <v>94</v>
      </c>
      <c r="I7" s="220" t="s">
        <v>93</v>
      </c>
      <c r="J7" s="220" t="s">
        <v>94</v>
      </c>
      <c r="K7" s="220" t="s">
        <v>93</v>
      </c>
      <c r="L7" s="220" t="s">
        <v>94</v>
      </c>
      <c r="M7" s="706"/>
      <c r="N7" s="707"/>
      <c r="O7" s="220" t="s">
        <v>93</v>
      </c>
      <c r="P7" s="220" t="s">
        <v>94</v>
      </c>
      <c r="Q7" s="220" t="s">
        <v>93</v>
      </c>
      <c r="R7" s="220" t="s">
        <v>94</v>
      </c>
      <c r="S7" s="702" t="s">
        <v>406</v>
      </c>
      <c r="T7" s="220" t="s">
        <v>93</v>
      </c>
      <c r="U7" s="220" t="s">
        <v>94</v>
      </c>
      <c r="V7" s="220" t="s">
        <v>93</v>
      </c>
      <c r="W7" s="220" t="s">
        <v>94</v>
      </c>
      <c r="X7" s="220" t="s">
        <v>93</v>
      </c>
      <c r="Y7" s="220" t="s">
        <v>94</v>
      </c>
      <c r="Z7" s="688"/>
      <c r="AA7" s="679"/>
      <c r="AC7" s="30"/>
      <c r="AD7" s="227"/>
    </row>
    <row r="8" spans="1:32" s="10" customFormat="1" ht="12.95" customHeight="1">
      <c r="A8" s="699" t="s">
        <v>120</v>
      </c>
      <c r="B8" s="219"/>
      <c r="C8" s="31"/>
      <c r="D8" s="31"/>
      <c r="E8" s="217"/>
      <c r="F8" s="217"/>
      <c r="G8" s="217"/>
      <c r="H8" s="217"/>
      <c r="I8" s="217"/>
      <c r="J8" s="217"/>
      <c r="K8" s="217"/>
      <c r="L8" s="217"/>
      <c r="M8" s="32" t="s">
        <v>255</v>
      </c>
      <c r="N8" s="32" t="s">
        <v>94</v>
      </c>
      <c r="O8" s="217"/>
      <c r="P8" s="217"/>
      <c r="Q8" s="217"/>
      <c r="R8" s="217"/>
      <c r="S8" s="703"/>
      <c r="T8" s="217"/>
      <c r="U8" s="217"/>
      <c r="V8" s="217"/>
      <c r="W8" s="217"/>
      <c r="X8" s="217"/>
      <c r="Y8" s="217"/>
      <c r="Z8" s="252"/>
      <c r="AA8" s="221"/>
      <c r="AC8" s="30"/>
      <c r="AD8" s="227"/>
    </row>
    <row r="9" spans="1:32" s="10" customFormat="1" ht="24.95" customHeight="1" thickBot="1">
      <c r="A9" s="711"/>
      <c r="B9" s="25" t="s">
        <v>37</v>
      </c>
      <c r="C9" s="223" t="s">
        <v>38</v>
      </c>
      <c r="D9" s="223" t="s">
        <v>14</v>
      </c>
      <c r="E9" s="256" t="s">
        <v>268</v>
      </c>
      <c r="F9" s="254" t="s">
        <v>260</v>
      </c>
      <c r="G9" s="256" t="s">
        <v>268</v>
      </c>
      <c r="H9" s="254" t="s">
        <v>260</v>
      </c>
      <c r="I9" s="256" t="s">
        <v>268</v>
      </c>
      <c r="J9" s="254" t="s">
        <v>260</v>
      </c>
      <c r="K9" s="256" t="s">
        <v>268</v>
      </c>
      <c r="L9" s="254" t="s">
        <v>260</v>
      </c>
      <c r="M9" s="224" t="s">
        <v>268</v>
      </c>
      <c r="N9" s="255" t="s">
        <v>260</v>
      </c>
      <c r="O9" s="253" t="s">
        <v>72</v>
      </c>
      <c r="P9" s="254" t="s">
        <v>260</v>
      </c>
      <c r="Q9" s="253" t="s">
        <v>72</v>
      </c>
      <c r="R9" s="254" t="s">
        <v>260</v>
      </c>
      <c r="S9" s="704"/>
      <c r="T9" s="254" t="s">
        <v>72</v>
      </c>
      <c r="U9" s="254" t="s">
        <v>260</v>
      </c>
      <c r="V9" s="254" t="s">
        <v>72</v>
      </c>
      <c r="W9" s="254" t="s">
        <v>260</v>
      </c>
      <c r="X9" s="254" t="s">
        <v>72</v>
      </c>
      <c r="Y9" s="254" t="s">
        <v>260</v>
      </c>
      <c r="Z9" s="224" t="s">
        <v>74</v>
      </c>
      <c r="AA9" s="225" t="s">
        <v>73</v>
      </c>
      <c r="AC9" s="30"/>
      <c r="AD9" s="227"/>
    </row>
    <row r="10" spans="1:32" s="10" customFormat="1" ht="14.1" customHeight="1">
      <c r="A10" s="714" t="s">
        <v>402</v>
      </c>
      <c r="B10" s="14" t="s">
        <v>98</v>
      </c>
      <c r="C10" s="248">
        <f>SUM(D10,AA10)</f>
        <v>1914465</v>
      </c>
      <c r="D10" s="248">
        <f>SUM(E10:Z10)</f>
        <v>1899064</v>
      </c>
      <c r="E10" s="248">
        <f>SUM(E13,E16,E19,E22,E25,E28,E31,E34,E37,E40,E43,E46,E49)</f>
        <v>7086</v>
      </c>
      <c r="F10" s="248">
        <f t="shared" ref="F10:AA12" si="0">SUM(F13,F16,F19,F22,F25,F28,F31,F34,F37,F40,F43,F46,F49)</f>
        <v>3850</v>
      </c>
      <c r="G10" s="248">
        <f t="shared" si="0"/>
        <v>97089</v>
      </c>
      <c r="H10" s="248">
        <f t="shared" si="0"/>
        <v>26853</v>
      </c>
      <c r="I10" s="248">
        <f t="shared" si="0"/>
        <v>418937</v>
      </c>
      <c r="J10" s="248">
        <f t="shared" si="0"/>
        <v>140573</v>
      </c>
      <c r="K10" s="248">
        <f t="shared" si="0"/>
        <v>112454</v>
      </c>
      <c r="L10" s="248">
        <f t="shared" si="0"/>
        <v>16815</v>
      </c>
      <c r="M10" s="248">
        <f t="shared" si="0"/>
        <v>78036</v>
      </c>
      <c r="N10" s="248">
        <f t="shared" si="0"/>
        <v>4772</v>
      </c>
      <c r="O10" s="248">
        <f t="shared" si="0"/>
        <v>118413</v>
      </c>
      <c r="P10" s="248">
        <f t="shared" si="0"/>
        <v>53094</v>
      </c>
      <c r="Q10" s="248">
        <f t="shared" si="0"/>
        <v>346330</v>
      </c>
      <c r="R10" s="248">
        <f t="shared" si="0"/>
        <v>85098</v>
      </c>
      <c r="S10" s="248">
        <f t="shared" si="0"/>
        <v>7768</v>
      </c>
      <c r="T10" s="248">
        <f t="shared" si="0"/>
        <v>183489</v>
      </c>
      <c r="U10" s="248">
        <f t="shared" si="0"/>
        <v>27092</v>
      </c>
      <c r="V10" s="248">
        <f t="shared" si="0"/>
        <v>1621</v>
      </c>
      <c r="W10" s="248">
        <f t="shared" si="0"/>
        <v>368</v>
      </c>
      <c r="X10" s="248">
        <f t="shared" si="0"/>
        <v>149377</v>
      </c>
      <c r="Y10" s="248">
        <f t="shared" si="0"/>
        <v>16296</v>
      </c>
      <c r="Z10" s="248">
        <f t="shared" si="0"/>
        <v>3653</v>
      </c>
      <c r="AA10" s="248">
        <f t="shared" si="0"/>
        <v>15401</v>
      </c>
      <c r="AC10" s="30"/>
    </row>
    <row r="11" spans="1:32" s="10" customFormat="1" ht="14.1" customHeight="1">
      <c r="A11" s="715"/>
      <c r="B11" s="14" t="s">
        <v>99</v>
      </c>
      <c r="C11" s="248">
        <f t="shared" ref="C11:C51" si="1">SUM(D11,AA11)</f>
        <v>941910</v>
      </c>
      <c r="D11" s="248">
        <f>SUM(E11:Z11)</f>
        <v>940341</v>
      </c>
      <c r="E11" s="248">
        <f t="shared" ref="E11:S12" si="2">SUM(E14,E17,E20,E23,E26,E29,E32,E35,E38,E41,E44,E47,E50)</f>
        <v>5402</v>
      </c>
      <c r="F11" s="248">
        <f t="shared" si="2"/>
        <v>2773</v>
      </c>
      <c r="G11" s="248">
        <f t="shared" si="2"/>
        <v>60251</v>
      </c>
      <c r="H11" s="248">
        <f>SUM(H14,H17,H20,H23,H26,H29,H32,H35,H38,H41,H44,H47,H50)</f>
        <v>15561</v>
      </c>
      <c r="I11" s="248">
        <f t="shared" si="2"/>
        <v>199902</v>
      </c>
      <c r="J11" s="248">
        <f t="shared" si="2"/>
        <v>76669</v>
      </c>
      <c r="K11" s="248">
        <f t="shared" si="2"/>
        <v>54914</v>
      </c>
      <c r="L11" s="248">
        <f t="shared" si="2"/>
        <v>9324</v>
      </c>
      <c r="M11" s="248">
        <f t="shared" si="2"/>
        <v>42987</v>
      </c>
      <c r="N11" s="248">
        <f t="shared" si="2"/>
        <v>2991</v>
      </c>
      <c r="O11" s="248">
        <f t="shared" si="2"/>
        <v>57972</v>
      </c>
      <c r="P11" s="248">
        <f t="shared" si="2"/>
        <v>28193</v>
      </c>
      <c r="Q11" s="248">
        <f t="shared" si="2"/>
        <v>173350</v>
      </c>
      <c r="R11" s="248">
        <f t="shared" si="2"/>
        <v>50288</v>
      </c>
      <c r="S11" s="248">
        <f t="shared" si="2"/>
        <v>2009</v>
      </c>
      <c r="T11" s="248">
        <f t="shared" si="0"/>
        <v>86699</v>
      </c>
      <c r="U11" s="248">
        <f t="shared" si="0"/>
        <v>13695</v>
      </c>
      <c r="V11" s="248">
        <f t="shared" si="0"/>
        <v>917</v>
      </c>
      <c r="W11" s="248">
        <f t="shared" si="0"/>
        <v>233</v>
      </c>
      <c r="X11" s="248">
        <f t="shared" si="0"/>
        <v>50193</v>
      </c>
      <c r="Y11" s="248">
        <f t="shared" si="0"/>
        <v>4997</v>
      </c>
      <c r="Z11" s="248">
        <f t="shared" si="0"/>
        <v>1021</v>
      </c>
      <c r="AA11" s="248">
        <f t="shared" si="0"/>
        <v>1569</v>
      </c>
    </row>
    <row r="12" spans="1:32" s="10" customFormat="1" ht="14.1" customHeight="1">
      <c r="A12" s="715"/>
      <c r="B12" s="14" t="s">
        <v>100</v>
      </c>
      <c r="C12" s="248">
        <f t="shared" si="1"/>
        <v>972555</v>
      </c>
      <c r="D12" s="248">
        <f>SUM(E12:Z12)</f>
        <v>958723</v>
      </c>
      <c r="E12" s="248">
        <f t="shared" si="2"/>
        <v>1684</v>
      </c>
      <c r="F12" s="248">
        <f t="shared" si="2"/>
        <v>1077</v>
      </c>
      <c r="G12" s="248">
        <f t="shared" si="2"/>
        <v>36838</v>
      </c>
      <c r="H12" s="248">
        <f t="shared" si="2"/>
        <v>11292</v>
      </c>
      <c r="I12" s="248">
        <f t="shared" si="2"/>
        <v>219035</v>
      </c>
      <c r="J12" s="248">
        <f t="shared" si="2"/>
        <v>63904</v>
      </c>
      <c r="K12" s="248">
        <f t="shared" si="2"/>
        <v>57540</v>
      </c>
      <c r="L12" s="248">
        <f t="shared" si="2"/>
        <v>7491</v>
      </c>
      <c r="M12" s="248">
        <f t="shared" si="2"/>
        <v>35049</v>
      </c>
      <c r="N12" s="248">
        <f t="shared" si="2"/>
        <v>1781</v>
      </c>
      <c r="O12" s="248">
        <f t="shared" si="2"/>
        <v>60441</v>
      </c>
      <c r="P12" s="248">
        <f t="shared" si="2"/>
        <v>24901</v>
      </c>
      <c r="Q12" s="248">
        <f t="shared" si="2"/>
        <v>172980</v>
      </c>
      <c r="R12" s="248">
        <f t="shared" si="2"/>
        <v>34810</v>
      </c>
      <c r="S12" s="248">
        <f t="shared" si="2"/>
        <v>5759</v>
      </c>
      <c r="T12" s="248">
        <f t="shared" si="0"/>
        <v>96790</v>
      </c>
      <c r="U12" s="248">
        <f t="shared" si="0"/>
        <v>13397</v>
      </c>
      <c r="V12" s="248">
        <f t="shared" si="0"/>
        <v>704</v>
      </c>
      <c r="W12" s="248">
        <f t="shared" si="0"/>
        <v>135</v>
      </c>
      <c r="X12" s="248">
        <f t="shared" si="0"/>
        <v>99184</v>
      </c>
      <c r="Y12" s="248">
        <f t="shared" si="0"/>
        <v>11299</v>
      </c>
      <c r="Z12" s="248">
        <f t="shared" si="0"/>
        <v>2632</v>
      </c>
      <c r="AA12" s="248">
        <f t="shared" si="0"/>
        <v>13832</v>
      </c>
    </row>
    <row r="13" spans="1:32" s="10" customFormat="1" ht="14.1" customHeight="1">
      <c r="A13" s="709" t="s">
        <v>297</v>
      </c>
      <c r="B13" s="14" t="s">
        <v>98</v>
      </c>
      <c r="C13" s="248">
        <f t="shared" si="1"/>
        <v>383366</v>
      </c>
      <c r="D13" s="248">
        <f>SUM(E13:Z13)</f>
        <v>381223</v>
      </c>
      <c r="E13" s="248">
        <v>1496</v>
      </c>
      <c r="F13" s="248">
        <v>951</v>
      </c>
      <c r="G13" s="248">
        <v>24728</v>
      </c>
      <c r="H13" s="248">
        <v>6642</v>
      </c>
      <c r="I13" s="248">
        <v>92664</v>
      </c>
      <c r="J13" s="248">
        <v>29760</v>
      </c>
      <c r="K13" s="248">
        <v>24674</v>
      </c>
      <c r="L13" s="248">
        <v>3387</v>
      </c>
      <c r="M13" s="248">
        <v>18859</v>
      </c>
      <c r="N13" s="248">
        <v>965</v>
      </c>
      <c r="O13" s="248">
        <v>22577</v>
      </c>
      <c r="P13" s="248">
        <v>11798</v>
      </c>
      <c r="Q13" s="248">
        <v>62048</v>
      </c>
      <c r="R13" s="248">
        <v>15137</v>
      </c>
      <c r="S13" s="248">
        <v>1324</v>
      </c>
      <c r="T13" s="248">
        <v>30264</v>
      </c>
      <c r="U13" s="248">
        <v>5080</v>
      </c>
      <c r="V13" s="248">
        <v>273</v>
      </c>
      <c r="W13" s="248">
        <v>76</v>
      </c>
      <c r="X13" s="248">
        <v>25216</v>
      </c>
      <c r="Y13" s="248">
        <v>2671</v>
      </c>
      <c r="Z13" s="248">
        <v>633</v>
      </c>
      <c r="AA13" s="248">
        <v>2143</v>
      </c>
    </row>
    <row r="14" spans="1:32" s="10" customFormat="1" ht="14.1" customHeight="1">
      <c r="A14" s="709"/>
      <c r="B14" s="14" t="s">
        <v>99</v>
      </c>
      <c r="C14" s="248">
        <f t="shared" si="1"/>
        <v>183058</v>
      </c>
      <c r="D14" s="248">
        <f>SUM(E14:Z14)</f>
        <v>182833</v>
      </c>
      <c r="E14" s="249">
        <v>1128</v>
      </c>
      <c r="F14" s="250">
        <v>650</v>
      </c>
      <c r="G14" s="250">
        <v>15077</v>
      </c>
      <c r="H14" s="250">
        <v>3799</v>
      </c>
      <c r="I14" s="250">
        <v>43746</v>
      </c>
      <c r="J14" s="249">
        <v>15958</v>
      </c>
      <c r="K14" s="250">
        <v>11332</v>
      </c>
      <c r="L14" s="249">
        <v>1774</v>
      </c>
      <c r="M14" s="250">
        <v>9991</v>
      </c>
      <c r="N14" s="249">
        <v>576</v>
      </c>
      <c r="O14" s="249">
        <v>10414</v>
      </c>
      <c r="P14" s="249">
        <v>5967</v>
      </c>
      <c r="Q14" s="249">
        <v>28360</v>
      </c>
      <c r="R14" s="249">
        <v>8643</v>
      </c>
      <c r="S14" s="249">
        <v>397</v>
      </c>
      <c r="T14" s="249">
        <v>13655</v>
      </c>
      <c r="U14" s="249">
        <v>2510</v>
      </c>
      <c r="V14" s="249">
        <v>131</v>
      </c>
      <c r="W14" s="249">
        <v>37</v>
      </c>
      <c r="X14" s="249">
        <v>7697</v>
      </c>
      <c r="Y14" s="249">
        <v>820</v>
      </c>
      <c r="Z14" s="249">
        <v>171</v>
      </c>
      <c r="AA14" s="249">
        <v>225</v>
      </c>
    </row>
    <row r="15" spans="1:32" s="10" customFormat="1" ht="14.1" customHeight="1">
      <c r="A15" s="709"/>
      <c r="B15" s="14" t="s">
        <v>100</v>
      </c>
      <c r="C15" s="248">
        <f t="shared" si="1"/>
        <v>200308</v>
      </c>
      <c r="D15" s="248">
        <f t="shared" ref="D15:D50" si="3">SUM(E15:Z15)</f>
        <v>198390</v>
      </c>
      <c r="E15" s="249">
        <v>368</v>
      </c>
      <c r="F15" s="249">
        <v>301</v>
      </c>
      <c r="G15" s="249">
        <v>9651</v>
      </c>
      <c r="H15" s="249">
        <v>2843</v>
      </c>
      <c r="I15" s="249">
        <v>48918</v>
      </c>
      <c r="J15" s="249">
        <v>13802</v>
      </c>
      <c r="K15" s="249">
        <v>13342</v>
      </c>
      <c r="L15" s="249">
        <v>1613</v>
      </c>
      <c r="M15" s="249">
        <v>8868</v>
      </c>
      <c r="N15" s="249">
        <v>389</v>
      </c>
      <c r="O15" s="249">
        <v>12163</v>
      </c>
      <c r="P15" s="249">
        <v>5831</v>
      </c>
      <c r="Q15" s="249">
        <v>33688</v>
      </c>
      <c r="R15" s="249">
        <v>6494</v>
      </c>
      <c r="S15" s="249">
        <v>927</v>
      </c>
      <c r="T15" s="249">
        <v>16609</v>
      </c>
      <c r="U15" s="249">
        <v>2570</v>
      </c>
      <c r="V15" s="249">
        <v>142</v>
      </c>
      <c r="W15" s="249">
        <v>39</v>
      </c>
      <c r="X15" s="249">
        <v>17519</v>
      </c>
      <c r="Y15" s="249">
        <v>1851</v>
      </c>
      <c r="Z15" s="249">
        <v>462</v>
      </c>
      <c r="AA15" s="249">
        <v>1918</v>
      </c>
    </row>
    <row r="16" spans="1:32" s="10" customFormat="1" ht="14.1" customHeight="1">
      <c r="A16" s="709" t="s">
        <v>298</v>
      </c>
      <c r="B16" s="14" t="s">
        <v>98</v>
      </c>
      <c r="C16" s="248">
        <f t="shared" si="1"/>
        <v>354716</v>
      </c>
      <c r="D16" s="248">
        <f t="shared" si="3"/>
        <v>352484</v>
      </c>
      <c r="E16" s="248">
        <v>1849</v>
      </c>
      <c r="F16" s="248">
        <v>865</v>
      </c>
      <c r="G16" s="248">
        <v>21070</v>
      </c>
      <c r="H16" s="248">
        <v>5556</v>
      </c>
      <c r="I16" s="248">
        <v>83240</v>
      </c>
      <c r="J16" s="248">
        <v>26174</v>
      </c>
      <c r="K16" s="248">
        <v>22995</v>
      </c>
      <c r="L16" s="248">
        <v>2882</v>
      </c>
      <c r="M16" s="248">
        <v>14757</v>
      </c>
      <c r="N16" s="248">
        <v>830</v>
      </c>
      <c r="O16" s="248">
        <v>22614</v>
      </c>
      <c r="P16" s="248">
        <v>9628</v>
      </c>
      <c r="Q16" s="248">
        <v>63329</v>
      </c>
      <c r="R16" s="248">
        <v>13667</v>
      </c>
      <c r="S16" s="248">
        <v>1273</v>
      </c>
      <c r="T16" s="248">
        <v>28805</v>
      </c>
      <c r="U16" s="248">
        <v>4531</v>
      </c>
      <c r="V16" s="248">
        <v>352</v>
      </c>
      <c r="W16" s="248">
        <v>73</v>
      </c>
      <c r="X16" s="248">
        <v>24916</v>
      </c>
      <c r="Y16" s="248">
        <v>2452</v>
      </c>
      <c r="Z16" s="248">
        <v>626</v>
      </c>
      <c r="AA16" s="248">
        <v>2232</v>
      </c>
    </row>
    <row r="17" spans="1:27" s="10" customFormat="1" ht="14.1" customHeight="1">
      <c r="A17" s="709"/>
      <c r="B17" s="14" t="s">
        <v>99</v>
      </c>
      <c r="C17" s="248">
        <f t="shared" si="1"/>
        <v>172376</v>
      </c>
      <c r="D17" s="248">
        <f t="shared" si="3"/>
        <v>172188</v>
      </c>
      <c r="E17" s="249">
        <v>1397</v>
      </c>
      <c r="F17" s="249">
        <v>626</v>
      </c>
      <c r="G17" s="249">
        <v>12865</v>
      </c>
      <c r="H17" s="249">
        <v>3265</v>
      </c>
      <c r="I17" s="249">
        <v>40009</v>
      </c>
      <c r="J17" s="249">
        <v>14467</v>
      </c>
      <c r="K17" s="249">
        <v>11304</v>
      </c>
      <c r="L17" s="249">
        <v>1620</v>
      </c>
      <c r="M17" s="249">
        <v>8247</v>
      </c>
      <c r="N17" s="249">
        <v>542</v>
      </c>
      <c r="O17" s="249">
        <v>11077</v>
      </c>
      <c r="P17" s="249">
        <v>5102</v>
      </c>
      <c r="Q17" s="249">
        <v>30352</v>
      </c>
      <c r="R17" s="249">
        <v>7961</v>
      </c>
      <c r="S17" s="249">
        <v>329</v>
      </c>
      <c r="T17" s="249">
        <v>12360</v>
      </c>
      <c r="U17" s="249">
        <v>2212</v>
      </c>
      <c r="V17" s="249">
        <v>182</v>
      </c>
      <c r="W17" s="249">
        <v>49</v>
      </c>
      <c r="X17" s="249">
        <v>7374</v>
      </c>
      <c r="Y17" s="249">
        <v>694</v>
      </c>
      <c r="Z17" s="249">
        <v>154</v>
      </c>
      <c r="AA17" s="249">
        <v>188</v>
      </c>
    </row>
    <row r="18" spans="1:27" s="10" customFormat="1" ht="14.1" customHeight="1">
      <c r="A18" s="709"/>
      <c r="B18" s="14" t="s">
        <v>100</v>
      </c>
      <c r="C18" s="248">
        <f t="shared" si="1"/>
        <v>182340</v>
      </c>
      <c r="D18" s="248">
        <f t="shared" si="3"/>
        <v>180296</v>
      </c>
      <c r="E18" s="249">
        <v>452</v>
      </c>
      <c r="F18" s="249">
        <v>239</v>
      </c>
      <c r="G18" s="249">
        <v>8205</v>
      </c>
      <c r="H18" s="249">
        <v>2291</v>
      </c>
      <c r="I18" s="249">
        <v>43231</v>
      </c>
      <c r="J18" s="249">
        <v>11707</v>
      </c>
      <c r="K18" s="249">
        <v>11691</v>
      </c>
      <c r="L18" s="249">
        <v>1262</v>
      </c>
      <c r="M18" s="249">
        <v>6510</v>
      </c>
      <c r="N18" s="249">
        <v>288</v>
      </c>
      <c r="O18" s="249">
        <v>11537</v>
      </c>
      <c r="P18" s="249">
        <v>4526</v>
      </c>
      <c r="Q18" s="249">
        <v>32977</v>
      </c>
      <c r="R18" s="249">
        <v>5706</v>
      </c>
      <c r="S18" s="249">
        <v>944</v>
      </c>
      <c r="T18" s="249">
        <v>16445</v>
      </c>
      <c r="U18" s="249">
        <v>2319</v>
      </c>
      <c r="V18" s="249">
        <v>170</v>
      </c>
      <c r="W18" s="249">
        <v>24</v>
      </c>
      <c r="X18" s="249">
        <v>17542</v>
      </c>
      <c r="Y18" s="249">
        <v>1758</v>
      </c>
      <c r="Z18" s="249">
        <v>472</v>
      </c>
      <c r="AA18" s="249">
        <v>2044</v>
      </c>
    </row>
    <row r="19" spans="1:27" s="10" customFormat="1" ht="14.1" customHeight="1">
      <c r="A19" s="709" t="s">
        <v>299</v>
      </c>
      <c r="B19" s="14" t="s">
        <v>98</v>
      </c>
      <c r="C19" s="248">
        <f t="shared" si="1"/>
        <v>82470</v>
      </c>
      <c r="D19" s="248">
        <f t="shared" si="3"/>
        <v>81463</v>
      </c>
      <c r="E19" s="248">
        <v>244</v>
      </c>
      <c r="F19" s="248">
        <v>130</v>
      </c>
      <c r="G19" s="248">
        <v>2953</v>
      </c>
      <c r="H19" s="248">
        <v>951</v>
      </c>
      <c r="I19" s="248">
        <v>14707</v>
      </c>
      <c r="J19" s="248">
        <v>5650</v>
      </c>
      <c r="K19" s="248">
        <v>4193</v>
      </c>
      <c r="L19" s="248">
        <v>704</v>
      </c>
      <c r="M19" s="248">
        <v>2549</v>
      </c>
      <c r="N19" s="248">
        <v>172</v>
      </c>
      <c r="O19" s="248">
        <v>4194</v>
      </c>
      <c r="P19" s="248">
        <v>2016</v>
      </c>
      <c r="Q19" s="248">
        <v>15783</v>
      </c>
      <c r="R19" s="248">
        <v>4935</v>
      </c>
      <c r="S19" s="248">
        <v>407</v>
      </c>
      <c r="T19" s="248">
        <v>10135</v>
      </c>
      <c r="U19" s="248">
        <v>1409</v>
      </c>
      <c r="V19" s="248">
        <v>47</v>
      </c>
      <c r="W19" s="248">
        <v>15</v>
      </c>
      <c r="X19" s="248">
        <v>8824</v>
      </c>
      <c r="Y19" s="248">
        <v>1261</v>
      </c>
      <c r="Z19" s="248">
        <v>184</v>
      </c>
      <c r="AA19" s="248">
        <v>1007</v>
      </c>
    </row>
    <row r="20" spans="1:27" s="10" customFormat="1" ht="14.1" customHeight="1">
      <c r="A20" s="709"/>
      <c r="B20" s="14" t="s">
        <v>99</v>
      </c>
      <c r="C20" s="248">
        <f t="shared" si="1"/>
        <v>41706</v>
      </c>
      <c r="D20" s="248">
        <f t="shared" si="3"/>
        <v>41613</v>
      </c>
      <c r="E20" s="249">
        <v>195</v>
      </c>
      <c r="F20" s="249">
        <v>103</v>
      </c>
      <c r="G20" s="249">
        <v>1878</v>
      </c>
      <c r="H20" s="249">
        <v>578</v>
      </c>
      <c r="I20" s="249">
        <v>7031</v>
      </c>
      <c r="J20" s="249">
        <v>3003</v>
      </c>
      <c r="K20" s="249">
        <v>2227</v>
      </c>
      <c r="L20" s="249">
        <v>381</v>
      </c>
      <c r="M20" s="249">
        <v>1427</v>
      </c>
      <c r="N20" s="249">
        <v>107</v>
      </c>
      <c r="O20" s="249">
        <v>2149</v>
      </c>
      <c r="P20" s="249">
        <v>1110</v>
      </c>
      <c r="Q20" s="249">
        <v>8277</v>
      </c>
      <c r="R20" s="249">
        <v>3061</v>
      </c>
      <c r="S20" s="249">
        <v>92</v>
      </c>
      <c r="T20" s="249">
        <v>5435</v>
      </c>
      <c r="U20" s="249">
        <v>766</v>
      </c>
      <c r="V20" s="249">
        <v>36</v>
      </c>
      <c r="W20" s="249">
        <v>7</v>
      </c>
      <c r="X20" s="249">
        <v>3274</v>
      </c>
      <c r="Y20" s="249">
        <v>417</v>
      </c>
      <c r="Z20" s="249">
        <v>59</v>
      </c>
      <c r="AA20" s="249">
        <v>93</v>
      </c>
    </row>
    <row r="21" spans="1:27" s="10" customFormat="1" ht="14.1" customHeight="1">
      <c r="A21" s="709"/>
      <c r="B21" s="14" t="s">
        <v>100</v>
      </c>
      <c r="C21" s="248">
        <f t="shared" si="1"/>
        <v>40764</v>
      </c>
      <c r="D21" s="248">
        <f t="shared" si="3"/>
        <v>39850</v>
      </c>
      <c r="E21" s="249">
        <v>49</v>
      </c>
      <c r="F21" s="249">
        <v>27</v>
      </c>
      <c r="G21" s="249">
        <v>1075</v>
      </c>
      <c r="H21" s="249">
        <v>373</v>
      </c>
      <c r="I21" s="249">
        <v>7676</v>
      </c>
      <c r="J21" s="249">
        <v>2647</v>
      </c>
      <c r="K21" s="249">
        <v>1966</v>
      </c>
      <c r="L21" s="249">
        <v>323</v>
      </c>
      <c r="M21" s="249">
        <v>1122</v>
      </c>
      <c r="N21" s="249">
        <v>65</v>
      </c>
      <c r="O21" s="249">
        <v>2045</v>
      </c>
      <c r="P21" s="249">
        <v>906</v>
      </c>
      <c r="Q21" s="249">
        <v>7506</v>
      </c>
      <c r="R21" s="249">
        <v>1874</v>
      </c>
      <c r="S21" s="249">
        <v>315</v>
      </c>
      <c r="T21" s="249">
        <v>4700</v>
      </c>
      <c r="U21" s="249">
        <v>643</v>
      </c>
      <c r="V21" s="249">
        <v>11</v>
      </c>
      <c r="W21" s="249">
        <v>8</v>
      </c>
      <c r="X21" s="249">
        <v>5550</v>
      </c>
      <c r="Y21" s="249">
        <v>844</v>
      </c>
      <c r="Z21" s="249">
        <v>125</v>
      </c>
      <c r="AA21" s="249">
        <v>914</v>
      </c>
    </row>
    <row r="22" spans="1:27" s="10" customFormat="1" ht="14.1" customHeight="1">
      <c r="A22" s="709" t="s">
        <v>300</v>
      </c>
      <c r="B22" s="14" t="s">
        <v>98</v>
      </c>
      <c r="C22" s="248">
        <f t="shared" si="1"/>
        <v>147115</v>
      </c>
      <c r="D22" s="248">
        <f t="shared" si="3"/>
        <v>146064</v>
      </c>
      <c r="E22" s="248">
        <v>384</v>
      </c>
      <c r="F22" s="248">
        <v>206</v>
      </c>
      <c r="G22" s="248">
        <v>6374</v>
      </c>
      <c r="H22" s="248">
        <v>1877</v>
      </c>
      <c r="I22" s="248">
        <v>32304</v>
      </c>
      <c r="J22" s="248">
        <v>11071</v>
      </c>
      <c r="K22" s="248">
        <v>8888</v>
      </c>
      <c r="L22" s="248">
        <v>1290</v>
      </c>
      <c r="M22" s="248">
        <v>5924</v>
      </c>
      <c r="N22" s="248">
        <v>301</v>
      </c>
      <c r="O22" s="248">
        <v>9683</v>
      </c>
      <c r="P22" s="248">
        <v>3943</v>
      </c>
      <c r="Q22" s="248">
        <v>29914</v>
      </c>
      <c r="R22" s="248">
        <v>6360</v>
      </c>
      <c r="S22" s="248">
        <v>583</v>
      </c>
      <c r="T22" s="248">
        <v>13467</v>
      </c>
      <c r="U22" s="248">
        <v>1544</v>
      </c>
      <c r="V22" s="248">
        <v>112</v>
      </c>
      <c r="W22" s="248">
        <v>30</v>
      </c>
      <c r="X22" s="248">
        <v>10614</v>
      </c>
      <c r="Y22" s="248">
        <v>943</v>
      </c>
      <c r="Z22" s="248">
        <v>252</v>
      </c>
      <c r="AA22" s="248">
        <v>1051</v>
      </c>
    </row>
    <row r="23" spans="1:27" s="10" customFormat="1" ht="14.1" customHeight="1">
      <c r="A23" s="709"/>
      <c r="B23" s="14" t="s">
        <v>99</v>
      </c>
      <c r="C23" s="248">
        <f t="shared" si="1"/>
        <v>73401</v>
      </c>
      <c r="D23" s="248">
        <f t="shared" si="3"/>
        <v>73289</v>
      </c>
      <c r="E23" s="249">
        <v>296</v>
      </c>
      <c r="F23" s="249">
        <v>150</v>
      </c>
      <c r="G23" s="249">
        <v>4107</v>
      </c>
      <c r="H23" s="249">
        <v>1058</v>
      </c>
      <c r="I23" s="249">
        <v>15695</v>
      </c>
      <c r="J23" s="249">
        <v>6054</v>
      </c>
      <c r="K23" s="249">
        <v>4509</v>
      </c>
      <c r="L23" s="249">
        <v>745</v>
      </c>
      <c r="M23" s="249">
        <v>3448</v>
      </c>
      <c r="N23" s="249">
        <v>190</v>
      </c>
      <c r="O23" s="249">
        <v>4743</v>
      </c>
      <c r="P23" s="249">
        <v>2141</v>
      </c>
      <c r="Q23" s="249">
        <v>15311</v>
      </c>
      <c r="R23" s="249">
        <v>3848</v>
      </c>
      <c r="S23" s="249">
        <v>142</v>
      </c>
      <c r="T23" s="249">
        <v>6051</v>
      </c>
      <c r="U23" s="249">
        <v>713</v>
      </c>
      <c r="V23" s="249">
        <v>54</v>
      </c>
      <c r="W23" s="249">
        <v>23</v>
      </c>
      <c r="X23" s="249">
        <v>3660</v>
      </c>
      <c r="Y23" s="249">
        <v>288</v>
      </c>
      <c r="Z23" s="249">
        <v>63</v>
      </c>
      <c r="AA23" s="249">
        <v>112</v>
      </c>
    </row>
    <row r="24" spans="1:27" s="10" customFormat="1" ht="14.1" customHeight="1">
      <c r="A24" s="709"/>
      <c r="B24" s="14" t="s">
        <v>100</v>
      </c>
      <c r="C24" s="248">
        <f t="shared" si="1"/>
        <v>73714</v>
      </c>
      <c r="D24" s="248">
        <f t="shared" si="3"/>
        <v>72775</v>
      </c>
      <c r="E24" s="249">
        <v>88</v>
      </c>
      <c r="F24" s="249">
        <v>56</v>
      </c>
      <c r="G24" s="249">
        <v>2267</v>
      </c>
      <c r="H24" s="249">
        <v>819</v>
      </c>
      <c r="I24" s="249">
        <v>16609</v>
      </c>
      <c r="J24" s="249">
        <v>5017</v>
      </c>
      <c r="K24" s="249">
        <v>4379</v>
      </c>
      <c r="L24" s="249">
        <v>545</v>
      </c>
      <c r="M24" s="249">
        <v>2476</v>
      </c>
      <c r="N24" s="249">
        <v>111</v>
      </c>
      <c r="O24" s="249">
        <v>4940</v>
      </c>
      <c r="P24" s="249">
        <v>1802</v>
      </c>
      <c r="Q24" s="249">
        <v>14603</v>
      </c>
      <c r="R24" s="249">
        <v>2512</v>
      </c>
      <c r="S24" s="249">
        <v>441</v>
      </c>
      <c r="T24" s="249">
        <v>7416</v>
      </c>
      <c r="U24" s="249">
        <v>831</v>
      </c>
      <c r="V24" s="249">
        <v>58</v>
      </c>
      <c r="W24" s="249">
        <v>7</v>
      </c>
      <c r="X24" s="249">
        <v>6954</v>
      </c>
      <c r="Y24" s="249">
        <v>655</v>
      </c>
      <c r="Z24" s="249">
        <v>189</v>
      </c>
      <c r="AA24" s="249">
        <v>939</v>
      </c>
    </row>
    <row r="25" spans="1:27" s="10" customFormat="1" ht="14.1" customHeight="1">
      <c r="A25" s="709" t="s">
        <v>301</v>
      </c>
      <c r="B25" s="14" t="s">
        <v>98</v>
      </c>
      <c r="C25" s="248">
        <f t="shared" si="1"/>
        <v>138444</v>
      </c>
      <c r="D25" s="248">
        <f t="shared" si="3"/>
        <v>137231</v>
      </c>
      <c r="E25" s="248">
        <v>365</v>
      </c>
      <c r="F25" s="248">
        <v>200</v>
      </c>
      <c r="G25" s="248">
        <v>6869</v>
      </c>
      <c r="H25" s="248">
        <v>1776</v>
      </c>
      <c r="I25" s="248">
        <v>31682</v>
      </c>
      <c r="J25" s="248">
        <v>10928</v>
      </c>
      <c r="K25" s="248">
        <v>8095</v>
      </c>
      <c r="L25" s="248">
        <v>1152</v>
      </c>
      <c r="M25" s="248">
        <v>6389</v>
      </c>
      <c r="N25" s="248">
        <v>433</v>
      </c>
      <c r="O25" s="248">
        <v>8557</v>
      </c>
      <c r="P25" s="248">
        <v>4432</v>
      </c>
      <c r="Q25" s="248">
        <v>23459</v>
      </c>
      <c r="R25" s="248">
        <v>6016</v>
      </c>
      <c r="S25" s="248">
        <v>585</v>
      </c>
      <c r="T25" s="248">
        <v>13624</v>
      </c>
      <c r="U25" s="248">
        <v>2078</v>
      </c>
      <c r="V25" s="248">
        <v>96</v>
      </c>
      <c r="W25" s="248">
        <v>14</v>
      </c>
      <c r="X25" s="248">
        <v>9112</v>
      </c>
      <c r="Y25" s="248">
        <v>1126</v>
      </c>
      <c r="Z25" s="248">
        <v>243</v>
      </c>
      <c r="AA25" s="248">
        <v>1213</v>
      </c>
    </row>
    <row r="26" spans="1:27" s="10" customFormat="1" ht="14.1" customHeight="1">
      <c r="A26" s="709"/>
      <c r="B26" s="14" t="s">
        <v>99</v>
      </c>
      <c r="C26" s="248">
        <f t="shared" si="1"/>
        <v>67894</v>
      </c>
      <c r="D26" s="248">
        <f t="shared" si="3"/>
        <v>67759</v>
      </c>
      <c r="E26" s="249">
        <v>272</v>
      </c>
      <c r="F26" s="249">
        <v>128</v>
      </c>
      <c r="G26" s="249">
        <v>4320</v>
      </c>
      <c r="H26" s="249">
        <v>1005</v>
      </c>
      <c r="I26" s="249">
        <v>14794</v>
      </c>
      <c r="J26" s="249">
        <v>5813</v>
      </c>
      <c r="K26" s="249">
        <v>3724</v>
      </c>
      <c r="L26" s="249">
        <v>635</v>
      </c>
      <c r="M26" s="249">
        <v>3366</v>
      </c>
      <c r="N26" s="249">
        <v>251</v>
      </c>
      <c r="O26" s="249">
        <v>4074</v>
      </c>
      <c r="P26" s="249">
        <v>2320</v>
      </c>
      <c r="Q26" s="249">
        <v>11561</v>
      </c>
      <c r="R26" s="249">
        <v>3567</v>
      </c>
      <c r="S26" s="249">
        <v>159</v>
      </c>
      <c r="T26" s="249">
        <v>6941</v>
      </c>
      <c r="U26" s="249">
        <v>1048</v>
      </c>
      <c r="V26" s="249">
        <v>43</v>
      </c>
      <c r="W26" s="249">
        <v>9</v>
      </c>
      <c r="X26" s="249">
        <v>3265</v>
      </c>
      <c r="Y26" s="249">
        <v>371</v>
      </c>
      <c r="Z26" s="249">
        <v>93</v>
      </c>
      <c r="AA26" s="249">
        <v>135</v>
      </c>
    </row>
    <row r="27" spans="1:27" s="10" customFormat="1" ht="14.1" customHeight="1">
      <c r="A27" s="709"/>
      <c r="B27" s="14" t="s">
        <v>100</v>
      </c>
      <c r="C27" s="248">
        <f t="shared" si="1"/>
        <v>70550</v>
      </c>
      <c r="D27" s="248">
        <f t="shared" si="3"/>
        <v>69472</v>
      </c>
      <c r="E27" s="249">
        <v>93</v>
      </c>
      <c r="F27" s="249">
        <v>72</v>
      </c>
      <c r="G27" s="249">
        <v>2549</v>
      </c>
      <c r="H27" s="250">
        <v>771</v>
      </c>
      <c r="I27" s="250">
        <v>16888</v>
      </c>
      <c r="J27" s="250">
        <v>5115</v>
      </c>
      <c r="K27" s="250">
        <v>4371</v>
      </c>
      <c r="L27" s="249">
        <v>517</v>
      </c>
      <c r="M27" s="250">
        <v>3023</v>
      </c>
      <c r="N27" s="249">
        <v>182</v>
      </c>
      <c r="O27" s="250">
        <v>4483</v>
      </c>
      <c r="P27" s="249">
        <v>2112</v>
      </c>
      <c r="Q27" s="249">
        <v>11898</v>
      </c>
      <c r="R27" s="249">
        <v>2449</v>
      </c>
      <c r="S27" s="249">
        <v>426</v>
      </c>
      <c r="T27" s="249">
        <v>6683</v>
      </c>
      <c r="U27" s="249">
        <v>1030</v>
      </c>
      <c r="V27" s="249">
        <v>53</v>
      </c>
      <c r="W27" s="249">
        <v>5</v>
      </c>
      <c r="X27" s="249">
        <v>5847</v>
      </c>
      <c r="Y27" s="249">
        <v>755</v>
      </c>
      <c r="Z27" s="249">
        <v>150</v>
      </c>
      <c r="AA27" s="249">
        <v>1078</v>
      </c>
    </row>
    <row r="28" spans="1:27" s="10" customFormat="1" ht="14.1" customHeight="1">
      <c r="A28" s="709" t="s">
        <v>302</v>
      </c>
      <c r="B28" s="14" t="s">
        <v>98</v>
      </c>
      <c r="C28" s="248">
        <f t="shared" si="1"/>
        <v>79610</v>
      </c>
      <c r="D28" s="248">
        <f t="shared" si="3"/>
        <v>78048</v>
      </c>
      <c r="E28" s="248">
        <v>183</v>
      </c>
      <c r="F28" s="248">
        <v>95</v>
      </c>
      <c r="G28" s="248">
        <v>2841</v>
      </c>
      <c r="H28" s="248">
        <v>877</v>
      </c>
      <c r="I28" s="248">
        <v>15277</v>
      </c>
      <c r="J28" s="248">
        <v>5639</v>
      </c>
      <c r="K28" s="248">
        <v>3523</v>
      </c>
      <c r="L28" s="248">
        <v>588</v>
      </c>
      <c r="M28" s="248">
        <v>2634</v>
      </c>
      <c r="N28" s="248">
        <v>170</v>
      </c>
      <c r="O28" s="248">
        <v>4484</v>
      </c>
      <c r="P28" s="248">
        <v>1894</v>
      </c>
      <c r="Q28" s="248">
        <v>15727</v>
      </c>
      <c r="R28" s="248">
        <v>4099</v>
      </c>
      <c r="S28" s="248">
        <v>254</v>
      </c>
      <c r="T28" s="248">
        <v>10097</v>
      </c>
      <c r="U28" s="248">
        <v>1221</v>
      </c>
      <c r="V28" s="248">
        <v>59</v>
      </c>
      <c r="W28" s="248">
        <v>18</v>
      </c>
      <c r="X28" s="248">
        <v>7322</v>
      </c>
      <c r="Y28" s="248">
        <v>906</v>
      </c>
      <c r="Z28" s="248">
        <v>140</v>
      </c>
      <c r="AA28" s="248">
        <v>1562</v>
      </c>
    </row>
    <row r="29" spans="1:27" s="10" customFormat="1" ht="14.1" customHeight="1">
      <c r="A29" s="709"/>
      <c r="B29" s="14" t="s">
        <v>99</v>
      </c>
      <c r="C29" s="248">
        <f t="shared" si="1"/>
        <v>40252</v>
      </c>
      <c r="D29" s="248">
        <f t="shared" si="3"/>
        <v>40037</v>
      </c>
      <c r="E29" s="249">
        <v>130</v>
      </c>
      <c r="F29" s="249">
        <v>70</v>
      </c>
      <c r="G29" s="249">
        <v>1731</v>
      </c>
      <c r="H29" s="249">
        <v>495</v>
      </c>
      <c r="I29" s="249">
        <v>7137</v>
      </c>
      <c r="J29" s="249">
        <v>3024</v>
      </c>
      <c r="K29" s="249">
        <v>1705</v>
      </c>
      <c r="L29" s="249">
        <v>325</v>
      </c>
      <c r="M29" s="249">
        <v>1547</v>
      </c>
      <c r="N29" s="249">
        <v>104</v>
      </c>
      <c r="O29" s="249">
        <v>2324</v>
      </c>
      <c r="P29" s="249">
        <v>1013</v>
      </c>
      <c r="Q29" s="249">
        <v>8663</v>
      </c>
      <c r="R29" s="249">
        <v>2387</v>
      </c>
      <c r="S29" s="249">
        <v>60</v>
      </c>
      <c r="T29" s="249">
        <v>5370</v>
      </c>
      <c r="U29" s="249">
        <v>635</v>
      </c>
      <c r="V29" s="249">
        <v>37</v>
      </c>
      <c r="W29" s="249">
        <v>10</v>
      </c>
      <c r="X29" s="249">
        <v>2889</v>
      </c>
      <c r="Y29" s="249">
        <v>339</v>
      </c>
      <c r="Z29" s="249">
        <v>42</v>
      </c>
      <c r="AA29" s="249">
        <v>215</v>
      </c>
    </row>
    <row r="30" spans="1:27" s="10" customFormat="1" ht="14.1" customHeight="1">
      <c r="A30" s="709"/>
      <c r="B30" s="14" t="s">
        <v>100</v>
      </c>
      <c r="C30" s="248">
        <f t="shared" si="1"/>
        <v>39358</v>
      </c>
      <c r="D30" s="248">
        <f t="shared" si="3"/>
        <v>38011</v>
      </c>
      <c r="E30" s="249">
        <v>53</v>
      </c>
      <c r="F30" s="249">
        <v>25</v>
      </c>
      <c r="G30" s="249">
        <v>1110</v>
      </c>
      <c r="H30" s="249">
        <v>382</v>
      </c>
      <c r="I30" s="249">
        <v>8140</v>
      </c>
      <c r="J30" s="249">
        <v>2615</v>
      </c>
      <c r="K30" s="249">
        <v>1818</v>
      </c>
      <c r="L30" s="249">
        <v>263</v>
      </c>
      <c r="M30" s="249">
        <v>1087</v>
      </c>
      <c r="N30" s="249">
        <v>66</v>
      </c>
      <c r="O30" s="249">
        <v>2160</v>
      </c>
      <c r="P30" s="249">
        <v>881</v>
      </c>
      <c r="Q30" s="249">
        <v>7064</v>
      </c>
      <c r="R30" s="249">
        <v>1712</v>
      </c>
      <c r="S30" s="249">
        <v>194</v>
      </c>
      <c r="T30" s="249">
        <v>4727</v>
      </c>
      <c r="U30" s="249">
        <v>586</v>
      </c>
      <c r="V30" s="249">
        <v>22</v>
      </c>
      <c r="W30" s="249">
        <v>8</v>
      </c>
      <c r="X30" s="249">
        <v>4433</v>
      </c>
      <c r="Y30" s="249">
        <v>567</v>
      </c>
      <c r="Z30" s="249">
        <v>98</v>
      </c>
      <c r="AA30" s="249">
        <v>1347</v>
      </c>
    </row>
    <row r="31" spans="1:27" s="10" customFormat="1" ht="14.1" customHeight="1">
      <c r="A31" s="709" t="s">
        <v>303</v>
      </c>
      <c r="B31" s="14" t="s">
        <v>98</v>
      </c>
      <c r="C31" s="248">
        <f t="shared" si="1"/>
        <v>139780</v>
      </c>
      <c r="D31" s="248">
        <f t="shared" si="3"/>
        <v>138754</v>
      </c>
      <c r="E31" s="248">
        <v>653</v>
      </c>
      <c r="F31" s="248">
        <v>376</v>
      </c>
      <c r="G31" s="248">
        <v>6580</v>
      </c>
      <c r="H31" s="248">
        <v>1892</v>
      </c>
      <c r="I31" s="248">
        <v>29126</v>
      </c>
      <c r="J31" s="248">
        <v>9597</v>
      </c>
      <c r="K31" s="248">
        <v>7797</v>
      </c>
      <c r="L31" s="248">
        <v>1485</v>
      </c>
      <c r="M31" s="248">
        <v>5734</v>
      </c>
      <c r="N31" s="248">
        <v>444</v>
      </c>
      <c r="O31" s="248">
        <v>9180</v>
      </c>
      <c r="P31" s="248">
        <v>3572</v>
      </c>
      <c r="Q31" s="248">
        <v>23458</v>
      </c>
      <c r="R31" s="248">
        <v>6654</v>
      </c>
      <c r="S31" s="248">
        <v>706</v>
      </c>
      <c r="T31" s="248">
        <v>15256</v>
      </c>
      <c r="U31" s="248">
        <v>2362</v>
      </c>
      <c r="V31" s="248">
        <v>94</v>
      </c>
      <c r="W31" s="248">
        <v>32</v>
      </c>
      <c r="X31" s="248">
        <v>12025</v>
      </c>
      <c r="Y31" s="248">
        <v>1475</v>
      </c>
      <c r="Z31" s="248">
        <v>256</v>
      </c>
      <c r="AA31" s="248">
        <v>1026</v>
      </c>
    </row>
    <row r="32" spans="1:27" s="10" customFormat="1" ht="14.1" customHeight="1">
      <c r="A32" s="709"/>
      <c r="B32" s="14" t="s">
        <v>99</v>
      </c>
      <c r="C32" s="248">
        <f t="shared" si="1"/>
        <v>68775</v>
      </c>
      <c r="D32" s="248">
        <f t="shared" si="3"/>
        <v>68657</v>
      </c>
      <c r="E32" s="249">
        <v>460</v>
      </c>
      <c r="F32" s="249">
        <v>263</v>
      </c>
      <c r="G32" s="249">
        <v>4011</v>
      </c>
      <c r="H32" s="249">
        <v>1051</v>
      </c>
      <c r="I32" s="249">
        <v>13512</v>
      </c>
      <c r="J32" s="249">
        <v>5215</v>
      </c>
      <c r="K32" s="249">
        <v>3719</v>
      </c>
      <c r="L32" s="249">
        <v>846</v>
      </c>
      <c r="M32" s="249">
        <v>3092</v>
      </c>
      <c r="N32" s="249">
        <v>291</v>
      </c>
      <c r="O32" s="249">
        <v>4524</v>
      </c>
      <c r="P32" s="249">
        <v>1924</v>
      </c>
      <c r="Q32" s="249">
        <v>11936</v>
      </c>
      <c r="R32" s="249">
        <v>4035</v>
      </c>
      <c r="S32" s="249">
        <v>245</v>
      </c>
      <c r="T32" s="249">
        <v>7505</v>
      </c>
      <c r="U32" s="249">
        <v>1247</v>
      </c>
      <c r="V32" s="249">
        <v>55</v>
      </c>
      <c r="W32" s="249">
        <v>17</v>
      </c>
      <c r="X32" s="249">
        <v>4168</v>
      </c>
      <c r="Y32" s="249">
        <v>463</v>
      </c>
      <c r="Z32" s="249">
        <v>78</v>
      </c>
      <c r="AA32" s="249">
        <v>118</v>
      </c>
    </row>
    <row r="33" spans="1:27" s="10" customFormat="1" ht="14.1" customHeight="1">
      <c r="A33" s="709"/>
      <c r="B33" s="14" t="s">
        <v>100</v>
      </c>
      <c r="C33" s="248">
        <f t="shared" si="1"/>
        <v>71005</v>
      </c>
      <c r="D33" s="248">
        <f t="shared" si="3"/>
        <v>70097</v>
      </c>
      <c r="E33" s="249">
        <v>193</v>
      </c>
      <c r="F33" s="249">
        <v>113</v>
      </c>
      <c r="G33" s="249">
        <v>2569</v>
      </c>
      <c r="H33" s="249">
        <v>841</v>
      </c>
      <c r="I33" s="249">
        <v>15614</v>
      </c>
      <c r="J33" s="249">
        <v>4382</v>
      </c>
      <c r="K33" s="249">
        <v>4078</v>
      </c>
      <c r="L33" s="249">
        <v>639</v>
      </c>
      <c r="M33" s="249">
        <v>2642</v>
      </c>
      <c r="N33" s="249">
        <v>153</v>
      </c>
      <c r="O33" s="249">
        <v>4656</v>
      </c>
      <c r="P33" s="249">
        <v>1648</v>
      </c>
      <c r="Q33" s="249">
        <v>11522</v>
      </c>
      <c r="R33" s="249">
        <v>2619</v>
      </c>
      <c r="S33" s="249">
        <v>461</v>
      </c>
      <c r="T33" s="249">
        <v>7751</v>
      </c>
      <c r="U33" s="249">
        <v>1115</v>
      </c>
      <c r="V33" s="249">
        <v>39</v>
      </c>
      <c r="W33" s="249">
        <v>15</v>
      </c>
      <c r="X33" s="249">
        <v>7857</v>
      </c>
      <c r="Y33" s="249">
        <v>1012</v>
      </c>
      <c r="Z33" s="249">
        <v>178</v>
      </c>
      <c r="AA33" s="249">
        <v>908</v>
      </c>
    </row>
    <row r="34" spans="1:27" s="10" customFormat="1" ht="14.1" customHeight="1">
      <c r="A34" s="709" t="s">
        <v>304</v>
      </c>
      <c r="B34" s="14" t="s">
        <v>98</v>
      </c>
      <c r="C34" s="248">
        <f t="shared" si="1"/>
        <v>175591</v>
      </c>
      <c r="D34" s="248">
        <f t="shared" si="3"/>
        <v>174168</v>
      </c>
      <c r="E34" s="248">
        <v>410</v>
      </c>
      <c r="F34" s="248">
        <v>265</v>
      </c>
      <c r="G34" s="248">
        <v>7516</v>
      </c>
      <c r="H34" s="248">
        <v>2128</v>
      </c>
      <c r="I34" s="248">
        <v>36037</v>
      </c>
      <c r="J34" s="248">
        <v>11985</v>
      </c>
      <c r="K34" s="248">
        <v>10002</v>
      </c>
      <c r="L34" s="248">
        <v>1615</v>
      </c>
      <c r="M34" s="248">
        <v>5877</v>
      </c>
      <c r="N34" s="248">
        <v>420</v>
      </c>
      <c r="O34" s="248">
        <v>10885</v>
      </c>
      <c r="P34" s="248">
        <v>4565</v>
      </c>
      <c r="Q34" s="248">
        <v>32289</v>
      </c>
      <c r="R34" s="248">
        <v>8658</v>
      </c>
      <c r="S34" s="248">
        <v>625</v>
      </c>
      <c r="T34" s="248">
        <v>19280</v>
      </c>
      <c r="U34" s="248">
        <v>2893</v>
      </c>
      <c r="V34" s="248">
        <v>161</v>
      </c>
      <c r="W34" s="248">
        <v>38</v>
      </c>
      <c r="X34" s="248">
        <v>16264</v>
      </c>
      <c r="Y34" s="248">
        <v>1864</v>
      </c>
      <c r="Z34" s="248">
        <v>391</v>
      </c>
      <c r="AA34" s="248">
        <v>1423</v>
      </c>
    </row>
    <row r="35" spans="1:27" s="10" customFormat="1" ht="14.1" customHeight="1">
      <c r="A35" s="709"/>
      <c r="B35" s="14" t="s">
        <v>99</v>
      </c>
      <c r="C35" s="248">
        <f t="shared" si="1"/>
        <v>86780</v>
      </c>
      <c r="D35" s="248">
        <f t="shared" si="3"/>
        <v>86629</v>
      </c>
      <c r="E35" s="249">
        <v>320</v>
      </c>
      <c r="F35" s="249">
        <v>198</v>
      </c>
      <c r="G35" s="249">
        <v>4806</v>
      </c>
      <c r="H35" s="249">
        <v>1271</v>
      </c>
      <c r="I35" s="249">
        <v>17204</v>
      </c>
      <c r="J35" s="249">
        <v>6701</v>
      </c>
      <c r="K35" s="249">
        <v>5050</v>
      </c>
      <c r="L35" s="249">
        <v>904</v>
      </c>
      <c r="M35" s="249">
        <v>3262</v>
      </c>
      <c r="N35" s="249">
        <v>262</v>
      </c>
      <c r="O35" s="249">
        <v>5359</v>
      </c>
      <c r="P35" s="249">
        <v>2406</v>
      </c>
      <c r="Q35" s="249">
        <v>16718</v>
      </c>
      <c r="R35" s="249">
        <v>5146</v>
      </c>
      <c r="S35" s="249">
        <v>127</v>
      </c>
      <c r="T35" s="249">
        <v>9128</v>
      </c>
      <c r="U35" s="249">
        <v>1503</v>
      </c>
      <c r="V35" s="249">
        <v>114</v>
      </c>
      <c r="W35" s="249">
        <v>31</v>
      </c>
      <c r="X35" s="249">
        <v>5456</v>
      </c>
      <c r="Y35" s="249">
        <v>548</v>
      </c>
      <c r="Z35" s="249">
        <v>115</v>
      </c>
      <c r="AA35" s="249">
        <v>151</v>
      </c>
    </row>
    <row r="36" spans="1:27" s="10" customFormat="1" ht="14.1" customHeight="1">
      <c r="A36" s="709"/>
      <c r="B36" s="14" t="s">
        <v>100</v>
      </c>
      <c r="C36" s="248">
        <f t="shared" si="1"/>
        <v>88811</v>
      </c>
      <c r="D36" s="248">
        <f t="shared" si="3"/>
        <v>87539</v>
      </c>
      <c r="E36" s="249">
        <v>90</v>
      </c>
      <c r="F36" s="249">
        <v>67</v>
      </c>
      <c r="G36" s="249">
        <v>2710</v>
      </c>
      <c r="H36" s="249">
        <v>857</v>
      </c>
      <c r="I36" s="249">
        <v>18833</v>
      </c>
      <c r="J36" s="249">
        <v>5284</v>
      </c>
      <c r="K36" s="249">
        <v>4952</v>
      </c>
      <c r="L36" s="249">
        <v>711</v>
      </c>
      <c r="M36" s="249">
        <v>2615</v>
      </c>
      <c r="N36" s="249">
        <v>158</v>
      </c>
      <c r="O36" s="249">
        <v>5526</v>
      </c>
      <c r="P36" s="249">
        <v>2159</v>
      </c>
      <c r="Q36" s="249">
        <v>15571</v>
      </c>
      <c r="R36" s="249">
        <v>3512</v>
      </c>
      <c r="S36" s="249">
        <v>498</v>
      </c>
      <c r="T36" s="249">
        <v>10152</v>
      </c>
      <c r="U36" s="249">
        <v>1390</v>
      </c>
      <c r="V36" s="249">
        <v>47</v>
      </c>
      <c r="W36" s="249">
        <v>7</v>
      </c>
      <c r="X36" s="249">
        <v>10808</v>
      </c>
      <c r="Y36" s="249">
        <v>1316</v>
      </c>
      <c r="Z36" s="249">
        <v>276</v>
      </c>
      <c r="AA36" s="249">
        <v>1272</v>
      </c>
    </row>
    <row r="37" spans="1:27" s="10" customFormat="1" ht="14.1" customHeight="1">
      <c r="A37" s="709" t="s">
        <v>305</v>
      </c>
      <c r="B37" s="14" t="s">
        <v>98</v>
      </c>
      <c r="C37" s="248">
        <f t="shared" si="1"/>
        <v>106891</v>
      </c>
      <c r="D37" s="248">
        <f t="shared" si="3"/>
        <v>106260</v>
      </c>
      <c r="E37" s="248">
        <v>714</v>
      </c>
      <c r="F37" s="248">
        <v>345</v>
      </c>
      <c r="G37" s="248">
        <v>5888</v>
      </c>
      <c r="H37" s="248">
        <v>1533</v>
      </c>
      <c r="I37" s="248">
        <v>22038</v>
      </c>
      <c r="J37" s="248">
        <v>7479</v>
      </c>
      <c r="K37" s="248">
        <v>5517</v>
      </c>
      <c r="L37" s="248">
        <v>1063</v>
      </c>
      <c r="M37" s="248">
        <v>4589</v>
      </c>
      <c r="N37" s="248">
        <v>275</v>
      </c>
      <c r="O37" s="248">
        <v>6896</v>
      </c>
      <c r="P37" s="248">
        <v>2826</v>
      </c>
      <c r="Q37" s="248">
        <v>19123</v>
      </c>
      <c r="R37" s="248">
        <v>4825</v>
      </c>
      <c r="S37" s="248">
        <v>694</v>
      </c>
      <c r="T37" s="248">
        <v>10538</v>
      </c>
      <c r="U37" s="248">
        <v>1676</v>
      </c>
      <c r="V37" s="248">
        <v>132</v>
      </c>
      <c r="W37" s="248">
        <v>21</v>
      </c>
      <c r="X37" s="248">
        <v>8770</v>
      </c>
      <c r="Y37" s="248">
        <v>1127</v>
      </c>
      <c r="Z37" s="248">
        <v>191</v>
      </c>
      <c r="AA37" s="248">
        <v>631</v>
      </c>
    </row>
    <row r="38" spans="1:27" s="10" customFormat="1" ht="14.1" customHeight="1">
      <c r="A38" s="709"/>
      <c r="B38" s="14" t="s">
        <v>99</v>
      </c>
      <c r="C38" s="248">
        <f t="shared" si="1"/>
        <v>53087</v>
      </c>
      <c r="D38" s="248">
        <f t="shared" si="3"/>
        <v>53031</v>
      </c>
      <c r="E38" s="249">
        <v>594</v>
      </c>
      <c r="F38" s="249">
        <v>272</v>
      </c>
      <c r="G38" s="249">
        <v>3815</v>
      </c>
      <c r="H38" s="249">
        <v>879</v>
      </c>
      <c r="I38" s="249">
        <v>10550</v>
      </c>
      <c r="J38" s="249">
        <v>4184</v>
      </c>
      <c r="K38" s="249">
        <v>2727</v>
      </c>
      <c r="L38" s="249">
        <v>585</v>
      </c>
      <c r="M38" s="249">
        <v>2413</v>
      </c>
      <c r="N38" s="249">
        <v>156</v>
      </c>
      <c r="O38" s="249">
        <v>3403</v>
      </c>
      <c r="P38" s="249">
        <v>1509</v>
      </c>
      <c r="Q38" s="249">
        <v>9797</v>
      </c>
      <c r="R38" s="249">
        <v>2922</v>
      </c>
      <c r="S38" s="249">
        <v>172</v>
      </c>
      <c r="T38" s="249">
        <v>4905</v>
      </c>
      <c r="U38" s="249">
        <v>801</v>
      </c>
      <c r="V38" s="249">
        <v>83</v>
      </c>
      <c r="W38" s="249">
        <v>15</v>
      </c>
      <c r="X38" s="249">
        <v>2890</v>
      </c>
      <c r="Y38" s="249">
        <v>322</v>
      </c>
      <c r="Z38" s="249">
        <v>37</v>
      </c>
      <c r="AA38" s="249">
        <v>56</v>
      </c>
    </row>
    <row r="39" spans="1:27" s="10" customFormat="1" ht="14.1" customHeight="1">
      <c r="A39" s="709"/>
      <c r="B39" s="14" t="s">
        <v>100</v>
      </c>
      <c r="C39" s="248">
        <f t="shared" si="1"/>
        <v>53804</v>
      </c>
      <c r="D39" s="248">
        <f t="shared" si="3"/>
        <v>53229</v>
      </c>
      <c r="E39" s="249">
        <v>120</v>
      </c>
      <c r="F39" s="249">
        <v>73</v>
      </c>
      <c r="G39" s="249">
        <v>2073</v>
      </c>
      <c r="H39" s="249">
        <v>654</v>
      </c>
      <c r="I39" s="249">
        <v>11488</v>
      </c>
      <c r="J39" s="249">
        <v>3295</v>
      </c>
      <c r="K39" s="249">
        <v>2790</v>
      </c>
      <c r="L39" s="249">
        <v>478</v>
      </c>
      <c r="M39" s="249">
        <v>2176</v>
      </c>
      <c r="N39" s="249">
        <v>119</v>
      </c>
      <c r="O39" s="249">
        <v>3493</v>
      </c>
      <c r="P39" s="249">
        <v>1317</v>
      </c>
      <c r="Q39" s="249">
        <v>9326</v>
      </c>
      <c r="R39" s="249">
        <v>1903</v>
      </c>
      <c r="S39" s="249">
        <v>522</v>
      </c>
      <c r="T39" s="249">
        <v>5633</v>
      </c>
      <c r="U39" s="249">
        <v>875</v>
      </c>
      <c r="V39" s="249">
        <v>49</v>
      </c>
      <c r="W39" s="249">
        <v>6</v>
      </c>
      <c r="X39" s="249">
        <v>5880</v>
      </c>
      <c r="Y39" s="249">
        <v>805</v>
      </c>
      <c r="Z39" s="249">
        <v>154</v>
      </c>
      <c r="AA39" s="249">
        <v>575</v>
      </c>
    </row>
    <row r="40" spans="1:27" s="10" customFormat="1" ht="14.1" customHeight="1">
      <c r="A40" s="709" t="s">
        <v>306</v>
      </c>
      <c r="B40" s="14" t="s">
        <v>98</v>
      </c>
      <c r="C40" s="248">
        <f t="shared" si="1"/>
        <v>194108</v>
      </c>
      <c r="D40" s="248">
        <f t="shared" si="3"/>
        <v>193102</v>
      </c>
      <c r="E40" s="248">
        <v>651</v>
      </c>
      <c r="F40" s="248">
        <v>333</v>
      </c>
      <c r="G40" s="248">
        <v>9606</v>
      </c>
      <c r="H40" s="248">
        <v>2572</v>
      </c>
      <c r="I40" s="248">
        <v>43219</v>
      </c>
      <c r="J40" s="248">
        <v>14288</v>
      </c>
      <c r="K40" s="248">
        <v>11546</v>
      </c>
      <c r="L40" s="248">
        <v>1759</v>
      </c>
      <c r="M40" s="248">
        <v>7594</v>
      </c>
      <c r="N40" s="248">
        <v>532</v>
      </c>
      <c r="O40" s="248">
        <v>12574</v>
      </c>
      <c r="P40" s="248">
        <v>5337</v>
      </c>
      <c r="Q40" s="248">
        <v>37264</v>
      </c>
      <c r="R40" s="248">
        <v>8477</v>
      </c>
      <c r="S40" s="248">
        <v>801</v>
      </c>
      <c r="T40" s="248">
        <v>17598</v>
      </c>
      <c r="U40" s="248">
        <v>2550</v>
      </c>
      <c r="V40" s="248">
        <v>213</v>
      </c>
      <c r="W40" s="248">
        <v>39</v>
      </c>
      <c r="X40" s="248">
        <v>14518</v>
      </c>
      <c r="Y40" s="248">
        <v>1298</v>
      </c>
      <c r="Z40" s="248">
        <v>333</v>
      </c>
      <c r="AA40" s="248">
        <v>1006</v>
      </c>
    </row>
    <row r="41" spans="1:27" s="10" customFormat="1" ht="14.1" customHeight="1">
      <c r="A41" s="709"/>
      <c r="B41" s="14" t="s">
        <v>99</v>
      </c>
      <c r="C41" s="248">
        <f t="shared" si="1"/>
        <v>95410</v>
      </c>
      <c r="D41" s="248">
        <f t="shared" si="3"/>
        <v>95330</v>
      </c>
      <c r="E41" s="249">
        <v>506</v>
      </c>
      <c r="F41" s="249">
        <v>253</v>
      </c>
      <c r="G41" s="249">
        <v>5933</v>
      </c>
      <c r="H41" s="249">
        <v>1518</v>
      </c>
      <c r="I41" s="249">
        <v>20965</v>
      </c>
      <c r="J41" s="249">
        <v>7920</v>
      </c>
      <c r="K41" s="249">
        <v>5710</v>
      </c>
      <c r="L41" s="249">
        <v>992</v>
      </c>
      <c r="M41" s="249">
        <v>4280</v>
      </c>
      <c r="N41" s="249">
        <v>350</v>
      </c>
      <c r="O41" s="249">
        <v>6195</v>
      </c>
      <c r="P41" s="249">
        <v>2981</v>
      </c>
      <c r="Q41" s="249">
        <v>18524</v>
      </c>
      <c r="R41" s="249">
        <v>4913</v>
      </c>
      <c r="S41" s="249">
        <v>189</v>
      </c>
      <c r="T41" s="249">
        <v>7666</v>
      </c>
      <c r="U41" s="249">
        <v>1318</v>
      </c>
      <c r="V41" s="249">
        <v>132</v>
      </c>
      <c r="W41" s="249">
        <v>27</v>
      </c>
      <c r="X41" s="249">
        <v>4565</v>
      </c>
      <c r="Y41" s="249">
        <v>335</v>
      </c>
      <c r="Z41" s="249">
        <v>58</v>
      </c>
      <c r="AA41" s="249">
        <v>80</v>
      </c>
    </row>
    <row r="42" spans="1:27" s="10" customFormat="1" ht="14.1" customHeight="1">
      <c r="A42" s="709"/>
      <c r="B42" s="14" t="s">
        <v>100</v>
      </c>
      <c r="C42" s="248">
        <f t="shared" si="1"/>
        <v>98698</v>
      </c>
      <c r="D42" s="248">
        <f t="shared" si="3"/>
        <v>97772</v>
      </c>
      <c r="E42" s="249">
        <v>145</v>
      </c>
      <c r="F42" s="249">
        <v>80</v>
      </c>
      <c r="G42" s="249">
        <v>3673</v>
      </c>
      <c r="H42" s="249">
        <v>1054</v>
      </c>
      <c r="I42" s="249">
        <v>22254</v>
      </c>
      <c r="J42" s="249">
        <v>6368</v>
      </c>
      <c r="K42" s="249">
        <v>5836</v>
      </c>
      <c r="L42" s="249">
        <v>767</v>
      </c>
      <c r="M42" s="249">
        <v>3314</v>
      </c>
      <c r="N42" s="249">
        <v>182</v>
      </c>
      <c r="O42" s="249">
        <v>6379</v>
      </c>
      <c r="P42" s="249">
        <v>2356</v>
      </c>
      <c r="Q42" s="249">
        <v>18740</v>
      </c>
      <c r="R42" s="249">
        <v>3564</v>
      </c>
      <c r="S42" s="249">
        <v>612</v>
      </c>
      <c r="T42" s="249">
        <v>9932</v>
      </c>
      <c r="U42" s="249">
        <v>1232</v>
      </c>
      <c r="V42" s="249">
        <v>81</v>
      </c>
      <c r="W42" s="249">
        <v>12</v>
      </c>
      <c r="X42" s="249">
        <v>9953</v>
      </c>
      <c r="Y42" s="249">
        <v>963</v>
      </c>
      <c r="Z42" s="249">
        <v>275</v>
      </c>
      <c r="AA42" s="249">
        <v>926</v>
      </c>
    </row>
    <row r="43" spans="1:27" s="10" customFormat="1" ht="14.1" customHeight="1">
      <c r="A43" s="699" t="s">
        <v>307</v>
      </c>
      <c r="B43" s="14" t="s">
        <v>98</v>
      </c>
      <c r="C43" s="45">
        <f t="shared" si="1"/>
        <v>43383</v>
      </c>
      <c r="D43" s="45">
        <f t="shared" si="3"/>
        <v>42407</v>
      </c>
      <c r="E43" s="45">
        <v>60</v>
      </c>
      <c r="F43" s="45">
        <v>38</v>
      </c>
      <c r="G43" s="45">
        <v>1118</v>
      </c>
      <c r="H43" s="45">
        <v>398</v>
      </c>
      <c r="I43" s="45">
        <v>7474</v>
      </c>
      <c r="J43" s="45">
        <v>2889</v>
      </c>
      <c r="K43" s="45">
        <v>2164</v>
      </c>
      <c r="L43" s="45">
        <v>334</v>
      </c>
      <c r="M43" s="45">
        <v>1102</v>
      </c>
      <c r="N43" s="45">
        <v>61</v>
      </c>
      <c r="O43" s="45">
        <v>2273</v>
      </c>
      <c r="P43" s="45">
        <v>1050</v>
      </c>
      <c r="Q43" s="45">
        <v>9857</v>
      </c>
      <c r="R43" s="45">
        <v>2167</v>
      </c>
      <c r="S43" s="45">
        <v>170</v>
      </c>
      <c r="T43" s="45">
        <v>5035</v>
      </c>
      <c r="U43" s="45">
        <v>518</v>
      </c>
      <c r="V43" s="45">
        <v>42</v>
      </c>
      <c r="W43" s="45">
        <v>2</v>
      </c>
      <c r="X43" s="45">
        <v>4958</v>
      </c>
      <c r="Y43" s="45">
        <v>472</v>
      </c>
      <c r="Z43" s="45">
        <v>225</v>
      </c>
      <c r="AA43" s="45">
        <v>976</v>
      </c>
    </row>
    <row r="44" spans="1:27" s="10" customFormat="1" ht="14.1" customHeight="1">
      <c r="A44" s="699"/>
      <c r="B44" s="14" t="s">
        <v>99</v>
      </c>
      <c r="C44" s="45">
        <f t="shared" si="1"/>
        <v>23126</v>
      </c>
      <c r="D44" s="45">
        <f t="shared" si="3"/>
        <v>23043</v>
      </c>
      <c r="E44" s="46">
        <v>44</v>
      </c>
      <c r="F44" s="46">
        <v>28</v>
      </c>
      <c r="G44" s="46">
        <v>718</v>
      </c>
      <c r="H44" s="46">
        <v>250</v>
      </c>
      <c r="I44" s="46">
        <v>3795</v>
      </c>
      <c r="J44" s="46">
        <v>1575</v>
      </c>
      <c r="K44" s="46">
        <v>1244</v>
      </c>
      <c r="L44" s="46">
        <v>197</v>
      </c>
      <c r="M44" s="46">
        <v>700</v>
      </c>
      <c r="N44" s="46">
        <v>45</v>
      </c>
      <c r="O44" s="46">
        <v>1271</v>
      </c>
      <c r="P44" s="46">
        <v>588</v>
      </c>
      <c r="Q44" s="46">
        <v>5837</v>
      </c>
      <c r="R44" s="46">
        <v>1372</v>
      </c>
      <c r="S44" s="46">
        <v>44</v>
      </c>
      <c r="T44" s="46">
        <v>2654</v>
      </c>
      <c r="U44" s="46">
        <v>270</v>
      </c>
      <c r="V44" s="46">
        <v>27</v>
      </c>
      <c r="W44" s="46">
        <v>2</v>
      </c>
      <c r="X44" s="46">
        <v>2148</v>
      </c>
      <c r="Y44" s="46">
        <v>158</v>
      </c>
      <c r="Z44" s="46">
        <v>76</v>
      </c>
      <c r="AA44" s="46">
        <v>83</v>
      </c>
    </row>
    <row r="45" spans="1:27" s="10" customFormat="1" ht="14.1" customHeight="1">
      <c r="A45" s="699"/>
      <c r="B45" s="14" t="s">
        <v>100</v>
      </c>
      <c r="C45" s="291">
        <f t="shared" si="1"/>
        <v>20257</v>
      </c>
      <c r="D45" s="45">
        <f t="shared" si="3"/>
        <v>19364</v>
      </c>
      <c r="E45" s="46">
        <v>16</v>
      </c>
      <c r="F45" s="46">
        <v>10</v>
      </c>
      <c r="G45" s="46">
        <v>400</v>
      </c>
      <c r="H45" s="46">
        <v>148</v>
      </c>
      <c r="I45" s="46">
        <v>3679</v>
      </c>
      <c r="J45" s="46">
        <v>1314</v>
      </c>
      <c r="K45" s="46">
        <v>920</v>
      </c>
      <c r="L45" s="46">
        <v>137</v>
      </c>
      <c r="M45" s="46">
        <v>402</v>
      </c>
      <c r="N45" s="46">
        <v>16</v>
      </c>
      <c r="O45" s="46">
        <v>1002</v>
      </c>
      <c r="P45" s="46">
        <v>462</v>
      </c>
      <c r="Q45" s="46">
        <v>4020</v>
      </c>
      <c r="R45" s="46">
        <v>795</v>
      </c>
      <c r="S45" s="46">
        <v>126</v>
      </c>
      <c r="T45" s="46">
        <v>2381</v>
      </c>
      <c r="U45" s="46">
        <v>248</v>
      </c>
      <c r="V45" s="46">
        <v>15</v>
      </c>
      <c r="W45" s="46">
        <v>0</v>
      </c>
      <c r="X45" s="46">
        <v>2810</v>
      </c>
      <c r="Y45" s="46">
        <v>314</v>
      </c>
      <c r="Z45" s="46">
        <v>149</v>
      </c>
      <c r="AA45" s="46">
        <v>893</v>
      </c>
    </row>
    <row r="46" spans="1:27" s="10" customFormat="1" ht="14.1" customHeight="1">
      <c r="A46" s="709" t="s">
        <v>308</v>
      </c>
      <c r="B46" s="14" t="s">
        <v>98</v>
      </c>
      <c r="C46" s="248">
        <f t="shared" si="1"/>
        <v>58695</v>
      </c>
      <c r="D46" s="248">
        <f t="shared" si="3"/>
        <v>57637</v>
      </c>
      <c r="E46" s="248">
        <v>72</v>
      </c>
      <c r="F46" s="248">
        <v>36</v>
      </c>
      <c r="G46" s="248">
        <v>1430</v>
      </c>
      <c r="H46" s="248">
        <v>561</v>
      </c>
      <c r="I46" s="248">
        <v>10227</v>
      </c>
      <c r="J46" s="248">
        <v>4533</v>
      </c>
      <c r="K46" s="248">
        <v>2804</v>
      </c>
      <c r="L46" s="248">
        <v>461</v>
      </c>
      <c r="M46" s="248">
        <v>1763</v>
      </c>
      <c r="N46" s="248">
        <v>136</v>
      </c>
      <c r="O46" s="248">
        <v>3790</v>
      </c>
      <c r="P46" s="248">
        <v>1616</v>
      </c>
      <c r="Q46" s="248">
        <v>12347</v>
      </c>
      <c r="R46" s="248">
        <v>3242</v>
      </c>
      <c r="S46" s="248">
        <v>220</v>
      </c>
      <c r="T46" s="248">
        <v>7334</v>
      </c>
      <c r="U46" s="248">
        <v>827</v>
      </c>
      <c r="V46" s="248">
        <v>34</v>
      </c>
      <c r="W46" s="248">
        <v>8</v>
      </c>
      <c r="X46" s="248">
        <v>5500</v>
      </c>
      <c r="Y46" s="248">
        <v>523</v>
      </c>
      <c r="Z46" s="248">
        <v>173</v>
      </c>
      <c r="AA46" s="248">
        <v>1058</v>
      </c>
    </row>
    <row r="47" spans="1:27" s="10" customFormat="1" ht="14.1" customHeight="1">
      <c r="A47" s="709"/>
      <c r="B47" s="14" t="s">
        <v>99</v>
      </c>
      <c r="C47" s="248">
        <f t="shared" si="1"/>
        <v>30447</v>
      </c>
      <c r="D47" s="248">
        <f t="shared" si="3"/>
        <v>30343</v>
      </c>
      <c r="E47" s="249">
        <v>56</v>
      </c>
      <c r="F47" s="249">
        <v>26</v>
      </c>
      <c r="G47" s="249">
        <v>919</v>
      </c>
      <c r="H47" s="249">
        <v>339</v>
      </c>
      <c r="I47" s="249">
        <v>5021</v>
      </c>
      <c r="J47" s="249">
        <v>2470</v>
      </c>
      <c r="K47" s="249">
        <v>1505</v>
      </c>
      <c r="L47" s="249">
        <v>266</v>
      </c>
      <c r="M47" s="249">
        <v>1072</v>
      </c>
      <c r="N47" s="249">
        <v>91</v>
      </c>
      <c r="O47" s="249">
        <v>1974</v>
      </c>
      <c r="P47" s="249">
        <v>877</v>
      </c>
      <c r="Q47" s="249">
        <v>6980</v>
      </c>
      <c r="R47" s="249">
        <v>1891</v>
      </c>
      <c r="S47" s="249">
        <v>33</v>
      </c>
      <c r="T47" s="249">
        <v>3908</v>
      </c>
      <c r="U47" s="249">
        <v>413</v>
      </c>
      <c r="V47" s="249">
        <v>19</v>
      </c>
      <c r="W47" s="249">
        <v>5</v>
      </c>
      <c r="X47" s="249">
        <v>2252</v>
      </c>
      <c r="Y47" s="249">
        <v>155</v>
      </c>
      <c r="Z47" s="249">
        <v>71</v>
      </c>
      <c r="AA47" s="249">
        <v>104</v>
      </c>
    </row>
    <row r="48" spans="1:27" s="10" customFormat="1" ht="14.1" customHeight="1">
      <c r="A48" s="709"/>
      <c r="B48" s="14" t="s">
        <v>100</v>
      </c>
      <c r="C48" s="248">
        <f t="shared" si="1"/>
        <v>28248</v>
      </c>
      <c r="D48" s="248">
        <f t="shared" si="3"/>
        <v>27294</v>
      </c>
      <c r="E48" s="249">
        <v>16</v>
      </c>
      <c r="F48" s="249">
        <v>10</v>
      </c>
      <c r="G48" s="249">
        <v>511</v>
      </c>
      <c r="H48" s="249">
        <v>222</v>
      </c>
      <c r="I48" s="249">
        <v>5206</v>
      </c>
      <c r="J48" s="249">
        <v>2063</v>
      </c>
      <c r="K48" s="249">
        <v>1299</v>
      </c>
      <c r="L48" s="249">
        <v>195</v>
      </c>
      <c r="M48" s="249">
        <v>691</v>
      </c>
      <c r="N48" s="249">
        <v>45</v>
      </c>
      <c r="O48" s="249">
        <v>1816</v>
      </c>
      <c r="P48" s="249">
        <v>739</v>
      </c>
      <c r="Q48" s="249">
        <v>5367</v>
      </c>
      <c r="R48" s="249">
        <v>1351</v>
      </c>
      <c r="S48" s="249">
        <v>187</v>
      </c>
      <c r="T48" s="249">
        <v>3426</v>
      </c>
      <c r="U48" s="249">
        <v>414</v>
      </c>
      <c r="V48" s="249">
        <v>15</v>
      </c>
      <c r="W48" s="249">
        <v>3</v>
      </c>
      <c r="X48" s="249">
        <v>3248</v>
      </c>
      <c r="Y48" s="249">
        <v>368</v>
      </c>
      <c r="Z48" s="249">
        <v>102</v>
      </c>
      <c r="AA48" s="249">
        <v>954</v>
      </c>
    </row>
    <row r="49" spans="1:27" s="10" customFormat="1" ht="14.1" customHeight="1">
      <c r="A49" s="699" t="s">
        <v>309</v>
      </c>
      <c r="B49" s="14" t="s">
        <v>98</v>
      </c>
      <c r="C49" s="248">
        <f t="shared" si="1"/>
        <v>10296</v>
      </c>
      <c r="D49" s="248">
        <f t="shared" si="3"/>
        <v>10223</v>
      </c>
      <c r="E49" s="248">
        <v>5</v>
      </c>
      <c r="F49" s="248">
        <v>10</v>
      </c>
      <c r="G49" s="248">
        <v>116</v>
      </c>
      <c r="H49" s="248">
        <v>90</v>
      </c>
      <c r="I49" s="248">
        <v>942</v>
      </c>
      <c r="J49" s="248">
        <v>580</v>
      </c>
      <c r="K49" s="248">
        <v>256</v>
      </c>
      <c r="L49" s="248">
        <v>95</v>
      </c>
      <c r="M49" s="248">
        <v>265</v>
      </c>
      <c r="N49" s="248">
        <v>33</v>
      </c>
      <c r="O49" s="248">
        <v>706</v>
      </c>
      <c r="P49" s="248">
        <v>417</v>
      </c>
      <c r="Q49" s="248">
        <v>1732</v>
      </c>
      <c r="R49" s="248">
        <v>861</v>
      </c>
      <c r="S49" s="248">
        <v>126</v>
      </c>
      <c r="T49" s="248">
        <v>2056</v>
      </c>
      <c r="U49" s="248">
        <v>403</v>
      </c>
      <c r="V49" s="248">
        <v>6</v>
      </c>
      <c r="W49" s="248">
        <v>2</v>
      </c>
      <c r="X49" s="248">
        <v>1338</v>
      </c>
      <c r="Y49" s="248">
        <v>178</v>
      </c>
      <c r="Z49" s="248">
        <v>6</v>
      </c>
      <c r="AA49" s="248">
        <v>73</v>
      </c>
    </row>
    <row r="50" spans="1:27" s="10" customFormat="1" ht="14.1" customHeight="1">
      <c r="A50" s="699"/>
      <c r="B50" s="14" t="s">
        <v>99</v>
      </c>
      <c r="C50" s="248">
        <f t="shared" si="1"/>
        <v>5598</v>
      </c>
      <c r="D50" s="248">
        <f t="shared" si="3"/>
        <v>5589</v>
      </c>
      <c r="E50" s="249">
        <v>4</v>
      </c>
      <c r="F50" s="249">
        <v>6</v>
      </c>
      <c r="G50" s="249">
        <v>71</v>
      </c>
      <c r="H50" s="249">
        <v>53</v>
      </c>
      <c r="I50" s="249">
        <v>443</v>
      </c>
      <c r="J50" s="249">
        <v>285</v>
      </c>
      <c r="K50" s="249">
        <v>158</v>
      </c>
      <c r="L50" s="249">
        <v>54</v>
      </c>
      <c r="M50" s="249">
        <v>142</v>
      </c>
      <c r="N50" s="249">
        <v>26</v>
      </c>
      <c r="O50" s="249">
        <v>465</v>
      </c>
      <c r="P50" s="249">
        <v>255</v>
      </c>
      <c r="Q50" s="249">
        <v>1034</v>
      </c>
      <c r="R50" s="249">
        <v>542</v>
      </c>
      <c r="S50" s="249">
        <v>20</v>
      </c>
      <c r="T50" s="249">
        <v>1121</v>
      </c>
      <c r="U50" s="249">
        <v>259</v>
      </c>
      <c r="V50" s="249">
        <v>4</v>
      </c>
      <c r="W50" s="249">
        <v>1</v>
      </c>
      <c r="X50" s="249">
        <v>555</v>
      </c>
      <c r="Y50" s="249">
        <v>87</v>
      </c>
      <c r="Z50" s="249">
        <v>4</v>
      </c>
      <c r="AA50" s="249">
        <v>9</v>
      </c>
    </row>
    <row r="51" spans="1:27" s="10" customFormat="1" ht="14.1" customHeight="1" thickBot="1">
      <c r="A51" s="710"/>
      <c r="B51" s="15" t="s">
        <v>100</v>
      </c>
      <c r="C51" s="292">
        <f t="shared" si="1"/>
        <v>4698</v>
      </c>
      <c r="D51" s="293">
        <f>SUM(E51:Z51)</f>
        <v>4634</v>
      </c>
      <c r="E51" s="47">
        <v>1</v>
      </c>
      <c r="F51" s="47">
        <v>4</v>
      </c>
      <c r="G51" s="47">
        <v>45</v>
      </c>
      <c r="H51" s="47">
        <v>37</v>
      </c>
      <c r="I51" s="47">
        <v>499</v>
      </c>
      <c r="J51" s="47">
        <v>295</v>
      </c>
      <c r="K51" s="47">
        <v>98</v>
      </c>
      <c r="L51" s="47">
        <v>41</v>
      </c>
      <c r="M51" s="47">
        <v>123</v>
      </c>
      <c r="N51" s="47">
        <v>7</v>
      </c>
      <c r="O51" s="47">
        <v>241</v>
      </c>
      <c r="P51" s="47">
        <v>162</v>
      </c>
      <c r="Q51" s="47">
        <v>698</v>
      </c>
      <c r="R51" s="47">
        <v>319</v>
      </c>
      <c r="S51" s="47">
        <v>106</v>
      </c>
      <c r="T51" s="47">
        <v>935</v>
      </c>
      <c r="U51" s="47">
        <v>144</v>
      </c>
      <c r="V51" s="47">
        <v>2</v>
      </c>
      <c r="W51" s="47">
        <v>1</v>
      </c>
      <c r="X51" s="47">
        <v>783</v>
      </c>
      <c r="Y51" s="47">
        <v>91</v>
      </c>
      <c r="Z51" s="47">
        <v>2</v>
      </c>
      <c r="AA51" s="47">
        <v>64</v>
      </c>
    </row>
    <row r="52" spans="1:27" s="129" customFormat="1" ht="14.1" customHeight="1">
      <c r="A52" s="126" t="s">
        <v>97</v>
      </c>
      <c r="B52" s="127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 t="s">
        <v>86</v>
      </c>
      <c r="O52" s="128"/>
      <c r="P52" s="128"/>
      <c r="Q52" s="127"/>
      <c r="R52" s="128"/>
      <c r="S52" s="128"/>
      <c r="T52" s="128"/>
      <c r="U52" s="128"/>
      <c r="V52" s="128"/>
      <c r="W52" s="128"/>
      <c r="X52" s="128"/>
      <c r="Y52" s="128"/>
      <c r="Z52" s="128"/>
      <c r="AA52" s="128"/>
    </row>
    <row r="53" spans="1:27" s="129" customFormat="1" ht="21.95" customHeight="1">
      <c r="A53" s="126"/>
      <c r="B53" s="127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7"/>
      <c r="R53" s="128"/>
      <c r="S53" s="128"/>
      <c r="T53" s="128"/>
      <c r="U53" s="128"/>
      <c r="V53" s="128"/>
      <c r="W53" s="128"/>
      <c r="X53" s="128"/>
      <c r="Y53" s="128"/>
      <c r="Z53" s="128"/>
      <c r="AA53" s="128"/>
    </row>
    <row r="54" spans="1:27" s="129" customFormat="1" ht="21.95" customHeight="1">
      <c r="A54" s="127"/>
      <c r="B54" s="127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7"/>
      <c r="R54" s="128"/>
      <c r="S54" s="128"/>
      <c r="T54" s="128"/>
      <c r="U54" s="128"/>
      <c r="V54" s="128"/>
      <c r="W54" s="128"/>
      <c r="X54" s="128"/>
      <c r="Y54" s="128"/>
      <c r="Z54" s="128"/>
      <c r="AA54" s="128"/>
    </row>
    <row r="55" spans="1:27" s="129" customFormat="1" ht="21.95" customHeight="1">
      <c r="A55" s="127"/>
      <c r="B55" s="127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7"/>
      <c r="R55" s="128"/>
      <c r="S55" s="128"/>
      <c r="T55" s="128"/>
      <c r="U55" s="128"/>
      <c r="V55" s="128"/>
      <c r="W55" s="128"/>
      <c r="X55" s="128"/>
      <c r="Y55" s="128"/>
      <c r="Z55" s="128"/>
      <c r="AA55" s="128"/>
    </row>
    <row r="56" spans="1:27" s="129" customFormat="1" ht="21.95" customHeight="1">
      <c r="A56" s="127"/>
      <c r="B56" s="127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7"/>
      <c r="R56" s="128"/>
      <c r="S56" s="128"/>
      <c r="T56" s="128"/>
      <c r="U56" s="128"/>
      <c r="V56" s="128"/>
      <c r="W56" s="128"/>
      <c r="X56" s="128"/>
      <c r="Y56" s="128"/>
      <c r="Z56" s="128"/>
      <c r="AA56" s="128"/>
    </row>
    <row r="57" spans="1:27" s="129" customFormat="1" ht="21.95" customHeight="1">
      <c r="A57" s="127"/>
      <c r="B57" s="127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7"/>
      <c r="R57" s="128"/>
      <c r="S57" s="128"/>
      <c r="T57" s="128"/>
      <c r="U57" s="128"/>
      <c r="V57" s="128"/>
      <c r="W57" s="128"/>
      <c r="X57" s="128"/>
      <c r="Y57" s="128"/>
      <c r="Z57" s="128"/>
      <c r="AA57" s="128"/>
    </row>
    <row r="58" spans="1:27" s="129" customFormat="1" ht="21.95" customHeight="1">
      <c r="A58" s="127"/>
      <c r="B58" s="127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7"/>
      <c r="R58" s="128"/>
      <c r="S58" s="128"/>
      <c r="T58" s="128"/>
      <c r="U58" s="128"/>
      <c r="V58" s="128"/>
      <c r="W58" s="128"/>
      <c r="X58" s="128"/>
      <c r="Y58" s="128"/>
      <c r="Z58" s="128"/>
      <c r="AA58" s="128"/>
    </row>
    <row r="59" spans="1:27" s="129" customFormat="1" ht="21.95" customHeight="1">
      <c r="A59" s="127"/>
      <c r="B59" s="127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7"/>
      <c r="R59" s="128"/>
      <c r="S59" s="128"/>
      <c r="T59" s="128"/>
      <c r="U59" s="128"/>
      <c r="V59" s="128"/>
      <c r="W59" s="128"/>
      <c r="X59" s="128"/>
      <c r="Y59" s="128"/>
      <c r="Z59" s="128"/>
      <c r="AA59" s="128"/>
    </row>
  </sheetData>
  <mergeCells count="36">
    <mergeCell ref="O5:S5"/>
    <mergeCell ref="AA5:AA7"/>
    <mergeCell ref="A2:M2"/>
    <mergeCell ref="Q6:S6"/>
    <mergeCell ref="Z5:Z7"/>
    <mergeCell ref="N2:AA2"/>
    <mergeCell ref="K6:L6"/>
    <mergeCell ref="D4:M4"/>
    <mergeCell ref="N4:Z4"/>
    <mergeCell ref="T5:U6"/>
    <mergeCell ref="V5:W6"/>
    <mergeCell ref="X5:Y6"/>
    <mergeCell ref="M6:M7"/>
    <mergeCell ref="N6:N7"/>
    <mergeCell ref="S7:S9"/>
    <mergeCell ref="A31:A33"/>
    <mergeCell ref="A8:A9"/>
    <mergeCell ref="E6:F6"/>
    <mergeCell ref="G6:H6"/>
    <mergeCell ref="O6:P6"/>
    <mergeCell ref="A34:A36"/>
    <mergeCell ref="A43:A45"/>
    <mergeCell ref="A46:A48"/>
    <mergeCell ref="A49:A51"/>
    <mergeCell ref="K5:L5"/>
    <mergeCell ref="E5:H5"/>
    <mergeCell ref="I5:J6"/>
    <mergeCell ref="A25:A27"/>
    <mergeCell ref="A28:A30"/>
    <mergeCell ref="A37:A39"/>
    <mergeCell ref="A40:A42"/>
    <mergeCell ref="A10:A12"/>
    <mergeCell ref="A13:A15"/>
    <mergeCell ref="A16:A18"/>
    <mergeCell ref="A19:A21"/>
    <mergeCell ref="A22:A24"/>
  </mergeCells>
  <phoneticPr fontId="19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notEqual" id="{D82610F7-A82A-462C-9907-857DAC35EF02}">
            <xm:f>SUM('2-3 續'!$G6:$X6)</xm:f>
            <x14:dxf>
              <font>
                <color auto="1"/>
              </font>
              <fill>
                <patternFill>
                  <bgColor rgb="FFFF0000"/>
                </patternFill>
              </fill>
            </x14:dxf>
          </x14:cfRule>
          <xm:sqref>C10:C51</xm:sqref>
        </x14:conditionalFormatting>
        <x14:conditionalFormatting xmlns:xm="http://schemas.microsoft.com/office/excel/2006/main">
          <x14:cfRule type="cellIs" priority="1" operator="notEqual" id="{32599AA4-38B5-4E0B-A54A-5D81AE4D7EB3}">
            <xm:f>'2-5 續'!C10</xm:f>
            <x14:dxf>
              <fill>
                <patternFill>
                  <bgColor theme="8"/>
                </patternFill>
              </fill>
            </x14:dxf>
          </x14:cfRule>
          <xm:sqref>C10:AA12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11">
    <tabColor rgb="FFFFFF00"/>
  </sheetPr>
  <dimension ref="A1:P39"/>
  <sheetViews>
    <sheetView showGridLines="0" view="pageBreakPreview" zoomScaleNormal="120" zoomScaleSheetLayoutView="100" workbookViewId="0">
      <pane xSplit="1" ySplit="5" topLeftCell="B12" activePane="bottomRight" state="frozen"/>
      <selection activeCell="D14" sqref="D14"/>
      <selection pane="topRight" activeCell="D14" sqref="D14"/>
      <selection pane="bottomLeft" activeCell="D14" sqref="D14"/>
      <selection pane="bottomRight" activeCell="T8" sqref="T8"/>
    </sheetView>
  </sheetViews>
  <sheetFormatPr defaultColWidth="10.625" defaultRowHeight="12.95" customHeight="1"/>
  <cols>
    <col min="1" max="1" width="20.625" style="6" customWidth="1"/>
    <col min="2" max="7" width="10.625" style="2" customWidth="1"/>
    <col min="8" max="8" width="9.625" style="2" customWidth="1"/>
    <col min="9" max="10" width="10.125" style="2" customWidth="1"/>
    <col min="11" max="11" width="9.625" style="2" customWidth="1"/>
    <col min="12" max="13" width="10.125" style="2" customWidth="1"/>
    <col min="14" max="14" width="9.625" style="2" customWidth="1"/>
    <col min="15" max="15" width="10.125" style="2" customWidth="1"/>
    <col min="16" max="16" width="10.125" style="7" customWidth="1"/>
    <col min="17" max="16384" width="10.625" style="3"/>
  </cols>
  <sheetData>
    <row r="1" spans="1:16" s="52" customFormat="1" ht="18" customHeight="1">
      <c r="A1" s="88" t="s">
        <v>310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5" t="s">
        <v>0</v>
      </c>
    </row>
    <row r="2" spans="1:16" s="86" customFormat="1" ht="24.95" customHeight="1">
      <c r="A2" s="638" t="s">
        <v>317</v>
      </c>
      <c r="B2" s="638"/>
      <c r="C2" s="638"/>
      <c r="D2" s="638"/>
      <c r="E2" s="638"/>
      <c r="F2" s="638"/>
      <c r="G2" s="638"/>
      <c r="H2" s="638" t="s">
        <v>75</v>
      </c>
      <c r="I2" s="638"/>
      <c r="J2" s="638"/>
      <c r="K2" s="638"/>
      <c r="L2" s="638"/>
      <c r="M2" s="638"/>
      <c r="N2" s="638"/>
      <c r="O2" s="638"/>
      <c r="P2" s="638"/>
    </row>
    <row r="3" spans="1:16" s="62" customFormat="1" ht="15" customHeight="1" thickBot="1">
      <c r="A3" s="56"/>
      <c r="B3" s="59"/>
      <c r="C3" s="59"/>
      <c r="D3" s="59"/>
      <c r="E3" s="59"/>
      <c r="F3" s="59"/>
      <c r="G3" s="91" t="s">
        <v>157</v>
      </c>
      <c r="H3" s="91"/>
      <c r="I3" s="59"/>
      <c r="J3" s="59"/>
      <c r="K3" s="59"/>
      <c r="L3" s="59"/>
      <c r="M3" s="59"/>
      <c r="N3" s="59"/>
      <c r="O3" s="59"/>
      <c r="P3" s="91" t="s">
        <v>10</v>
      </c>
    </row>
    <row r="4" spans="1:16" s="62" customFormat="1" ht="21.95" customHeight="1">
      <c r="A4" s="276" t="s">
        <v>199</v>
      </c>
      <c r="B4" s="639" t="s">
        <v>318</v>
      </c>
      <c r="C4" s="627"/>
      <c r="D4" s="628"/>
      <c r="E4" s="626" t="s">
        <v>319</v>
      </c>
      <c r="F4" s="627"/>
      <c r="G4" s="628"/>
      <c r="H4" s="627" t="s">
        <v>320</v>
      </c>
      <c r="I4" s="627"/>
      <c r="J4" s="628"/>
      <c r="K4" s="716" t="s">
        <v>321</v>
      </c>
      <c r="L4" s="627"/>
      <c r="M4" s="628"/>
      <c r="N4" s="626" t="s">
        <v>322</v>
      </c>
      <c r="O4" s="627"/>
      <c r="P4" s="627"/>
    </row>
    <row r="5" spans="1:16" s="62" customFormat="1" ht="32.1" customHeight="1" thickBot="1">
      <c r="A5" s="277" t="s">
        <v>76</v>
      </c>
      <c r="B5" s="287" t="s">
        <v>198</v>
      </c>
      <c r="C5" s="287" t="s">
        <v>141</v>
      </c>
      <c r="D5" s="287" t="s">
        <v>142</v>
      </c>
      <c r="E5" s="287" t="s">
        <v>198</v>
      </c>
      <c r="F5" s="287" t="s">
        <v>141</v>
      </c>
      <c r="G5" s="72" t="s">
        <v>142</v>
      </c>
      <c r="H5" s="73" t="s">
        <v>198</v>
      </c>
      <c r="I5" s="73" t="s">
        <v>141</v>
      </c>
      <c r="J5" s="287" t="s">
        <v>142</v>
      </c>
      <c r="K5" s="287" t="s">
        <v>198</v>
      </c>
      <c r="L5" s="287" t="s">
        <v>141</v>
      </c>
      <c r="M5" s="287" t="s">
        <v>142</v>
      </c>
      <c r="N5" s="287" t="s">
        <v>198</v>
      </c>
      <c r="O5" s="287" t="s">
        <v>141</v>
      </c>
      <c r="P5" s="122" t="s">
        <v>142</v>
      </c>
    </row>
    <row r="6" spans="1:16" s="62" customFormat="1" ht="69.95" customHeight="1">
      <c r="A6" s="339" t="s">
        <v>435</v>
      </c>
      <c r="B6" s="101">
        <v>2002060</v>
      </c>
      <c r="C6" s="102">
        <v>1009274</v>
      </c>
      <c r="D6" s="102">
        <v>992786</v>
      </c>
      <c r="E6" s="102">
        <v>930610</v>
      </c>
      <c r="F6" s="102">
        <v>503933</v>
      </c>
      <c r="G6" s="102">
        <v>426677</v>
      </c>
      <c r="H6" s="102">
        <v>863580</v>
      </c>
      <c r="I6" s="102">
        <v>432113</v>
      </c>
      <c r="J6" s="102">
        <v>431467</v>
      </c>
      <c r="K6" s="102">
        <v>126761</v>
      </c>
      <c r="L6" s="102">
        <v>58697</v>
      </c>
      <c r="M6" s="102">
        <v>68064</v>
      </c>
      <c r="N6" s="102">
        <v>81109</v>
      </c>
      <c r="O6" s="102">
        <v>14531</v>
      </c>
      <c r="P6" s="102">
        <v>66578</v>
      </c>
    </row>
    <row r="7" spans="1:16" s="62" customFormat="1" ht="69.95" customHeight="1">
      <c r="A7" s="339" t="s">
        <v>436</v>
      </c>
      <c r="B7" s="101">
        <v>2013305</v>
      </c>
      <c r="C7" s="102">
        <v>1013618</v>
      </c>
      <c r="D7" s="102">
        <v>999687</v>
      </c>
      <c r="E7" s="102">
        <v>925862</v>
      </c>
      <c r="F7" s="102">
        <v>501504</v>
      </c>
      <c r="G7" s="102">
        <v>424358</v>
      </c>
      <c r="H7" s="102">
        <v>871428</v>
      </c>
      <c r="I7" s="102">
        <v>436165</v>
      </c>
      <c r="J7" s="102">
        <v>435263</v>
      </c>
      <c r="K7" s="102">
        <v>132297</v>
      </c>
      <c r="L7" s="102">
        <v>61222</v>
      </c>
      <c r="M7" s="102">
        <v>71075</v>
      </c>
      <c r="N7" s="102">
        <v>83718</v>
      </c>
      <c r="O7" s="102">
        <v>14727</v>
      </c>
      <c r="P7" s="102">
        <v>68991</v>
      </c>
    </row>
    <row r="8" spans="1:16" s="62" customFormat="1" ht="69.95" customHeight="1">
      <c r="A8" s="339" t="s">
        <v>437</v>
      </c>
      <c r="B8" s="101">
        <v>2030161</v>
      </c>
      <c r="C8" s="102">
        <v>1020819</v>
      </c>
      <c r="D8" s="102">
        <v>1009342</v>
      </c>
      <c r="E8" s="102">
        <v>928851</v>
      </c>
      <c r="F8" s="102">
        <v>502946</v>
      </c>
      <c r="G8" s="102">
        <v>425905</v>
      </c>
      <c r="H8" s="102">
        <v>877066</v>
      </c>
      <c r="I8" s="102">
        <v>439022</v>
      </c>
      <c r="J8" s="102">
        <v>438044</v>
      </c>
      <c r="K8" s="102">
        <v>137921</v>
      </c>
      <c r="L8" s="102">
        <v>63760</v>
      </c>
      <c r="M8" s="102">
        <v>74161</v>
      </c>
      <c r="N8" s="102">
        <v>86323</v>
      </c>
      <c r="O8" s="102">
        <v>15091</v>
      </c>
      <c r="P8" s="102">
        <v>71232</v>
      </c>
    </row>
    <row r="9" spans="1:16" s="62" customFormat="1" ht="69.95" customHeight="1">
      <c r="A9" s="339" t="s">
        <v>438</v>
      </c>
      <c r="B9" s="101">
        <v>2044023</v>
      </c>
      <c r="C9" s="102">
        <v>1026657</v>
      </c>
      <c r="D9" s="102">
        <v>1017366</v>
      </c>
      <c r="E9" s="102">
        <v>928564</v>
      </c>
      <c r="F9" s="102">
        <v>503099</v>
      </c>
      <c r="G9" s="102">
        <v>425465</v>
      </c>
      <c r="H9" s="102">
        <v>883565</v>
      </c>
      <c r="I9" s="102">
        <v>442291</v>
      </c>
      <c r="J9" s="102">
        <v>441274</v>
      </c>
      <c r="K9" s="102">
        <v>142906</v>
      </c>
      <c r="L9" s="102">
        <v>65957</v>
      </c>
      <c r="M9" s="102">
        <v>76949</v>
      </c>
      <c r="N9" s="102">
        <v>88988</v>
      </c>
      <c r="O9" s="102">
        <v>15310</v>
      </c>
      <c r="P9" s="102">
        <v>73678</v>
      </c>
    </row>
    <row r="10" spans="1:16" s="62" customFormat="1" ht="69.95" customHeight="1">
      <c r="A10" s="339" t="s">
        <v>439</v>
      </c>
      <c r="B10" s="101">
        <v>2058328</v>
      </c>
      <c r="C10" s="102">
        <v>1032625</v>
      </c>
      <c r="D10" s="102">
        <v>1025703</v>
      </c>
      <c r="E10" s="102">
        <v>929225</v>
      </c>
      <c r="F10" s="102">
        <v>503565</v>
      </c>
      <c r="G10" s="102">
        <v>425660</v>
      </c>
      <c r="H10" s="102">
        <v>889917</v>
      </c>
      <c r="I10" s="102">
        <v>445487</v>
      </c>
      <c r="J10" s="102">
        <v>444430</v>
      </c>
      <c r="K10" s="102">
        <v>147524</v>
      </c>
      <c r="L10" s="102">
        <v>67992</v>
      </c>
      <c r="M10" s="102">
        <v>79532</v>
      </c>
      <c r="N10" s="102">
        <v>91662</v>
      </c>
      <c r="O10" s="102">
        <v>15581</v>
      </c>
      <c r="P10" s="102">
        <v>76081</v>
      </c>
    </row>
    <row r="11" spans="1:16" s="62" customFormat="1" ht="69.95" customHeight="1">
      <c r="A11" s="339" t="s">
        <v>440</v>
      </c>
      <c r="B11" s="101">
        <v>2105780</v>
      </c>
      <c r="C11" s="102">
        <v>1053001</v>
      </c>
      <c r="D11" s="102">
        <v>1052779</v>
      </c>
      <c r="E11" s="102">
        <v>940494</v>
      </c>
      <c r="F11" s="102">
        <v>509132</v>
      </c>
      <c r="G11" s="102">
        <v>431362</v>
      </c>
      <c r="H11" s="102">
        <v>917697</v>
      </c>
      <c r="I11" s="102">
        <v>457525</v>
      </c>
      <c r="J11" s="102">
        <v>460172</v>
      </c>
      <c r="K11" s="102">
        <v>152929</v>
      </c>
      <c r="L11" s="102">
        <v>70408</v>
      </c>
      <c r="M11" s="102">
        <v>82521</v>
      </c>
      <c r="N11" s="102">
        <v>94660</v>
      </c>
      <c r="O11" s="102">
        <v>15936</v>
      </c>
      <c r="P11" s="102">
        <v>78724</v>
      </c>
    </row>
    <row r="12" spans="1:16" s="62" customFormat="1" ht="69.95" customHeight="1">
      <c r="A12" s="339" t="s">
        <v>441</v>
      </c>
      <c r="B12" s="101">
        <v>2147763</v>
      </c>
      <c r="C12" s="102">
        <v>1071564</v>
      </c>
      <c r="D12" s="102">
        <v>1076199</v>
      </c>
      <c r="E12" s="102">
        <v>951589</v>
      </c>
      <c r="F12" s="102">
        <v>514736</v>
      </c>
      <c r="G12" s="102">
        <v>436853</v>
      </c>
      <c r="H12" s="102">
        <v>939331</v>
      </c>
      <c r="I12" s="102">
        <v>467526</v>
      </c>
      <c r="J12" s="102">
        <v>471805</v>
      </c>
      <c r="K12" s="102">
        <v>159031</v>
      </c>
      <c r="L12" s="102">
        <v>73014</v>
      </c>
      <c r="M12" s="102">
        <v>86017</v>
      </c>
      <c r="N12" s="102">
        <v>97812</v>
      </c>
      <c r="O12" s="102">
        <v>16288</v>
      </c>
      <c r="P12" s="102">
        <v>81524</v>
      </c>
    </row>
    <row r="13" spans="1:16" s="62" customFormat="1" ht="69.95" customHeight="1">
      <c r="A13" s="339" t="s">
        <v>442</v>
      </c>
      <c r="B13" s="101">
        <v>2188017</v>
      </c>
      <c r="C13" s="102">
        <v>1089619</v>
      </c>
      <c r="D13" s="102">
        <v>1098398</v>
      </c>
      <c r="E13" s="102">
        <v>963172</v>
      </c>
      <c r="F13" s="102">
        <v>520819</v>
      </c>
      <c r="G13" s="102">
        <v>442353</v>
      </c>
      <c r="H13" s="102">
        <v>958639</v>
      </c>
      <c r="I13" s="102">
        <v>476520</v>
      </c>
      <c r="J13" s="102">
        <v>482119</v>
      </c>
      <c r="K13" s="102">
        <v>165163</v>
      </c>
      <c r="L13" s="102">
        <v>75612</v>
      </c>
      <c r="M13" s="102">
        <v>89551</v>
      </c>
      <c r="N13" s="102">
        <v>101043</v>
      </c>
      <c r="O13" s="102">
        <v>16668</v>
      </c>
      <c r="P13" s="102">
        <v>84375</v>
      </c>
    </row>
    <row r="14" spans="1:16" s="62" customFormat="1" ht="69.95" customHeight="1" thickBot="1">
      <c r="A14" s="340" t="s">
        <v>443</v>
      </c>
      <c r="B14" s="329">
        <v>2220872</v>
      </c>
      <c r="C14" s="330">
        <v>1104073</v>
      </c>
      <c r="D14" s="330">
        <v>1116799</v>
      </c>
      <c r="E14" s="330">
        <v>972087</v>
      </c>
      <c r="F14" s="330">
        <v>525410</v>
      </c>
      <c r="G14" s="330">
        <v>446677</v>
      </c>
      <c r="H14" s="330">
        <v>973186</v>
      </c>
      <c r="I14" s="330">
        <v>483337</v>
      </c>
      <c r="J14" s="330">
        <v>489849</v>
      </c>
      <c r="K14" s="330">
        <v>171556</v>
      </c>
      <c r="L14" s="330">
        <v>78282</v>
      </c>
      <c r="M14" s="330">
        <v>93274</v>
      </c>
      <c r="N14" s="330">
        <v>104043</v>
      </c>
      <c r="O14" s="330">
        <v>17044</v>
      </c>
      <c r="P14" s="330">
        <v>86999</v>
      </c>
    </row>
    <row r="15" spans="1:16" s="62" customFormat="1" ht="15" customHeight="1">
      <c r="A15" s="88" t="s">
        <v>173</v>
      </c>
      <c r="B15" s="80"/>
      <c r="C15" s="80"/>
      <c r="D15" s="80"/>
      <c r="E15" s="80"/>
      <c r="F15" s="80"/>
      <c r="G15" s="80"/>
      <c r="H15" s="80" t="s">
        <v>86</v>
      </c>
      <c r="I15" s="80"/>
      <c r="J15" s="80"/>
      <c r="K15" s="80"/>
      <c r="L15" s="80"/>
      <c r="M15" s="80"/>
      <c r="N15" s="80"/>
      <c r="O15" s="80"/>
      <c r="P15" s="89"/>
    </row>
    <row r="16" spans="1:16" s="62" customFormat="1" ht="12.95" customHeight="1">
      <c r="A16" s="52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9"/>
    </row>
    <row r="17" spans="1:16" s="62" customFormat="1" ht="12.95" customHeight="1">
      <c r="A17" s="52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9"/>
    </row>
    <row r="18" spans="1:16" s="62" customFormat="1" ht="12.95" customHeight="1">
      <c r="A18" s="52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9"/>
    </row>
    <row r="19" spans="1:16" s="62" customFormat="1" ht="12.95" customHeight="1">
      <c r="A19" s="52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9"/>
    </row>
    <row r="20" spans="1:16" s="62" customFormat="1" ht="12.95" customHeight="1">
      <c r="A20" s="52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9"/>
    </row>
    <row r="21" spans="1:16" s="62" customFormat="1" ht="12.95" customHeight="1">
      <c r="A21" s="52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9"/>
    </row>
    <row r="22" spans="1:16" s="62" customFormat="1" ht="12.95" customHeight="1">
      <c r="A22" s="52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9"/>
    </row>
    <row r="23" spans="1:16" s="62" customFormat="1" ht="12.95" customHeight="1">
      <c r="A23" s="52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9"/>
    </row>
    <row r="24" spans="1:16" s="62" customFormat="1" ht="12.95" customHeight="1">
      <c r="A24" s="52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9"/>
    </row>
    <row r="25" spans="1:16" s="62" customFormat="1" ht="12.95" customHeight="1">
      <c r="A25" s="52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9"/>
    </row>
    <row r="26" spans="1:16" s="62" customFormat="1" ht="12.95" customHeight="1">
      <c r="A26" s="52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9"/>
    </row>
    <row r="27" spans="1:16" s="62" customFormat="1" ht="12.95" customHeight="1">
      <c r="A27" s="52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9"/>
    </row>
    <row r="28" spans="1:16" s="62" customFormat="1" ht="12.95" customHeight="1">
      <c r="A28" s="52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9"/>
    </row>
    <row r="29" spans="1:16" s="62" customFormat="1" ht="12.95" customHeight="1">
      <c r="A29" s="52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9"/>
    </row>
    <row r="30" spans="1:16" s="62" customFormat="1" ht="12.95" customHeight="1">
      <c r="A30" s="52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9"/>
    </row>
    <row r="31" spans="1:16" s="62" customFormat="1" ht="12.95" customHeight="1">
      <c r="A31" s="52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9"/>
    </row>
    <row r="32" spans="1:16" s="62" customFormat="1" ht="12.95" customHeight="1">
      <c r="A32" s="52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9"/>
    </row>
    <row r="33" spans="1:16" s="62" customFormat="1" ht="12.95" customHeight="1">
      <c r="A33" s="52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9"/>
    </row>
    <row r="34" spans="1:16" s="62" customFormat="1" ht="12.95" customHeight="1">
      <c r="A34" s="52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9"/>
    </row>
    <row r="35" spans="1:16" s="62" customFormat="1" ht="12.95" customHeight="1">
      <c r="A35" s="52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9"/>
    </row>
    <row r="36" spans="1:16" s="62" customFormat="1" ht="12.95" customHeight="1">
      <c r="A36" s="52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9"/>
    </row>
    <row r="37" spans="1:16" s="62" customFormat="1" ht="12.95" customHeight="1">
      <c r="A37" s="52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9"/>
    </row>
    <row r="38" spans="1:16" s="62" customFormat="1" ht="12.95" customHeight="1">
      <c r="A38" s="52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9"/>
    </row>
    <row r="39" spans="1:16" s="62" customFormat="1" ht="12.95" customHeight="1">
      <c r="A39" s="52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9"/>
    </row>
  </sheetData>
  <sheetProtection selectLockedCells="1" selectUnlockedCells="1"/>
  <mergeCells count="7">
    <mergeCell ref="A2:G2"/>
    <mergeCell ref="H2:P2"/>
    <mergeCell ref="B4:D4"/>
    <mergeCell ref="E4:G4"/>
    <mergeCell ref="K4:M4"/>
    <mergeCell ref="N4:P4"/>
    <mergeCell ref="H4:J4"/>
  </mergeCells>
  <phoneticPr fontId="19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370F6-17E7-404C-A875-3AB73ECF547A}">
  <sheetPr>
    <tabColor rgb="FFFFFF00"/>
  </sheetPr>
  <dimension ref="A1:M92"/>
  <sheetViews>
    <sheetView showGridLines="0" tabSelected="1" view="pageBreakPreview" zoomScaleNormal="120" zoomScaleSheetLayoutView="100" workbookViewId="0">
      <pane xSplit="1" ySplit="5" topLeftCell="B6" activePane="bottomRight" state="frozen"/>
      <selection activeCell="D14" sqref="D14"/>
      <selection pane="topRight" activeCell="D14" sqref="D14"/>
      <selection pane="bottomLeft" activeCell="D14" sqref="D14"/>
      <selection pane="bottomRight" activeCell="Q16" sqref="Q16"/>
    </sheetView>
  </sheetViews>
  <sheetFormatPr defaultColWidth="10.625" defaultRowHeight="12.95" customHeight="1"/>
  <cols>
    <col min="1" max="1" width="30.625" style="6" customWidth="1"/>
    <col min="2" max="2" width="7.625" style="6" customWidth="1"/>
    <col min="3" max="4" width="25.625" style="2" customWidth="1"/>
    <col min="5" max="12" width="9.625" style="2" customWidth="1"/>
    <col min="13" max="13" width="9.625" style="7" customWidth="1"/>
    <col min="14" max="16384" width="10.625" style="3"/>
  </cols>
  <sheetData>
    <row r="1" spans="1:13" s="52" customFormat="1" ht="18" customHeight="1">
      <c r="A1" s="88" t="s">
        <v>270</v>
      </c>
      <c r="B1" s="88"/>
      <c r="C1" s="53"/>
      <c r="D1" s="53"/>
      <c r="E1" s="53"/>
      <c r="F1" s="53"/>
      <c r="G1" s="53"/>
      <c r="H1" s="53"/>
      <c r="I1" s="53"/>
      <c r="J1" s="53"/>
      <c r="K1" s="53"/>
      <c r="L1" s="53"/>
      <c r="M1" s="55" t="s">
        <v>0</v>
      </c>
    </row>
    <row r="2" spans="1:13" s="86" customFormat="1" ht="24.95" customHeight="1">
      <c r="A2" s="638" t="s">
        <v>428</v>
      </c>
      <c r="B2" s="638"/>
      <c r="C2" s="638"/>
      <c r="D2" s="638"/>
      <c r="E2" s="638" t="s">
        <v>427</v>
      </c>
      <c r="F2" s="638"/>
      <c r="G2" s="638"/>
      <c r="H2" s="638"/>
      <c r="I2" s="638"/>
      <c r="J2" s="638"/>
      <c r="K2" s="638"/>
      <c r="L2" s="638"/>
      <c r="M2" s="638"/>
    </row>
    <row r="3" spans="1:13" s="62" customFormat="1" ht="15" customHeight="1" thickBot="1">
      <c r="A3" s="56"/>
      <c r="B3" s="324"/>
      <c r="C3" s="59"/>
      <c r="D3" s="59"/>
      <c r="E3" s="91"/>
      <c r="F3" s="59"/>
      <c r="G3" s="59"/>
      <c r="H3" s="59"/>
      <c r="I3" s="59"/>
      <c r="J3" s="59"/>
      <c r="K3" s="59"/>
      <c r="L3" s="59"/>
      <c r="M3" s="91" t="s">
        <v>10</v>
      </c>
    </row>
    <row r="4" spans="1:13" s="62" customFormat="1" ht="30" customHeight="1">
      <c r="A4" s="319" t="s">
        <v>199</v>
      </c>
      <c r="B4" s="326" t="s">
        <v>415</v>
      </c>
      <c r="C4" s="719" t="s">
        <v>313</v>
      </c>
      <c r="D4" s="724" t="s">
        <v>314</v>
      </c>
      <c r="E4" s="723" t="s">
        <v>418</v>
      </c>
      <c r="F4" s="627"/>
      <c r="G4" s="628"/>
      <c r="H4" s="723" t="s">
        <v>422</v>
      </c>
      <c r="I4" s="627"/>
      <c r="J4" s="628"/>
      <c r="K4" s="651" t="s">
        <v>316</v>
      </c>
      <c r="L4" s="627"/>
      <c r="M4" s="627"/>
    </row>
    <row r="5" spans="1:13" s="62" customFormat="1" ht="30" customHeight="1" thickBot="1">
      <c r="A5" s="320" t="s">
        <v>76</v>
      </c>
      <c r="B5" s="327" t="s">
        <v>414</v>
      </c>
      <c r="C5" s="720"/>
      <c r="D5" s="725"/>
      <c r="E5" s="73" t="s">
        <v>198</v>
      </c>
      <c r="F5" s="321" t="s">
        <v>416</v>
      </c>
      <c r="G5" s="321" t="s">
        <v>417</v>
      </c>
      <c r="H5" s="321" t="s">
        <v>198</v>
      </c>
      <c r="I5" s="321" t="s">
        <v>416</v>
      </c>
      <c r="J5" s="321" t="s">
        <v>417</v>
      </c>
      <c r="K5" s="336" t="s">
        <v>198</v>
      </c>
      <c r="L5" s="337" t="s">
        <v>416</v>
      </c>
      <c r="M5" s="338" t="s">
        <v>417</v>
      </c>
    </row>
    <row r="6" spans="1:13" s="62" customFormat="1" ht="10.5" customHeight="1">
      <c r="A6" s="721" t="s">
        <v>429</v>
      </c>
      <c r="B6" s="14" t="s">
        <v>98</v>
      </c>
      <c r="C6" s="102">
        <f t="shared" ref="C6:M6" si="0">SUM(C7:C8)</f>
        <v>2249037</v>
      </c>
      <c r="D6" s="102">
        <f t="shared" si="0"/>
        <v>979071</v>
      </c>
      <c r="E6" s="102">
        <f t="shared" si="0"/>
        <v>984671</v>
      </c>
      <c r="F6" s="102">
        <f t="shared" si="0"/>
        <v>984105</v>
      </c>
      <c r="G6" s="102">
        <f t="shared" si="0"/>
        <v>566</v>
      </c>
      <c r="H6" s="102">
        <f>SUM(H7:H8)</f>
        <v>178108</v>
      </c>
      <c r="I6" s="102">
        <f>SUM(I7:I8)</f>
        <v>178096</v>
      </c>
      <c r="J6" s="102">
        <f t="shared" si="0"/>
        <v>12</v>
      </c>
      <c r="K6" s="102">
        <f t="shared" si="0"/>
        <v>107187</v>
      </c>
      <c r="L6" s="102">
        <f t="shared" si="0"/>
        <v>107187</v>
      </c>
      <c r="M6" s="102">
        <f t="shared" si="0"/>
        <v>0</v>
      </c>
    </row>
    <row r="7" spans="1:13" s="62" customFormat="1" ht="10.5" customHeight="1">
      <c r="A7" s="722"/>
      <c r="B7" s="14" t="s">
        <v>99</v>
      </c>
      <c r="C7" s="102">
        <f>SUM(D7,E7,H7,K7)</f>
        <v>1116111</v>
      </c>
      <c r="D7" s="102">
        <f>SUM(D10,D13,D16,D19,D22,D25,D28,D31,D34,D37,D40,D43,D46,D49,D52,D55,D58,D61,D64)</f>
        <v>529075</v>
      </c>
      <c r="E7" s="102">
        <f>SUM(F7:G7)</f>
        <v>488455</v>
      </c>
      <c r="F7" s="102">
        <f>SUM(F10,F13,F16,F19,F22,F25,F28,F31,F34,F37,F40,F43,F46,F49,F52,F55,F58,F61,F64)</f>
        <v>488291</v>
      </c>
      <c r="G7" s="102">
        <f>SUM(G10,G13,G16,G19,G22,G25,G28,G31,G34,G37,G40,G43,G46,G49,G52,G55,G58,G61,G64)</f>
        <v>164</v>
      </c>
      <c r="H7" s="102">
        <f>SUM(I7:J7)</f>
        <v>81136</v>
      </c>
      <c r="I7" s="102">
        <f>SUM(I10,I13,I16,I19,I22,I25,I28,I31,I34,I37,I40,I43,I46,I49,I52,I55,I58,I61,I64)</f>
        <v>81131</v>
      </c>
      <c r="J7" s="102">
        <f>SUM(J10,J13,J16,J19,J22,J25,J28,J31,J34,J37,J40,J43,J46,J49,J52,J55,J58,J61,J64)</f>
        <v>5</v>
      </c>
      <c r="K7" s="102">
        <f>SUM(L7:M7)</f>
        <v>17445</v>
      </c>
      <c r="L7" s="102">
        <f>SUM(L10,L13,L16,L19,L22,L25,L28,L31,L34,L37,L40,L43,L46,L49,L52,L55,L58,L61,L64)</f>
        <v>17445</v>
      </c>
      <c r="M7" s="102">
        <f>SUM(M10,M13,M16,M19,M22,M25,M28,M31,M34,M37,M40,M43,M46,M49,M52,M55,M58,M61,M64)</f>
        <v>0</v>
      </c>
    </row>
    <row r="8" spans="1:13" s="62" customFormat="1" ht="10.5" customHeight="1">
      <c r="A8" s="722"/>
      <c r="B8" s="14" t="s">
        <v>100</v>
      </c>
      <c r="C8" s="102">
        <f>SUM(D8,E8,H8,K8)</f>
        <v>1132926</v>
      </c>
      <c r="D8" s="102">
        <f>SUM(D11,D14,D17,D20,D23,D26,D29,D32,D35,D38,D41,D44,D47,D50,D53,D56,D59,D62,D65)</f>
        <v>449996</v>
      </c>
      <c r="E8" s="102">
        <f>SUM(F8:G8)</f>
        <v>496216</v>
      </c>
      <c r="F8" s="102">
        <f>SUM(F11,F14,F17,F20,F23,F26,F29,F32,F35,F38,F41,F44,F47,F50,F53,F56,F59,F62,F65)</f>
        <v>495814</v>
      </c>
      <c r="G8" s="102">
        <f>SUM(G11,G14,G17,G20,G23,G26,G29,G32,G35,G38,G41,G44,G47,G50,G53,G56,G59,G62,G65)</f>
        <v>402</v>
      </c>
      <c r="H8" s="102">
        <f>SUM(I8:J8)</f>
        <v>96972</v>
      </c>
      <c r="I8" s="102">
        <f>SUM(I11,I14,I17,I20,I23,I26,I29,I32,I35,I38,I41,I44,I47,I50,I53,I56,I59,I62,I65)</f>
        <v>96965</v>
      </c>
      <c r="J8" s="102">
        <f>SUM(J11,J14,J17,J20,J23,J26,J29,J32,J35,J38,J41,J44,J47,J50,J53,J56,J59,J62,J65)</f>
        <v>7</v>
      </c>
      <c r="K8" s="102">
        <f>SUM(L8:M8)</f>
        <v>89742</v>
      </c>
      <c r="L8" s="102">
        <f>SUM(L11,L14,L17,L20,L23,L26,L29,L32,L35,L38,L41,L44,L47,L50,L53,L56,L59,L62,L65)</f>
        <v>89742</v>
      </c>
      <c r="M8" s="102">
        <f>SUM(M11,M14,M17,M20,M23,M26,M29,M32,M35,M38,M41,M44,M47,M50,M53,M56,M59,M62,M65)</f>
        <v>0</v>
      </c>
    </row>
    <row r="9" spans="1:13" s="62" customFormat="1" ht="10.5" customHeight="1">
      <c r="A9" s="859" t="s">
        <v>430</v>
      </c>
      <c r="B9" s="14" t="s">
        <v>98</v>
      </c>
      <c r="C9" s="102">
        <f t="shared" ref="C9:M9" si="1">SUM(C10:C11)</f>
        <v>334572</v>
      </c>
      <c r="D9" s="102">
        <f t="shared" si="1"/>
        <v>334572</v>
      </c>
      <c r="E9" s="102">
        <f t="shared" si="1"/>
        <v>0</v>
      </c>
      <c r="F9" s="102">
        <f t="shared" si="1"/>
        <v>0</v>
      </c>
      <c r="G9" s="102">
        <f t="shared" si="1"/>
        <v>0</v>
      </c>
      <c r="H9" s="102">
        <f t="shared" si="1"/>
        <v>0</v>
      </c>
      <c r="I9" s="102">
        <f t="shared" si="1"/>
        <v>0</v>
      </c>
      <c r="J9" s="102">
        <f t="shared" si="1"/>
        <v>0</v>
      </c>
      <c r="K9" s="102">
        <f t="shared" si="1"/>
        <v>0</v>
      </c>
      <c r="L9" s="102">
        <f t="shared" si="1"/>
        <v>0</v>
      </c>
      <c r="M9" s="102">
        <f t="shared" si="1"/>
        <v>0</v>
      </c>
    </row>
    <row r="10" spans="1:13" s="62" customFormat="1" ht="10.5" customHeight="1">
      <c r="A10" s="717"/>
      <c r="B10" s="14" t="s">
        <v>99</v>
      </c>
      <c r="C10" s="102">
        <f>SUM(D10,E10,H10,K10)</f>
        <v>174201</v>
      </c>
      <c r="D10" s="322">
        <v>174201</v>
      </c>
      <c r="E10" s="322">
        <v>0</v>
      </c>
      <c r="F10" s="322">
        <v>0</v>
      </c>
      <c r="G10" s="102">
        <v>0</v>
      </c>
      <c r="H10" s="322">
        <v>0</v>
      </c>
      <c r="I10" s="322">
        <v>0</v>
      </c>
      <c r="J10" s="322">
        <v>0</v>
      </c>
      <c r="K10" s="322">
        <v>0</v>
      </c>
      <c r="L10" s="322">
        <v>0</v>
      </c>
      <c r="M10" s="322">
        <v>0</v>
      </c>
    </row>
    <row r="11" spans="1:13" s="62" customFormat="1" ht="10.5" customHeight="1">
      <c r="A11" s="717"/>
      <c r="B11" s="14" t="s">
        <v>100</v>
      </c>
      <c r="C11" s="102">
        <f>SUM(D11,E11,H11,K11)</f>
        <v>160371</v>
      </c>
      <c r="D11" s="322">
        <v>160371</v>
      </c>
      <c r="E11" s="322">
        <v>0</v>
      </c>
      <c r="F11" s="322">
        <v>0</v>
      </c>
      <c r="G11" s="102">
        <v>0</v>
      </c>
      <c r="H11" s="322">
        <v>0</v>
      </c>
      <c r="I11" s="322">
        <v>0</v>
      </c>
      <c r="J11" s="322">
        <v>0</v>
      </c>
      <c r="K11" s="322">
        <v>0</v>
      </c>
      <c r="L11" s="322">
        <v>0</v>
      </c>
      <c r="M11" s="322">
        <v>0</v>
      </c>
    </row>
    <row r="12" spans="1:13" s="62" customFormat="1" ht="10.5" customHeight="1">
      <c r="A12" s="625" t="s">
        <v>459</v>
      </c>
      <c r="B12" s="14" t="s">
        <v>98</v>
      </c>
      <c r="C12" s="102">
        <f t="shared" ref="C12:M12" si="2">SUM(C13:C14)</f>
        <v>131072</v>
      </c>
      <c r="D12" s="102">
        <f t="shared" si="2"/>
        <v>130708</v>
      </c>
      <c r="E12" s="102">
        <f t="shared" si="2"/>
        <v>323</v>
      </c>
      <c r="F12" s="102">
        <f t="shared" si="2"/>
        <v>321</v>
      </c>
      <c r="G12" s="102">
        <f t="shared" si="2"/>
        <v>2</v>
      </c>
      <c r="H12" s="102">
        <f>SUM(H13:H14)</f>
        <v>41</v>
      </c>
      <c r="I12" s="102">
        <f t="shared" si="2"/>
        <v>41</v>
      </c>
      <c r="J12" s="102">
        <f t="shared" si="2"/>
        <v>0</v>
      </c>
      <c r="K12" s="102">
        <f t="shared" si="2"/>
        <v>0</v>
      </c>
      <c r="L12" s="102">
        <f t="shared" si="2"/>
        <v>0</v>
      </c>
      <c r="M12" s="102">
        <f t="shared" si="2"/>
        <v>0</v>
      </c>
    </row>
    <row r="13" spans="1:13" s="62" customFormat="1" ht="10.5" customHeight="1">
      <c r="A13" s="717"/>
      <c r="B13" s="14" t="s">
        <v>99</v>
      </c>
      <c r="C13" s="102">
        <f>SUM(D13,E13,H13,K13)</f>
        <v>68558</v>
      </c>
      <c r="D13" s="322">
        <v>68497</v>
      </c>
      <c r="E13" s="322">
        <v>57</v>
      </c>
      <c r="F13" s="322">
        <v>57</v>
      </c>
      <c r="G13" s="102">
        <v>0</v>
      </c>
      <c r="H13" s="322">
        <v>4</v>
      </c>
      <c r="I13" s="322">
        <v>4</v>
      </c>
      <c r="J13" s="322">
        <v>0</v>
      </c>
      <c r="K13" s="322">
        <v>0</v>
      </c>
      <c r="L13" s="322">
        <v>0</v>
      </c>
      <c r="M13" s="322">
        <v>0</v>
      </c>
    </row>
    <row r="14" spans="1:13" s="62" customFormat="1" ht="10.5" customHeight="1">
      <c r="A14" s="717"/>
      <c r="B14" s="14" t="s">
        <v>100</v>
      </c>
      <c r="C14" s="102">
        <f>SUM(D14,E14,H14,K14)</f>
        <v>62514</v>
      </c>
      <c r="D14" s="322">
        <v>62211</v>
      </c>
      <c r="E14" s="322">
        <v>266</v>
      </c>
      <c r="F14" s="322">
        <v>264</v>
      </c>
      <c r="G14" s="102">
        <v>2</v>
      </c>
      <c r="H14" s="322">
        <v>37</v>
      </c>
      <c r="I14" s="322">
        <v>37</v>
      </c>
      <c r="J14" s="322">
        <v>0</v>
      </c>
      <c r="K14" s="322">
        <v>0</v>
      </c>
      <c r="L14" s="322">
        <v>0</v>
      </c>
      <c r="M14" s="322">
        <v>0</v>
      </c>
    </row>
    <row r="15" spans="1:13" s="62" customFormat="1" ht="10.5" customHeight="1">
      <c r="A15" s="625" t="s">
        <v>458</v>
      </c>
      <c r="B15" s="14" t="s">
        <v>98</v>
      </c>
      <c r="C15" s="102">
        <f t="shared" ref="C15:M15" si="3">SUM(C16:C17)</f>
        <v>152331</v>
      </c>
      <c r="D15" s="102">
        <f t="shared" si="3"/>
        <v>145341</v>
      </c>
      <c r="E15" s="102">
        <f t="shared" si="3"/>
        <v>5904</v>
      </c>
      <c r="F15" s="102">
        <f t="shared" si="3"/>
        <v>5853</v>
      </c>
      <c r="G15" s="102">
        <f t="shared" si="3"/>
        <v>51</v>
      </c>
      <c r="H15" s="102">
        <f t="shared" si="3"/>
        <v>1081</v>
      </c>
      <c r="I15" s="102">
        <f t="shared" si="3"/>
        <v>1078</v>
      </c>
      <c r="J15" s="102">
        <f t="shared" si="3"/>
        <v>3</v>
      </c>
      <c r="K15" s="102">
        <f t="shared" si="3"/>
        <v>5</v>
      </c>
      <c r="L15" s="102">
        <f t="shared" si="3"/>
        <v>5</v>
      </c>
      <c r="M15" s="102">
        <f t="shared" si="3"/>
        <v>0</v>
      </c>
    </row>
    <row r="16" spans="1:13" s="62" customFormat="1" ht="10.5" customHeight="1">
      <c r="A16" s="717"/>
      <c r="B16" s="14" t="s">
        <v>99</v>
      </c>
      <c r="C16" s="102">
        <f>SUM(D16,E16,H16,K16)</f>
        <v>78951</v>
      </c>
      <c r="D16" s="322">
        <v>76670</v>
      </c>
      <c r="E16" s="322">
        <v>1923</v>
      </c>
      <c r="F16" s="322">
        <v>1907</v>
      </c>
      <c r="G16" s="102">
        <v>16</v>
      </c>
      <c r="H16" s="322">
        <v>358</v>
      </c>
      <c r="I16" s="322">
        <v>356</v>
      </c>
      <c r="J16" s="322">
        <v>2</v>
      </c>
      <c r="K16" s="322">
        <v>0</v>
      </c>
      <c r="L16" s="322">
        <v>0</v>
      </c>
      <c r="M16" s="322">
        <v>0</v>
      </c>
    </row>
    <row r="17" spans="1:13" s="62" customFormat="1" ht="10.5" customHeight="1">
      <c r="A17" s="717"/>
      <c r="B17" s="14" t="s">
        <v>100</v>
      </c>
      <c r="C17" s="102">
        <f>SUM(D17,E17,H17,K17)</f>
        <v>73380</v>
      </c>
      <c r="D17" s="322">
        <v>68671</v>
      </c>
      <c r="E17" s="322">
        <v>3981</v>
      </c>
      <c r="F17" s="322">
        <v>3946</v>
      </c>
      <c r="G17" s="102">
        <v>35</v>
      </c>
      <c r="H17" s="322">
        <v>723</v>
      </c>
      <c r="I17" s="322">
        <v>722</v>
      </c>
      <c r="J17" s="322">
        <v>1</v>
      </c>
      <c r="K17" s="322">
        <v>5</v>
      </c>
      <c r="L17" s="322">
        <v>5</v>
      </c>
      <c r="M17" s="322">
        <v>0</v>
      </c>
    </row>
    <row r="18" spans="1:13" s="62" customFormat="1" ht="10.5" customHeight="1">
      <c r="A18" s="625" t="s">
        <v>431</v>
      </c>
      <c r="B18" s="14" t="s">
        <v>98</v>
      </c>
      <c r="C18" s="102">
        <f t="shared" ref="C18:M18" si="4">SUM(C19:C20)</f>
        <v>162559</v>
      </c>
      <c r="D18" s="102">
        <f t="shared" si="4"/>
        <v>127142</v>
      </c>
      <c r="E18" s="102">
        <f t="shared" si="4"/>
        <v>31614</v>
      </c>
      <c r="F18" s="102">
        <f t="shared" si="4"/>
        <v>31500</v>
      </c>
      <c r="G18" s="102">
        <f t="shared" si="4"/>
        <v>114</v>
      </c>
      <c r="H18" s="102">
        <f t="shared" si="4"/>
        <v>3760</v>
      </c>
      <c r="I18" s="102">
        <f t="shared" si="4"/>
        <v>3757</v>
      </c>
      <c r="J18" s="102">
        <f t="shared" si="4"/>
        <v>3</v>
      </c>
      <c r="K18" s="102">
        <f t="shared" si="4"/>
        <v>43</v>
      </c>
      <c r="L18" s="102">
        <f t="shared" si="4"/>
        <v>43</v>
      </c>
      <c r="M18" s="102">
        <f t="shared" si="4"/>
        <v>0</v>
      </c>
    </row>
    <row r="19" spans="1:13" s="62" customFormat="1" ht="10.5" customHeight="1">
      <c r="A19" s="717"/>
      <c r="B19" s="14" t="s">
        <v>99</v>
      </c>
      <c r="C19" s="102">
        <f>SUM(D19,E19,H19,K19)</f>
        <v>83710</v>
      </c>
      <c r="D19" s="322">
        <v>70410</v>
      </c>
      <c r="E19" s="322">
        <v>11850</v>
      </c>
      <c r="F19" s="322">
        <v>11824</v>
      </c>
      <c r="G19" s="102">
        <v>26</v>
      </c>
      <c r="H19" s="322">
        <v>1443</v>
      </c>
      <c r="I19" s="322">
        <v>1441</v>
      </c>
      <c r="J19" s="322">
        <v>2</v>
      </c>
      <c r="K19" s="322">
        <v>7</v>
      </c>
      <c r="L19" s="322">
        <v>7</v>
      </c>
      <c r="M19" s="322">
        <v>0</v>
      </c>
    </row>
    <row r="20" spans="1:13" s="62" customFormat="1" ht="10.5" customHeight="1">
      <c r="A20" s="717"/>
      <c r="B20" s="14" t="s">
        <v>100</v>
      </c>
      <c r="C20" s="102">
        <f>SUM(D20,E20,H20,K20)</f>
        <v>78849</v>
      </c>
      <c r="D20" s="322">
        <v>56732</v>
      </c>
      <c r="E20" s="322">
        <v>19764</v>
      </c>
      <c r="F20" s="322">
        <v>19676</v>
      </c>
      <c r="G20" s="102">
        <v>88</v>
      </c>
      <c r="H20" s="322">
        <v>2317</v>
      </c>
      <c r="I20" s="322">
        <v>2316</v>
      </c>
      <c r="J20" s="322">
        <v>1</v>
      </c>
      <c r="K20" s="322">
        <v>36</v>
      </c>
      <c r="L20" s="322">
        <v>36</v>
      </c>
      <c r="M20" s="322">
        <v>0</v>
      </c>
    </row>
    <row r="21" spans="1:13" s="62" customFormat="1" ht="10.5" customHeight="1">
      <c r="A21" s="625" t="s">
        <v>457</v>
      </c>
      <c r="B21" s="14" t="s">
        <v>98</v>
      </c>
      <c r="C21" s="102">
        <f t="shared" ref="C21:M21" si="5">SUM(C22:C23)</f>
        <v>163726</v>
      </c>
      <c r="D21" s="102">
        <f t="shared" si="5"/>
        <v>78145</v>
      </c>
      <c r="E21" s="102">
        <f t="shared" si="5"/>
        <v>77266</v>
      </c>
      <c r="F21" s="102">
        <f t="shared" si="5"/>
        <v>77128</v>
      </c>
      <c r="G21" s="102">
        <f t="shared" si="5"/>
        <v>138</v>
      </c>
      <c r="H21" s="102">
        <f t="shared" si="5"/>
        <v>8133</v>
      </c>
      <c r="I21" s="102">
        <f t="shared" si="5"/>
        <v>8130</v>
      </c>
      <c r="J21" s="102">
        <f t="shared" si="5"/>
        <v>3</v>
      </c>
      <c r="K21" s="102">
        <f t="shared" si="5"/>
        <v>182</v>
      </c>
      <c r="L21" s="102">
        <f t="shared" si="5"/>
        <v>182</v>
      </c>
      <c r="M21" s="102">
        <f t="shared" si="5"/>
        <v>0</v>
      </c>
    </row>
    <row r="22" spans="1:13" s="62" customFormat="1" ht="10.5" customHeight="1">
      <c r="A22" s="717"/>
      <c r="B22" s="14" t="s">
        <v>99</v>
      </c>
      <c r="C22" s="102">
        <f>SUM(D22,E22,H22,K22)</f>
        <v>82413</v>
      </c>
      <c r="D22" s="322">
        <v>46584</v>
      </c>
      <c r="E22" s="322">
        <v>32613</v>
      </c>
      <c r="F22" s="322">
        <v>32568</v>
      </c>
      <c r="G22" s="102">
        <v>45</v>
      </c>
      <c r="H22" s="322">
        <v>3194</v>
      </c>
      <c r="I22" s="322">
        <v>3193</v>
      </c>
      <c r="J22" s="322">
        <v>1</v>
      </c>
      <c r="K22" s="322">
        <v>22</v>
      </c>
      <c r="L22" s="322">
        <v>22</v>
      </c>
      <c r="M22" s="322">
        <v>0</v>
      </c>
    </row>
    <row r="23" spans="1:13" s="62" customFormat="1" ht="10.5" customHeight="1">
      <c r="A23" s="717"/>
      <c r="B23" s="14" t="s">
        <v>100</v>
      </c>
      <c r="C23" s="102">
        <f>SUM(D23,E23,H23,K23)</f>
        <v>81313</v>
      </c>
      <c r="D23" s="322">
        <v>31561</v>
      </c>
      <c r="E23" s="322">
        <v>44653</v>
      </c>
      <c r="F23" s="322">
        <v>44560</v>
      </c>
      <c r="G23" s="102">
        <v>93</v>
      </c>
      <c r="H23" s="322">
        <v>4939</v>
      </c>
      <c r="I23" s="322">
        <v>4937</v>
      </c>
      <c r="J23" s="322">
        <v>2</v>
      </c>
      <c r="K23" s="322">
        <v>160</v>
      </c>
      <c r="L23" s="322">
        <v>160</v>
      </c>
      <c r="M23" s="322">
        <v>0</v>
      </c>
    </row>
    <row r="24" spans="1:13" s="62" customFormat="1" ht="10.5" customHeight="1">
      <c r="A24" s="625" t="s">
        <v>456</v>
      </c>
      <c r="B24" s="14" t="s">
        <v>98</v>
      </c>
      <c r="C24" s="102">
        <f t="shared" ref="C24:M24" si="6">SUM(C25:C26)</f>
        <v>202026</v>
      </c>
      <c r="D24" s="102">
        <f t="shared" si="6"/>
        <v>57671</v>
      </c>
      <c r="E24" s="102">
        <f t="shared" si="6"/>
        <v>125435</v>
      </c>
      <c r="F24" s="102">
        <f t="shared" si="6"/>
        <v>125305</v>
      </c>
      <c r="G24" s="102">
        <f t="shared" si="6"/>
        <v>130</v>
      </c>
      <c r="H24" s="102">
        <f t="shared" si="6"/>
        <v>18088</v>
      </c>
      <c r="I24" s="102">
        <f t="shared" si="6"/>
        <v>18086</v>
      </c>
      <c r="J24" s="102">
        <f t="shared" si="6"/>
        <v>2</v>
      </c>
      <c r="K24" s="102">
        <f t="shared" si="6"/>
        <v>832</v>
      </c>
      <c r="L24" s="102">
        <f t="shared" si="6"/>
        <v>832</v>
      </c>
      <c r="M24" s="102">
        <f t="shared" si="6"/>
        <v>0</v>
      </c>
    </row>
    <row r="25" spans="1:13" s="62" customFormat="1" ht="10.5" customHeight="1">
      <c r="A25" s="717"/>
      <c r="B25" s="14" t="s">
        <v>99</v>
      </c>
      <c r="C25" s="102">
        <f>SUM(D25,E25,H25,K25)</f>
        <v>99009</v>
      </c>
      <c r="D25" s="322">
        <v>35019</v>
      </c>
      <c r="E25" s="322">
        <v>56582</v>
      </c>
      <c r="F25" s="322">
        <v>56554</v>
      </c>
      <c r="G25" s="102">
        <v>28</v>
      </c>
      <c r="H25" s="322">
        <v>7301</v>
      </c>
      <c r="I25" s="322">
        <v>7301</v>
      </c>
      <c r="J25" s="322">
        <v>0</v>
      </c>
      <c r="K25" s="322">
        <v>107</v>
      </c>
      <c r="L25" s="322">
        <v>107</v>
      </c>
      <c r="M25" s="322">
        <v>0</v>
      </c>
    </row>
    <row r="26" spans="1:13" s="62" customFormat="1" ht="10.5" customHeight="1">
      <c r="A26" s="717"/>
      <c r="B26" s="14" t="s">
        <v>100</v>
      </c>
      <c r="C26" s="102">
        <f>SUM(D26,E26,H26,K26)</f>
        <v>103017</v>
      </c>
      <c r="D26" s="322">
        <v>22652</v>
      </c>
      <c r="E26" s="322">
        <v>68853</v>
      </c>
      <c r="F26" s="322">
        <v>68751</v>
      </c>
      <c r="G26" s="322">
        <v>102</v>
      </c>
      <c r="H26" s="322">
        <v>10787</v>
      </c>
      <c r="I26" s="322">
        <v>10785</v>
      </c>
      <c r="J26" s="322">
        <v>2</v>
      </c>
      <c r="K26" s="322">
        <v>725</v>
      </c>
      <c r="L26" s="322">
        <v>725</v>
      </c>
      <c r="M26" s="322">
        <v>0</v>
      </c>
    </row>
    <row r="27" spans="1:13" s="62" customFormat="1" ht="10.5" customHeight="1">
      <c r="A27" s="625" t="s">
        <v>455</v>
      </c>
      <c r="B27" s="14" t="s">
        <v>98</v>
      </c>
      <c r="C27" s="102">
        <f t="shared" ref="C27:M27" si="7">SUM(C28:C29)</f>
        <v>194683</v>
      </c>
      <c r="D27" s="102">
        <f t="shared" si="7"/>
        <v>38250</v>
      </c>
      <c r="E27" s="102">
        <f t="shared" si="7"/>
        <v>129703</v>
      </c>
      <c r="F27" s="102">
        <f t="shared" si="7"/>
        <v>129641</v>
      </c>
      <c r="G27" s="102">
        <f t="shared" si="7"/>
        <v>62</v>
      </c>
      <c r="H27" s="102">
        <f t="shared" si="7"/>
        <v>25132</v>
      </c>
      <c r="I27" s="102">
        <f t="shared" si="7"/>
        <v>25132</v>
      </c>
      <c r="J27" s="102">
        <f t="shared" si="7"/>
        <v>0</v>
      </c>
      <c r="K27" s="102">
        <f t="shared" si="7"/>
        <v>1598</v>
      </c>
      <c r="L27" s="102">
        <f t="shared" si="7"/>
        <v>1598</v>
      </c>
      <c r="M27" s="102">
        <f t="shared" si="7"/>
        <v>0</v>
      </c>
    </row>
    <row r="28" spans="1:13" s="62" customFormat="1" ht="10.5" customHeight="1">
      <c r="A28" s="717"/>
      <c r="B28" s="14" t="s">
        <v>99</v>
      </c>
      <c r="C28" s="102">
        <f>SUM(D28,E28,H28,K28)</f>
        <v>95878</v>
      </c>
      <c r="D28" s="322">
        <v>22524</v>
      </c>
      <c r="E28" s="322">
        <v>61996</v>
      </c>
      <c r="F28" s="322">
        <v>61974</v>
      </c>
      <c r="G28" s="322">
        <v>22</v>
      </c>
      <c r="H28" s="322">
        <v>11170</v>
      </c>
      <c r="I28" s="322">
        <v>11170</v>
      </c>
      <c r="J28" s="322">
        <v>0</v>
      </c>
      <c r="K28" s="322">
        <v>188</v>
      </c>
      <c r="L28" s="322">
        <v>188</v>
      </c>
      <c r="M28" s="322">
        <v>0</v>
      </c>
    </row>
    <row r="29" spans="1:13" s="62" customFormat="1" ht="10.5" customHeight="1">
      <c r="A29" s="717"/>
      <c r="B29" s="14" t="s">
        <v>100</v>
      </c>
      <c r="C29" s="102">
        <f>SUM(D29,E29,H29,K29)</f>
        <v>98805</v>
      </c>
      <c r="D29" s="322">
        <v>15726</v>
      </c>
      <c r="E29" s="322">
        <v>67707</v>
      </c>
      <c r="F29" s="322">
        <v>67667</v>
      </c>
      <c r="G29" s="322">
        <v>40</v>
      </c>
      <c r="H29" s="322">
        <v>13962</v>
      </c>
      <c r="I29" s="322">
        <v>13962</v>
      </c>
      <c r="J29" s="322">
        <v>0</v>
      </c>
      <c r="K29" s="322">
        <v>1410</v>
      </c>
      <c r="L29" s="322">
        <v>1410</v>
      </c>
      <c r="M29" s="322">
        <v>0</v>
      </c>
    </row>
    <row r="30" spans="1:13" s="62" customFormat="1" ht="10.5" customHeight="1">
      <c r="A30" s="625" t="s">
        <v>454</v>
      </c>
      <c r="B30" s="14" t="s">
        <v>98</v>
      </c>
      <c r="C30" s="102">
        <f t="shared" ref="C30:M30" si="8">SUM(C31:C32)</f>
        <v>170627</v>
      </c>
      <c r="D30" s="102">
        <f t="shared" si="8"/>
        <v>24676</v>
      </c>
      <c r="E30" s="102">
        <f t="shared" si="8"/>
        <v>115725</v>
      </c>
      <c r="F30" s="102">
        <f t="shared" si="8"/>
        <v>115682</v>
      </c>
      <c r="G30" s="102">
        <f t="shared" si="8"/>
        <v>43</v>
      </c>
      <c r="H30" s="102">
        <f t="shared" si="8"/>
        <v>27440</v>
      </c>
      <c r="I30" s="102">
        <f t="shared" si="8"/>
        <v>27439</v>
      </c>
      <c r="J30" s="102">
        <f t="shared" si="8"/>
        <v>1</v>
      </c>
      <c r="K30" s="102">
        <f t="shared" si="8"/>
        <v>2786</v>
      </c>
      <c r="L30" s="102">
        <f t="shared" si="8"/>
        <v>2786</v>
      </c>
      <c r="M30" s="102">
        <f t="shared" si="8"/>
        <v>0</v>
      </c>
    </row>
    <row r="31" spans="1:13" s="62" customFormat="1" ht="10.5" customHeight="1">
      <c r="A31" s="717"/>
      <c r="B31" s="14" t="s">
        <v>99</v>
      </c>
      <c r="C31" s="102">
        <f>SUM(D31,E31,H31,K31)</f>
        <v>83300</v>
      </c>
      <c r="D31" s="322">
        <v>13582</v>
      </c>
      <c r="E31" s="322">
        <v>56749</v>
      </c>
      <c r="F31" s="322">
        <v>56732</v>
      </c>
      <c r="G31" s="322">
        <v>17</v>
      </c>
      <c r="H31" s="322">
        <v>12592</v>
      </c>
      <c r="I31" s="322">
        <v>12592</v>
      </c>
      <c r="J31" s="322">
        <v>0</v>
      </c>
      <c r="K31" s="322">
        <v>377</v>
      </c>
      <c r="L31" s="322">
        <v>377</v>
      </c>
      <c r="M31" s="322">
        <v>0</v>
      </c>
    </row>
    <row r="32" spans="1:13" s="62" customFormat="1" ht="10.5" customHeight="1">
      <c r="A32" s="717"/>
      <c r="B32" s="14" t="s">
        <v>100</v>
      </c>
      <c r="C32" s="102">
        <f>SUM(D32,E32,H32,K32)</f>
        <v>87327</v>
      </c>
      <c r="D32" s="322">
        <v>11094</v>
      </c>
      <c r="E32" s="322">
        <v>58976</v>
      </c>
      <c r="F32" s="322">
        <v>58950</v>
      </c>
      <c r="G32" s="322">
        <v>26</v>
      </c>
      <c r="H32" s="322">
        <v>14848</v>
      </c>
      <c r="I32" s="322">
        <v>14847</v>
      </c>
      <c r="J32" s="322">
        <v>1</v>
      </c>
      <c r="K32" s="322">
        <v>2409</v>
      </c>
      <c r="L32" s="322">
        <v>2409</v>
      </c>
      <c r="M32" s="322">
        <v>0</v>
      </c>
    </row>
    <row r="33" spans="1:13" s="62" customFormat="1" ht="10.5" customHeight="1">
      <c r="A33" s="625" t="s">
        <v>453</v>
      </c>
      <c r="B33" s="14" t="s">
        <v>98</v>
      </c>
      <c r="C33" s="102">
        <f t="shared" ref="C33:M33" si="9">SUM(C34:C35)</f>
        <v>167286</v>
      </c>
      <c r="D33" s="102">
        <f t="shared" si="9"/>
        <v>17219</v>
      </c>
      <c r="E33" s="102">
        <f t="shared" si="9"/>
        <v>116943</v>
      </c>
      <c r="F33" s="102">
        <f t="shared" si="9"/>
        <v>116928</v>
      </c>
      <c r="G33" s="102">
        <f t="shared" si="9"/>
        <v>15</v>
      </c>
      <c r="H33" s="102">
        <f t="shared" si="9"/>
        <v>28273</v>
      </c>
      <c r="I33" s="102">
        <f t="shared" si="9"/>
        <v>28273</v>
      </c>
      <c r="J33" s="102">
        <f t="shared" si="9"/>
        <v>0</v>
      </c>
      <c r="K33" s="102">
        <f t="shared" si="9"/>
        <v>4851</v>
      </c>
      <c r="L33" s="102">
        <f t="shared" si="9"/>
        <v>4851</v>
      </c>
      <c r="M33" s="102">
        <f t="shared" si="9"/>
        <v>0</v>
      </c>
    </row>
    <row r="34" spans="1:13" s="62" customFormat="1" ht="10.5" customHeight="1">
      <c r="A34" s="717"/>
      <c r="B34" s="14" t="s">
        <v>99</v>
      </c>
      <c r="C34" s="102">
        <f>SUM(D34,E34,H34,K34)</f>
        <v>81597</v>
      </c>
      <c r="D34" s="322">
        <v>9231</v>
      </c>
      <c r="E34" s="322">
        <v>58235</v>
      </c>
      <c r="F34" s="322">
        <v>58226</v>
      </c>
      <c r="G34" s="322">
        <v>9</v>
      </c>
      <c r="H34" s="322">
        <v>13376</v>
      </c>
      <c r="I34" s="322">
        <v>13376</v>
      </c>
      <c r="J34" s="322">
        <v>0</v>
      </c>
      <c r="K34" s="322">
        <v>755</v>
      </c>
      <c r="L34" s="322">
        <v>755</v>
      </c>
      <c r="M34" s="322">
        <v>0</v>
      </c>
    </row>
    <row r="35" spans="1:13" s="62" customFormat="1" ht="10.5" customHeight="1">
      <c r="A35" s="717"/>
      <c r="B35" s="14" t="s">
        <v>100</v>
      </c>
      <c r="C35" s="102">
        <f>SUM(D35,E35,H35,K35)</f>
        <v>85689</v>
      </c>
      <c r="D35" s="322">
        <v>7988</v>
      </c>
      <c r="E35" s="322">
        <v>58708</v>
      </c>
      <c r="F35" s="322">
        <v>58702</v>
      </c>
      <c r="G35" s="322">
        <v>6</v>
      </c>
      <c r="H35" s="322">
        <v>14897</v>
      </c>
      <c r="I35" s="322">
        <v>14897</v>
      </c>
      <c r="J35" s="322">
        <v>0</v>
      </c>
      <c r="K35" s="322">
        <v>4096</v>
      </c>
      <c r="L35" s="322">
        <v>4096</v>
      </c>
      <c r="M35" s="322">
        <v>0</v>
      </c>
    </row>
    <row r="36" spans="1:13" s="62" customFormat="1" ht="10.5" customHeight="1">
      <c r="A36" s="625" t="s">
        <v>452</v>
      </c>
      <c r="B36" s="14" t="s">
        <v>98</v>
      </c>
      <c r="C36" s="102">
        <f t="shared" ref="C36:M36" si="10">SUM(C37:C38)</f>
        <v>159975</v>
      </c>
      <c r="D36" s="102">
        <f t="shared" si="10"/>
        <v>11146</v>
      </c>
      <c r="E36" s="102">
        <f t="shared" si="10"/>
        <v>114993</v>
      </c>
      <c r="F36" s="102">
        <f t="shared" si="10"/>
        <v>114988</v>
      </c>
      <c r="G36" s="102">
        <f t="shared" si="10"/>
        <v>5</v>
      </c>
      <c r="H36" s="102">
        <f t="shared" si="10"/>
        <v>25619</v>
      </c>
      <c r="I36" s="102">
        <f t="shared" si="10"/>
        <v>25619</v>
      </c>
      <c r="J36" s="102">
        <f t="shared" si="10"/>
        <v>0</v>
      </c>
      <c r="K36" s="102">
        <f t="shared" si="10"/>
        <v>8217</v>
      </c>
      <c r="L36" s="102">
        <f t="shared" si="10"/>
        <v>8217</v>
      </c>
      <c r="M36" s="102">
        <f t="shared" si="10"/>
        <v>0</v>
      </c>
    </row>
    <row r="37" spans="1:13" s="62" customFormat="1" ht="10.5" customHeight="1">
      <c r="A37" s="717"/>
      <c r="B37" s="14" t="s">
        <v>99</v>
      </c>
      <c r="C37" s="102">
        <f>SUM(D37,E37,H37,K37)</f>
        <v>77467</v>
      </c>
      <c r="D37" s="322">
        <v>5833</v>
      </c>
      <c r="E37" s="322">
        <v>58373</v>
      </c>
      <c r="F37" s="322">
        <v>58373</v>
      </c>
      <c r="G37" s="322">
        <v>0</v>
      </c>
      <c r="H37" s="322">
        <v>11971</v>
      </c>
      <c r="I37" s="322">
        <v>11971</v>
      </c>
      <c r="J37" s="322">
        <v>0</v>
      </c>
      <c r="K37" s="322">
        <v>1290</v>
      </c>
      <c r="L37" s="322">
        <v>1290</v>
      </c>
      <c r="M37" s="322">
        <v>0</v>
      </c>
    </row>
    <row r="38" spans="1:13" s="62" customFormat="1" ht="10.5" customHeight="1">
      <c r="A38" s="717"/>
      <c r="B38" s="14" t="s">
        <v>100</v>
      </c>
      <c r="C38" s="102">
        <f>SUM(D38,E38,H38,K38)</f>
        <v>82508</v>
      </c>
      <c r="D38" s="322">
        <v>5313</v>
      </c>
      <c r="E38" s="322">
        <v>56620</v>
      </c>
      <c r="F38" s="322">
        <v>56615</v>
      </c>
      <c r="G38" s="322">
        <v>5</v>
      </c>
      <c r="H38" s="322">
        <v>13648</v>
      </c>
      <c r="I38" s="322">
        <v>13648</v>
      </c>
      <c r="J38" s="322">
        <v>0</v>
      </c>
      <c r="K38" s="322">
        <v>6927</v>
      </c>
      <c r="L38" s="322">
        <v>6927</v>
      </c>
      <c r="M38" s="322">
        <v>0</v>
      </c>
    </row>
    <row r="39" spans="1:13" s="62" customFormat="1" ht="10.5" customHeight="1">
      <c r="A39" s="625" t="s">
        <v>451</v>
      </c>
      <c r="B39" s="14" t="s">
        <v>98</v>
      </c>
      <c r="C39" s="102">
        <f t="shared" ref="C39:M39" si="11">SUM(C40:C41)</f>
        <v>137832</v>
      </c>
      <c r="D39" s="102">
        <f t="shared" si="11"/>
        <v>6607</v>
      </c>
      <c r="E39" s="102">
        <f t="shared" si="11"/>
        <v>99649</v>
      </c>
      <c r="F39" s="102">
        <f t="shared" si="11"/>
        <v>99647</v>
      </c>
      <c r="G39" s="102">
        <f t="shared" si="11"/>
        <v>2</v>
      </c>
      <c r="H39" s="102">
        <f t="shared" si="11"/>
        <v>19354</v>
      </c>
      <c r="I39" s="102">
        <f t="shared" si="11"/>
        <v>19354</v>
      </c>
      <c r="J39" s="102">
        <f t="shared" si="11"/>
        <v>0</v>
      </c>
      <c r="K39" s="102">
        <f t="shared" si="11"/>
        <v>12222</v>
      </c>
      <c r="L39" s="102">
        <f t="shared" si="11"/>
        <v>12222</v>
      </c>
      <c r="M39" s="102">
        <f t="shared" si="11"/>
        <v>0</v>
      </c>
    </row>
    <row r="40" spans="1:13" s="62" customFormat="1" ht="10.5" customHeight="1">
      <c r="A40" s="717"/>
      <c r="B40" s="14" t="s">
        <v>99</v>
      </c>
      <c r="C40" s="102">
        <f>SUM(D40,E40,H40,K40)</f>
        <v>65950</v>
      </c>
      <c r="D40" s="322">
        <v>3177</v>
      </c>
      <c r="E40" s="322">
        <v>52016</v>
      </c>
      <c r="F40" s="322">
        <v>52016</v>
      </c>
      <c r="G40" s="322">
        <v>0</v>
      </c>
      <c r="H40" s="322">
        <v>8996</v>
      </c>
      <c r="I40" s="322">
        <v>8996</v>
      </c>
      <c r="J40" s="322">
        <v>0</v>
      </c>
      <c r="K40" s="322">
        <v>1761</v>
      </c>
      <c r="L40" s="322">
        <v>1761</v>
      </c>
      <c r="M40" s="322">
        <v>0</v>
      </c>
    </row>
    <row r="41" spans="1:13" s="62" customFormat="1" ht="10.5" customHeight="1">
      <c r="A41" s="717"/>
      <c r="B41" s="14" t="s">
        <v>100</v>
      </c>
      <c r="C41" s="102">
        <f>SUM(D41,E41,H41,K41)</f>
        <v>71882</v>
      </c>
      <c r="D41" s="322">
        <v>3430</v>
      </c>
      <c r="E41" s="322">
        <v>47633</v>
      </c>
      <c r="F41" s="322">
        <v>47631</v>
      </c>
      <c r="G41" s="322">
        <v>2</v>
      </c>
      <c r="H41" s="322">
        <v>10358</v>
      </c>
      <c r="I41" s="322">
        <v>10358</v>
      </c>
      <c r="J41" s="322">
        <v>0</v>
      </c>
      <c r="K41" s="322">
        <v>10461</v>
      </c>
      <c r="L41" s="322">
        <v>10461</v>
      </c>
      <c r="M41" s="322">
        <v>0</v>
      </c>
    </row>
    <row r="42" spans="1:13" s="62" customFormat="1" ht="10.5" customHeight="1">
      <c r="A42" s="625" t="s">
        <v>450</v>
      </c>
      <c r="B42" s="14" t="s">
        <v>98</v>
      </c>
      <c r="C42" s="102">
        <f t="shared" ref="C42:M42" si="12">SUM(C43:C44)</f>
        <v>111910</v>
      </c>
      <c r="D42" s="102">
        <f t="shared" si="12"/>
        <v>3848</v>
      </c>
      <c r="E42" s="102">
        <f t="shared" si="12"/>
        <v>77972</v>
      </c>
      <c r="F42" s="102">
        <f t="shared" si="12"/>
        <v>77969</v>
      </c>
      <c r="G42" s="102">
        <f t="shared" si="12"/>
        <v>3</v>
      </c>
      <c r="H42" s="102">
        <f t="shared" si="12"/>
        <v>12434</v>
      </c>
      <c r="I42" s="102">
        <f t="shared" si="12"/>
        <v>12434</v>
      </c>
      <c r="J42" s="102">
        <f t="shared" si="12"/>
        <v>0</v>
      </c>
      <c r="K42" s="102">
        <f t="shared" si="12"/>
        <v>17656</v>
      </c>
      <c r="L42" s="102">
        <f t="shared" si="12"/>
        <v>17656</v>
      </c>
      <c r="M42" s="102">
        <f t="shared" si="12"/>
        <v>0</v>
      </c>
    </row>
    <row r="43" spans="1:13" s="62" customFormat="1" ht="10.5" customHeight="1">
      <c r="A43" s="717"/>
      <c r="B43" s="14" t="s">
        <v>99</v>
      </c>
      <c r="C43" s="102">
        <f>SUM(D43,E43,H43,K43)</f>
        <v>52043</v>
      </c>
      <c r="D43" s="322">
        <v>1579</v>
      </c>
      <c r="E43" s="322">
        <v>42176</v>
      </c>
      <c r="F43" s="322">
        <v>42175</v>
      </c>
      <c r="G43" s="322">
        <v>1</v>
      </c>
      <c r="H43" s="322">
        <v>5967</v>
      </c>
      <c r="I43" s="322">
        <v>5967</v>
      </c>
      <c r="J43" s="322">
        <v>0</v>
      </c>
      <c r="K43" s="322">
        <v>2321</v>
      </c>
      <c r="L43" s="322">
        <v>2321</v>
      </c>
      <c r="M43" s="322">
        <v>0</v>
      </c>
    </row>
    <row r="44" spans="1:13" s="62" customFormat="1" ht="10.5" customHeight="1">
      <c r="A44" s="717"/>
      <c r="B44" s="14" t="s">
        <v>100</v>
      </c>
      <c r="C44" s="102">
        <f>SUM(D44,E44,H44,K44)</f>
        <v>59867</v>
      </c>
      <c r="D44" s="322">
        <v>2269</v>
      </c>
      <c r="E44" s="322">
        <v>35796</v>
      </c>
      <c r="F44" s="322">
        <v>35794</v>
      </c>
      <c r="G44" s="322">
        <v>2</v>
      </c>
      <c r="H44" s="322">
        <v>6467</v>
      </c>
      <c r="I44" s="322">
        <v>6467</v>
      </c>
      <c r="J44" s="322">
        <v>0</v>
      </c>
      <c r="K44" s="322">
        <v>15335</v>
      </c>
      <c r="L44" s="322">
        <v>15335</v>
      </c>
      <c r="M44" s="322">
        <v>0</v>
      </c>
    </row>
    <row r="45" spans="1:13" s="62" customFormat="1" ht="10.5" customHeight="1">
      <c r="A45" s="625" t="s">
        <v>449</v>
      </c>
      <c r="B45" s="14" t="s">
        <v>98</v>
      </c>
      <c r="C45" s="102">
        <f t="shared" ref="C45:M45" si="13">SUM(C46:C47)</f>
        <v>60938</v>
      </c>
      <c r="D45" s="102">
        <f t="shared" si="13"/>
        <v>1496</v>
      </c>
      <c r="E45" s="102">
        <f t="shared" si="13"/>
        <v>39597</v>
      </c>
      <c r="F45" s="102">
        <f t="shared" si="13"/>
        <v>39596</v>
      </c>
      <c r="G45" s="102">
        <f t="shared" si="13"/>
        <v>1</v>
      </c>
      <c r="H45" s="102">
        <f t="shared" si="13"/>
        <v>4887</v>
      </c>
      <c r="I45" s="102">
        <f t="shared" si="13"/>
        <v>4887</v>
      </c>
      <c r="J45" s="102">
        <f t="shared" si="13"/>
        <v>0</v>
      </c>
      <c r="K45" s="102">
        <f t="shared" si="13"/>
        <v>14958</v>
      </c>
      <c r="L45" s="102">
        <f t="shared" si="13"/>
        <v>14958</v>
      </c>
      <c r="M45" s="102">
        <f t="shared" si="13"/>
        <v>0</v>
      </c>
    </row>
    <row r="46" spans="1:13" s="62" customFormat="1" ht="10.5" customHeight="1">
      <c r="A46" s="717"/>
      <c r="B46" s="14" t="s">
        <v>99</v>
      </c>
      <c r="C46" s="102">
        <f>SUM(D46,E46,H46,K46)</f>
        <v>27947</v>
      </c>
      <c r="D46" s="322">
        <v>623</v>
      </c>
      <c r="E46" s="322">
        <v>22861</v>
      </c>
      <c r="F46" s="322">
        <v>22861</v>
      </c>
      <c r="G46" s="322">
        <v>0</v>
      </c>
      <c r="H46" s="322">
        <v>2555</v>
      </c>
      <c r="I46" s="322">
        <v>2555</v>
      </c>
      <c r="J46" s="322">
        <v>0</v>
      </c>
      <c r="K46" s="322">
        <v>1908</v>
      </c>
      <c r="L46" s="322">
        <v>1908</v>
      </c>
      <c r="M46" s="322">
        <v>0</v>
      </c>
    </row>
    <row r="47" spans="1:13" s="62" customFormat="1" ht="10.5" customHeight="1">
      <c r="A47" s="717"/>
      <c r="B47" s="14" t="s">
        <v>100</v>
      </c>
      <c r="C47" s="102">
        <f>SUM(D47,E47,H47,K47)</f>
        <v>32991</v>
      </c>
      <c r="D47" s="322">
        <v>873</v>
      </c>
      <c r="E47" s="322">
        <v>16736</v>
      </c>
      <c r="F47" s="322">
        <v>16735</v>
      </c>
      <c r="G47" s="322">
        <v>1</v>
      </c>
      <c r="H47" s="322">
        <v>2332</v>
      </c>
      <c r="I47" s="322">
        <v>2332</v>
      </c>
      <c r="J47" s="322">
        <v>0</v>
      </c>
      <c r="K47" s="322">
        <v>13050</v>
      </c>
      <c r="L47" s="322">
        <v>13050</v>
      </c>
      <c r="M47" s="322">
        <v>0</v>
      </c>
    </row>
    <row r="48" spans="1:13" s="62" customFormat="1" ht="10.5" customHeight="1">
      <c r="A48" s="625" t="s">
        <v>446</v>
      </c>
      <c r="B48" s="14" t="s">
        <v>98</v>
      </c>
      <c r="C48" s="102">
        <f t="shared" ref="C48:M48" si="14">SUM(C49:C50)</f>
        <v>42820</v>
      </c>
      <c r="D48" s="102">
        <f t="shared" si="14"/>
        <v>767</v>
      </c>
      <c r="E48" s="102">
        <f t="shared" si="14"/>
        <v>24965</v>
      </c>
      <c r="F48" s="102">
        <f t="shared" si="14"/>
        <v>24965</v>
      </c>
      <c r="G48" s="102">
        <f t="shared" si="14"/>
        <v>0</v>
      </c>
      <c r="H48" s="102">
        <f t="shared" si="14"/>
        <v>2111</v>
      </c>
      <c r="I48" s="102">
        <f t="shared" si="14"/>
        <v>2111</v>
      </c>
      <c r="J48" s="102">
        <f t="shared" si="14"/>
        <v>0</v>
      </c>
      <c r="K48" s="102">
        <f t="shared" si="14"/>
        <v>14977</v>
      </c>
      <c r="L48" s="102">
        <f t="shared" si="14"/>
        <v>14977</v>
      </c>
      <c r="M48" s="102">
        <f t="shared" si="14"/>
        <v>0</v>
      </c>
    </row>
    <row r="49" spans="1:13" s="62" customFormat="1" ht="10.5" customHeight="1">
      <c r="A49" s="717"/>
      <c r="B49" s="14" t="s">
        <v>99</v>
      </c>
      <c r="C49" s="102">
        <f>SUM(D49,E49,H49,K49)</f>
        <v>18646</v>
      </c>
      <c r="D49" s="322">
        <v>314</v>
      </c>
      <c r="E49" s="322">
        <v>15029</v>
      </c>
      <c r="F49" s="322">
        <v>15029</v>
      </c>
      <c r="G49" s="322">
        <v>0</v>
      </c>
      <c r="H49" s="322">
        <v>1115</v>
      </c>
      <c r="I49" s="322">
        <v>1115</v>
      </c>
      <c r="J49" s="322">
        <v>0</v>
      </c>
      <c r="K49" s="322">
        <v>2188</v>
      </c>
      <c r="L49" s="322">
        <v>2188</v>
      </c>
      <c r="M49" s="322">
        <v>0</v>
      </c>
    </row>
    <row r="50" spans="1:13" s="62" customFormat="1" ht="10.5" customHeight="1">
      <c r="A50" s="717"/>
      <c r="B50" s="14" t="s">
        <v>100</v>
      </c>
      <c r="C50" s="102">
        <f>SUM(D50,E50,H50,K50)</f>
        <v>24174</v>
      </c>
      <c r="D50" s="322">
        <v>453</v>
      </c>
      <c r="E50" s="322">
        <v>9936</v>
      </c>
      <c r="F50" s="322">
        <v>9936</v>
      </c>
      <c r="G50" s="322">
        <v>0</v>
      </c>
      <c r="H50" s="322">
        <v>996</v>
      </c>
      <c r="I50" s="322">
        <v>996</v>
      </c>
      <c r="J50" s="322">
        <v>0</v>
      </c>
      <c r="K50" s="322">
        <v>12789</v>
      </c>
      <c r="L50" s="322">
        <v>12789</v>
      </c>
      <c r="M50" s="322">
        <v>0</v>
      </c>
    </row>
    <row r="51" spans="1:13" s="62" customFormat="1" ht="10.5" customHeight="1">
      <c r="A51" s="625" t="s">
        <v>448</v>
      </c>
      <c r="B51" s="14" t="s">
        <v>98</v>
      </c>
      <c r="C51" s="102">
        <f t="shared" ref="C51:M51" si="15">SUM(C52:C53)</f>
        <v>27872</v>
      </c>
      <c r="D51" s="102">
        <f t="shared" si="15"/>
        <v>512</v>
      </c>
      <c r="E51" s="102">
        <f t="shared" si="15"/>
        <v>13065</v>
      </c>
      <c r="F51" s="102">
        <f t="shared" si="15"/>
        <v>13065</v>
      </c>
      <c r="G51" s="102">
        <f t="shared" si="15"/>
        <v>0</v>
      </c>
      <c r="H51" s="102">
        <f t="shared" si="15"/>
        <v>862</v>
      </c>
      <c r="I51" s="102">
        <f t="shared" si="15"/>
        <v>862</v>
      </c>
      <c r="J51" s="102">
        <f t="shared" si="15"/>
        <v>0</v>
      </c>
      <c r="K51" s="102">
        <f t="shared" si="15"/>
        <v>13433</v>
      </c>
      <c r="L51" s="102">
        <f t="shared" si="15"/>
        <v>13433</v>
      </c>
      <c r="M51" s="102">
        <f t="shared" si="15"/>
        <v>0</v>
      </c>
    </row>
    <row r="52" spans="1:13" s="62" customFormat="1" ht="10.5" customHeight="1">
      <c r="A52" s="717"/>
      <c r="B52" s="14" t="s">
        <v>99</v>
      </c>
      <c r="C52" s="102">
        <f>SUM(D52,E52,H52,K52)</f>
        <v>11320</v>
      </c>
      <c r="D52" s="322">
        <v>203</v>
      </c>
      <c r="E52" s="322">
        <v>8283</v>
      </c>
      <c r="F52" s="322">
        <v>8283</v>
      </c>
      <c r="G52" s="322">
        <v>0</v>
      </c>
      <c r="H52" s="322">
        <v>450</v>
      </c>
      <c r="I52" s="322">
        <v>450</v>
      </c>
      <c r="J52" s="322">
        <v>0</v>
      </c>
      <c r="K52" s="322">
        <v>2384</v>
      </c>
      <c r="L52" s="322">
        <v>2384</v>
      </c>
      <c r="M52" s="322">
        <v>0</v>
      </c>
    </row>
    <row r="53" spans="1:13" s="62" customFormat="1" ht="10.5" customHeight="1">
      <c r="A53" s="717"/>
      <c r="B53" s="14" t="s">
        <v>100</v>
      </c>
      <c r="C53" s="102">
        <f>SUM(D53,E53,H53,K53)</f>
        <v>16552</v>
      </c>
      <c r="D53" s="322">
        <v>309</v>
      </c>
      <c r="E53" s="322">
        <v>4782</v>
      </c>
      <c r="F53" s="322">
        <v>4782</v>
      </c>
      <c r="G53" s="322">
        <v>0</v>
      </c>
      <c r="H53" s="322">
        <v>412</v>
      </c>
      <c r="I53" s="322">
        <v>412</v>
      </c>
      <c r="J53" s="322">
        <v>0</v>
      </c>
      <c r="K53" s="322">
        <v>11049</v>
      </c>
      <c r="L53" s="322">
        <v>11049</v>
      </c>
      <c r="M53" s="322">
        <v>0</v>
      </c>
    </row>
    <row r="54" spans="1:13" s="62" customFormat="1" ht="10.5" customHeight="1">
      <c r="A54" s="625" t="s">
        <v>432</v>
      </c>
      <c r="B54" s="14" t="s">
        <v>98</v>
      </c>
      <c r="C54" s="102">
        <f t="shared" ref="C54:M54" si="16">SUM(C55:C56)</f>
        <v>17450</v>
      </c>
      <c r="D54" s="102">
        <f t="shared" si="16"/>
        <v>393</v>
      </c>
      <c r="E54" s="102">
        <f t="shared" si="16"/>
        <v>7389</v>
      </c>
      <c r="F54" s="102">
        <f t="shared" si="16"/>
        <v>7389</v>
      </c>
      <c r="G54" s="102">
        <f t="shared" si="16"/>
        <v>0</v>
      </c>
      <c r="H54" s="102">
        <f t="shared" si="16"/>
        <v>510</v>
      </c>
      <c r="I54" s="102">
        <f t="shared" si="16"/>
        <v>510</v>
      </c>
      <c r="J54" s="102">
        <f t="shared" si="16"/>
        <v>0</v>
      </c>
      <c r="K54" s="102">
        <f t="shared" si="16"/>
        <v>9158</v>
      </c>
      <c r="L54" s="102">
        <f t="shared" si="16"/>
        <v>9158</v>
      </c>
      <c r="M54" s="102">
        <f t="shared" si="16"/>
        <v>0</v>
      </c>
    </row>
    <row r="55" spans="1:13" s="62" customFormat="1" ht="10.5" customHeight="1">
      <c r="A55" s="717"/>
      <c r="B55" s="14" t="s">
        <v>99</v>
      </c>
      <c r="C55" s="102">
        <f>SUM(D55,E55,H55,K55)</f>
        <v>8740</v>
      </c>
      <c r="D55" s="322">
        <v>212</v>
      </c>
      <c r="E55" s="322">
        <v>5930</v>
      </c>
      <c r="F55" s="322">
        <v>5930</v>
      </c>
      <c r="G55" s="322">
        <v>0</v>
      </c>
      <c r="H55" s="322">
        <v>339</v>
      </c>
      <c r="I55" s="322">
        <v>339</v>
      </c>
      <c r="J55" s="322">
        <v>0</v>
      </c>
      <c r="K55" s="322">
        <v>2259</v>
      </c>
      <c r="L55" s="322">
        <v>2259</v>
      </c>
      <c r="M55" s="322">
        <v>0</v>
      </c>
    </row>
    <row r="56" spans="1:13" s="62" customFormat="1" ht="10.5" customHeight="1">
      <c r="A56" s="717"/>
      <c r="B56" s="14" t="s">
        <v>100</v>
      </c>
      <c r="C56" s="102">
        <f>SUM(D56,E56,H56,K56)</f>
        <v>8710</v>
      </c>
      <c r="D56" s="322">
        <v>181</v>
      </c>
      <c r="E56" s="322">
        <v>1459</v>
      </c>
      <c r="F56" s="322">
        <v>1459</v>
      </c>
      <c r="G56" s="322">
        <v>0</v>
      </c>
      <c r="H56" s="322">
        <v>171</v>
      </c>
      <c r="I56" s="322">
        <v>171</v>
      </c>
      <c r="J56" s="322">
        <v>0</v>
      </c>
      <c r="K56" s="322">
        <v>6899</v>
      </c>
      <c r="L56" s="322">
        <v>6899</v>
      </c>
      <c r="M56" s="322">
        <v>0</v>
      </c>
    </row>
    <row r="57" spans="1:13" s="62" customFormat="1" ht="10.5" customHeight="1">
      <c r="A57" s="625" t="s">
        <v>433</v>
      </c>
      <c r="B57" s="14" t="s">
        <v>98</v>
      </c>
      <c r="C57" s="102">
        <f t="shared" ref="C57:M57" si="17">SUM(C58:C59)</f>
        <v>9173</v>
      </c>
      <c r="D57" s="102">
        <f t="shared" si="17"/>
        <v>363</v>
      </c>
      <c r="E57" s="102">
        <f t="shared" si="17"/>
        <v>3590</v>
      </c>
      <c r="F57" s="102">
        <f t="shared" si="17"/>
        <v>3590</v>
      </c>
      <c r="G57" s="102">
        <f t="shared" si="17"/>
        <v>0</v>
      </c>
      <c r="H57" s="102">
        <f t="shared" si="17"/>
        <v>322</v>
      </c>
      <c r="I57" s="102">
        <f t="shared" si="17"/>
        <v>322</v>
      </c>
      <c r="J57" s="102">
        <f t="shared" si="17"/>
        <v>0</v>
      </c>
      <c r="K57" s="102">
        <f t="shared" si="17"/>
        <v>4898</v>
      </c>
      <c r="L57" s="102">
        <f t="shared" si="17"/>
        <v>4898</v>
      </c>
      <c r="M57" s="102">
        <f t="shared" si="17"/>
        <v>0</v>
      </c>
    </row>
    <row r="58" spans="1:13" s="62" customFormat="1" ht="10.5" customHeight="1">
      <c r="A58" s="717"/>
      <c r="B58" s="14" t="s">
        <v>99</v>
      </c>
      <c r="C58" s="102">
        <f>SUM(D58,E58,H58,K58)</f>
        <v>5308</v>
      </c>
      <c r="D58" s="322">
        <v>251</v>
      </c>
      <c r="E58" s="322">
        <v>3302</v>
      </c>
      <c r="F58" s="322">
        <v>3302</v>
      </c>
      <c r="G58" s="322">
        <v>0</v>
      </c>
      <c r="H58" s="322">
        <v>266</v>
      </c>
      <c r="I58" s="322">
        <v>266</v>
      </c>
      <c r="J58" s="322">
        <v>0</v>
      </c>
      <c r="K58" s="322">
        <v>1489</v>
      </c>
      <c r="L58" s="322">
        <v>1489</v>
      </c>
      <c r="M58" s="322">
        <v>0</v>
      </c>
    </row>
    <row r="59" spans="1:13" s="62" customFormat="1" ht="10.5" customHeight="1">
      <c r="A59" s="717"/>
      <c r="B59" s="14" t="s">
        <v>100</v>
      </c>
      <c r="C59" s="102">
        <f>SUM(D59,E59,H59,K59)</f>
        <v>3865</v>
      </c>
      <c r="D59" s="322">
        <v>112</v>
      </c>
      <c r="E59" s="322">
        <v>288</v>
      </c>
      <c r="F59" s="322">
        <v>288</v>
      </c>
      <c r="G59" s="322">
        <v>0</v>
      </c>
      <c r="H59" s="322">
        <v>56</v>
      </c>
      <c r="I59" s="322">
        <v>56</v>
      </c>
      <c r="J59" s="322">
        <v>0</v>
      </c>
      <c r="K59" s="322">
        <v>3409</v>
      </c>
      <c r="L59" s="322">
        <v>3409</v>
      </c>
      <c r="M59" s="322">
        <v>0</v>
      </c>
    </row>
    <row r="60" spans="1:13" s="62" customFormat="1" ht="10.5" customHeight="1">
      <c r="A60" s="625" t="s">
        <v>447</v>
      </c>
      <c r="B60" s="14" t="s">
        <v>98</v>
      </c>
      <c r="C60" s="102">
        <f t="shared" ref="C60:M60" si="18">SUM(C61:C62)</f>
        <v>1894</v>
      </c>
      <c r="D60" s="102">
        <f t="shared" si="18"/>
        <v>168</v>
      </c>
      <c r="E60" s="102">
        <f t="shared" si="18"/>
        <v>486</v>
      </c>
      <c r="F60" s="102">
        <f t="shared" si="18"/>
        <v>486</v>
      </c>
      <c r="G60" s="102">
        <f t="shared" si="18"/>
        <v>0</v>
      </c>
      <c r="H60" s="102">
        <f t="shared" si="18"/>
        <v>54</v>
      </c>
      <c r="I60" s="102">
        <f t="shared" si="18"/>
        <v>54</v>
      </c>
      <c r="J60" s="102">
        <f t="shared" si="18"/>
        <v>0</v>
      </c>
      <c r="K60" s="102">
        <f t="shared" si="18"/>
        <v>1186</v>
      </c>
      <c r="L60" s="102">
        <f t="shared" si="18"/>
        <v>1186</v>
      </c>
      <c r="M60" s="102">
        <f t="shared" si="18"/>
        <v>0</v>
      </c>
    </row>
    <row r="61" spans="1:13" s="62" customFormat="1" ht="10.5" customHeight="1">
      <c r="A61" s="717"/>
      <c r="B61" s="14" t="s">
        <v>99</v>
      </c>
      <c r="C61" s="102">
        <f>SUM(D61,E61,H61,K61)</f>
        <v>934</v>
      </c>
      <c r="D61" s="322">
        <v>129</v>
      </c>
      <c r="E61" s="322">
        <v>432</v>
      </c>
      <c r="F61" s="322">
        <v>432</v>
      </c>
      <c r="G61" s="322">
        <v>0</v>
      </c>
      <c r="H61" s="322">
        <v>36</v>
      </c>
      <c r="I61" s="322">
        <v>36</v>
      </c>
      <c r="J61" s="322">
        <v>0</v>
      </c>
      <c r="K61" s="322">
        <v>337</v>
      </c>
      <c r="L61" s="322">
        <v>337</v>
      </c>
      <c r="M61" s="322">
        <v>0</v>
      </c>
    </row>
    <row r="62" spans="1:13" s="62" customFormat="1" ht="10.5" customHeight="1">
      <c r="A62" s="717"/>
      <c r="B62" s="14" t="s">
        <v>100</v>
      </c>
      <c r="C62" s="102">
        <f>SUM(D62,E62,H62,K62)</f>
        <v>960</v>
      </c>
      <c r="D62" s="322">
        <v>39</v>
      </c>
      <c r="E62" s="322">
        <v>54</v>
      </c>
      <c r="F62" s="322">
        <v>54</v>
      </c>
      <c r="G62" s="322">
        <v>0</v>
      </c>
      <c r="H62" s="322">
        <v>18</v>
      </c>
      <c r="I62" s="322">
        <v>18</v>
      </c>
      <c r="J62" s="322">
        <v>0</v>
      </c>
      <c r="K62" s="322">
        <v>849</v>
      </c>
      <c r="L62" s="322">
        <v>849</v>
      </c>
      <c r="M62" s="322">
        <v>0</v>
      </c>
    </row>
    <row r="63" spans="1:13" s="62" customFormat="1" ht="10.5" customHeight="1">
      <c r="A63" s="625" t="s">
        <v>434</v>
      </c>
      <c r="B63" s="14" t="s">
        <v>98</v>
      </c>
      <c r="C63" s="102">
        <f t="shared" ref="C63:M63" si="19">SUM(C64:C65)</f>
        <v>291</v>
      </c>
      <c r="D63" s="102">
        <f t="shared" si="19"/>
        <v>47</v>
      </c>
      <c r="E63" s="102">
        <f t="shared" si="19"/>
        <v>52</v>
      </c>
      <c r="F63" s="102">
        <f t="shared" si="19"/>
        <v>52</v>
      </c>
      <c r="G63" s="102">
        <f t="shared" si="19"/>
        <v>0</v>
      </c>
      <c r="H63" s="102">
        <f t="shared" si="19"/>
        <v>7</v>
      </c>
      <c r="I63" s="102">
        <f t="shared" si="19"/>
        <v>7</v>
      </c>
      <c r="J63" s="102">
        <f t="shared" si="19"/>
        <v>0</v>
      </c>
      <c r="K63" s="102">
        <f t="shared" si="19"/>
        <v>185</v>
      </c>
      <c r="L63" s="102">
        <f t="shared" si="19"/>
        <v>185</v>
      </c>
      <c r="M63" s="102">
        <f t="shared" si="19"/>
        <v>0</v>
      </c>
    </row>
    <row r="64" spans="1:13" s="62" customFormat="1" ht="10.5" customHeight="1">
      <c r="A64" s="717"/>
      <c r="B64" s="14" t="s">
        <v>99</v>
      </c>
      <c r="C64" s="102">
        <f>SUM(D64,E64,H64,K64)</f>
        <v>139</v>
      </c>
      <c r="D64" s="334">
        <v>36</v>
      </c>
      <c r="E64" s="334">
        <v>48</v>
      </c>
      <c r="F64" s="334">
        <v>48</v>
      </c>
      <c r="G64" s="334">
        <v>0</v>
      </c>
      <c r="H64" s="334">
        <v>3</v>
      </c>
      <c r="I64" s="334">
        <v>3</v>
      </c>
      <c r="J64" s="334">
        <v>0</v>
      </c>
      <c r="K64" s="334">
        <v>52</v>
      </c>
      <c r="L64" s="334">
        <v>52</v>
      </c>
      <c r="M64" s="334">
        <v>0</v>
      </c>
    </row>
    <row r="65" spans="1:13" s="62" customFormat="1" ht="10.5" customHeight="1" thickBot="1">
      <c r="A65" s="718"/>
      <c r="B65" s="328" t="s">
        <v>100</v>
      </c>
      <c r="C65" s="330">
        <f>SUM(D65,E65,H65,K65)</f>
        <v>152</v>
      </c>
      <c r="D65" s="325">
        <v>11</v>
      </c>
      <c r="E65" s="325">
        <v>4</v>
      </c>
      <c r="F65" s="325">
        <v>4</v>
      </c>
      <c r="G65" s="325">
        <v>0</v>
      </c>
      <c r="H65" s="325">
        <v>4</v>
      </c>
      <c r="I65" s="325">
        <v>4</v>
      </c>
      <c r="J65" s="325">
        <v>0</v>
      </c>
      <c r="K65" s="325">
        <v>133</v>
      </c>
      <c r="L65" s="325">
        <v>133</v>
      </c>
      <c r="M65" s="325">
        <v>0</v>
      </c>
    </row>
    <row r="66" spans="1:13" s="62" customFormat="1" ht="12.95" customHeight="1">
      <c r="A66" s="88" t="s">
        <v>173</v>
      </c>
      <c r="B66" s="88"/>
      <c r="C66" s="80"/>
      <c r="D66" s="80"/>
      <c r="E66" s="80" t="s">
        <v>86</v>
      </c>
      <c r="F66" s="80"/>
      <c r="G66" s="80"/>
      <c r="H66" s="80"/>
      <c r="I66" s="80"/>
      <c r="J66" s="80"/>
      <c r="K66" s="80"/>
      <c r="L66" s="80"/>
      <c r="M66" s="89"/>
    </row>
    <row r="67" spans="1:13" s="62" customFormat="1" ht="12.95" customHeight="1">
      <c r="A67" s="316" t="s">
        <v>419</v>
      </c>
      <c r="B67" s="88"/>
      <c r="C67" s="80"/>
      <c r="D67" s="80"/>
      <c r="E67" s="62" t="s">
        <v>421</v>
      </c>
      <c r="F67" s="80"/>
      <c r="G67" s="80"/>
      <c r="H67" s="80"/>
      <c r="I67" s="80"/>
      <c r="J67" s="80"/>
      <c r="K67" s="80"/>
      <c r="L67" s="80"/>
      <c r="M67" s="89"/>
    </row>
    <row r="68" spans="1:13" s="62" customFormat="1" ht="12.95" customHeight="1">
      <c r="A68" s="333" t="s">
        <v>420</v>
      </c>
      <c r="B68" s="88"/>
      <c r="C68" s="80"/>
      <c r="D68" s="80"/>
      <c r="E68" s="62" t="s">
        <v>477</v>
      </c>
      <c r="F68" s="80"/>
      <c r="G68" s="80"/>
      <c r="H68" s="80"/>
      <c r="I68" s="80"/>
      <c r="J68" s="80"/>
      <c r="K68" s="80"/>
      <c r="L68" s="80"/>
      <c r="M68" s="89"/>
    </row>
    <row r="69" spans="1:13" s="62" customFormat="1" ht="12.95" customHeight="1">
      <c r="A69" s="52"/>
      <c r="B69" s="52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9"/>
    </row>
    <row r="70" spans="1:13" s="62" customFormat="1" ht="12.95" customHeight="1">
      <c r="A70" s="52"/>
      <c r="B70" s="52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9"/>
    </row>
    <row r="71" spans="1:13" s="62" customFormat="1" ht="12.95" customHeight="1">
      <c r="A71" s="52"/>
      <c r="B71" s="52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9"/>
    </row>
    <row r="72" spans="1:13" s="62" customFormat="1" ht="12.95" customHeight="1">
      <c r="A72" s="52"/>
      <c r="B72" s="52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9"/>
    </row>
    <row r="73" spans="1:13" s="62" customFormat="1" ht="12.95" customHeight="1">
      <c r="A73" s="52"/>
      <c r="B73" s="52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9"/>
    </row>
    <row r="74" spans="1:13" s="62" customFormat="1" ht="12.95" customHeight="1">
      <c r="A74" s="52"/>
      <c r="B74" s="52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9"/>
    </row>
    <row r="75" spans="1:13" s="62" customFormat="1" ht="12.95" customHeight="1">
      <c r="A75" s="52"/>
      <c r="B75" s="52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9"/>
    </row>
    <row r="76" spans="1:13" s="62" customFormat="1" ht="12.95" customHeight="1">
      <c r="A76" s="52"/>
      <c r="B76" s="52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9"/>
    </row>
    <row r="77" spans="1:13" s="62" customFormat="1" ht="12.95" customHeight="1">
      <c r="A77" s="52"/>
      <c r="B77" s="52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9"/>
    </row>
    <row r="78" spans="1:13" s="62" customFormat="1" ht="12.95" customHeight="1">
      <c r="A78" s="52"/>
      <c r="B78" s="52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9"/>
    </row>
    <row r="79" spans="1:13" s="62" customFormat="1" ht="12.95" customHeight="1">
      <c r="A79" s="52"/>
      <c r="B79" s="52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9"/>
    </row>
    <row r="80" spans="1:13" s="62" customFormat="1" ht="12.95" customHeight="1">
      <c r="A80" s="52"/>
      <c r="B80" s="52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9"/>
    </row>
    <row r="81" spans="1:13" s="62" customFormat="1" ht="12.95" customHeight="1">
      <c r="A81" s="52"/>
      <c r="B81" s="52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9"/>
    </row>
    <row r="82" spans="1:13" s="62" customFormat="1" ht="12.95" customHeight="1">
      <c r="A82" s="52"/>
      <c r="B82" s="52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9"/>
    </row>
    <row r="83" spans="1:13" s="62" customFormat="1" ht="12.95" customHeight="1">
      <c r="A83" s="52"/>
      <c r="B83" s="52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9"/>
    </row>
    <row r="84" spans="1:13" s="62" customFormat="1" ht="12.95" customHeight="1">
      <c r="A84" s="52"/>
      <c r="B84" s="52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9"/>
    </row>
    <row r="85" spans="1:13" s="62" customFormat="1" ht="12.95" customHeight="1">
      <c r="A85" s="52"/>
      <c r="B85" s="52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9"/>
    </row>
    <row r="86" spans="1:13" s="62" customFormat="1" ht="12.95" customHeight="1">
      <c r="A86" s="52"/>
      <c r="B86" s="52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9"/>
    </row>
    <row r="87" spans="1:13" s="62" customFormat="1" ht="12.95" customHeight="1">
      <c r="A87" s="52"/>
      <c r="B87" s="52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9"/>
    </row>
    <row r="88" spans="1:13" s="62" customFormat="1" ht="12.95" customHeight="1">
      <c r="A88" s="52"/>
      <c r="B88" s="52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9"/>
    </row>
    <row r="89" spans="1:13" s="62" customFormat="1" ht="12.95" customHeight="1">
      <c r="A89" s="52"/>
      <c r="B89" s="52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9"/>
    </row>
    <row r="90" spans="1:13" s="62" customFormat="1" ht="12.95" customHeight="1">
      <c r="A90" s="52"/>
      <c r="B90" s="52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9"/>
    </row>
    <row r="91" spans="1:13" s="62" customFormat="1" ht="12.95" customHeight="1">
      <c r="A91" s="52"/>
      <c r="B91" s="52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9"/>
    </row>
    <row r="92" spans="1:13" s="62" customFormat="1" ht="12.95" customHeight="1">
      <c r="A92" s="52"/>
      <c r="B92" s="52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9"/>
    </row>
  </sheetData>
  <sheetProtection selectLockedCells="1" selectUnlockedCells="1"/>
  <mergeCells count="27">
    <mergeCell ref="A2:D2"/>
    <mergeCell ref="E2:M2"/>
    <mergeCell ref="E4:G4"/>
    <mergeCell ref="H4:J4"/>
    <mergeCell ref="K4:M4"/>
    <mergeCell ref="D4:D5"/>
    <mergeCell ref="A9:A11"/>
    <mergeCell ref="A12:A14"/>
    <mergeCell ref="A15:A17"/>
    <mergeCell ref="A18:A20"/>
    <mergeCell ref="A21:A23"/>
    <mergeCell ref="A60:A62"/>
    <mergeCell ref="A63:A65"/>
    <mergeCell ref="C4:C5"/>
    <mergeCell ref="A42:A44"/>
    <mergeCell ref="A45:A47"/>
    <mergeCell ref="A48:A50"/>
    <mergeCell ref="A51:A53"/>
    <mergeCell ref="A54:A56"/>
    <mergeCell ref="A57:A59"/>
    <mergeCell ref="A24:A26"/>
    <mergeCell ref="A27:A29"/>
    <mergeCell ref="A30:A32"/>
    <mergeCell ref="A33:A35"/>
    <mergeCell ref="A36:A38"/>
    <mergeCell ref="A39:A41"/>
    <mergeCell ref="A6:A8"/>
  </mergeCells>
  <phoneticPr fontId="19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notEqual" id="{7359B0C1-752C-4C0A-B993-C894474BF838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cellIs" priority="39" operator="notEqual" id="{194167D3-5512-416C-B734-E38292C02823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cellIs" priority="38" operator="notEqual" id="{833B26EC-1A6A-4C89-8C84-39FCD69F31F9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cellIs" priority="37" operator="notEqual" id="{C49FA46C-CDBF-474E-B490-444A402014B0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cellIs" priority="36" operator="notEqual" id="{ABCAA833-7D85-4AFD-BA6C-2898DC29DBC7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cellIs" priority="35" operator="notEqual" id="{8022EC48-9FCD-42F2-8C06-0020020C63D9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cellIs" priority="34" operator="notEqual" id="{7C72389E-B644-4701-9E4E-828D76BE6E1C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C16</xm:sqref>
        </x14:conditionalFormatting>
        <x14:conditionalFormatting xmlns:xm="http://schemas.microsoft.com/office/excel/2006/main">
          <x14:cfRule type="cellIs" priority="33" operator="notEqual" id="{665FBA90-2393-4C06-895F-4B604899A1F1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cellIs" priority="32" operator="notEqual" id="{EAA5ADE2-A5E4-461C-8616-09951A800D23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C19</xm:sqref>
        </x14:conditionalFormatting>
        <x14:conditionalFormatting xmlns:xm="http://schemas.microsoft.com/office/excel/2006/main">
          <x14:cfRule type="cellIs" priority="31" operator="notEqual" id="{A87DB3BA-5B3F-48A9-9DF9-3E6A5C6B7EC7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cellIs" priority="30" operator="notEqual" id="{7F200FC0-E1D1-45BB-835D-0F7BFB10831B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C22</xm:sqref>
        </x14:conditionalFormatting>
        <x14:conditionalFormatting xmlns:xm="http://schemas.microsoft.com/office/excel/2006/main">
          <x14:cfRule type="cellIs" priority="29" operator="notEqual" id="{88A42393-E281-4F91-9D98-EDA1CF0A911F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cellIs" priority="28" operator="notEqual" id="{253626A3-0F89-47DB-B0F3-D302E9DBFC02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C25</xm:sqref>
        </x14:conditionalFormatting>
        <x14:conditionalFormatting xmlns:xm="http://schemas.microsoft.com/office/excel/2006/main">
          <x14:cfRule type="cellIs" priority="27" operator="notEqual" id="{091C121B-CE23-42E3-AA92-0FBBC7EC24FA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cellIs" priority="26" operator="notEqual" id="{CDA3353E-BE0D-40A0-8A7D-9736FC525C96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C28</xm:sqref>
        </x14:conditionalFormatting>
        <x14:conditionalFormatting xmlns:xm="http://schemas.microsoft.com/office/excel/2006/main">
          <x14:cfRule type="cellIs" priority="25" operator="notEqual" id="{FF5BFC09-F22A-4B8E-96FF-80C2D15071E0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C29</xm:sqref>
        </x14:conditionalFormatting>
        <x14:conditionalFormatting xmlns:xm="http://schemas.microsoft.com/office/excel/2006/main">
          <x14:cfRule type="cellIs" priority="24" operator="notEqual" id="{A22DB3F5-8EB5-464F-A884-BF74A2C6164E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C31</xm:sqref>
        </x14:conditionalFormatting>
        <x14:conditionalFormatting xmlns:xm="http://schemas.microsoft.com/office/excel/2006/main">
          <x14:cfRule type="cellIs" priority="23" operator="notEqual" id="{81D6317C-5BA9-4FAA-84C4-352BA6F1C241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C32</xm:sqref>
        </x14:conditionalFormatting>
        <x14:conditionalFormatting xmlns:xm="http://schemas.microsoft.com/office/excel/2006/main">
          <x14:cfRule type="cellIs" priority="22" operator="notEqual" id="{BA85CEAB-9456-41D1-A688-D753D39035A8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C34</xm:sqref>
        </x14:conditionalFormatting>
        <x14:conditionalFormatting xmlns:xm="http://schemas.microsoft.com/office/excel/2006/main">
          <x14:cfRule type="cellIs" priority="21" operator="notEqual" id="{7994CDDE-1492-4B3E-8192-BB83C0B5F25E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cellIs" priority="20" operator="notEqual" id="{DB527EDE-632D-4CCF-8467-010D5883A8CC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C37</xm:sqref>
        </x14:conditionalFormatting>
        <x14:conditionalFormatting xmlns:xm="http://schemas.microsoft.com/office/excel/2006/main">
          <x14:cfRule type="cellIs" priority="19" operator="notEqual" id="{5CA9F78E-5011-40CE-9D74-414423950539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C38</xm:sqref>
        </x14:conditionalFormatting>
        <x14:conditionalFormatting xmlns:xm="http://schemas.microsoft.com/office/excel/2006/main">
          <x14:cfRule type="cellIs" priority="18" operator="notEqual" id="{2A4CD35B-FB48-4D77-8EA3-62E62DF2C707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C40</xm:sqref>
        </x14:conditionalFormatting>
        <x14:conditionalFormatting xmlns:xm="http://schemas.microsoft.com/office/excel/2006/main">
          <x14:cfRule type="cellIs" priority="17" operator="notEqual" id="{3FFFDE26-C853-4B3A-98C3-F7E364DCC774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C41</xm:sqref>
        </x14:conditionalFormatting>
        <x14:conditionalFormatting xmlns:xm="http://schemas.microsoft.com/office/excel/2006/main">
          <x14:cfRule type="cellIs" priority="16" operator="notEqual" id="{3957B83B-CBF9-421B-BE3B-49CEE094E811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C43</xm:sqref>
        </x14:conditionalFormatting>
        <x14:conditionalFormatting xmlns:xm="http://schemas.microsoft.com/office/excel/2006/main">
          <x14:cfRule type="cellIs" priority="15" operator="notEqual" id="{F1905A69-01E2-406E-9345-C8D8A6EA24AB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C44</xm:sqref>
        </x14:conditionalFormatting>
        <x14:conditionalFormatting xmlns:xm="http://schemas.microsoft.com/office/excel/2006/main">
          <x14:cfRule type="cellIs" priority="14" operator="notEqual" id="{1BFE20BE-5361-4DD1-ADBC-0BD8D7991064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C46</xm:sqref>
        </x14:conditionalFormatting>
        <x14:conditionalFormatting xmlns:xm="http://schemas.microsoft.com/office/excel/2006/main">
          <x14:cfRule type="cellIs" priority="13" operator="notEqual" id="{47BA3721-548B-4E2E-9769-BE9F103E64EC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cellIs" priority="12" operator="notEqual" id="{4F0D45D7-BC77-43EC-A3EF-141953CCD7F8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cellIs" priority="11" operator="notEqual" id="{BCD20242-0911-4859-8338-7F1305D4C848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C50</xm:sqref>
        </x14:conditionalFormatting>
        <x14:conditionalFormatting xmlns:xm="http://schemas.microsoft.com/office/excel/2006/main">
          <x14:cfRule type="cellIs" priority="10" operator="notEqual" id="{6BFA2E2A-E170-4893-8307-76B5FC0AB044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C52</xm:sqref>
        </x14:conditionalFormatting>
        <x14:conditionalFormatting xmlns:xm="http://schemas.microsoft.com/office/excel/2006/main">
          <x14:cfRule type="cellIs" priority="9" operator="notEqual" id="{712B41C3-4332-439D-AD22-152015E057D8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C53</xm:sqref>
        </x14:conditionalFormatting>
        <x14:conditionalFormatting xmlns:xm="http://schemas.microsoft.com/office/excel/2006/main">
          <x14:cfRule type="cellIs" priority="8" operator="notEqual" id="{A438C5BB-A737-4033-9A93-FF894D12433D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C55</xm:sqref>
        </x14:conditionalFormatting>
        <x14:conditionalFormatting xmlns:xm="http://schemas.microsoft.com/office/excel/2006/main">
          <x14:cfRule type="cellIs" priority="7" operator="notEqual" id="{42637532-6D95-4BEE-816F-F1FFC9CB77D2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C56</xm:sqref>
        </x14:conditionalFormatting>
        <x14:conditionalFormatting xmlns:xm="http://schemas.microsoft.com/office/excel/2006/main">
          <x14:cfRule type="cellIs" priority="6" operator="notEqual" id="{E6E63157-68FA-4C73-8E7B-D3282D612974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C58</xm:sqref>
        </x14:conditionalFormatting>
        <x14:conditionalFormatting xmlns:xm="http://schemas.microsoft.com/office/excel/2006/main">
          <x14:cfRule type="cellIs" priority="5" operator="notEqual" id="{5B46FEC4-1BC1-41CD-8EBB-FFDAEFD7D4A5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C59</xm:sqref>
        </x14:conditionalFormatting>
        <x14:conditionalFormatting xmlns:xm="http://schemas.microsoft.com/office/excel/2006/main">
          <x14:cfRule type="cellIs" priority="4" operator="notEqual" id="{2E3E416F-2A9D-48E8-8904-7FFEAED48F6B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C61</xm:sqref>
        </x14:conditionalFormatting>
        <x14:conditionalFormatting xmlns:xm="http://schemas.microsoft.com/office/excel/2006/main">
          <x14:cfRule type="cellIs" priority="3" operator="notEqual" id="{860CF7D8-085A-4EED-BA6C-166D8D2760F5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C62</xm:sqref>
        </x14:conditionalFormatting>
        <x14:conditionalFormatting xmlns:xm="http://schemas.microsoft.com/office/excel/2006/main">
          <x14:cfRule type="cellIs" priority="2" operator="notEqual" id="{179BB1F7-0D3B-402A-8C45-A5E2D6F04AAE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C64</xm:sqref>
        </x14:conditionalFormatting>
        <x14:conditionalFormatting xmlns:xm="http://schemas.microsoft.com/office/excel/2006/main">
          <x14:cfRule type="cellIs" priority="1" operator="notEqual" id="{8E385AC7-75EF-4325-AD76-A40833536A4E}">
            <xm:f>'2-3 續'!#REF!</xm:f>
            <x14:dxf>
              <fill>
                <patternFill>
                  <bgColor rgb="FFFF0000"/>
                </patternFill>
              </fill>
            </x14:dxf>
          </x14:cfRule>
          <xm:sqref>C65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工作表12">
    <tabColor rgb="FFFFFF00"/>
  </sheetPr>
  <dimension ref="A1:M89"/>
  <sheetViews>
    <sheetView showGridLines="0" view="pageBreakPreview" zoomScaleNormal="120" zoomScaleSheetLayoutView="100" workbookViewId="0">
      <pane xSplit="1" ySplit="5" topLeftCell="B6" activePane="bottomRight" state="frozen"/>
      <selection activeCell="D14" sqref="D14"/>
      <selection pane="topRight" activeCell="D14" sqref="D14"/>
      <selection pane="bottomLeft" activeCell="D14" sqref="D14"/>
      <selection pane="bottomRight" activeCell="I48" sqref="I48"/>
    </sheetView>
  </sheetViews>
  <sheetFormatPr defaultColWidth="10.625" defaultRowHeight="21.95" customHeight="1"/>
  <cols>
    <col min="1" max="1" width="24.625" style="6" customWidth="1"/>
    <col min="2" max="2" width="7.625" style="6" customWidth="1"/>
    <col min="3" max="4" width="25.625" style="2" customWidth="1"/>
    <col min="5" max="5" width="9.625" style="9" customWidth="1"/>
    <col min="6" max="11" width="9.625" style="2" customWidth="1"/>
    <col min="12" max="12" width="9.625" style="8" customWidth="1"/>
    <col min="13" max="13" width="9.625" style="4" customWidth="1"/>
    <col min="14" max="16384" width="10.625" style="3"/>
  </cols>
  <sheetData>
    <row r="1" spans="1:13" s="52" customFormat="1" ht="18" customHeight="1">
      <c r="A1" s="88" t="s">
        <v>310</v>
      </c>
      <c r="B1" s="88"/>
      <c r="C1" s="53"/>
      <c r="D1" s="53"/>
      <c r="E1" s="120"/>
      <c r="F1" s="53"/>
      <c r="G1" s="53"/>
      <c r="H1" s="53"/>
      <c r="I1" s="53"/>
      <c r="J1" s="53"/>
      <c r="K1" s="53"/>
      <c r="L1" s="119"/>
      <c r="M1" s="55" t="s">
        <v>0</v>
      </c>
    </row>
    <row r="2" spans="1:13" s="86" customFormat="1" ht="24.95" customHeight="1">
      <c r="A2" s="623" t="s">
        <v>311</v>
      </c>
      <c r="B2" s="623"/>
      <c r="C2" s="623"/>
      <c r="D2" s="623"/>
      <c r="E2" s="623" t="s">
        <v>117</v>
      </c>
      <c r="F2" s="623"/>
      <c r="G2" s="623"/>
      <c r="H2" s="623"/>
      <c r="I2" s="623"/>
      <c r="J2" s="623"/>
      <c r="K2" s="623"/>
      <c r="L2" s="623"/>
      <c r="M2" s="623"/>
    </row>
    <row r="3" spans="1:13" s="62" customFormat="1" ht="15" customHeight="1" thickBot="1">
      <c r="A3" s="56"/>
      <c r="B3" s="324"/>
      <c r="C3" s="59"/>
      <c r="D3" s="59"/>
      <c r="F3" s="59"/>
      <c r="G3" s="59"/>
      <c r="H3" s="59"/>
      <c r="I3" s="59"/>
      <c r="J3" s="59"/>
      <c r="K3" s="59"/>
      <c r="L3" s="121"/>
      <c r="M3" s="91" t="s">
        <v>10</v>
      </c>
    </row>
    <row r="4" spans="1:13" s="62" customFormat="1" ht="30" customHeight="1">
      <c r="A4" s="117" t="s">
        <v>312</v>
      </c>
      <c r="B4" s="326" t="s">
        <v>415</v>
      </c>
      <c r="C4" s="719" t="s">
        <v>313</v>
      </c>
      <c r="D4" s="724" t="s">
        <v>314</v>
      </c>
      <c r="E4" s="723" t="s">
        <v>315</v>
      </c>
      <c r="F4" s="652"/>
      <c r="G4" s="650"/>
      <c r="H4" s="652" t="s">
        <v>422</v>
      </c>
      <c r="I4" s="627"/>
      <c r="J4" s="628"/>
      <c r="K4" s="651" t="s">
        <v>316</v>
      </c>
      <c r="L4" s="652"/>
      <c r="M4" s="652"/>
    </row>
    <row r="5" spans="1:13" s="62" customFormat="1" ht="30" customHeight="1" thickBot="1">
      <c r="A5" s="277" t="s">
        <v>61</v>
      </c>
      <c r="B5" s="327" t="s">
        <v>414</v>
      </c>
      <c r="C5" s="720"/>
      <c r="D5" s="725"/>
      <c r="E5" s="73" t="s">
        <v>198</v>
      </c>
      <c r="F5" s="321" t="s">
        <v>416</v>
      </c>
      <c r="G5" s="321" t="s">
        <v>417</v>
      </c>
      <c r="H5" s="287" t="s">
        <v>198</v>
      </c>
      <c r="I5" s="321" t="s">
        <v>416</v>
      </c>
      <c r="J5" s="321" t="s">
        <v>417</v>
      </c>
      <c r="K5" s="336" t="s">
        <v>198</v>
      </c>
      <c r="L5" s="337" t="s">
        <v>416</v>
      </c>
      <c r="M5" s="338" t="s">
        <v>417</v>
      </c>
    </row>
    <row r="6" spans="1:13" s="62" customFormat="1" ht="15" customHeight="1">
      <c r="A6" s="731" t="s">
        <v>444</v>
      </c>
      <c r="B6" s="14" t="s">
        <v>98</v>
      </c>
      <c r="C6" s="323">
        <f t="shared" ref="C6:C47" si="0">SUM(D6,E6,H6,K6)</f>
        <v>2249037</v>
      </c>
      <c r="D6" s="323">
        <f>SUM(D9,D12,D15,D18,D21,D24,D27,D30,D33,D36,D39,D42,D45)</f>
        <v>979071</v>
      </c>
      <c r="E6" s="102">
        <f t="shared" ref="E6:M6" si="1">SUM(E7:E8)</f>
        <v>984671</v>
      </c>
      <c r="F6" s="102">
        <f t="shared" si="1"/>
        <v>984105</v>
      </c>
      <c r="G6" s="102">
        <f t="shared" si="1"/>
        <v>566</v>
      </c>
      <c r="H6" s="102">
        <f t="shared" si="1"/>
        <v>178108</v>
      </c>
      <c r="I6" s="102">
        <f t="shared" si="1"/>
        <v>178096</v>
      </c>
      <c r="J6" s="102">
        <f t="shared" si="1"/>
        <v>12</v>
      </c>
      <c r="K6" s="102">
        <f t="shared" si="1"/>
        <v>107187</v>
      </c>
      <c r="L6" s="102">
        <f t="shared" si="1"/>
        <v>107187</v>
      </c>
      <c r="M6" s="102">
        <f t="shared" si="1"/>
        <v>0</v>
      </c>
    </row>
    <row r="7" spans="1:13" s="62" customFormat="1" ht="15" customHeight="1">
      <c r="A7" s="732"/>
      <c r="B7" s="14" t="s">
        <v>99</v>
      </c>
      <c r="C7" s="323">
        <f t="shared" si="0"/>
        <v>1116111</v>
      </c>
      <c r="D7" s="102">
        <f>SUM(D10,D13,D16,D19,D22,D25,D28,D31,D34,D37,D40,D43,D46)</f>
        <v>529075</v>
      </c>
      <c r="E7" s="102">
        <f>SUM(F7:G7)</f>
        <v>488455</v>
      </c>
      <c r="F7" s="102">
        <f>SUM(F10,F13,F16,F19,F22,F25,F28,F31,F34,F37,F40,F43,F46)</f>
        <v>488291</v>
      </c>
      <c r="G7" s="102">
        <f>SUM(G10,G13,G16,G19,G22,G25,G28,G31,G34,G37,G40,G43,G46)</f>
        <v>164</v>
      </c>
      <c r="H7" s="102">
        <f>SUM(I7:J7)</f>
        <v>81136</v>
      </c>
      <c r="I7" s="102">
        <f>SUM(I10,I13,I16,I19,I22,I25,I28,I31,I34,I37,I40,I43,I46)</f>
        <v>81131</v>
      </c>
      <c r="J7" s="102">
        <f>SUM(J10,J13,J16,J19,J22,J25,J28,J31,J34,J37,J40,J43,J46)</f>
        <v>5</v>
      </c>
      <c r="K7" s="102">
        <f>SUM(L7:M7)</f>
        <v>17445</v>
      </c>
      <c r="L7" s="102">
        <f>SUM(L10,L13,L16,L19,L22,L25,L28,L31,L34,L37,L40,L43,L46)</f>
        <v>17445</v>
      </c>
      <c r="M7" s="102">
        <f>SUM(M10,M13,M16,M19,M22,M25,M28,M31,M34,M37,M40,M43,M46)</f>
        <v>0</v>
      </c>
    </row>
    <row r="8" spans="1:13" s="62" customFormat="1" ht="15" customHeight="1">
      <c r="A8" s="732"/>
      <c r="B8" s="14" t="s">
        <v>100</v>
      </c>
      <c r="C8" s="323">
        <f t="shared" si="0"/>
        <v>1132926</v>
      </c>
      <c r="D8" s="102">
        <f>SUM(D11,D14,D17,D20,D23,D26,D29,D32,D35,D38,D41,D44,D47)</f>
        <v>449996</v>
      </c>
      <c r="E8" s="102">
        <f>SUM(F8:G8)</f>
        <v>496216</v>
      </c>
      <c r="F8" s="102">
        <f>SUM(F11,F14,F17,F20,F23,F26,F29,F32,F35,F38,F41,F44,F47)</f>
        <v>495814</v>
      </c>
      <c r="G8" s="102">
        <f>SUM(G11,G14,G17,G20,G23,G26,G29,G32,G35,G38,G41,G44,G47)</f>
        <v>402</v>
      </c>
      <c r="H8" s="102">
        <f>SUM(I8:J8)</f>
        <v>96972</v>
      </c>
      <c r="I8" s="102">
        <f>SUM(I11,I14,I17,I20,I23,I26,I29,I32,I35,I38,I41,I44,I47)</f>
        <v>96965</v>
      </c>
      <c r="J8" s="102">
        <f>SUM(J11,J14,J17,J20,J23,J26,J29,J32,J35,J38,J41,J44,J47)</f>
        <v>7</v>
      </c>
      <c r="K8" s="102">
        <f>SUM(L8:M8)</f>
        <v>89742</v>
      </c>
      <c r="L8" s="102">
        <f>SUM(L11,L14,L17,L20,L23,L26,L29,L32,L35,L38,L41,L44,L47)</f>
        <v>89742</v>
      </c>
      <c r="M8" s="102">
        <f>SUM(M11,M14,M17,M20,M23,M26,M29,M32,M35,M38,M41,M44,M47)</f>
        <v>0</v>
      </c>
    </row>
    <row r="9" spans="1:13" s="62" customFormat="1" ht="15" customHeight="1">
      <c r="A9" s="726" t="s">
        <v>462</v>
      </c>
      <c r="B9" s="14" t="s">
        <v>98</v>
      </c>
      <c r="C9" s="323">
        <f t="shared" si="0"/>
        <v>452824</v>
      </c>
      <c r="D9" s="323">
        <f>SUM(D10:D11)</f>
        <v>201329</v>
      </c>
      <c r="E9" s="323">
        <f>SUM(F9:G9)</f>
        <v>195092</v>
      </c>
      <c r="F9" s="323">
        <f>SUM(F10:F11)</f>
        <v>194980</v>
      </c>
      <c r="G9" s="323">
        <f>SUM(G10:G11)</f>
        <v>112</v>
      </c>
      <c r="H9" s="323">
        <f>SUM(I9:J9)</f>
        <v>37485</v>
      </c>
      <c r="I9" s="323">
        <f>SUM(I10:I11)</f>
        <v>37484</v>
      </c>
      <c r="J9" s="323">
        <f>SUM(J10:J11)</f>
        <v>1</v>
      </c>
      <c r="K9" s="323">
        <f>SUM(L9:M9)</f>
        <v>18918</v>
      </c>
      <c r="L9" s="323">
        <f>SUM(L10:L11)</f>
        <v>18918</v>
      </c>
      <c r="M9" s="323">
        <f>SUM(M10:M11)</f>
        <v>0</v>
      </c>
    </row>
    <row r="10" spans="1:13" s="62" customFormat="1" ht="15" customHeight="1">
      <c r="A10" s="727"/>
      <c r="B10" s="14" t="s">
        <v>99</v>
      </c>
      <c r="C10" s="323">
        <f t="shared" si="0"/>
        <v>219247</v>
      </c>
      <c r="D10" s="322">
        <v>105863</v>
      </c>
      <c r="E10" s="323">
        <v>94817</v>
      </c>
      <c r="F10" s="322">
        <v>94785</v>
      </c>
      <c r="G10" s="322">
        <v>32</v>
      </c>
      <c r="H10" s="323">
        <v>15497</v>
      </c>
      <c r="I10" s="322">
        <v>15496</v>
      </c>
      <c r="J10" s="322">
        <v>1</v>
      </c>
      <c r="K10" s="323">
        <v>3070</v>
      </c>
      <c r="L10" s="322">
        <v>3070</v>
      </c>
      <c r="M10" s="322">
        <v>0</v>
      </c>
    </row>
    <row r="11" spans="1:13" s="62" customFormat="1" ht="15" customHeight="1">
      <c r="A11" s="727"/>
      <c r="B11" s="14" t="s">
        <v>100</v>
      </c>
      <c r="C11" s="323">
        <f t="shared" si="0"/>
        <v>233577</v>
      </c>
      <c r="D11" s="322">
        <v>95466</v>
      </c>
      <c r="E11" s="323">
        <v>100275</v>
      </c>
      <c r="F11" s="322">
        <v>100195</v>
      </c>
      <c r="G11" s="322">
        <v>80</v>
      </c>
      <c r="H11" s="323">
        <v>21988</v>
      </c>
      <c r="I11" s="322">
        <v>21988</v>
      </c>
      <c r="J11" s="322">
        <v>0</v>
      </c>
      <c r="K11" s="323">
        <v>15848</v>
      </c>
      <c r="L11" s="322">
        <v>15848</v>
      </c>
      <c r="M11" s="322">
        <v>0</v>
      </c>
    </row>
    <row r="12" spans="1:13" s="62" customFormat="1" ht="15" customHeight="1">
      <c r="A12" s="726" t="s">
        <v>463</v>
      </c>
      <c r="B12" s="14" t="s">
        <v>98</v>
      </c>
      <c r="C12" s="323">
        <f t="shared" si="0"/>
        <v>417380</v>
      </c>
      <c r="D12" s="323">
        <f>SUM(D13:D14)</f>
        <v>182364</v>
      </c>
      <c r="E12" s="323">
        <f>SUM(F12:G12)</f>
        <v>181809</v>
      </c>
      <c r="F12" s="323">
        <f>SUM(F13:F14)</f>
        <v>181684</v>
      </c>
      <c r="G12" s="323">
        <f>SUM(G13:G14)</f>
        <v>125</v>
      </c>
      <c r="H12" s="323">
        <f>SUM(I12:J12)</f>
        <v>32856</v>
      </c>
      <c r="I12" s="323">
        <f>SUM(I13:I14)</f>
        <v>32855</v>
      </c>
      <c r="J12" s="323">
        <f>SUM(J13:J14)</f>
        <v>1</v>
      </c>
      <c r="K12" s="323">
        <f>SUM(L12:M12)</f>
        <v>20351</v>
      </c>
      <c r="L12" s="323">
        <f>SUM(L13:L14)</f>
        <v>20351</v>
      </c>
      <c r="M12" s="323">
        <f>SUM(M13:M14)</f>
        <v>0</v>
      </c>
    </row>
    <row r="13" spans="1:13" s="62" customFormat="1" ht="15" customHeight="1">
      <c r="A13" s="727"/>
      <c r="B13" s="14" t="s">
        <v>99</v>
      </c>
      <c r="C13" s="323">
        <f t="shared" si="0"/>
        <v>204943</v>
      </c>
      <c r="D13" s="322">
        <v>98242</v>
      </c>
      <c r="E13" s="323">
        <v>89175</v>
      </c>
      <c r="F13" s="322">
        <v>89137</v>
      </c>
      <c r="G13" s="322">
        <v>38</v>
      </c>
      <c r="H13" s="323">
        <v>14498</v>
      </c>
      <c r="I13" s="322">
        <v>14498</v>
      </c>
      <c r="J13" s="322">
        <v>0</v>
      </c>
      <c r="K13" s="323">
        <v>3028</v>
      </c>
      <c r="L13" s="322">
        <v>3028</v>
      </c>
      <c r="M13" s="322">
        <v>0</v>
      </c>
    </row>
    <row r="14" spans="1:13" s="62" customFormat="1" ht="15" customHeight="1">
      <c r="A14" s="727"/>
      <c r="B14" s="14" t="s">
        <v>100</v>
      </c>
      <c r="C14" s="323">
        <f t="shared" si="0"/>
        <v>212437</v>
      </c>
      <c r="D14" s="322">
        <v>84122</v>
      </c>
      <c r="E14" s="323">
        <v>92634</v>
      </c>
      <c r="F14" s="322">
        <v>92547</v>
      </c>
      <c r="G14" s="322">
        <v>87</v>
      </c>
      <c r="H14" s="323">
        <v>18358</v>
      </c>
      <c r="I14" s="322">
        <v>18357</v>
      </c>
      <c r="J14" s="322">
        <v>1</v>
      </c>
      <c r="K14" s="323">
        <v>17323</v>
      </c>
      <c r="L14" s="322">
        <v>17323</v>
      </c>
      <c r="M14" s="322">
        <v>0</v>
      </c>
    </row>
    <row r="15" spans="1:13" s="62" customFormat="1" ht="15" customHeight="1">
      <c r="A15" s="726" t="s">
        <v>464</v>
      </c>
      <c r="B15" s="14" t="s">
        <v>98</v>
      </c>
      <c r="C15" s="323">
        <f t="shared" si="0"/>
        <v>95550</v>
      </c>
      <c r="D15" s="323">
        <f>SUM(D16:D17)</f>
        <v>40868</v>
      </c>
      <c r="E15" s="323">
        <f>SUM(F15:G15)</f>
        <v>41345</v>
      </c>
      <c r="F15" s="323">
        <f>SUM(F16:F17)</f>
        <v>41329</v>
      </c>
      <c r="G15" s="323">
        <f>SUM(G16:G17)</f>
        <v>16</v>
      </c>
      <c r="H15" s="323">
        <f>SUM(I15:J15)</f>
        <v>7429</v>
      </c>
      <c r="I15" s="323">
        <f>SUM(I16:I17)</f>
        <v>7427</v>
      </c>
      <c r="J15" s="323">
        <f>SUM(J16:J17)</f>
        <v>2</v>
      </c>
      <c r="K15" s="323">
        <f>SUM(L15:M15)</f>
        <v>5908</v>
      </c>
      <c r="L15" s="323">
        <f>SUM(L16:L17)</f>
        <v>5908</v>
      </c>
      <c r="M15" s="323">
        <f>SUM(M16:M17)</f>
        <v>0</v>
      </c>
    </row>
    <row r="16" spans="1:13" s="62" customFormat="1" ht="15" customHeight="1">
      <c r="A16" s="727"/>
      <c r="B16" s="14" t="s">
        <v>99</v>
      </c>
      <c r="C16" s="323">
        <f t="shared" si="0"/>
        <v>48532</v>
      </c>
      <c r="D16" s="322">
        <v>22578</v>
      </c>
      <c r="E16" s="323">
        <v>21188</v>
      </c>
      <c r="F16" s="322">
        <v>21185</v>
      </c>
      <c r="G16" s="322">
        <v>3</v>
      </c>
      <c r="H16" s="323">
        <v>3800</v>
      </c>
      <c r="I16" s="322">
        <v>3798</v>
      </c>
      <c r="J16" s="322">
        <v>2</v>
      </c>
      <c r="K16" s="323">
        <v>966</v>
      </c>
      <c r="L16" s="322">
        <v>966</v>
      </c>
      <c r="M16" s="322">
        <v>0</v>
      </c>
    </row>
    <row r="17" spans="1:13" s="62" customFormat="1" ht="15" customHeight="1">
      <c r="A17" s="727"/>
      <c r="B17" s="14" t="s">
        <v>100</v>
      </c>
      <c r="C17" s="323">
        <f t="shared" si="0"/>
        <v>47018</v>
      </c>
      <c r="D17" s="322">
        <v>18290</v>
      </c>
      <c r="E17" s="323">
        <v>20157</v>
      </c>
      <c r="F17" s="322">
        <v>20144</v>
      </c>
      <c r="G17" s="322">
        <v>13</v>
      </c>
      <c r="H17" s="323">
        <v>3629</v>
      </c>
      <c r="I17" s="322">
        <v>3629</v>
      </c>
      <c r="J17" s="322">
        <v>0</v>
      </c>
      <c r="K17" s="323">
        <v>4942</v>
      </c>
      <c r="L17" s="322">
        <v>4942</v>
      </c>
      <c r="M17" s="322">
        <v>0</v>
      </c>
    </row>
    <row r="18" spans="1:13" s="62" customFormat="1" ht="15" customHeight="1">
      <c r="A18" s="726" t="s">
        <v>465</v>
      </c>
      <c r="B18" s="14" t="s">
        <v>98</v>
      </c>
      <c r="C18" s="323">
        <f t="shared" si="0"/>
        <v>173049</v>
      </c>
      <c r="D18" s="323">
        <f>SUM(D19:D20)</f>
        <v>74710</v>
      </c>
      <c r="E18" s="323">
        <f>SUM(F18:G18)</f>
        <v>76953</v>
      </c>
      <c r="F18" s="323">
        <f>SUM(F19:F20)</f>
        <v>76903</v>
      </c>
      <c r="G18" s="323">
        <f>SUM(G19:G20)</f>
        <v>50</v>
      </c>
      <c r="H18" s="323">
        <f>SUM(I18:J18)</f>
        <v>13602</v>
      </c>
      <c r="I18" s="323">
        <f>SUM(I19:I20)</f>
        <v>13601</v>
      </c>
      <c r="J18" s="323">
        <f>SUM(J19:J20)</f>
        <v>1</v>
      </c>
      <c r="K18" s="323">
        <f>SUM(L18:M18)</f>
        <v>7784</v>
      </c>
      <c r="L18" s="323">
        <f>SUM(L19:L20)</f>
        <v>7784</v>
      </c>
      <c r="M18" s="323">
        <f>SUM(M19:M20)</f>
        <v>0</v>
      </c>
    </row>
    <row r="19" spans="1:13" s="62" customFormat="1" ht="15" customHeight="1">
      <c r="A19" s="727"/>
      <c r="B19" s="14" t="s">
        <v>99</v>
      </c>
      <c r="C19" s="323">
        <f t="shared" si="0"/>
        <v>86976</v>
      </c>
      <c r="D19" s="322">
        <v>41015</v>
      </c>
      <c r="E19" s="323">
        <v>38219</v>
      </c>
      <c r="F19" s="322">
        <v>38206</v>
      </c>
      <c r="G19" s="322">
        <v>13</v>
      </c>
      <c r="H19" s="323">
        <v>6366</v>
      </c>
      <c r="I19" s="322">
        <v>6366</v>
      </c>
      <c r="J19" s="322">
        <v>0</v>
      </c>
      <c r="K19" s="323">
        <v>1376</v>
      </c>
      <c r="L19" s="322">
        <v>1376</v>
      </c>
      <c r="M19" s="322">
        <v>0</v>
      </c>
    </row>
    <row r="20" spans="1:13" s="62" customFormat="1" ht="15" customHeight="1">
      <c r="A20" s="727"/>
      <c r="B20" s="14" t="s">
        <v>100</v>
      </c>
      <c r="C20" s="323">
        <f t="shared" si="0"/>
        <v>86073</v>
      </c>
      <c r="D20" s="322">
        <v>33695</v>
      </c>
      <c r="E20" s="323">
        <v>38734</v>
      </c>
      <c r="F20" s="322">
        <v>38697</v>
      </c>
      <c r="G20" s="322">
        <v>37</v>
      </c>
      <c r="H20" s="323">
        <v>7236</v>
      </c>
      <c r="I20" s="322">
        <v>7235</v>
      </c>
      <c r="J20" s="322">
        <v>1</v>
      </c>
      <c r="K20" s="323">
        <v>6408</v>
      </c>
      <c r="L20" s="322">
        <v>6408</v>
      </c>
      <c r="M20" s="322">
        <v>0</v>
      </c>
    </row>
    <row r="21" spans="1:13" s="62" customFormat="1" ht="15" customHeight="1">
      <c r="A21" s="726" t="s">
        <v>466</v>
      </c>
      <c r="B21" s="14" t="s">
        <v>98</v>
      </c>
      <c r="C21" s="323">
        <f t="shared" si="0"/>
        <v>166406</v>
      </c>
      <c r="D21" s="323">
        <f>SUM(D22:D23)</f>
        <v>73488</v>
      </c>
      <c r="E21" s="323">
        <f>SUM(F21:G21)</f>
        <v>74979</v>
      </c>
      <c r="F21" s="323">
        <f>SUM(F22:F23)</f>
        <v>74942</v>
      </c>
      <c r="G21" s="323">
        <f>SUM(G22:G23)</f>
        <v>37</v>
      </c>
      <c r="H21" s="323">
        <f>SUM(I21:J21)</f>
        <v>11639</v>
      </c>
      <c r="I21" s="323">
        <f>SUM(I22:I23)</f>
        <v>11639</v>
      </c>
      <c r="J21" s="323">
        <f>SUM(J22:J23)</f>
        <v>0</v>
      </c>
      <c r="K21" s="323">
        <f>SUM(L21:M21)</f>
        <v>6300</v>
      </c>
      <c r="L21" s="323">
        <f>SUM(L22:L23)</f>
        <v>6300</v>
      </c>
      <c r="M21" s="323">
        <f>SUM(M22:M23)</f>
        <v>0</v>
      </c>
    </row>
    <row r="22" spans="1:13" s="62" customFormat="1" ht="15" customHeight="1">
      <c r="A22" s="727"/>
      <c r="B22" s="14" t="s">
        <v>99</v>
      </c>
      <c r="C22" s="323">
        <f t="shared" si="0"/>
        <v>82465</v>
      </c>
      <c r="D22" s="322">
        <v>39133</v>
      </c>
      <c r="E22" s="323">
        <v>37035</v>
      </c>
      <c r="F22" s="322">
        <v>37021</v>
      </c>
      <c r="G22" s="322">
        <v>14</v>
      </c>
      <c r="H22" s="323">
        <v>5161</v>
      </c>
      <c r="I22" s="322">
        <v>5161</v>
      </c>
      <c r="J22" s="322">
        <v>0</v>
      </c>
      <c r="K22" s="323">
        <v>1136</v>
      </c>
      <c r="L22" s="322">
        <v>1136</v>
      </c>
      <c r="M22" s="322">
        <v>0</v>
      </c>
    </row>
    <row r="23" spans="1:13" s="62" customFormat="1" ht="15" customHeight="1">
      <c r="A23" s="727"/>
      <c r="B23" s="14" t="s">
        <v>100</v>
      </c>
      <c r="C23" s="323">
        <f t="shared" si="0"/>
        <v>83941</v>
      </c>
      <c r="D23" s="322">
        <v>34355</v>
      </c>
      <c r="E23" s="323">
        <v>37944</v>
      </c>
      <c r="F23" s="322">
        <v>37921</v>
      </c>
      <c r="G23" s="322">
        <v>23</v>
      </c>
      <c r="H23" s="323">
        <v>6478</v>
      </c>
      <c r="I23" s="322">
        <v>6478</v>
      </c>
      <c r="J23" s="322">
        <v>0</v>
      </c>
      <c r="K23" s="323">
        <v>5164</v>
      </c>
      <c r="L23" s="322">
        <v>5164</v>
      </c>
      <c r="M23" s="322">
        <v>0</v>
      </c>
    </row>
    <row r="24" spans="1:13" s="62" customFormat="1" ht="15" customHeight="1">
      <c r="A24" s="726" t="s">
        <v>467</v>
      </c>
      <c r="B24" s="14" t="s">
        <v>98</v>
      </c>
      <c r="C24" s="323">
        <f t="shared" si="0"/>
        <v>93078</v>
      </c>
      <c r="D24" s="323">
        <f>SUM(D25:D26)</f>
        <v>40189</v>
      </c>
      <c r="E24" s="323">
        <f>SUM(F24:G24)</f>
        <v>41364</v>
      </c>
      <c r="F24" s="323">
        <f>SUM(F25:F26)</f>
        <v>41345</v>
      </c>
      <c r="G24" s="323">
        <f>SUM(G25:G26)</f>
        <v>19</v>
      </c>
      <c r="H24" s="323">
        <f>SUM(I24:J24)</f>
        <v>6859</v>
      </c>
      <c r="I24" s="323">
        <f>SUM(I25:I26)</f>
        <v>6859</v>
      </c>
      <c r="J24" s="323">
        <f>SUM(J25:J26)</f>
        <v>0</v>
      </c>
      <c r="K24" s="323">
        <f>SUM(L24:M24)</f>
        <v>4666</v>
      </c>
      <c r="L24" s="323">
        <f>SUM(L25:L26)</f>
        <v>4666</v>
      </c>
      <c r="M24" s="323">
        <f>SUM(M25:M26)</f>
        <v>0</v>
      </c>
    </row>
    <row r="25" spans="1:13" s="62" customFormat="1" ht="15" customHeight="1">
      <c r="A25" s="727"/>
      <c r="B25" s="14" t="s">
        <v>99</v>
      </c>
      <c r="C25" s="323">
        <f t="shared" si="0"/>
        <v>47355</v>
      </c>
      <c r="D25" s="322">
        <v>22010</v>
      </c>
      <c r="E25" s="323">
        <v>21052</v>
      </c>
      <c r="F25" s="322">
        <v>21045</v>
      </c>
      <c r="G25" s="322">
        <v>7</v>
      </c>
      <c r="H25" s="323">
        <v>3431</v>
      </c>
      <c r="I25" s="322">
        <v>3431</v>
      </c>
      <c r="J25" s="322">
        <v>0</v>
      </c>
      <c r="K25" s="323">
        <v>862</v>
      </c>
      <c r="L25" s="322">
        <v>862</v>
      </c>
      <c r="M25" s="322">
        <v>0</v>
      </c>
    </row>
    <row r="26" spans="1:13" s="62" customFormat="1" ht="15" customHeight="1">
      <c r="A26" s="727"/>
      <c r="B26" s="14" t="s">
        <v>100</v>
      </c>
      <c r="C26" s="323">
        <f t="shared" si="0"/>
        <v>45723</v>
      </c>
      <c r="D26" s="322">
        <v>18179</v>
      </c>
      <c r="E26" s="323">
        <v>20312</v>
      </c>
      <c r="F26" s="322">
        <v>20300</v>
      </c>
      <c r="G26" s="322">
        <v>12</v>
      </c>
      <c r="H26" s="323">
        <v>3428</v>
      </c>
      <c r="I26" s="322">
        <v>3428</v>
      </c>
      <c r="J26" s="322">
        <v>0</v>
      </c>
      <c r="K26" s="323">
        <v>3804</v>
      </c>
      <c r="L26" s="322">
        <v>3804</v>
      </c>
      <c r="M26" s="322">
        <v>0</v>
      </c>
    </row>
    <row r="27" spans="1:13" s="62" customFormat="1" ht="15" customHeight="1">
      <c r="A27" s="726" t="s">
        <v>468</v>
      </c>
      <c r="B27" s="14" t="s">
        <v>98</v>
      </c>
      <c r="C27" s="323">
        <f t="shared" si="0"/>
        <v>162921</v>
      </c>
      <c r="D27" s="323">
        <f>SUM(D28:D29)</f>
        <v>70352</v>
      </c>
      <c r="E27" s="323">
        <f>SUM(F27:G27)</f>
        <v>70703</v>
      </c>
      <c r="F27" s="323">
        <f>SUM(F28:F29)</f>
        <v>70654</v>
      </c>
      <c r="G27" s="323">
        <f>SUM(G28:G29)</f>
        <v>49</v>
      </c>
      <c r="H27" s="323">
        <f>SUM(I27:J27)</f>
        <v>14003</v>
      </c>
      <c r="I27" s="323">
        <f>SUM(I28:I29)</f>
        <v>14002</v>
      </c>
      <c r="J27" s="323">
        <f>SUM(J28:J29)</f>
        <v>1</v>
      </c>
      <c r="K27" s="323">
        <f>SUM(L27:M27)</f>
        <v>7863</v>
      </c>
      <c r="L27" s="323">
        <f>SUM(L28:L29)</f>
        <v>7863</v>
      </c>
      <c r="M27" s="323">
        <f>SUM(M28:M29)</f>
        <v>0</v>
      </c>
    </row>
    <row r="28" spans="1:13" s="62" customFormat="1" ht="15" customHeight="1">
      <c r="A28" s="727"/>
      <c r="B28" s="14" t="s">
        <v>99</v>
      </c>
      <c r="C28" s="323">
        <f t="shared" si="0"/>
        <v>80858</v>
      </c>
      <c r="D28" s="322">
        <v>37930</v>
      </c>
      <c r="E28" s="323">
        <v>35099</v>
      </c>
      <c r="F28" s="322">
        <v>35079</v>
      </c>
      <c r="G28" s="322">
        <v>20</v>
      </c>
      <c r="H28" s="323">
        <v>6557</v>
      </c>
      <c r="I28" s="322">
        <v>6556</v>
      </c>
      <c r="J28" s="322">
        <v>1</v>
      </c>
      <c r="K28" s="323">
        <v>1272</v>
      </c>
      <c r="L28" s="322">
        <v>1272</v>
      </c>
      <c r="M28" s="322">
        <v>0</v>
      </c>
    </row>
    <row r="29" spans="1:13" s="62" customFormat="1" ht="15" customHeight="1">
      <c r="A29" s="727"/>
      <c r="B29" s="14" t="s">
        <v>100</v>
      </c>
      <c r="C29" s="323">
        <f t="shared" si="0"/>
        <v>82063</v>
      </c>
      <c r="D29" s="322">
        <v>32422</v>
      </c>
      <c r="E29" s="323">
        <v>35604</v>
      </c>
      <c r="F29" s="322">
        <v>35575</v>
      </c>
      <c r="G29" s="322">
        <v>29</v>
      </c>
      <c r="H29" s="323">
        <v>7446</v>
      </c>
      <c r="I29" s="322">
        <v>7446</v>
      </c>
      <c r="J29" s="322">
        <v>0</v>
      </c>
      <c r="K29" s="323">
        <v>6591</v>
      </c>
      <c r="L29" s="322">
        <v>6591</v>
      </c>
      <c r="M29" s="322">
        <v>0</v>
      </c>
    </row>
    <row r="30" spans="1:13" s="62" customFormat="1" ht="15" customHeight="1">
      <c r="A30" s="726" t="s">
        <v>469</v>
      </c>
      <c r="B30" s="14" t="s">
        <v>98</v>
      </c>
      <c r="C30" s="323">
        <f t="shared" si="0"/>
        <v>205974</v>
      </c>
      <c r="D30" s="323">
        <f>SUM(D31:D32)</f>
        <v>88999</v>
      </c>
      <c r="E30" s="323">
        <f>SUM(F30:G30)</f>
        <v>89984</v>
      </c>
      <c r="F30" s="323">
        <f>SUM(F31:F32)</f>
        <v>89933</v>
      </c>
      <c r="G30" s="323">
        <f>SUM(G31:G32)</f>
        <v>51</v>
      </c>
      <c r="H30" s="323">
        <f>SUM(I30:J30)</f>
        <v>16659</v>
      </c>
      <c r="I30" s="323">
        <f>SUM(I31:I32)</f>
        <v>16659</v>
      </c>
      <c r="J30" s="323">
        <f>SUM(J31:J32)</f>
        <v>0</v>
      </c>
      <c r="K30" s="323">
        <f>SUM(L30:M30)</f>
        <v>10332</v>
      </c>
      <c r="L30" s="323">
        <f>SUM(L31:L32)</f>
        <v>10332</v>
      </c>
      <c r="M30" s="323">
        <f>SUM(M31:M32)</f>
        <v>0</v>
      </c>
    </row>
    <row r="31" spans="1:13" s="62" customFormat="1" ht="15" customHeight="1">
      <c r="A31" s="727"/>
      <c r="B31" s="14" t="s">
        <v>99</v>
      </c>
      <c r="C31" s="323">
        <f t="shared" si="0"/>
        <v>102637</v>
      </c>
      <c r="D31" s="322">
        <v>48862</v>
      </c>
      <c r="E31" s="323">
        <v>44599</v>
      </c>
      <c r="F31" s="322">
        <v>44587</v>
      </c>
      <c r="G31" s="322">
        <v>12</v>
      </c>
      <c r="H31" s="323">
        <v>7651</v>
      </c>
      <c r="I31" s="322">
        <v>7651</v>
      </c>
      <c r="J31" s="322">
        <v>0</v>
      </c>
      <c r="K31" s="323">
        <v>1525</v>
      </c>
      <c r="L31" s="322">
        <v>1525</v>
      </c>
      <c r="M31" s="322">
        <v>0</v>
      </c>
    </row>
    <row r="32" spans="1:13" s="62" customFormat="1" ht="15" customHeight="1">
      <c r="A32" s="727"/>
      <c r="B32" s="14" t="s">
        <v>100</v>
      </c>
      <c r="C32" s="323">
        <f t="shared" si="0"/>
        <v>103337</v>
      </c>
      <c r="D32" s="322">
        <v>40137</v>
      </c>
      <c r="E32" s="323">
        <v>45385</v>
      </c>
      <c r="F32" s="322">
        <v>45346</v>
      </c>
      <c r="G32" s="322">
        <v>39</v>
      </c>
      <c r="H32" s="323">
        <v>9008</v>
      </c>
      <c r="I32" s="322">
        <v>9008</v>
      </c>
      <c r="J32" s="322">
        <v>0</v>
      </c>
      <c r="K32" s="323">
        <v>8807</v>
      </c>
      <c r="L32" s="322">
        <v>8807</v>
      </c>
      <c r="M32" s="322">
        <v>0</v>
      </c>
    </row>
    <row r="33" spans="1:13" s="62" customFormat="1" ht="15" customHeight="1">
      <c r="A33" s="726" t="s">
        <v>470</v>
      </c>
      <c r="B33" s="14" t="s">
        <v>98</v>
      </c>
      <c r="C33" s="323">
        <f t="shared" si="0"/>
        <v>124031</v>
      </c>
      <c r="D33" s="323">
        <f>SUM(D34:D35)</f>
        <v>52569</v>
      </c>
      <c r="E33" s="323">
        <f>SUM(F33:G33)</f>
        <v>55216</v>
      </c>
      <c r="F33" s="323">
        <f>SUM(F34:F35)</f>
        <v>55198</v>
      </c>
      <c r="G33" s="323">
        <f>SUM(G34:G35)</f>
        <v>18</v>
      </c>
      <c r="H33" s="323">
        <f>SUM(I33:J33)</f>
        <v>9686</v>
      </c>
      <c r="I33" s="323">
        <f>SUM(I34:I35)</f>
        <v>9686</v>
      </c>
      <c r="J33" s="323">
        <f>SUM(J34:J35)</f>
        <v>0</v>
      </c>
      <c r="K33" s="323">
        <f>SUM(L33:M33)</f>
        <v>6560</v>
      </c>
      <c r="L33" s="323">
        <f>SUM(L34:L35)</f>
        <v>6560</v>
      </c>
      <c r="M33" s="323">
        <f>SUM(M34:M35)</f>
        <v>0</v>
      </c>
    </row>
    <row r="34" spans="1:13" s="62" customFormat="1" ht="15" customHeight="1">
      <c r="A34" s="727"/>
      <c r="B34" s="14" t="s">
        <v>99</v>
      </c>
      <c r="C34" s="323">
        <f t="shared" si="0"/>
        <v>61932</v>
      </c>
      <c r="D34" s="322">
        <v>28641</v>
      </c>
      <c r="E34" s="323">
        <v>27697</v>
      </c>
      <c r="F34" s="322">
        <v>27696</v>
      </c>
      <c r="G34" s="322">
        <v>1</v>
      </c>
      <c r="H34" s="323">
        <v>4569</v>
      </c>
      <c r="I34" s="322">
        <v>4569</v>
      </c>
      <c r="J34" s="322">
        <v>0</v>
      </c>
      <c r="K34" s="323">
        <v>1025</v>
      </c>
      <c r="L34" s="322">
        <v>1025</v>
      </c>
      <c r="M34" s="322">
        <v>0</v>
      </c>
    </row>
    <row r="35" spans="1:13" s="62" customFormat="1" ht="15" customHeight="1">
      <c r="A35" s="727"/>
      <c r="B35" s="14" t="s">
        <v>100</v>
      </c>
      <c r="C35" s="323">
        <f t="shared" si="0"/>
        <v>62099</v>
      </c>
      <c r="D35" s="322">
        <v>23928</v>
      </c>
      <c r="E35" s="323">
        <v>27519</v>
      </c>
      <c r="F35" s="322">
        <v>27502</v>
      </c>
      <c r="G35" s="322">
        <v>17</v>
      </c>
      <c r="H35" s="323">
        <v>5117</v>
      </c>
      <c r="I35" s="322">
        <v>5117</v>
      </c>
      <c r="J35" s="322">
        <v>0</v>
      </c>
      <c r="K35" s="323">
        <v>5535</v>
      </c>
      <c r="L35" s="322">
        <v>5535</v>
      </c>
      <c r="M35" s="322">
        <v>0</v>
      </c>
    </row>
    <row r="36" spans="1:13" s="62" customFormat="1" ht="15" customHeight="1">
      <c r="A36" s="726" t="s">
        <v>471</v>
      </c>
      <c r="B36" s="14" t="s">
        <v>98</v>
      </c>
      <c r="C36" s="323">
        <f t="shared" si="0"/>
        <v>228436</v>
      </c>
      <c r="D36" s="323">
        <f>SUM(D37:D38)</f>
        <v>100104</v>
      </c>
      <c r="E36" s="323">
        <f>SUM(F36:G36)</f>
        <v>99411</v>
      </c>
      <c r="F36" s="323">
        <f>SUM(F37:F38)</f>
        <v>99351</v>
      </c>
      <c r="G36" s="323">
        <f>SUM(G37:G38)</f>
        <v>60</v>
      </c>
      <c r="H36" s="323">
        <f>SUM(I36:J36)</f>
        <v>18088</v>
      </c>
      <c r="I36" s="323">
        <f>SUM(I37:I38)</f>
        <v>18085</v>
      </c>
      <c r="J36" s="323">
        <f>SUM(J37:J38)</f>
        <v>3</v>
      </c>
      <c r="K36" s="323">
        <f>SUM(L36:M36)</f>
        <v>10833</v>
      </c>
      <c r="L36" s="323">
        <f>SUM(L37:L38)</f>
        <v>10833</v>
      </c>
      <c r="M36" s="323">
        <f>SUM(M37:M38)</f>
        <v>0</v>
      </c>
    </row>
    <row r="37" spans="1:13" s="62" customFormat="1" ht="15" customHeight="1">
      <c r="A37" s="727"/>
      <c r="B37" s="14" t="s">
        <v>99</v>
      </c>
      <c r="C37" s="323">
        <f t="shared" si="0"/>
        <v>113220</v>
      </c>
      <c r="D37" s="322">
        <v>54520</v>
      </c>
      <c r="E37" s="323">
        <v>48928</v>
      </c>
      <c r="F37" s="322">
        <v>48911</v>
      </c>
      <c r="G37" s="322">
        <v>17</v>
      </c>
      <c r="H37" s="323">
        <v>8184</v>
      </c>
      <c r="I37" s="322">
        <v>8183</v>
      </c>
      <c r="J37" s="322">
        <v>1</v>
      </c>
      <c r="K37" s="323">
        <v>1588</v>
      </c>
      <c r="L37" s="322">
        <v>1588</v>
      </c>
      <c r="M37" s="322">
        <v>0</v>
      </c>
    </row>
    <row r="38" spans="1:13" s="62" customFormat="1" ht="15" customHeight="1">
      <c r="A38" s="727"/>
      <c r="B38" s="14" t="s">
        <v>100</v>
      </c>
      <c r="C38" s="323">
        <f t="shared" si="0"/>
        <v>115216</v>
      </c>
      <c r="D38" s="322">
        <v>45584</v>
      </c>
      <c r="E38" s="323">
        <v>50483</v>
      </c>
      <c r="F38" s="322">
        <v>50440</v>
      </c>
      <c r="G38" s="322">
        <v>43</v>
      </c>
      <c r="H38" s="323">
        <v>9904</v>
      </c>
      <c r="I38" s="322">
        <v>9902</v>
      </c>
      <c r="J38" s="322">
        <v>2</v>
      </c>
      <c r="K38" s="323">
        <v>9245</v>
      </c>
      <c r="L38" s="322">
        <v>9245</v>
      </c>
      <c r="M38" s="322">
        <v>0</v>
      </c>
    </row>
    <row r="39" spans="1:13" s="62" customFormat="1" ht="15" customHeight="1">
      <c r="A39" s="726" t="s">
        <v>472</v>
      </c>
      <c r="B39" s="14" t="s">
        <v>98</v>
      </c>
      <c r="C39" s="323">
        <f t="shared" si="0"/>
        <v>49256</v>
      </c>
      <c r="D39" s="323">
        <f>SUM(D40:D41)</f>
        <v>19747</v>
      </c>
      <c r="E39" s="323">
        <f>SUM(F39:G39)</f>
        <v>23001</v>
      </c>
      <c r="F39" s="323">
        <f>SUM(F40:F41)</f>
        <v>22990</v>
      </c>
      <c r="G39" s="323">
        <f>SUM(G40:G41)</f>
        <v>11</v>
      </c>
      <c r="H39" s="323">
        <f>SUM(I39:J39)</f>
        <v>3307</v>
      </c>
      <c r="I39" s="323">
        <f>SUM(I40:I41)</f>
        <v>3307</v>
      </c>
      <c r="J39" s="323">
        <f>SUM(J40:J41)</f>
        <v>0</v>
      </c>
      <c r="K39" s="323">
        <f>SUM(L39:M39)</f>
        <v>3201</v>
      </c>
      <c r="L39" s="323">
        <f>SUM(L40:L41)</f>
        <v>3201</v>
      </c>
      <c r="M39" s="323">
        <f>SUM(M40:M41)</f>
        <v>0</v>
      </c>
    </row>
    <row r="40" spans="1:13" s="62" customFormat="1" ht="15" customHeight="1">
      <c r="A40" s="727"/>
      <c r="B40" s="14" t="s">
        <v>99</v>
      </c>
      <c r="C40" s="323">
        <f t="shared" si="0"/>
        <v>26202</v>
      </c>
      <c r="D40" s="322">
        <v>11164</v>
      </c>
      <c r="E40" s="323">
        <v>12409</v>
      </c>
      <c r="F40" s="322">
        <v>12406</v>
      </c>
      <c r="G40" s="322">
        <v>3</v>
      </c>
      <c r="H40" s="323">
        <v>1957</v>
      </c>
      <c r="I40" s="322">
        <v>1957</v>
      </c>
      <c r="J40" s="322">
        <v>0</v>
      </c>
      <c r="K40" s="323">
        <v>672</v>
      </c>
      <c r="L40" s="322">
        <v>672</v>
      </c>
      <c r="M40" s="322">
        <v>0</v>
      </c>
    </row>
    <row r="41" spans="1:13" s="62" customFormat="1" ht="15" customHeight="1">
      <c r="A41" s="727"/>
      <c r="B41" s="14" t="s">
        <v>100</v>
      </c>
      <c r="C41" s="323">
        <f t="shared" si="0"/>
        <v>23054</v>
      </c>
      <c r="D41" s="322">
        <v>8583</v>
      </c>
      <c r="E41" s="323">
        <v>10592</v>
      </c>
      <c r="F41" s="322">
        <v>10584</v>
      </c>
      <c r="G41" s="322">
        <v>8</v>
      </c>
      <c r="H41" s="323">
        <v>1350</v>
      </c>
      <c r="I41" s="322">
        <v>1350</v>
      </c>
      <c r="J41" s="322">
        <v>0</v>
      </c>
      <c r="K41" s="323">
        <v>2529</v>
      </c>
      <c r="L41" s="322">
        <v>2529</v>
      </c>
      <c r="M41" s="322">
        <v>0</v>
      </c>
    </row>
    <row r="42" spans="1:13" s="62" customFormat="1" ht="15" customHeight="1">
      <c r="A42" s="726" t="s">
        <v>473</v>
      </c>
      <c r="B42" s="14" t="s">
        <v>98</v>
      </c>
      <c r="C42" s="323">
        <f t="shared" si="0"/>
        <v>67956</v>
      </c>
      <c r="D42" s="323">
        <f>SUM(D43:D44)</f>
        <v>29258</v>
      </c>
      <c r="E42" s="323">
        <f>SUM(F42:G42)</f>
        <v>29788</v>
      </c>
      <c r="F42" s="323">
        <f>SUM(F43:F44)</f>
        <v>29770</v>
      </c>
      <c r="G42" s="323">
        <f>SUM(G43:G44)</f>
        <v>18</v>
      </c>
      <c r="H42" s="323">
        <f>SUM(I42:J42)</f>
        <v>5195</v>
      </c>
      <c r="I42" s="323">
        <f>SUM(I43:I44)</f>
        <v>5193</v>
      </c>
      <c r="J42" s="323">
        <f>SUM(J43:J44)</f>
        <v>2</v>
      </c>
      <c r="K42" s="323">
        <f>SUM(L42:M42)</f>
        <v>3715</v>
      </c>
      <c r="L42" s="323">
        <f>SUM(L43:L44)</f>
        <v>3715</v>
      </c>
      <c r="M42" s="323">
        <f>SUM(M43:M44)</f>
        <v>0</v>
      </c>
    </row>
    <row r="43" spans="1:13" s="62" customFormat="1" ht="15" customHeight="1">
      <c r="A43" s="727"/>
      <c r="B43" s="14" t="s">
        <v>99</v>
      </c>
      <c r="C43" s="323">
        <f t="shared" si="0"/>
        <v>35162</v>
      </c>
      <c r="D43" s="322">
        <v>16180</v>
      </c>
      <c r="E43" s="323">
        <v>15478</v>
      </c>
      <c r="F43" s="322">
        <v>15474</v>
      </c>
      <c r="G43" s="322">
        <v>4</v>
      </c>
      <c r="H43" s="323">
        <v>2732</v>
      </c>
      <c r="I43" s="322">
        <v>2732</v>
      </c>
      <c r="J43" s="322">
        <v>0</v>
      </c>
      <c r="K43" s="323">
        <v>772</v>
      </c>
      <c r="L43" s="322">
        <v>772</v>
      </c>
      <c r="M43" s="322">
        <v>0</v>
      </c>
    </row>
    <row r="44" spans="1:13" s="62" customFormat="1" ht="15" customHeight="1">
      <c r="A44" s="727"/>
      <c r="B44" s="14" t="s">
        <v>100</v>
      </c>
      <c r="C44" s="323">
        <f t="shared" si="0"/>
        <v>32794</v>
      </c>
      <c r="D44" s="322">
        <v>13078</v>
      </c>
      <c r="E44" s="323">
        <v>14310</v>
      </c>
      <c r="F44" s="322">
        <v>14296</v>
      </c>
      <c r="G44" s="322">
        <v>14</v>
      </c>
      <c r="H44" s="323">
        <v>2463</v>
      </c>
      <c r="I44" s="322">
        <v>2461</v>
      </c>
      <c r="J44" s="322">
        <v>2</v>
      </c>
      <c r="K44" s="323">
        <v>2943</v>
      </c>
      <c r="L44" s="322">
        <v>2943</v>
      </c>
      <c r="M44" s="322">
        <v>0</v>
      </c>
    </row>
    <row r="45" spans="1:13" s="62" customFormat="1" ht="15" customHeight="1">
      <c r="A45" s="728" t="s">
        <v>474</v>
      </c>
      <c r="B45" s="14" t="s">
        <v>98</v>
      </c>
      <c r="C45" s="331">
        <f t="shared" si="0"/>
        <v>12176</v>
      </c>
      <c r="D45" s="331">
        <f>SUM(D46:D47)</f>
        <v>5094</v>
      </c>
      <c r="E45" s="331">
        <f>SUM(F45:G45)</f>
        <v>5026</v>
      </c>
      <c r="F45" s="331">
        <f>SUM(F46:F47)</f>
        <v>5026</v>
      </c>
      <c r="G45" s="331">
        <f>SUM(G46:G47)</f>
        <v>0</v>
      </c>
      <c r="H45" s="331">
        <f>SUM(I45:J45)</f>
        <v>1300</v>
      </c>
      <c r="I45" s="331">
        <f>SUM(I46:I47)</f>
        <v>1299</v>
      </c>
      <c r="J45" s="331">
        <f>SUM(J46:J47)</f>
        <v>1</v>
      </c>
      <c r="K45" s="331">
        <f>SUM(L45:M45)</f>
        <v>756</v>
      </c>
      <c r="L45" s="331">
        <f>SUM(L46:L47)</f>
        <v>756</v>
      </c>
      <c r="M45" s="331">
        <f>SUM(M46:M47)</f>
        <v>0</v>
      </c>
    </row>
    <row r="46" spans="1:13" s="62" customFormat="1" ht="15" customHeight="1">
      <c r="A46" s="729"/>
      <c r="B46" s="14" t="s">
        <v>99</v>
      </c>
      <c r="C46" s="331">
        <f t="shared" si="0"/>
        <v>6582</v>
      </c>
      <c r="D46" s="331">
        <v>2937</v>
      </c>
      <c r="E46" s="331">
        <v>2759</v>
      </c>
      <c r="F46" s="331">
        <v>2759</v>
      </c>
      <c r="G46" s="331">
        <v>0</v>
      </c>
      <c r="H46" s="331">
        <v>733</v>
      </c>
      <c r="I46" s="331">
        <v>733</v>
      </c>
      <c r="J46" s="331">
        <v>0</v>
      </c>
      <c r="K46" s="331">
        <v>153</v>
      </c>
      <c r="L46" s="331">
        <v>153</v>
      </c>
      <c r="M46" s="331">
        <v>0</v>
      </c>
    </row>
    <row r="47" spans="1:13" s="62" customFormat="1" ht="15" customHeight="1" thickBot="1">
      <c r="A47" s="730"/>
      <c r="B47" s="328" t="s">
        <v>100</v>
      </c>
      <c r="C47" s="332">
        <f t="shared" si="0"/>
        <v>5594</v>
      </c>
      <c r="D47" s="332">
        <v>2157</v>
      </c>
      <c r="E47" s="332">
        <v>2267</v>
      </c>
      <c r="F47" s="332">
        <v>2267</v>
      </c>
      <c r="G47" s="332">
        <v>0</v>
      </c>
      <c r="H47" s="332">
        <v>567</v>
      </c>
      <c r="I47" s="332">
        <v>566</v>
      </c>
      <c r="J47" s="332">
        <v>1</v>
      </c>
      <c r="K47" s="332">
        <v>603</v>
      </c>
      <c r="L47" s="332">
        <v>603</v>
      </c>
      <c r="M47" s="332">
        <v>0</v>
      </c>
    </row>
    <row r="48" spans="1:13" s="62" customFormat="1" ht="12" customHeight="1">
      <c r="A48" s="88" t="s">
        <v>173</v>
      </c>
      <c r="B48" s="88"/>
      <c r="C48" s="80"/>
      <c r="D48" s="80"/>
      <c r="E48" s="80" t="s">
        <v>86</v>
      </c>
      <c r="G48" s="80"/>
      <c r="H48" s="80"/>
      <c r="I48" s="80"/>
      <c r="J48" s="80"/>
      <c r="K48" s="80"/>
      <c r="L48" s="124"/>
      <c r="M48" s="115"/>
    </row>
    <row r="49" spans="1:13" s="62" customFormat="1" ht="12" customHeight="1">
      <c r="A49" s="316" t="s">
        <v>419</v>
      </c>
      <c r="B49" s="88"/>
      <c r="C49" s="80"/>
      <c r="D49" s="80"/>
      <c r="E49" s="62" t="s">
        <v>421</v>
      </c>
      <c r="G49" s="80"/>
      <c r="H49" s="80"/>
      <c r="I49" s="80"/>
      <c r="J49" s="80"/>
      <c r="K49" s="80"/>
      <c r="L49" s="124"/>
      <c r="M49" s="115"/>
    </row>
    <row r="50" spans="1:13" s="62" customFormat="1" ht="12" customHeight="1">
      <c r="A50" s="333" t="s">
        <v>420</v>
      </c>
      <c r="B50" s="88"/>
      <c r="C50" s="80"/>
      <c r="D50" s="80"/>
      <c r="E50" s="62" t="s">
        <v>477</v>
      </c>
      <c r="G50" s="80"/>
      <c r="H50" s="80"/>
      <c r="I50" s="80"/>
      <c r="J50" s="80"/>
      <c r="K50" s="80"/>
      <c r="L50" s="124"/>
      <c r="M50" s="115"/>
    </row>
    <row r="51" spans="1:13" s="62" customFormat="1" ht="21.95" customHeight="1">
      <c r="A51" s="52"/>
      <c r="B51" s="52"/>
      <c r="C51" s="80"/>
      <c r="D51" s="80"/>
      <c r="E51" s="125"/>
      <c r="F51" s="80"/>
      <c r="G51" s="80"/>
      <c r="H51" s="80"/>
      <c r="I51" s="80"/>
      <c r="J51" s="80"/>
      <c r="K51" s="80"/>
      <c r="L51" s="124"/>
      <c r="M51" s="115"/>
    </row>
    <row r="52" spans="1:13" s="62" customFormat="1" ht="21.95" customHeight="1">
      <c r="A52" s="52"/>
      <c r="B52" s="52"/>
      <c r="C52" s="80"/>
      <c r="D52" s="80"/>
      <c r="E52" s="125"/>
      <c r="F52" s="80"/>
      <c r="G52" s="80"/>
      <c r="H52" s="80"/>
      <c r="I52" s="80"/>
      <c r="J52" s="80"/>
      <c r="K52" s="80"/>
      <c r="L52" s="124"/>
      <c r="M52" s="115"/>
    </row>
    <row r="53" spans="1:13" s="62" customFormat="1" ht="21.95" customHeight="1">
      <c r="A53" s="52"/>
      <c r="B53" s="52"/>
      <c r="C53" s="80"/>
      <c r="D53" s="80"/>
      <c r="E53" s="125"/>
      <c r="F53" s="80"/>
      <c r="G53" s="80"/>
      <c r="H53" s="80"/>
      <c r="I53" s="80"/>
      <c r="J53" s="80"/>
      <c r="K53" s="80"/>
      <c r="L53" s="124"/>
      <c r="M53" s="115"/>
    </row>
    <row r="54" spans="1:13" s="62" customFormat="1" ht="21.95" customHeight="1">
      <c r="A54" s="52"/>
      <c r="B54" s="52"/>
      <c r="C54" s="80"/>
      <c r="D54" s="80"/>
      <c r="E54" s="125"/>
      <c r="F54" s="80"/>
      <c r="G54" s="80"/>
      <c r="H54" s="80"/>
      <c r="I54" s="80"/>
      <c r="J54" s="80"/>
      <c r="K54" s="80"/>
      <c r="L54" s="124"/>
      <c r="M54" s="115"/>
    </row>
    <row r="55" spans="1:13" s="62" customFormat="1" ht="21.95" customHeight="1">
      <c r="A55" s="52"/>
      <c r="B55" s="52"/>
      <c r="C55" s="80"/>
      <c r="D55" s="80"/>
      <c r="E55" s="125"/>
      <c r="F55" s="80"/>
      <c r="G55" s="80"/>
      <c r="H55" s="80"/>
      <c r="I55" s="80"/>
      <c r="J55" s="80"/>
      <c r="K55" s="80"/>
      <c r="L55" s="124"/>
      <c r="M55" s="115"/>
    </row>
    <row r="56" spans="1:13" s="62" customFormat="1" ht="21.95" customHeight="1">
      <c r="A56" s="52"/>
      <c r="B56" s="52"/>
      <c r="C56" s="80"/>
      <c r="D56" s="80"/>
      <c r="E56" s="125"/>
      <c r="F56" s="80"/>
      <c r="G56" s="80"/>
      <c r="H56" s="80"/>
      <c r="I56" s="80"/>
      <c r="J56" s="80"/>
      <c r="K56" s="80"/>
      <c r="L56" s="124"/>
      <c r="M56" s="115"/>
    </row>
    <row r="57" spans="1:13" s="62" customFormat="1" ht="21.95" customHeight="1">
      <c r="A57" s="52"/>
      <c r="B57" s="52"/>
      <c r="C57" s="80"/>
      <c r="D57" s="80"/>
      <c r="E57" s="125"/>
      <c r="F57" s="80"/>
      <c r="G57" s="80"/>
      <c r="H57" s="80"/>
      <c r="I57" s="80"/>
      <c r="J57" s="80"/>
      <c r="K57" s="80"/>
      <c r="L57" s="124"/>
      <c r="M57" s="115"/>
    </row>
    <row r="58" spans="1:13" s="62" customFormat="1" ht="21.95" customHeight="1">
      <c r="A58" s="52"/>
      <c r="B58" s="52"/>
      <c r="C58" s="80"/>
      <c r="D58" s="80"/>
      <c r="E58" s="125"/>
      <c r="F58" s="80"/>
      <c r="G58" s="80"/>
      <c r="H58" s="80"/>
      <c r="I58" s="80"/>
      <c r="J58" s="80"/>
      <c r="K58" s="80"/>
      <c r="L58" s="124"/>
      <c r="M58" s="115"/>
    </row>
    <row r="59" spans="1:13" s="62" customFormat="1" ht="21.95" customHeight="1">
      <c r="A59" s="52"/>
      <c r="B59" s="52"/>
      <c r="C59" s="80"/>
      <c r="D59" s="80"/>
      <c r="E59" s="125"/>
      <c r="F59" s="80"/>
      <c r="G59" s="80"/>
      <c r="H59" s="80"/>
      <c r="I59" s="80"/>
      <c r="J59" s="80"/>
      <c r="K59" s="80"/>
      <c r="L59" s="124"/>
      <c r="M59" s="115"/>
    </row>
    <row r="60" spans="1:13" s="62" customFormat="1" ht="21.95" customHeight="1">
      <c r="A60" s="52"/>
      <c r="B60" s="52"/>
      <c r="C60" s="80"/>
      <c r="D60" s="80"/>
      <c r="E60" s="125"/>
      <c r="F60" s="80"/>
      <c r="G60" s="80"/>
      <c r="H60" s="80"/>
      <c r="I60" s="80"/>
      <c r="J60" s="80"/>
      <c r="K60" s="80"/>
      <c r="L60" s="124"/>
      <c r="M60" s="115"/>
    </row>
    <row r="61" spans="1:13" s="62" customFormat="1" ht="21.95" customHeight="1">
      <c r="A61" s="52"/>
      <c r="B61" s="52"/>
      <c r="C61" s="80"/>
      <c r="D61" s="80"/>
      <c r="E61" s="125"/>
      <c r="F61" s="80"/>
      <c r="G61" s="80"/>
      <c r="H61" s="80"/>
      <c r="I61" s="80"/>
      <c r="J61" s="80"/>
      <c r="K61" s="80"/>
      <c r="L61" s="124"/>
      <c r="M61" s="115"/>
    </row>
    <row r="62" spans="1:13" s="62" customFormat="1" ht="21.95" customHeight="1">
      <c r="A62" s="52"/>
      <c r="B62" s="52"/>
      <c r="C62" s="80"/>
      <c r="D62" s="80"/>
      <c r="E62" s="125"/>
      <c r="F62" s="80"/>
      <c r="G62" s="80"/>
      <c r="H62" s="80"/>
      <c r="I62" s="80"/>
      <c r="J62" s="80"/>
      <c r="K62" s="80"/>
      <c r="L62" s="124"/>
      <c r="M62" s="115"/>
    </row>
    <row r="63" spans="1:13" s="62" customFormat="1" ht="21.95" customHeight="1">
      <c r="A63" s="52"/>
      <c r="B63" s="52"/>
      <c r="C63" s="80"/>
      <c r="D63" s="80"/>
      <c r="E63" s="125"/>
      <c r="F63" s="80"/>
      <c r="G63" s="80"/>
      <c r="H63" s="80"/>
      <c r="I63" s="80"/>
      <c r="J63" s="80"/>
      <c r="K63" s="80"/>
      <c r="L63" s="124"/>
      <c r="M63" s="115"/>
    </row>
    <row r="64" spans="1:13" s="62" customFormat="1" ht="21.95" customHeight="1">
      <c r="A64" s="52"/>
      <c r="B64" s="52"/>
      <c r="C64" s="80"/>
      <c r="D64" s="80"/>
      <c r="E64" s="125"/>
      <c r="F64" s="80"/>
      <c r="G64" s="80"/>
      <c r="H64" s="80"/>
      <c r="I64" s="80"/>
      <c r="J64" s="80"/>
      <c r="K64" s="80"/>
      <c r="L64" s="124"/>
      <c r="M64" s="115"/>
    </row>
    <row r="65" spans="1:13" s="62" customFormat="1" ht="21.95" customHeight="1">
      <c r="A65" s="52"/>
      <c r="B65" s="52"/>
      <c r="C65" s="80"/>
      <c r="D65" s="80"/>
      <c r="E65" s="125"/>
      <c r="F65" s="80"/>
      <c r="G65" s="80"/>
      <c r="H65" s="80"/>
      <c r="I65" s="80"/>
      <c r="J65" s="80"/>
      <c r="K65" s="80"/>
      <c r="L65" s="124"/>
      <c r="M65" s="115"/>
    </row>
    <row r="66" spans="1:13" s="62" customFormat="1" ht="21.95" customHeight="1">
      <c r="A66" s="52"/>
      <c r="B66" s="52"/>
      <c r="C66" s="80"/>
      <c r="D66" s="80"/>
      <c r="E66" s="125"/>
      <c r="F66" s="80"/>
      <c r="G66" s="80"/>
      <c r="H66" s="80"/>
      <c r="I66" s="80"/>
      <c r="J66" s="80"/>
      <c r="K66" s="80"/>
      <c r="L66" s="124"/>
      <c r="M66" s="115"/>
    </row>
    <row r="67" spans="1:13" s="62" customFormat="1" ht="21.95" customHeight="1">
      <c r="A67" s="52"/>
      <c r="B67" s="52"/>
      <c r="C67" s="80"/>
      <c r="D67" s="80"/>
      <c r="E67" s="125"/>
      <c r="F67" s="80"/>
      <c r="G67" s="80"/>
      <c r="H67" s="80"/>
      <c r="I67" s="80"/>
      <c r="J67" s="80"/>
      <c r="K67" s="80"/>
      <c r="L67" s="124"/>
      <c r="M67" s="115"/>
    </row>
    <row r="68" spans="1:13" s="62" customFormat="1" ht="21.95" customHeight="1">
      <c r="A68" s="52"/>
      <c r="B68" s="52"/>
      <c r="C68" s="80"/>
      <c r="D68" s="80"/>
      <c r="E68" s="125"/>
      <c r="F68" s="80"/>
      <c r="G68" s="80"/>
      <c r="H68" s="80"/>
      <c r="I68" s="80"/>
      <c r="J68" s="80"/>
      <c r="K68" s="80"/>
      <c r="L68" s="124"/>
      <c r="M68" s="115"/>
    </row>
    <row r="69" spans="1:13" s="62" customFormat="1" ht="21.95" customHeight="1">
      <c r="A69" s="52"/>
      <c r="B69" s="52"/>
      <c r="C69" s="80"/>
      <c r="D69" s="80"/>
      <c r="E69" s="125"/>
      <c r="F69" s="80"/>
      <c r="G69" s="80"/>
      <c r="H69" s="80"/>
      <c r="I69" s="80"/>
      <c r="J69" s="80"/>
      <c r="K69" s="80"/>
      <c r="L69" s="124"/>
      <c r="M69" s="115"/>
    </row>
    <row r="70" spans="1:13" s="62" customFormat="1" ht="21.95" customHeight="1">
      <c r="A70" s="52"/>
      <c r="B70" s="52"/>
      <c r="C70" s="80"/>
      <c r="D70" s="80"/>
      <c r="E70" s="125"/>
      <c r="F70" s="80"/>
      <c r="G70" s="80"/>
      <c r="H70" s="80"/>
      <c r="I70" s="80"/>
      <c r="J70" s="80"/>
      <c r="K70" s="80"/>
      <c r="L70" s="124"/>
      <c r="M70" s="115"/>
    </row>
    <row r="71" spans="1:13" s="62" customFormat="1" ht="21.95" customHeight="1">
      <c r="A71" s="52"/>
      <c r="B71" s="52"/>
      <c r="C71" s="80"/>
      <c r="D71" s="80"/>
      <c r="E71" s="125"/>
      <c r="F71" s="80"/>
      <c r="G71" s="80"/>
      <c r="H71" s="80"/>
      <c r="I71" s="80"/>
      <c r="J71" s="80"/>
      <c r="K71" s="80"/>
      <c r="L71" s="124"/>
      <c r="M71" s="115"/>
    </row>
    <row r="72" spans="1:13" s="62" customFormat="1" ht="21.95" customHeight="1">
      <c r="A72" s="52"/>
      <c r="B72" s="52"/>
      <c r="C72" s="80"/>
      <c r="D72" s="80"/>
      <c r="E72" s="125"/>
      <c r="F72" s="80"/>
      <c r="G72" s="80"/>
      <c r="H72" s="80"/>
      <c r="I72" s="80"/>
      <c r="J72" s="80"/>
      <c r="K72" s="80"/>
      <c r="L72" s="124"/>
      <c r="M72" s="115"/>
    </row>
    <row r="73" spans="1:13" s="62" customFormat="1" ht="21.95" customHeight="1">
      <c r="A73" s="52"/>
      <c r="B73" s="52"/>
      <c r="C73" s="80"/>
      <c r="D73" s="80"/>
      <c r="E73" s="125"/>
      <c r="F73" s="80"/>
      <c r="G73" s="80"/>
      <c r="H73" s="80"/>
      <c r="I73" s="80"/>
      <c r="J73" s="80"/>
      <c r="K73" s="80"/>
      <c r="L73" s="124"/>
      <c r="M73" s="115"/>
    </row>
    <row r="74" spans="1:13" s="62" customFormat="1" ht="21.95" customHeight="1">
      <c r="A74" s="52"/>
      <c r="B74" s="52"/>
      <c r="C74" s="80"/>
      <c r="D74" s="80"/>
      <c r="E74" s="125"/>
      <c r="F74" s="80"/>
      <c r="G74" s="80"/>
      <c r="H74" s="80"/>
      <c r="I74" s="80"/>
      <c r="J74" s="80"/>
      <c r="K74" s="80"/>
      <c r="L74" s="124"/>
      <c r="M74" s="115"/>
    </row>
    <row r="75" spans="1:13" s="62" customFormat="1" ht="21.95" customHeight="1">
      <c r="A75" s="52"/>
      <c r="B75" s="52"/>
      <c r="C75" s="80"/>
      <c r="D75" s="80"/>
      <c r="E75" s="125"/>
      <c r="F75" s="80"/>
      <c r="G75" s="80"/>
      <c r="H75" s="80"/>
      <c r="I75" s="80"/>
      <c r="J75" s="80"/>
      <c r="K75" s="80"/>
      <c r="L75" s="124"/>
      <c r="M75" s="115"/>
    </row>
    <row r="76" spans="1:13" s="62" customFormat="1" ht="21.95" customHeight="1">
      <c r="A76" s="52"/>
      <c r="B76" s="52"/>
      <c r="C76" s="80"/>
      <c r="D76" s="80"/>
      <c r="E76" s="125"/>
      <c r="F76" s="80"/>
      <c r="G76" s="80"/>
      <c r="H76" s="80"/>
      <c r="I76" s="80"/>
      <c r="J76" s="80"/>
      <c r="K76" s="80"/>
      <c r="L76" s="124"/>
      <c r="M76" s="115"/>
    </row>
    <row r="77" spans="1:13" s="62" customFormat="1" ht="21.95" customHeight="1">
      <c r="A77" s="52"/>
      <c r="B77" s="52"/>
      <c r="C77" s="80"/>
      <c r="D77" s="80"/>
      <c r="E77" s="125"/>
      <c r="F77" s="80"/>
      <c r="G77" s="80"/>
      <c r="H77" s="80"/>
      <c r="I77" s="80"/>
      <c r="J77" s="80"/>
      <c r="K77" s="80"/>
      <c r="L77" s="124"/>
      <c r="M77" s="115"/>
    </row>
    <row r="78" spans="1:13" s="62" customFormat="1" ht="21.95" customHeight="1">
      <c r="A78" s="52"/>
      <c r="B78" s="52"/>
      <c r="C78" s="80"/>
      <c r="D78" s="80"/>
      <c r="E78" s="125"/>
      <c r="F78" s="80"/>
      <c r="G78" s="80"/>
      <c r="H78" s="80"/>
      <c r="I78" s="80"/>
      <c r="J78" s="80"/>
      <c r="K78" s="80"/>
      <c r="L78" s="124"/>
      <c r="M78" s="115"/>
    </row>
    <row r="79" spans="1:13" s="62" customFormat="1" ht="21.95" customHeight="1">
      <c r="A79" s="52"/>
      <c r="B79" s="52"/>
      <c r="C79" s="80"/>
      <c r="D79" s="80"/>
      <c r="E79" s="125"/>
      <c r="F79" s="80"/>
      <c r="G79" s="80"/>
      <c r="H79" s="80"/>
      <c r="I79" s="80"/>
      <c r="J79" s="80"/>
      <c r="K79" s="80"/>
      <c r="L79" s="124"/>
      <c r="M79" s="115"/>
    </row>
    <row r="80" spans="1:13" s="62" customFormat="1" ht="21.95" customHeight="1">
      <c r="A80" s="52"/>
      <c r="B80" s="52"/>
      <c r="C80" s="80"/>
      <c r="D80" s="80"/>
      <c r="E80" s="125"/>
      <c r="F80" s="80"/>
      <c r="G80" s="80"/>
      <c r="H80" s="80"/>
      <c r="I80" s="80"/>
      <c r="J80" s="80"/>
      <c r="K80" s="80"/>
      <c r="L80" s="124"/>
      <c r="M80" s="115"/>
    </row>
    <row r="81" spans="1:13" s="62" customFormat="1" ht="21.95" customHeight="1">
      <c r="A81" s="52"/>
      <c r="B81" s="52"/>
      <c r="C81" s="80"/>
      <c r="D81" s="80"/>
      <c r="E81" s="125"/>
      <c r="F81" s="80"/>
      <c r="G81" s="80"/>
      <c r="H81" s="80"/>
      <c r="I81" s="80"/>
      <c r="J81" s="80"/>
      <c r="K81" s="80"/>
      <c r="L81" s="124"/>
      <c r="M81" s="115"/>
    </row>
    <row r="82" spans="1:13" s="62" customFormat="1" ht="21.95" customHeight="1">
      <c r="A82" s="52"/>
      <c r="B82" s="52"/>
      <c r="C82" s="80"/>
      <c r="D82" s="80"/>
      <c r="E82" s="125"/>
      <c r="F82" s="80"/>
      <c r="G82" s="80"/>
      <c r="H82" s="80"/>
      <c r="I82" s="80"/>
      <c r="J82" s="80"/>
      <c r="K82" s="80"/>
      <c r="L82" s="124"/>
      <c r="M82" s="115"/>
    </row>
    <row r="83" spans="1:13" s="62" customFormat="1" ht="21.95" customHeight="1">
      <c r="A83" s="52"/>
      <c r="B83" s="52"/>
      <c r="C83" s="80"/>
      <c r="D83" s="80"/>
      <c r="E83" s="125"/>
      <c r="F83" s="80"/>
      <c r="G83" s="80"/>
      <c r="H83" s="80"/>
      <c r="I83" s="80"/>
      <c r="J83" s="80"/>
      <c r="K83" s="80"/>
      <c r="L83" s="124"/>
      <c r="M83" s="115"/>
    </row>
    <row r="84" spans="1:13" s="62" customFormat="1" ht="21.95" customHeight="1">
      <c r="A84" s="52"/>
      <c r="B84" s="52"/>
      <c r="C84" s="80"/>
      <c r="D84" s="80"/>
      <c r="E84" s="125"/>
      <c r="F84" s="80"/>
      <c r="G84" s="80"/>
      <c r="H84" s="80"/>
      <c r="I84" s="80"/>
      <c r="J84" s="80"/>
      <c r="K84" s="80"/>
      <c r="L84" s="124"/>
      <c r="M84" s="115"/>
    </row>
    <row r="85" spans="1:13" s="62" customFormat="1" ht="21.95" customHeight="1">
      <c r="A85" s="52"/>
      <c r="B85" s="52"/>
      <c r="C85" s="80"/>
      <c r="D85" s="80"/>
      <c r="E85" s="125"/>
      <c r="F85" s="80"/>
      <c r="G85" s="80"/>
      <c r="H85" s="80"/>
      <c r="I85" s="80"/>
      <c r="J85" s="80"/>
      <c r="K85" s="80"/>
      <c r="L85" s="124"/>
      <c r="M85" s="115"/>
    </row>
    <row r="86" spans="1:13" s="62" customFormat="1" ht="21.95" customHeight="1">
      <c r="A86" s="52"/>
      <c r="B86" s="52"/>
      <c r="C86" s="80"/>
      <c r="D86" s="80"/>
      <c r="E86" s="125"/>
      <c r="F86" s="80"/>
      <c r="G86" s="80"/>
      <c r="H86" s="80"/>
      <c r="I86" s="80"/>
      <c r="J86" s="80"/>
      <c r="K86" s="80"/>
      <c r="L86" s="124"/>
      <c r="M86" s="115"/>
    </row>
    <row r="87" spans="1:13" s="62" customFormat="1" ht="21.95" customHeight="1">
      <c r="A87" s="52"/>
      <c r="B87" s="52"/>
      <c r="C87" s="80"/>
      <c r="D87" s="80"/>
      <c r="E87" s="125"/>
      <c r="F87" s="80"/>
      <c r="G87" s="80"/>
      <c r="H87" s="80"/>
      <c r="I87" s="80"/>
      <c r="J87" s="80"/>
      <c r="K87" s="80"/>
      <c r="L87" s="124"/>
      <c r="M87" s="115"/>
    </row>
    <row r="88" spans="1:13" s="62" customFormat="1" ht="21.95" customHeight="1">
      <c r="A88" s="52"/>
      <c r="B88" s="52"/>
      <c r="C88" s="80"/>
      <c r="D88" s="80"/>
      <c r="E88" s="125"/>
      <c r="F88" s="80"/>
      <c r="G88" s="80"/>
      <c r="H88" s="80"/>
      <c r="I88" s="80"/>
      <c r="J88" s="80"/>
      <c r="K88" s="80"/>
      <c r="L88" s="124"/>
      <c r="M88" s="115"/>
    </row>
    <row r="89" spans="1:13" s="62" customFormat="1" ht="21.95" customHeight="1">
      <c r="A89" s="52"/>
      <c r="B89" s="52"/>
      <c r="C89" s="80"/>
      <c r="D89" s="80"/>
      <c r="E89" s="125"/>
      <c r="F89" s="80"/>
      <c r="G89" s="80"/>
      <c r="H89" s="80"/>
      <c r="I89" s="80"/>
      <c r="J89" s="80"/>
      <c r="K89" s="80"/>
      <c r="L89" s="124"/>
      <c r="M89" s="115"/>
    </row>
  </sheetData>
  <mergeCells count="21">
    <mergeCell ref="A2:D2"/>
    <mergeCell ref="E2:M2"/>
    <mergeCell ref="E4:G4"/>
    <mergeCell ref="H4:J4"/>
    <mergeCell ref="K4:M4"/>
    <mergeCell ref="D4:D5"/>
    <mergeCell ref="A36:A38"/>
    <mergeCell ref="A39:A41"/>
    <mergeCell ref="A42:A44"/>
    <mergeCell ref="A45:A47"/>
    <mergeCell ref="C4:C5"/>
    <mergeCell ref="A21:A23"/>
    <mergeCell ref="A24:A26"/>
    <mergeCell ref="A27:A29"/>
    <mergeCell ref="A30:A32"/>
    <mergeCell ref="A33:A35"/>
    <mergeCell ref="A6:A8"/>
    <mergeCell ref="A9:A11"/>
    <mergeCell ref="A12:A14"/>
    <mergeCell ref="A15:A17"/>
    <mergeCell ref="A18:A20"/>
  </mergeCells>
  <phoneticPr fontId="19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3" operator="notEqual" id="{058566FF-05C0-4EFC-B6D8-77E41BFB0E1D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C6:D6 C7:C8</xm:sqref>
        </x14:conditionalFormatting>
        <x14:conditionalFormatting xmlns:xm="http://schemas.microsoft.com/office/excel/2006/main">
          <x14:cfRule type="cellIs" priority="42" operator="notEqual" id="{EF06C961-E454-40E1-BEC2-23FBD0ECCB60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C45 C42 C39 C36 C33 C30 C27 C24 C21 C18 C15 C12 C9</xm:sqref>
        </x14:conditionalFormatting>
        <x14:conditionalFormatting xmlns:xm="http://schemas.microsoft.com/office/excel/2006/main">
          <x14:cfRule type="cellIs" priority="41" operator="notEqual" id="{BC4F1A0D-6E05-44CE-BFA2-70E3A82FBF02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E45 E42 E39 E36 E33 E30 E27 E24 E21 E18 E15 E12 E9</xm:sqref>
        </x14:conditionalFormatting>
        <x14:conditionalFormatting xmlns:xm="http://schemas.microsoft.com/office/excel/2006/main">
          <x14:cfRule type="cellIs" priority="40" operator="notEqual" id="{CFDA3BEA-50B0-463C-8AD3-131130E474CC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H45 H42 H39 H36 H33 H30 H27 H24 H21 H18 H15 H12 H9</xm:sqref>
        </x14:conditionalFormatting>
        <x14:conditionalFormatting xmlns:xm="http://schemas.microsoft.com/office/excel/2006/main">
          <x14:cfRule type="cellIs" priority="39" operator="notEqual" id="{EFB4EDAA-77A4-42C8-9B6A-1ABC61E85303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K45 K42 K39 K36 K33 K30 K27 K24 K21 K18 K15 K12 K9</xm:sqref>
        </x14:conditionalFormatting>
        <x14:conditionalFormatting xmlns:xm="http://schemas.microsoft.com/office/excel/2006/main">
          <x14:cfRule type="cellIs" priority="38" operator="notEqual" id="{863D2F78-CD46-4896-913E-0BF6E92459CE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C46 C43 C40 C37 C34 C31 C28 C25 C22 C19 C16 C13 C10</xm:sqref>
        </x14:conditionalFormatting>
        <x14:conditionalFormatting xmlns:xm="http://schemas.microsoft.com/office/excel/2006/main">
          <x14:cfRule type="cellIs" priority="37" operator="notEqual" id="{D0087799-25B0-443C-B668-3548B0127C3E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E46 E43 E40 E37 E34 E31 E28 E25 E22 E19 E16 E13 E10</xm:sqref>
        </x14:conditionalFormatting>
        <x14:conditionalFormatting xmlns:xm="http://schemas.microsoft.com/office/excel/2006/main">
          <x14:cfRule type="cellIs" priority="35" operator="notEqual" id="{03A37452-B091-42A8-BFB6-7BFB8D0A5C83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K46 K43 K40 K37 K34 K31 K28 K25 K22 K19 K16 K13 K10</xm:sqref>
        </x14:conditionalFormatting>
        <x14:conditionalFormatting xmlns:xm="http://schemas.microsoft.com/office/excel/2006/main">
          <x14:cfRule type="cellIs" priority="34" operator="notEqual" id="{5F73E175-6CB6-4B6D-8DBB-EE986255E977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C47 C44 C41 C38 C35 C32 C29 C26 C23 C20 C17 C14 C11</xm:sqref>
        </x14:conditionalFormatting>
        <x14:conditionalFormatting xmlns:xm="http://schemas.microsoft.com/office/excel/2006/main">
          <x14:cfRule type="cellIs" priority="33" operator="notEqual" id="{66AA65D1-44E7-493B-8A8E-703513023F39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E47 E44 E41 E38 E35 E32 E29 E26 E23 E20 E17 E14 E11</xm:sqref>
        </x14:conditionalFormatting>
        <x14:conditionalFormatting xmlns:xm="http://schemas.microsoft.com/office/excel/2006/main">
          <x14:cfRule type="cellIs" priority="31" operator="notEqual" id="{F8BF6FB4-0A60-497F-AAE2-5A229BEED1CD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K47 K44 K41 K38 K35 K32 K29 K26 K23 K20 K17 K14 K11</xm:sqref>
        </x14:conditionalFormatting>
        <x14:conditionalFormatting xmlns:xm="http://schemas.microsoft.com/office/excel/2006/main">
          <x14:cfRule type="cellIs" priority="30" operator="notEqual" id="{69861541-E7AD-4415-B223-F50BA2DDAB29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D45 D42 D39 D36 D33 D30 D27 D24 D21 D18 D15 D12 D9</xm:sqref>
        </x14:conditionalFormatting>
        <x14:conditionalFormatting xmlns:xm="http://schemas.microsoft.com/office/excel/2006/main">
          <x14:cfRule type="cellIs" priority="29" operator="notEqual" id="{615B4A3F-16F4-4E2E-B8CD-B6358360E891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F45:G45 F42:G42 F39:G39 F36:G36 F33:G33 F30:G30 F27:G27 F24:G24 F21:G21 F18:G18 F15:G15 F12:G12 F9:G9</xm:sqref>
        </x14:conditionalFormatting>
        <x14:conditionalFormatting xmlns:xm="http://schemas.microsoft.com/office/excel/2006/main">
          <x14:cfRule type="cellIs" priority="28" operator="notEqual" id="{9F6B60F7-1DE3-46C9-BFD6-99555E266051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I45:J45 I42:J42 I39:J39 I36:J36 I33:J33 I30:J30 I27:J27 I24:J24 I21:J21 I18:J18 I15:J15 I12:J12 I9:J9</xm:sqref>
        </x14:conditionalFormatting>
        <x14:conditionalFormatting xmlns:xm="http://schemas.microsoft.com/office/excel/2006/main">
          <x14:cfRule type="cellIs" priority="27" operator="notEqual" id="{B978934C-5D79-432E-8468-957E8465FFDB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L45:M45 L42:M42 L39:M39 L36:M36 L33:M33 L30:M30 L27:M27 L24:M24 L21:M21 L18:M18 L15:M15 L12:M12 L9:M9</xm:sqref>
        </x14:conditionalFormatting>
        <x14:conditionalFormatting xmlns:xm="http://schemas.microsoft.com/office/excel/2006/main">
          <x14:cfRule type="cellIs" priority="26" operator="notEqual" id="{C7D18EF0-5594-4C73-9301-5E2D47507028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H10</xm:sqref>
        </x14:conditionalFormatting>
        <x14:conditionalFormatting xmlns:xm="http://schemas.microsoft.com/office/excel/2006/main">
          <x14:cfRule type="cellIs" priority="25" operator="notEqual" id="{0E55F8E7-11E1-42DA-8549-30B19F6670C4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H11</xm:sqref>
        </x14:conditionalFormatting>
        <x14:conditionalFormatting xmlns:xm="http://schemas.microsoft.com/office/excel/2006/main">
          <x14:cfRule type="cellIs" priority="24" operator="notEqual" id="{D61231C7-912B-4E6A-BD29-3654045C8FB5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cellIs" priority="23" operator="notEqual" id="{AC017A59-BE3C-40DE-A6EE-837A70D74C86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cellIs" priority="22" operator="notEqual" id="{39E1F2A0-2ACB-4942-B4EA-B7B8308019A4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1" operator="notEqual" id="{852C19E8-A210-4790-9A05-CC4030C3F5A4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H17</xm:sqref>
        </x14:conditionalFormatting>
        <x14:conditionalFormatting xmlns:xm="http://schemas.microsoft.com/office/excel/2006/main">
          <x14:cfRule type="cellIs" priority="20" operator="notEqual" id="{569B715A-9AF7-4367-926C-4AC7A5C3DB92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19" operator="notEqual" id="{0DB8064B-D53E-4F00-8A7C-E1BBE25B6D11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cellIs" priority="18" operator="notEqual" id="{739EF47A-21AC-4A0D-8CA0-8B402EBB1421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17" operator="notEqual" id="{83B66D74-A083-4105-BBE9-0B5327E119F1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cellIs" priority="16" operator="notEqual" id="{67593579-54AE-40C6-8539-C51FE8E46241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5" operator="notEqual" id="{1366420D-9F59-4B24-98E4-2D60F84EC428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cellIs" priority="14" operator="notEqual" id="{0299EE57-2A06-41ED-9A1D-9A633BB9B6D6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3" operator="notEqual" id="{F52A2F85-3531-439A-946D-A5F1668050DB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H29</xm:sqref>
        </x14:conditionalFormatting>
        <x14:conditionalFormatting xmlns:xm="http://schemas.microsoft.com/office/excel/2006/main">
          <x14:cfRule type="cellIs" priority="12" operator="notEqual" id="{95E414C7-CA23-4339-9FC0-1EE229AB7900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1" operator="notEqual" id="{D3A94722-A867-43E0-AAAA-6A0198317135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H32</xm:sqref>
        </x14:conditionalFormatting>
        <x14:conditionalFormatting xmlns:xm="http://schemas.microsoft.com/office/excel/2006/main">
          <x14:cfRule type="cellIs" priority="10" operator="notEqual" id="{3CDF61D2-BADB-444C-85F7-9FAEF5AE4784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9" operator="notEqual" id="{DDD58EFC-F06E-45F1-8CE0-CC076BB79713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cellIs" priority="8" operator="notEqual" id="{1E70F705-AFB5-4BB8-81D7-5E563B601443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7" operator="notEqual" id="{75F5F16A-D089-4C0B-A386-8A09186FA4A2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cellIs" priority="6" operator="notEqual" id="{EC50BBC5-2BF3-48FC-8695-86BBADB71D10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5" operator="notEqual" id="{696026BA-8594-47E4-8B50-9CE5108562FA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cellIs" priority="4" operator="notEqual" id="{186DDF3E-6EE2-4ECB-BC35-5EE5CA1E7C11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3" operator="notEqual" id="{09B9BEA1-8288-428D-8287-C756C02C9527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H44</xm:sqref>
        </x14:conditionalFormatting>
        <x14:conditionalFormatting xmlns:xm="http://schemas.microsoft.com/office/excel/2006/main">
          <x14:cfRule type="cellIs" priority="2" operator="notEqual" id="{F56FA990-722B-47EC-A84E-E68D0FE4DA20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1" operator="notEqual" id="{2AA9241A-797D-413F-85B4-6D77FCE69751}">
            <xm:f>'\筱薇_主計處資料夾\5.統計年報\108年報\CH2(108)-剩2-7~2-8\Final2-1~2-6(1090325)\[002-108年-人口_2-1至2-8(Final加2-7及2-8).xlsx]2-7'!#REF!</xm:f>
            <x14:dxf>
              <fill>
                <patternFill>
                  <bgColor rgb="FFFF0000"/>
                </patternFill>
              </fill>
            </x14:dxf>
          </x14:cfRule>
          <xm:sqref>H47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0B29E-EF6E-47E7-AF04-872B690DE6FF}">
  <dimension ref="A1:M59"/>
  <sheetViews>
    <sheetView showGridLines="0" view="pageBreakPreview" zoomScaleNormal="120" zoomScaleSheetLayoutView="100" workbookViewId="0">
      <pane xSplit="1" ySplit="6" topLeftCell="B19" activePane="bottomRight" state="frozen"/>
      <selection activeCell="M29" sqref="M29"/>
      <selection pane="topRight" activeCell="M29" sqref="M29"/>
      <selection pane="bottomLeft" activeCell="M29" sqref="M29"/>
      <selection pane="bottomRight" activeCell="O28" sqref="O28"/>
    </sheetView>
  </sheetViews>
  <sheetFormatPr defaultColWidth="10.625" defaultRowHeight="21.95" customHeight="1"/>
  <cols>
    <col min="1" max="1" width="19.625" style="6" customWidth="1"/>
    <col min="2" max="4" width="14.875" style="2" customWidth="1"/>
    <col min="5" max="12" width="12.625" style="2" customWidth="1"/>
    <col min="13" max="13" width="12.625" style="7" customWidth="1"/>
    <col min="14" max="16384" width="10.625" style="3"/>
  </cols>
  <sheetData>
    <row r="1" spans="1:13" s="52" customFormat="1" ht="18" customHeight="1">
      <c r="A1" s="88" t="s">
        <v>270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5" t="s">
        <v>0</v>
      </c>
    </row>
    <row r="2" spans="1:13" s="191" customFormat="1" ht="24.95" customHeight="1">
      <c r="A2" s="638" t="s">
        <v>478</v>
      </c>
      <c r="B2" s="638"/>
      <c r="C2" s="638"/>
      <c r="D2" s="638"/>
      <c r="E2" s="638"/>
      <c r="F2" s="638"/>
      <c r="G2" s="638" t="s">
        <v>479</v>
      </c>
      <c r="H2" s="638"/>
      <c r="I2" s="638"/>
      <c r="J2" s="638"/>
      <c r="K2" s="638"/>
      <c r="L2" s="638"/>
      <c r="M2" s="638"/>
    </row>
    <row r="3" spans="1:13" s="62" customFormat="1" ht="15" customHeight="1" thickBot="1">
      <c r="A3" s="324"/>
      <c r="B3" s="347"/>
      <c r="C3" s="347"/>
      <c r="D3" s="347"/>
      <c r="E3" s="347"/>
      <c r="F3" s="348"/>
      <c r="G3" s="347"/>
      <c r="H3" s="347"/>
      <c r="I3" s="347"/>
      <c r="J3" s="347"/>
      <c r="K3" s="347"/>
      <c r="L3" s="347"/>
      <c r="M3" s="348"/>
    </row>
    <row r="4" spans="1:13" s="62" customFormat="1" ht="26.1" customHeight="1">
      <c r="A4" s="624" t="s">
        <v>480</v>
      </c>
      <c r="B4" s="639" t="s">
        <v>481</v>
      </c>
      <c r="C4" s="627"/>
      <c r="D4" s="628"/>
      <c r="E4" s="626" t="s">
        <v>482</v>
      </c>
      <c r="F4" s="627"/>
      <c r="G4" s="627" t="s">
        <v>4</v>
      </c>
      <c r="H4" s="627"/>
      <c r="I4" s="627"/>
      <c r="J4" s="627"/>
      <c r="K4" s="627"/>
      <c r="L4" s="627"/>
      <c r="M4" s="627"/>
    </row>
    <row r="5" spans="1:13" s="62" customFormat="1" ht="26.1" customHeight="1">
      <c r="A5" s="625"/>
      <c r="B5" s="94" t="s">
        <v>483</v>
      </c>
      <c r="C5" s="65" t="s">
        <v>484</v>
      </c>
      <c r="D5" s="65" t="s">
        <v>485</v>
      </c>
      <c r="E5" s="346" t="s">
        <v>486</v>
      </c>
      <c r="F5" s="343" t="s">
        <v>487</v>
      </c>
      <c r="G5" s="344" t="s">
        <v>14</v>
      </c>
      <c r="H5" s="637" t="s">
        <v>488</v>
      </c>
      <c r="I5" s="633"/>
      <c r="J5" s="634"/>
      <c r="K5" s="637" t="s">
        <v>489</v>
      </c>
      <c r="L5" s="633"/>
      <c r="M5" s="633"/>
    </row>
    <row r="6" spans="1:13" s="62" customFormat="1" ht="36" customHeight="1" thickBot="1">
      <c r="A6" s="349" t="s">
        <v>490</v>
      </c>
      <c r="B6" s="327" t="s">
        <v>491</v>
      </c>
      <c r="C6" s="337" t="s">
        <v>492</v>
      </c>
      <c r="D6" s="337" t="s">
        <v>493</v>
      </c>
      <c r="E6" s="338" t="s">
        <v>198</v>
      </c>
      <c r="F6" s="72" t="s">
        <v>141</v>
      </c>
      <c r="G6" s="337" t="s">
        <v>142</v>
      </c>
      <c r="H6" s="337" t="s">
        <v>198</v>
      </c>
      <c r="I6" s="337" t="s">
        <v>141</v>
      </c>
      <c r="J6" s="337" t="s">
        <v>142</v>
      </c>
      <c r="K6" s="337" t="s">
        <v>198</v>
      </c>
      <c r="L6" s="337" t="s">
        <v>141</v>
      </c>
      <c r="M6" s="338" t="s">
        <v>142</v>
      </c>
    </row>
    <row r="7" spans="1:13" s="62" customFormat="1" ht="27" customHeight="1">
      <c r="A7" s="350" t="s">
        <v>494</v>
      </c>
      <c r="B7" s="351">
        <v>18182</v>
      </c>
      <c r="C7" s="77">
        <v>9835</v>
      </c>
      <c r="D7" s="77">
        <v>8347</v>
      </c>
      <c r="E7" s="77">
        <v>59321</v>
      </c>
      <c r="F7" s="77">
        <v>28597</v>
      </c>
      <c r="G7" s="77">
        <v>30724</v>
      </c>
      <c r="H7" s="77">
        <v>32515</v>
      </c>
      <c r="I7" s="77">
        <v>16087</v>
      </c>
      <c r="J7" s="77">
        <v>16428</v>
      </c>
      <c r="K7" s="77">
        <v>26806</v>
      </c>
      <c r="L7" s="77">
        <v>12510</v>
      </c>
      <c r="M7" s="77">
        <v>14296</v>
      </c>
    </row>
    <row r="8" spans="1:13" s="62" customFormat="1" ht="27" customHeight="1">
      <c r="A8" s="350" t="s">
        <v>495</v>
      </c>
      <c r="B8" s="351">
        <v>18770</v>
      </c>
      <c r="C8" s="77">
        <v>10233</v>
      </c>
      <c r="D8" s="77">
        <v>8537</v>
      </c>
      <c r="E8" s="77">
        <v>61044</v>
      </c>
      <c r="F8" s="77">
        <v>29410</v>
      </c>
      <c r="G8" s="77">
        <v>31634</v>
      </c>
      <c r="H8" s="77">
        <v>33539</v>
      </c>
      <c r="I8" s="77">
        <v>16574</v>
      </c>
      <c r="J8" s="77">
        <v>16965</v>
      </c>
      <c r="K8" s="77">
        <v>27505</v>
      </c>
      <c r="L8" s="77">
        <v>12836</v>
      </c>
      <c r="M8" s="77">
        <v>14669</v>
      </c>
    </row>
    <row r="9" spans="1:13" s="62" customFormat="1" ht="27" customHeight="1">
      <c r="A9" s="350" t="s">
        <v>496</v>
      </c>
      <c r="B9" s="351">
        <v>19331</v>
      </c>
      <c r="C9" s="77">
        <v>10537</v>
      </c>
      <c r="D9" s="77">
        <v>8794</v>
      </c>
      <c r="E9" s="77">
        <v>62818</v>
      </c>
      <c r="F9" s="77">
        <v>30226</v>
      </c>
      <c r="G9" s="77">
        <v>32592</v>
      </c>
      <c r="H9" s="77">
        <v>34503</v>
      </c>
      <c r="I9" s="77">
        <v>17031</v>
      </c>
      <c r="J9" s="77">
        <v>17472</v>
      </c>
      <c r="K9" s="77">
        <v>28315</v>
      </c>
      <c r="L9" s="77">
        <v>13195</v>
      </c>
      <c r="M9" s="77">
        <v>15120</v>
      </c>
    </row>
    <row r="10" spans="1:13" s="62" customFormat="1" ht="27" customHeight="1">
      <c r="A10" s="350" t="s">
        <v>497</v>
      </c>
      <c r="B10" s="351">
        <v>19815</v>
      </c>
      <c r="C10" s="77">
        <v>10815</v>
      </c>
      <c r="D10" s="77">
        <v>9000</v>
      </c>
      <c r="E10" s="77">
        <v>64212</v>
      </c>
      <c r="F10" s="77">
        <v>30886</v>
      </c>
      <c r="G10" s="77">
        <v>33326</v>
      </c>
      <c r="H10" s="77">
        <v>35319</v>
      </c>
      <c r="I10" s="77">
        <v>17421</v>
      </c>
      <c r="J10" s="77">
        <v>17898</v>
      </c>
      <c r="K10" s="77">
        <v>28893</v>
      </c>
      <c r="L10" s="77">
        <v>13465</v>
      </c>
      <c r="M10" s="77">
        <v>15428</v>
      </c>
    </row>
    <row r="11" spans="1:13" s="62" customFormat="1" ht="27" customHeight="1">
      <c r="A11" s="350" t="s">
        <v>498</v>
      </c>
      <c r="B11" s="351">
        <v>21544</v>
      </c>
      <c r="C11" s="77">
        <v>11819</v>
      </c>
      <c r="D11" s="77">
        <v>9725</v>
      </c>
      <c r="E11" s="77">
        <v>65440</v>
      </c>
      <c r="F11" s="77">
        <v>31457</v>
      </c>
      <c r="G11" s="77">
        <v>33983</v>
      </c>
      <c r="H11" s="77">
        <v>35987</v>
      </c>
      <c r="I11" s="77">
        <v>17726</v>
      </c>
      <c r="J11" s="77">
        <v>18261</v>
      </c>
      <c r="K11" s="77">
        <v>29453</v>
      </c>
      <c r="L11" s="77">
        <v>13731</v>
      </c>
      <c r="M11" s="77">
        <v>15722</v>
      </c>
    </row>
    <row r="12" spans="1:13" s="62" customFormat="1" ht="27" customHeight="1">
      <c r="A12" s="350" t="s">
        <v>499</v>
      </c>
      <c r="B12" s="351">
        <v>22214</v>
      </c>
      <c r="C12" s="77">
        <v>12254</v>
      </c>
      <c r="D12" s="77">
        <v>9960</v>
      </c>
      <c r="E12" s="77">
        <v>67748</v>
      </c>
      <c r="F12" s="77">
        <v>32490</v>
      </c>
      <c r="G12" s="77">
        <v>35258</v>
      </c>
      <c r="H12" s="77">
        <v>37384</v>
      </c>
      <c r="I12" s="77">
        <v>18390</v>
      </c>
      <c r="J12" s="77">
        <v>18994</v>
      </c>
      <c r="K12" s="77">
        <v>30364</v>
      </c>
      <c r="L12" s="77">
        <v>14100</v>
      </c>
      <c r="M12" s="77">
        <v>16264</v>
      </c>
    </row>
    <row r="13" spans="1:13" s="62" customFormat="1" ht="27" customHeight="1">
      <c r="A13" s="350" t="s">
        <v>500</v>
      </c>
      <c r="B13" s="351">
        <v>22947</v>
      </c>
      <c r="C13" s="77">
        <v>12687</v>
      </c>
      <c r="D13" s="77">
        <v>10260</v>
      </c>
      <c r="E13" s="77">
        <v>69896</v>
      </c>
      <c r="F13" s="77">
        <v>33482</v>
      </c>
      <c r="G13" s="77">
        <v>36414</v>
      </c>
      <c r="H13" s="77">
        <v>38553</v>
      </c>
      <c r="I13" s="77">
        <v>18928</v>
      </c>
      <c r="J13" s="77">
        <v>19625</v>
      </c>
      <c r="K13" s="77">
        <v>31343</v>
      </c>
      <c r="L13" s="77">
        <v>14554</v>
      </c>
      <c r="M13" s="77">
        <v>16789</v>
      </c>
    </row>
    <row r="14" spans="1:13" s="62" customFormat="1" ht="27" customHeight="1">
      <c r="A14" s="350" t="s">
        <v>501</v>
      </c>
      <c r="B14" s="351">
        <v>23708</v>
      </c>
      <c r="C14" s="77">
        <v>13156</v>
      </c>
      <c r="D14" s="77">
        <v>10552</v>
      </c>
      <c r="E14" s="77">
        <v>72140</v>
      </c>
      <c r="F14" s="77">
        <v>34503</v>
      </c>
      <c r="G14" s="77">
        <v>37637</v>
      </c>
      <c r="H14" s="77">
        <v>39758</v>
      </c>
      <c r="I14" s="77">
        <v>19466</v>
      </c>
      <c r="J14" s="77">
        <v>20292</v>
      </c>
      <c r="K14" s="77">
        <v>32382</v>
      </c>
      <c r="L14" s="77">
        <v>15037</v>
      </c>
      <c r="M14" s="77">
        <v>17345</v>
      </c>
    </row>
    <row r="15" spans="1:13" s="62" customFormat="1" ht="27" customHeight="1">
      <c r="A15" s="350" t="s">
        <v>502</v>
      </c>
      <c r="B15" s="351">
        <v>24301</v>
      </c>
      <c r="C15" s="77">
        <v>13479</v>
      </c>
      <c r="D15" s="77">
        <v>10822</v>
      </c>
      <c r="E15" s="77">
        <v>73874</v>
      </c>
      <c r="F15" s="77">
        <v>35305</v>
      </c>
      <c r="G15" s="77">
        <v>38569</v>
      </c>
      <c r="H15" s="77">
        <v>40617</v>
      </c>
      <c r="I15" s="77">
        <v>19830</v>
      </c>
      <c r="J15" s="77">
        <v>20787</v>
      </c>
      <c r="K15" s="77">
        <v>33257</v>
      </c>
      <c r="L15" s="77">
        <v>15475</v>
      </c>
      <c r="M15" s="77">
        <v>17782</v>
      </c>
    </row>
    <row r="16" spans="1:13" s="62" customFormat="1" ht="27" customHeight="1">
      <c r="A16" s="350" t="s">
        <v>503</v>
      </c>
      <c r="B16" s="351">
        <v>25297</v>
      </c>
      <c r="C16" s="77">
        <v>14025</v>
      </c>
      <c r="D16" s="77">
        <v>11272</v>
      </c>
      <c r="E16" s="77">
        <v>75872</v>
      </c>
      <c r="F16" s="77">
        <v>36278</v>
      </c>
      <c r="G16" s="77">
        <v>39594</v>
      </c>
      <c r="H16" s="77">
        <v>41714</v>
      </c>
      <c r="I16" s="77">
        <v>20369</v>
      </c>
      <c r="J16" s="77">
        <v>21345</v>
      </c>
      <c r="K16" s="77">
        <v>34158</v>
      </c>
      <c r="L16" s="77">
        <v>15909</v>
      </c>
      <c r="M16" s="77">
        <v>18249</v>
      </c>
    </row>
    <row r="17" spans="1:13" s="62" customFormat="1" ht="27" customHeight="1">
      <c r="A17" s="118" t="s">
        <v>143</v>
      </c>
      <c r="B17" s="351">
        <v>2984</v>
      </c>
      <c r="C17" s="77">
        <v>1948</v>
      </c>
      <c r="D17" s="77">
        <v>1036</v>
      </c>
      <c r="E17" s="77">
        <v>8113</v>
      </c>
      <c r="F17" s="77">
        <v>3712</v>
      </c>
      <c r="G17" s="77">
        <v>4401</v>
      </c>
      <c r="H17" s="77">
        <v>5325</v>
      </c>
      <c r="I17" s="77">
        <v>2500</v>
      </c>
      <c r="J17" s="77">
        <v>2825</v>
      </c>
      <c r="K17" s="77">
        <v>2788</v>
      </c>
      <c r="L17" s="77">
        <v>1212</v>
      </c>
      <c r="M17" s="77">
        <v>1576</v>
      </c>
    </row>
    <row r="18" spans="1:13" s="62" customFormat="1" ht="27" customHeight="1">
      <c r="A18" s="118" t="s">
        <v>144</v>
      </c>
      <c r="B18" s="351">
        <v>3380</v>
      </c>
      <c r="C18" s="77">
        <v>1979</v>
      </c>
      <c r="D18" s="77">
        <v>1401</v>
      </c>
      <c r="E18" s="77">
        <v>9364</v>
      </c>
      <c r="F18" s="77">
        <v>4226</v>
      </c>
      <c r="G18" s="77">
        <v>5138</v>
      </c>
      <c r="H18" s="77">
        <v>5476</v>
      </c>
      <c r="I18" s="77">
        <v>2560</v>
      </c>
      <c r="J18" s="77">
        <v>2916</v>
      </c>
      <c r="K18" s="77">
        <v>3888</v>
      </c>
      <c r="L18" s="77">
        <v>1666</v>
      </c>
      <c r="M18" s="77">
        <v>2222</v>
      </c>
    </row>
    <row r="19" spans="1:13" s="62" customFormat="1" ht="27" customHeight="1">
      <c r="A19" s="118" t="s">
        <v>145</v>
      </c>
      <c r="B19" s="351">
        <v>2300</v>
      </c>
      <c r="C19" s="77">
        <v>1184</v>
      </c>
      <c r="D19" s="77">
        <v>1116</v>
      </c>
      <c r="E19" s="77">
        <v>7207</v>
      </c>
      <c r="F19" s="77">
        <v>3436</v>
      </c>
      <c r="G19" s="77">
        <v>3771</v>
      </c>
      <c r="H19" s="77">
        <v>3751</v>
      </c>
      <c r="I19" s="77">
        <v>1872</v>
      </c>
      <c r="J19" s="77">
        <v>1879</v>
      </c>
      <c r="K19" s="77">
        <v>3456</v>
      </c>
      <c r="L19" s="77">
        <v>1564</v>
      </c>
      <c r="M19" s="77">
        <v>1892</v>
      </c>
    </row>
    <row r="20" spans="1:13" s="62" customFormat="1" ht="27" customHeight="1">
      <c r="A20" s="118" t="s">
        <v>146</v>
      </c>
      <c r="B20" s="351">
        <v>1605</v>
      </c>
      <c r="C20" s="77">
        <v>976</v>
      </c>
      <c r="D20" s="77">
        <v>629</v>
      </c>
      <c r="E20" s="77">
        <v>4544</v>
      </c>
      <c r="F20" s="77">
        <v>2121</v>
      </c>
      <c r="G20" s="77">
        <v>2423</v>
      </c>
      <c r="H20" s="77">
        <v>2672</v>
      </c>
      <c r="I20" s="77">
        <v>1295</v>
      </c>
      <c r="J20" s="77">
        <v>1377</v>
      </c>
      <c r="K20" s="77">
        <v>1872</v>
      </c>
      <c r="L20" s="77">
        <v>826</v>
      </c>
      <c r="M20" s="77">
        <v>1046</v>
      </c>
    </row>
    <row r="21" spans="1:13" s="62" customFormat="1" ht="27" customHeight="1">
      <c r="A21" s="118" t="s">
        <v>147</v>
      </c>
      <c r="B21" s="351">
        <v>1613</v>
      </c>
      <c r="C21" s="77">
        <v>1169</v>
      </c>
      <c r="D21" s="77">
        <v>444</v>
      </c>
      <c r="E21" s="77">
        <v>4881</v>
      </c>
      <c r="F21" s="77">
        <v>2348</v>
      </c>
      <c r="G21" s="77">
        <v>2533</v>
      </c>
      <c r="H21" s="77">
        <v>3473</v>
      </c>
      <c r="I21" s="77">
        <v>1706</v>
      </c>
      <c r="J21" s="77">
        <v>1767</v>
      </c>
      <c r="K21" s="77">
        <v>1408</v>
      </c>
      <c r="L21" s="77">
        <v>642</v>
      </c>
      <c r="M21" s="77">
        <v>766</v>
      </c>
    </row>
    <row r="22" spans="1:13" s="62" customFormat="1" ht="27" customHeight="1">
      <c r="A22" s="118" t="s">
        <v>148</v>
      </c>
      <c r="B22" s="351">
        <v>1149</v>
      </c>
      <c r="C22" s="77">
        <v>851</v>
      </c>
      <c r="D22" s="77">
        <v>298</v>
      </c>
      <c r="E22" s="77">
        <v>3746</v>
      </c>
      <c r="F22" s="77">
        <v>1872</v>
      </c>
      <c r="G22" s="77">
        <v>1874</v>
      </c>
      <c r="H22" s="77">
        <v>2786</v>
      </c>
      <c r="I22" s="77">
        <v>1418</v>
      </c>
      <c r="J22" s="77">
        <v>1368</v>
      </c>
      <c r="K22" s="77">
        <v>960</v>
      </c>
      <c r="L22" s="77">
        <v>454</v>
      </c>
      <c r="M22" s="77">
        <v>506</v>
      </c>
    </row>
    <row r="23" spans="1:13" s="62" customFormat="1" ht="27" customHeight="1">
      <c r="A23" s="118" t="s">
        <v>149</v>
      </c>
      <c r="B23" s="351">
        <v>2452</v>
      </c>
      <c r="C23" s="77">
        <v>1763</v>
      </c>
      <c r="D23" s="77">
        <v>689</v>
      </c>
      <c r="E23" s="77">
        <v>7479</v>
      </c>
      <c r="F23" s="77">
        <v>3679</v>
      </c>
      <c r="G23" s="77">
        <v>3800</v>
      </c>
      <c r="H23" s="77">
        <v>5541</v>
      </c>
      <c r="I23" s="77">
        <v>2825</v>
      </c>
      <c r="J23" s="77">
        <v>2716</v>
      </c>
      <c r="K23" s="77">
        <v>1938</v>
      </c>
      <c r="L23" s="77">
        <v>854</v>
      </c>
      <c r="M23" s="77">
        <v>1084</v>
      </c>
    </row>
    <row r="24" spans="1:13" s="62" customFormat="1" ht="27" customHeight="1">
      <c r="A24" s="118" t="s">
        <v>150</v>
      </c>
      <c r="B24" s="351">
        <v>2615</v>
      </c>
      <c r="C24" s="77">
        <v>1675</v>
      </c>
      <c r="D24" s="77">
        <v>940</v>
      </c>
      <c r="E24" s="77">
        <v>7834</v>
      </c>
      <c r="F24" s="77">
        <v>3663</v>
      </c>
      <c r="G24" s="77">
        <v>4171</v>
      </c>
      <c r="H24" s="77">
        <v>5055</v>
      </c>
      <c r="I24" s="77">
        <v>2477</v>
      </c>
      <c r="J24" s="77">
        <v>2578</v>
      </c>
      <c r="K24" s="77">
        <v>2779</v>
      </c>
      <c r="L24" s="77">
        <v>1186</v>
      </c>
      <c r="M24" s="77">
        <v>1593</v>
      </c>
    </row>
    <row r="25" spans="1:13" s="62" customFormat="1" ht="27" customHeight="1">
      <c r="A25" s="118" t="s">
        <v>151</v>
      </c>
      <c r="B25" s="351">
        <v>1426</v>
      </c>
      <c r="C25" s="77">
        <v>666</v>
      </c>
      <c r="D25" s="77">
        <v>760</v>
      </c>
      <c r="E25" s="77">
        <v>4288</v>
      </c>
      <c r="F25" s="77">
        <v>2014</v>
      </c>
      <c r="G25" s="77">
        <v>2274</v>
      </c>
      <c r="H25" s="77">
        <v>1982</v>
      </c>
      <c r="I25" s="77">
        <v>984</v>
      </c>
      <c r="J25" s="77">
        <v>998</v>
      </c>
      <c r="K25" s="77">
        <v>2306</v>
      </c>
      <c r="L25" s="77">
        <v>1030</v>
      </c>
      <c r="M25" s="77">
        <v>1276</v>
      </c>
    </row>
    <row r="26" spans="1:13" s="62" customFormat="1" ht="27" customHeight="1">
      <c r="A26" s="118" t="s">
        <v>152</v>
      </c>
      <c r="B26" s="351">
        <v>2367</v>
      </c>
      <c r="C26" s="77">
        <v>1290</v>
      </c>
      <c r="D26" s="77">
        <v>1077</v>
      </c>
      <c r="E26" s="77">
        <v>7014</v>
      </c>
      <c r="F26" s="77">
        <v>3260</v>
      </c>
      <c r="G26" s="77">
        <v>3754</v>
      </c>
      <c r="H26" s="77">
        <v>3922</v>
      </c>
      <c r="I26" s="77">
        <v>1880</v>
      </c>
      <c r="J26" s="77">
        <v>2042</v>
      </c>
      <c r="K26" s="77">
        <v>3092</v>
      </c>
      <c r="L26" s="77">
        <v>1380</v>
      </c>
      <c r="M26" s="77">
        <v>1712</v>
      </c>
    </row>
    <row r="27" spans="1:13" s="62" customFormat="1" ht="27" customHeight="1">
      <c r="A27" s="118" t="s">
        <v>153</v>
      </c>
      <c r="B27" s="351">
        <v>232</v>
      </c>
      <c r="C27" s="77">
        <v>148</v>
      </c>
      <c r="D27" s="77">
        <v>84</v>
      </c>
      <c r="E27" s="77">
        <v>779</v>
      </c>
      <c r="F27" s="77">
        <v>359</v>
      </c>
      <c r="G27" s="77">
        <v>420</v>
      </c>
      <c r="H27" s="77">
        <v>496</v>
      </c>
      <c r="I27" s="77">
        <v>242</v>
      </c>
      <c r="J27" s="77">
        <v>254</v>
      </c>
      <c r="K27" s="77">
        <v>283</v>
      </c>
      <c r="L27" s="77">
        <v>117</v>
      </c>
      <c r="M27" s="77">
        <v>166</v>
      </c>
    </row>
    <row r="28" spans="1:13" s="62" customFormat="1" ht="27" customHeight="1">
      <c r="A28" s="118" t="s">
        <v>154</v>
      </c>
      <c r="B28" s="351">
        <v>620</v>
      </c>
      <c r="C28" s="77">
        <v>336</v>
      </c>
      <c r="D28" s="77">
        <v>284</v>
      </c>
      <c r="E28" s="77">
        <v>1898</v>
      </c>
      <c r="F28" s="77">
        <v>920</v>
      </c>
      <c r="G28" s="77">
        <v>978</v>
      </c>
      <c r="H28" s="77">
        <v>1011</v>
      </c>
      <c r="I28" s="77">
        <v>510</v>
      </c>
      <c r="J28" s="77">
        <v>501</v>
      </c>
      <c r="K28" s="77">
        <v>887</v>
      </c>
      <c r="L28" s="77">
        <v>410</v>
      </c>
      <c r="M28" s="77">
        <v>477</v>
      </c>
    </row>
    <row r="29" spans="1:13" s="62" customFormat="1" ht="27" customHeight="1" thickBot="1">
      <c r="A29" s="352" t="s">
        <v>155</v>
      </c>
      <c r="B29" s="353">
        <v>2554</v>
      </c>
      <c r="C29" s="354">
        <v>40</v>
      </c>
      <c r="D29" s="354">
        <v>2514</v>
      </c>
      <c r="E29" s="311">
        <v>8725</v>
      </c>
      <c r="F29" s="311">
        <v>4668</v>
      </c>
      <c r="G29" s="311">
        <v>4057</v>
      </c>
      <c r="H29" s="311">
        <v>224</v>
      </c>
      <c r="I29" s="354">
        <v>100</v>
      </c>
      <c r="J29" s="354">
        <v>124</v>
      </c>
      <c r="K29" s="311">
        <v>8501</v>
      </c>
      <c r="L29" s="354">
        <v>4568</v>
      </c>
      <c r="M29" s="354">
        <v>3933</v>
      </c>
    </row>
    <row r="30" spans="1:13" s="62" customFormat="1" ht="15.95" customHeight="1">
      <c r="A30" s="88" t="s">
        <v>173</v>
      </c>
      <c r="B30" s="80"/>
      <c r="C30" s="80"/>
      <c r="D30" s="271"/>
      <c r="E30" s="271"/>
      <c r="F30" s="80"/>
      <c r="G30" s="80" t="s">
        <v>86</v>
      </c>
      <c r="H30" s="271"/>
      <c r="I30" s="80"/>
      <c r="J30" s="80"/>
      <c r="K30" s="271"/>
      <c r="L30" s="80"/>
      <c r="M30" s="89"/>
    </row>
    <row r="31" spans="1:13" s="62" customFormat="1" ht="21.95" customHeight="1">
      <c r="A31" s="52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9"/>
    </row>
    <row r="32" spans="1:13" s="62" customFormat="1" ht="21.95" customHeight="1">
      <c r="A32" s="52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9"/>
    </row>
    <row r="33" spans="1:13" s="62" customFormat="1" ht="21.95" customHeight="1">
      <c r="A33" s="52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9"/>
    </row>
    <row r="34" spans="1:13" s="62" customFormat="1" ht="21.95" customHeight="1">
      <c r="A34" s="52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9"/>
    </row>
    <row r="35" spans="1:13" s="62" customFormat="1" ht="21.95" customHeight="1">
      <c r="A35" s="52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9"/>
    </row>
    <row r="36" spans="1:13" s="62" customFormat="1" ht="21.95" customHeight="1">
      <c r="A36" s="52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9"/>
    </row>
    <row r="37" spans="1:13" s="62" customFormat="1" ht="21.95" customHeight="1">
      <c r="A37" s="52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9"/>
    </row>
    <row r="38" spans="1:13" s="62" customFormat="1" ht="21.95" customHeight="1">
      <c r="A38" s="52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9"/>
    </row>
    <row r="39" spans="1:13" s="62" customFormat="1" ht="21.95" customHeight="1">
      <c r="A39" s="52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9"/>
    </row>
    <row r="40" spans="1:13" s="62" customFormat="1" ht="21.95" customHeight="1">
      <c r="A40" s="52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9"/>
    </row>
    <row r="41" spans="1:13" s="62" customFormat="1" ht="21.95" customHeight="1">
      <c r="A41" s="52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9"/>
    </row>
    <row r="42" spans="1:13" s="62" customFormat="1" ht="21.95" customHeight="1">
      <c r="A42" s="52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9"/>
    </row>
    <row r="43" spans="1:13" s="62" customFormat="1" ht="21.95" customHeight="1">
      <c r="A43" s="52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9"/>
    </row>
    <row r="44" spans="1:13" s="62" customFormat="1" ht="21.95" customHeight="1">
      <c r="A44" s="52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9"/>
    </row>
    <row r="45" spans="1:13" s="62" customFormat="1" ht="21.95" customHeight="1">
      <c r="A45" s="52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9"/>
    </row>
    <row r="46" spans="1:13" s="62" customFormat="1" ht="21.95" customHeight="1">
      <c r="A46" s="52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9"/>
    </row>
    <row r="47" spans="1:13" s="62" customFormat="1" ht="21.95" customHeight="1">
      <c r="A47" s="52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9"/>
    </row>
    <row r="48" spans="1:13" s="62" customFormat="1" ht="21.95" customHeight="1">
      <c r="A48" s="52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9"/>
    </row>
    <row r="49" spans="1:13" s="62" customFormat="1" ht="21.95" customHeight="1">
      <c r="A49" s="52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9"/>
    </row>
    <row r="50" spans="1:13" s="62" customFormat="1" ht="21.95" customHeight="1">
      <c r="A50" s="52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9"/>
    </row>
    <row r="51" spans="1:13" s="62" customFormat="1" ht="21.95" customHeight="1">
      <c r="A51" s="52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9"/>
    </row>
    <row r="52" spans="1:13" s="62" customFormat="1" ht="21.95" customHeight="1">
      <c r="A52" s="52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9"/>
    </row>
    <row r="53" spans="1:13" s="62" customFormat="1" ht="21.95" customHeight="1">
      <c r="A53" s="52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9"/>
    </row>
    <row r="54" spans="1:13" s="62" customFormat="1" ht="21.95" customHeight="1">
      <c r="A54" s="52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9"/>
    </row>
    <row r="55" spans="1:13" s="62" customFormat="1" ht="21.95" customHeight="1">
      <c r="A55" s="52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9"/>
    </row>
    <row r="56" spans="1:13" s="62" customFormat="1" ht="21.95" customHeight="1">
      <c r="A56" s="52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9"/>
    </row>
    <row r="57" spans="1:13" s="62" customFormat="1" ht="21.95" customHeight="1">
      <c r="A57" s="52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9"/>
    </row>
    <row r="58" spans="1:13" s="62" customFormat="1" ht="21.95" customHeight="1">
      <c r="A58" s="52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9"/>
    </row>
    <row r="59" spans="1:13" s="62" customFormat="1" ht="21.95" customHeight="1">
      <c r="A59" s="52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9"/>
    </row>
  </sheetData>
  <sheetProtection selectLockedCells="1" selectUnlockedCells="1"/>
  <mergeCells count="8">
    <mergeCell ref="A2:F2"/>
    <mergeCell ref="G2:M2"/>
    <mergeCell ref="A4:A5"/>
    <mergeCell ref="B4:D4"/>
    <mergeCell ref="E4:F4"/>
    <mergeCell ref="G4:M4"/>
    <mergeCell ref="H5:J5"/>
    <mergeCell ref="K5:M5"/>
  </mergeCells>
  <phoneticPr fontId="19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471FF-365F-47AC-BFE5-810F96865B99}">
  <dimension ref="A1:V58"/>
  <sheetViews>
    <sheetView showGridLines="0" view="pageBreakPreview" zoomScaleNormal="120" zoomScaleSheetLayoutView="100" workbookViewId="0">
      <pane xSplit="4" ySplit="5" topLeftCell="E6" activePane="bottomRight" state="frozen"/>
      <selection activeCell="M29" sqref="M29"/>
      <selection pane="topRight" activeCell="M29" sqref="M29"/>
      <selection pane="bottomLeft" activeCell="M29" sqref="M29"/>
      <selection pane="bottomRight" activeCell="M29" sqref="M29"/>
    </sheetView>
  </sheetViews>
  <sheetFormatPr defaultColWidth="10.625" defaultRowHeight="21.95" customHeight="1"/>
  <cols>
    <col min="1" max="1" width="11.625" style="6" customWidth="1"/>
    <col min="2" max="2" width="7.625" style="363" customWidth="1"/>
    <col min="3" max="3" width="8.625" style="363" customWidth="1"/>
    <col min="4" max="4" width="8.625" style="2" customWidth="1"/>
    <col min="5" max="10" width="7.625" style="2" customWidth="1"/>
    <col min="11" max="11" width="7.625" style="364" customWidth="1"/>
    <col min="12" max="20" width="8.125" style="364" customWidth="1"/>
    <col min="21" max="21" width="8.125" style="365" customWidth="1"/>
    <col min="22" max="22" width="8.875" style="3" customWidth="1"/>
    <col min="23" max="16384" width="10.625" style="3"/>
  </cols>
  <sheetData>
    <row r="1" spans="1:22" s="52" customFormat="1" ht="18" customHeight="1">
      <c r="A1" s="88" t="s">
        <v>270</v>
      </c>
      <c r="B1" s="116"/>
      <c r="C1" s="116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5"/>
      <c r="V1" s="55" t="s">
        <v>0</v>
      </c>
    </row>
    <row r="2" spans="1:22" s="86" customFormat="1" ht="24.95" customHeight="1">
      <c r="A2" s="638" t="s">
        <v>504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 t="s">
        <v>505</v>
      </c>
      <c r="M2" s="638"/>
      <c r="N2" s="638"/>
      <c r="O2" s="638"/>
      <c r="P2" s="638"/>
      <c r="Q2" s="638"/>
      <c r="R2" s="638"/>
      <c r="S2" s="638"/>
      <c r="T2" s="638"/>
      <c r="U2" s="638"/>
      <c r="V2" s="638"/>
    </row>
    <row r="3" spans="1:22" s="62" customFormat="1" ht="15.95" customHeight="1" thickBot="1">
      <c r="A3" s="324"/>
      <c r="B3" s="355"/>
      <c r="C3" s="355"/>
      <c r="D3" s="347"/>
      <c r="E3" s="347"/>
      <c r="F3" s="347"/>
      <c r="G3" s="347"/>
      <c r="H3" s="347"/>
      <c r="I3" s="347"/>
      <c r="J3" s="348"/>
      <c r="K3" s="348" t="s">
        <v>506</v>
      </c>
      <c r="L3" s="80"/>
      <c r="M3" s="347"/>
      <c r="N3" s="347"/>
      <c r="O3" s="347"/>
      <c r="P3" s="347"/>
      <c r="Q3" s="347"/>
      <c r="R3" s="347"/>
      <c r="S3" s="347"/>
      <c r="T3" s="347"/>
      <c r="U3" s="348"/>
      <c r="V3" s="116" t="s">
        <v>10</v>
      </c>
    </row>
    <row r="4" spans="1:22" s="62" customFormat="1" ht="30" customHeight="1">
      <c r="A4" s="117" t="s">
        <v>292</v>
      </c>
      <c r="B4" s="326" t="s">
        <v>180</v>
      </c>
      <c r="C4" s="741" t="s">
        <v>507</v>
      </c>
      <c r="D4" s="742"/>
      <c r="E4" s="113" t="s">
        <v>181</v>
      </c>
      <c r="F4" s="113" t="s">
        <v>182</v>
      </c>
      <c r="G4" s="113" t="s">
        <v>183</v>
      </c>
      <c r="H4" s="113" t="s">
        <v>184</v>
      </c>
      <c r="I4" s="113" t="s">
        <v>185</v>
      </c>
      <c r="J4" s="114" t="s">
        <v>186</v>
      </c>
      <c r="K4" s="113" t="s">
        <v>197</v>
      </c>
      <c r="L4" s="113" t="s">
        <v>187</v>
      </c>
      <c r="M4" s="114" t="s">
        <v>188</v>
      </c>
      <c r="N4" s="113" t="s">
        <v>189</v>
      </c>
      <c r="O4" s="113" t="s">
        <v>190</v>
      </c>
      <c r="P4" s="113" t="s">
        <v>191</v>
      </c>
      <c r="Q4" s="113" t="s">
        <v>192</v>
      </c>
      <c r="R4" s="113" t="s">
        <v>193</v>
      </c>
      <c r="S4" s="113" t="s">
        <v>194</v>
      </c>
      <c r="T4" s="113" t="s">
        <v>195</v>
      </c>
      <c r="U4" s="113" t="s">
        <v>196</v>
      </c>
      <c r="V4" s="356" t="s">
        <v>508</v>
      </c>
    </row>
    <row r="5" spans="1:22" s="62" customFormat="1" ht="31.5" customHeight="1" thickBot="1">
      <c r="A5" s="349" t="s">
        <v>509</v>
      </c>
      <c r="B5" s="257" t="s">
        <v>510</v>
      </c>
      <c r="C5" s="743" t="s">
        <v>511</v>
      </c>
      <c r="D5" s="744"/>
      <c r="E5" s="337" t="s">
        <v>512</v>
      </c>
      <c r="F5" s="337" t="s">
        <v>513</v>
      </c>
      <c r="G5" s="357" t="s">
        <v>40</v>
      </c>
      <c r="H5" s="357" t="s">
        <v>514</v>
      </c>
      <c r="I5" s="357" t="s">
        <v>42</v>
      </c>
      <c r="J5" s="358" t="s">
        <v>43</v>
      </c>
      <c r="K5" s="357" t="s">
        <v>44</v>
      </c>
      <c r="L5" s="357" t="s">
        <v>45</v>
      </c>
      <c r="M5" s="358" t="s">
        <v>46</v>
      </c>
      <c r="N5" s="357" t="s">
        <v>47</v>
      </c>
      <c r="O5" s="357" t="s">
        <v>48</v>
      </c>
      <c r="P5" s="357" t="s">
        <v>515</v>
      </c>
      <c r="Q5" s="357" t="s">
        <v>50</v>
      </c>
      <c r="R5" s="357" t="s">
        <v>51</v>
      </c>
      <c r="S5" s="357" t="s">
        <v>52</v>
      </c>
      <c r="T5" s="357" t="s">
        <v>53</v>
      </c>
      <c r="U5" s="357" t="s">
        <v>54</v>
      </c>
      <c r="V5" s="359" t="s">
        <v>516</v>
      </c>
    </row>
    <row r="6" spans="1:22" s="62" customFormat="1" ht="21.75" customHeight="1">
      <c r="A6" s="734" t="s">
        <v>517</v>
      </c>
      <c r="B6" s="736" t="s">
        <v>141</v>
      </c>
      <c r="C6" s="737" t="s">
        <v>518</v>
      </c>
      <c r="D6" s="738"/>
      <c r="E6" s="77">
        <v>28597</v>
      </c>
      <c r="F6" s="77">
        <v>2228</v>
      </c>
      <c r="G6" s="77">
        <v>2777</v>
      </c>
      <c r="H6" s="77">
        <v>3271</v>
      </c>
      <c r="I6" s="77">
        <v>3471</v>
      </c>
      <c r="J6" s="77">
        <v>2543</v>
      </c>
      <c r="K6" s="77">
        <v>2513</v>
      </c>
      <c r="L6" s="77">
        <v>2324</v>
      </c>
      <c r="M6" s="77">
        <v>2037</v>
      </c>
      <c r="N6" s="77">
        <v>1995</v>
      </c>
      <c r="O6" s="77">
        <v>1868</v>
      </c>
      <c r="P6" s="77">
        <v>1575</v>
      </c>
      <c r="Q6" s="77">
        <v>956</v>
      </c>
      <c r="R6" s="77">
        <v>474</v>
      </c>
      <c r="S6" s="77">
        <v>240</v>
      </c>
      <c r="T6" s="77">
        <v>182</v>
      </c>
      <c r="U6" s="77">
        <v>90</v>
      </c>
      <c r="V6" s="77">
        <v>53</v>
      </c>
    </row>
    <row r="7" spans="1:22" s="62" customFormat="1" ht="21.75" customHeight="1">
      <c r="A7" s="735"/>
      <c r="B7" s="736"/>
      <c r="C7" s="737" t="s">
        <v>519</v>
      </c>
      <c r="D7" s="738"/>
      <c r="E7" s="77">
        <v>16087</v>
      </c>
      <c r="F7" s="77">
        <v>1172</v>
      </c>
      <c r="G7" s="77">
        <v>1433</v>
      </c>
      <c r="H7" s="77">
        <v>1678</v>
      </c>
      <c r="I7" s="77">
        <v>1998</v>
      </c>
      <c r="J7" s="77">
        <v>1413</v>
      </c>
      <c r="K7" s="77">
        <v>1454</v>
      </c>
      <c r="L7" s="77">
        <v>1307</v>
      </c>
      <c r="M7" s="77">
        <v>1120</v>
      </c>
      <c r="N7" s="77">
        <v>1173</v>
      </c>
      <c r="O7" s="77">
        <v>1159</v>
      </c>
      <c r="P7" s="77">
        <v>980</v>
      </c>
      <c r="Q7" s="77">
        <v>622</v>
      </c>
      <c r="R7" s="77">
        <v>312</v>
      </c>
      <c r="S7" s="77">
        <v>126</v>
      </c>
      <c r="T7" s="77">
        <v>86</v>
      </c>
      <c r="U7" s="77">
        <v>34</v>
      </c>
      <c r="V7" s="77">
        <v>20</v>
      </c>
    </row>
    <row r="8" spans="1:22" s="62" customFormat="1" ht="21.75" customHeight="1">
      <c r="A8" s="735"/>
      <c r="B8" s="736"/>
      <c r="C8" s="737" t="s">
        <v>520</v>
      </c>
      <c r="D8" s="738"/>
      <c r="E8" s="77">
        <v>12510</v>
      </c>
      <c r="F8" s="77">
        <v>1056</v>
      </c>
      <c r="G8" s="77">
        <v>1344</v>
      </c>
      <c r="H8" s="77">
        <v>1593</v>
      </c>
      <c r="I8" s="77">
        <v>1473</v>
      </c>
      <c r="J8" s="77">
        <v>1130</v>
      </c>
      <c r="K8" s="77">
        <v>1059</v>
      </c>
      <c r="L8" s="77">
        <v>1017</v>
      </c>
      <c r="M8" s="77">
        <v>917</v>
      </c>
      <c r="N8" s="77">
        <v>822</v>
      </c>
      <c r="O8" s="77">
        <v>709</v>
      </c>
      <c r="P8" s="77">
        <v>595</v>
      </c>
      <c r="Q8" s="77">
        <v>334</v>
      </c>
      <c r="R8" s="77">
        <v>162</v>
      </c>
      <c r="S8" s="77">
        <v>114</v>
      </c>
      <c r="T8" s="77">
        <v>96</v>
      </c>
      <c r="U8" s="77">
        <v>56</v>
      </c>
      <c r="V8" s="77">
        <v>33</v>
      </c>
    </row>
    <row r="9" spans="1:22" s="62" customFormat="1" ht="21.75" customHeight="1">
      <c r="A9" s="735"/>
      <c r="B9" s="736" t="s">
        <v>142</v>
      </c>
      <c r="C9" s="737" t="s">
        <v>518</v>
      </c>
      <c r="D9" s="738"/>
      <c r="E9" s="77">
        <v>30724</v>
      </c>
      <c r="F9" s="77">
        <v>1987</v>
      </c>
      <c r="G9" s="77">
        <v>2603</v>
      </c>
      <c r="H9" s="77">
        <v>3121</v>
      </c>
      <c r="I9" s="77">
        <v>3286</v>
      </c>
      <c r="J9" s="77">
        <v>2489</v>
      </c>
      <c r="K9" s="77">
        <v>2769</v>
      </c>
      <c r="L9" s="77">
        <v>2692</v>
      </c>
      <c r="M9" s="77">
        <v>2576</v>
      </c>
      <c r="N9" s="77">
        <v>2397</v>
      </c>
      <c r="O9" s="77">
        <v>2303</v>
      </c>
      <c r="P9" s="77">
        <v>1673</v>
      </c>
      <c r="Q9" s="77">
        <v>1305</v>
      </c>
      <c r="R9" s="77">
        <v>683</v>
      </c>
      <c r="S9" s="77">
        <v>334</v>
      </c>
      <c r="T9" s="77">
        <v>235</v>
      </c>
      <c r="U9" s="77">
        <v>167</v>
      </c>
      <c r="V9" s="77">
        <v>104</v>
      </c>
    </row>
    <row r="10" spans="1:22" s="62" customFormat="1" ht="21.75" customHeight="1">
      <c r="A10" s="735"/>
      <c r="B10" s="736"/>
      <c r="C10" s="737" t="s">
        <v>519</v>
      </c>
      <c r="D10" s="738"/>
      <c r="E10" s="77">
        <v>16428</v>
      </c>
      <c r="F10" s="77">
        <v>1032</v>
      </c>
      <c r="G10" s="77">
        <v>1339</v>
      </c>
      <c r="H10" s="77">
        <v>1646</v>
      </c>
      <c r="I10" s="77">
        <v>1794</v>
      </c>
      <c r="J10" s="77">
        <v>1386</v>
      </c>
      <c r="K10" s="77">
        <v>1544</v>
      </c>
      <c r="L10" s="77">
        <v>1433</v>
      </c>
      <c r="M10" s="77">
        <v>1352</v>
      </c>
      <c r="N10" s="77">
        <v>1336</v>
      </c>
      <c r="O10" s="77">
        <v>1346</v>
      </c>
      <c r="P10" s="77">
        <v>945</v>
      </c>
      <c r="Q10" s="77">
        <v>655</v>
      </c>
      <c r="R10" s="77">
        <v>313</v>
      </c>
      <c r="S10" s="77">
        <v>136</v>
      </c>
      <c r="T10" s="77">
        <v>79</v>
      </c>
      <c r="U10" s="77">
        <v>55</v>
      </c>
      <c r="V10" s="77">
        <v>37</v>
      </c>
    </row>
    <row r="11" spans="1:22" s="62" customFormat="1" ht="21.75" customHeight="1">
      <c r="A11" s="735"/>
      <c r="B11" s="736"/>
      <c r="C11" s="737" t="s">
        <v>520</v>
      </c>
      <c r="D11" s="738"/>
      <c r="E11" s="77">
        <v>14296</v>
      </c>
      <c r="F11" s="77">
        <v>955</v>
      </c>
      <c r="G11" s="77">
        <v>1264</v>
      </c>
      <c r="H11" s="77">
        <v>1475</v>
      </c>
      <c r="I11" s="77">
        <v>1492</v>
      </c>
      <c r="J11" s="77">
        <v>1103</v>
      </c>
      <c r="K11" s="77">
        <v>1225</v>
      </c>
      <c r="L11" s="77">
        <v>1259</v>
      </c>
      <c r="M11" s="77">
        <v>1224</v>
      </c>
      <c r="N11" s="77">
        <v>1061</v>
      </c>
      <c r="O11" s="77">
        <v>957</v>
      </c>
      <c r="P11" s="77">
        <v>728</v>
      </c>
      <c r="Q11" s="77">
        <v>650</v>
      </c>
      <c r="R11" s="77">
        <v>370</v>
      </c>
      <c r="S11" s="77">
        <v>198</v>
      </c>
      <c r="T11" s="77">
        <v>156</v>
      </c>
      <c r="U11" s="77">
        <v>112</v>
      </c>
      <c r="V11" s="77">
        <v>67</v>
      </c>
    </row>
    <row r="12" spans="1:22" s="62" customFormat="1" ht="21.75" customHeight="1">
      <c r="A12" s="734" t="s">
        <v>521</v>
      </c>
      <c r="B12" s="736" t="s">
        <v>141</v>
      </c>
      <c r="C12" s="737" t="s">
        <v>518</v>
      </c>
      <c r="D12" s="738"/>
      <c r="E12" s="77">
        <v>29410</v>
      </c>
      <c r="F12" s="77">
        <v>2254</v>
      </c>
      <c r="G12" s="77">
        <v>2771</v>
      </c>
      <c r="H12" s="77">
        <v>3174</v>
      </c>
      <c r="I12" s="77">
        <v>3602</v>
      </c>
      <c r="J12" s="77">
        <v>2758</v>
      </c>
      <c r="K12" s="77">
        <v>2511</v>
      </c>
      <c r="L12" s="77">
        <v>2446</v>
      </c>
      <c r="M12" s="77">
        <v>2101</v>
      </c>
      <c r="N12" s="77">
        <v>2064</v>
      </c>
      <c r="O12" s="77">
        <v>1831</v>
      </c>
      <c r="P12" s="77">
        <v>1668</v>
      </c>
      <c r="Q12" s="77">
        <v>1091</v>
      </c>
      <c r="R12" s="77">
        <v>542</v>
      </c>
      <c r="S12" s="77">
        <v>258</v>
      </c>
      <c r="T12" s="77">
        <v>181</v>
      </c>
      <c r="U12" s="77">
        <v>103</v>
      </c>
      <c r="V12" s="77">
        <v>55</v>
      </c>
    </row>
    <row r="13" spans="1:22" s="62" customFormat="1" ht="21.75" customHeight="1">
      <c r="A13" s="735"/>
      <c r="B13" s="736"/>
      <c r="C13" s="737" t="s">
        <v>519</v>
      </c>
      <c r="D13" s="738"/>
      <c r="E13" s="77">
        <v>16574</v>
      </c>
      <c r="F13" s="77">
        <v>1202</v>
      </c>
      <c r="G13" s="77">
        <v>1446</v>
      </c>
      <c r="H13" s="77">
        <v>1616</v>
      </c>
      <c r="I13" s="77">
        <v>2036</v>
      </c>
      <c r="J13" s="77">
        <v>1547</v>
      </c>
      <c r="K13" s="77">
        <v>1436</v>
      </c>
      <c r="L13" s="77">
        <v>1401</v>
      </c>
      <c r="M13" s="77">
        <v>1152</v>
      </c>
      <c r="N13" s="77">
        <v>1206</v>
      </c>
      <c r="O13" s="77">
        <v>1142</v>
      </c>
      <c r="P13" s="77">
        <v>1051</v>
      </c>
      <c r="Q13" s="77">
        <v>690</v>
      </c>
      <c r="R13" s="77">
        <v>349</v>
      </c>
      <c r="S13" s="77">
        <v>148</v>
      </c>
      <c r="T13" s="77">
        <v>87</v>
      </c>
      <c r="U13" s="77">
        <v>41</v>
      </c>
      <c r="V13" s="77">
        <v>24</v>
      </c>
    </row>
    <row r="14" spans="1:22" s="62" customFormat="1" ht="21.75" customHeight="1">
      <c r="A14" s="735"/>
      <c r="B14" s="736"/>
      <c r="C14" s="737" t="s">
        <v>520</v>
      </c>
      <c r="D14" s="738"/>
      <c r="E14" s="77">
        <v>12836</v>
      </c>
      <c r="F14" s="77">
        <v>1052</v>
      </c>
      <c r="G14" s="77">
        <v>1325</v>
      </c>
      <c r="H14" s="77">
        <v>1558</v>
      </c>
      <c r="I14" s="77">
        <v>1566</v>
      </c>
      <c r="J14" s="77">
        <v>1211</v>
      </c>
      <c r="K14" s="77">
        <v>1075</v>
      </c>
      <c r="L14" s="77">
        <v>1045</v>
      </c>
      <c r="M14" s="77">
        <v>949</v>
      </c>
      <c r="N14" s="77">
        <v>858</v>
      </c>
      <c r="O14" s="77">
        <v>689</v>
      </c>
      <c r="P14" s="77">
        <v>617</v>
      </c>
      <c r="Q14" s="77">
        <v>401</v>
      </c>
      <c r="R14" s="77">
        <v>193</v>
      </c>
      <c r="S14" s="77">
        <v>110</v>
      </c>
      <c r="T14" s="77">
        <v>94</v>
      </c>
      <c r="U14" s="77">
        <v>62</v>
      </c>
      <c r="V14" s="77">
        <v>31</v>
      </c>
    </row>
    <row r="15" spans="1:22" s="62" customFormat="1" ht="21.75" customHeight="1">
      <c r="A15" s="735"/>
      <c r="B15" s="736" t="s">
        <v>522</v>
      </c>
      <c r="C15" s="737" t="s">
        <v>518</v>
      </c>
      <c r="D15" s="738"/>
      <c r="E15" s="77">
        <v>31634</v>
      </c>
      <c r="F15" s="77">
        <v>2016</v>
      </c>
      <c r="G15" s="77">
        <v>2536</v>
      </c>
      <c r="H15" s="77">
        <v>3092</v>
      </c>
      <c r="I15" s="77">
        <v>3393</v>
      </c>
      <c r="J15" s="77">
        <v>2723</v>
      </c>
      <c r="K15" s="77">
        <v>2689</v>
      </c>
      <c r="L15" s="77">
        <v>2805</v>
      </c>
      <c r="M15" s="77">
        <v>2612</v>
      </c>
      <c r="N15" s="77">
        <v>2539</v>
      </c>
      <c r="O15" s="77">
        <v>2320</v>
      </c>
      <c r="P15" s="77">
        <v>1796</v>
      </c>
      <c r="Q15" s="77">
        <v>1411</v>
      </c>
      <c r="R15" s="77">
        <v>819</v>
      </c>
      <c r="S15" s="77">
        <v>347</v>
      </c>
      <c r="T15" s="77">
        <v>253</v>
      </c>
      <c r="U15" s="77">
        <v>174</v>
      </c>
      <c r="V15" s="77">
        <v>109</v>
      </c>
    </row>
    <row r="16" spans="1:22" s="62" customFormat="1" ht="21.75" customHeight="1">
      <c r="A16" s="735"/>
      <c r="B16" s="736"/>
      <c r="C16" s="737" t="s">
        <v>519</v>
      </c>
      <c r="D16" s="738"/>
      <c r="E16" s="77">
        <v>16965</v>
      </c>
      <c r="F16" s="77">
        <v>1054</v>
      </c>
      <c r="G16" s="77">
        <v>1295</v>
      </c>
      <c r="H16" s="77">
        <v>1638</v>
      </c>
      <c r="I16" s="77">
        <v>1842</v>
      </c>
      <c r="J16" s="77">
        <v>1517</v>
      </c>
      <c r="K16" s="77">
        <v>1501</v>
      </c>
      <c r="L16" s="77">
        <v>1500</v>
      </c>
      <c r="M16" s="77">
        <v>1398</v>
      </c>
      <c r="N16" s="77">
        <v>1384</v>
      </c>
      <c r="O16" s="77">
        <v>1363</v>
      </c>
      <c r="P16" s="77">
        <v>1040</v>
      </c>
      <c r="Q16" s="77">
        <v>716</v>
      </c>
      <c r="R16" s="77">
        <v>382</v>
      </c>
      <c r="S16" s="77">
        <v>144</v>
      </c>
      <c r="T16" s="77">
        <v>92</v>
      </c>
      <c r="U16" s="77">
        <v>60</v>
      </c>
      <c r="V16" s="77">
        <v>39</v>
      </c>
    </row>
    <row r="17" spans="1:22" s="62" customFormat="1" ht="21.75" customHeight="1">
      <c r="A17" s="735"/>
      <c r="B17" s="736"/>
      <c r="C17" s="737" t="s">
        <v>520</v>
      </c>
      <c r="D17" s="738"/>
      <c r="E17" s="77">
        <v>14669</v>
      </c>
      <c r="F17" s="77">
        <v>962</v>
      </c>
      <c r="G17" s="77">
        <v>1241</v>
      </c>
      <c r="H17" s="77">
        <v>1454</v>
      </c>
      <c r="I17" s="77">
        <v>1551</v>
      </c>
      <c r="J17" s="77">
        <v>1206</v>
      </c>
      <c r="K17" s="77">
        <v>1188</v>
      </c>
      <c r="L17" s="77">
        <v>1305</v>
      </c>
      <c r="M17" s="77">
        <v>1214</v>
      </c>
      <c r="N17" s="77">
        <v>1155</v>
      </c>
      <c r="O17" s="77">
        <v>957</v>
      </c>
      <c r="P17" s="77">
        <v>756</v>
      </c>
      <c r="Q17" s="77">
        <v>695</v>
      </c>
      <c r="R17" s="77">
        <v>437</v>
      </c>
      <c r="S17" s="77">
        <v>203</v>
      </c>
      <c r="T17" s="77">
        <v>161</v>
      </c>
      <c r="U17" s="77">
        <v>114</v>
      </c>
      <c r="V17" s="77">
        <v>70</v>
      </c>
    </row>
    <row r="18" spans="1:22" s="62" customFormat="1" ht="21.75" customHeight="1">
      <c r="A18" s="734" t="s">
        <v>523</v>
      </c>
      <c r="B18" s="736" t="s">
        <v>141</v>
      </c>
      <c r="C18" s="360" t="s">
        <v>524</v>
      </c>
      <c r="D18" s="361"/>
      <c r="E18" s="77">
        <v>30226</v>
      </c>
      <c r="F18" s="77">
        <v>2300</v>
      </c>
      <c r="G18" s="77">
        <v>2769</v>
      </c>
      <c r="H18" s="77">
        <v>3124</v>
      </c>
      <c r="I18" s="77">
        <v>3629</v>
      </c>
      <c r="J18" s="77">
        <v>2992</v>
      </c>
      <c r="K18" s="77">
        <v>2476</v>
      </c>
      <c r="L18" s="77">
        <v>2566</v>
      </c>
      <c r="M18" s="77">
        <v>2216</v>
      </c>
      <c r="N18" s="77">
        <v>2052</v>
      </c>
      <c r="O18" s="77">
        <v>1914</v>
      </c>
      <c r="P18" s="77">
        <v>1708</v>
      </c>
      <c r="Q18" s="77">
        <v>1227</v>
      </c>
      <c r="R18" s="77">
        <v>606</v>
      </c>
      <c r="S18" s="77">
        <v>290</v>
      </c>
      <c r="T18" s="77">
        <v>186</v>
      </c>
      <c r="U18" s="77">
        <v>108</v>
      </c>
      <c r="V18" s="77">
        <v>63</v>
      </c>
    </row>
    <row r="19" spans="1:22" s="62" customFormat="1" ht="21.75" customHeight="1">
      <c r="A19" s="735"/>
      <c r="B19" s="736"/>
      <c r="C19" s="737" t="s">
        <v>519</v>
      </c>
      <c r="D19" s="738"/>
      <c r="E19" s="77">
        <v>17031</v>
      </c>
      <c r="F19" s="77">
        <v>1239</v>
      </c>
      <c r="G19" s="77">
        <v>1419</v>
      </c>
      <c r="H19" s="77">
        <v>1598</v>
      </c>
      <c r="I19" s="77">
        <v>1980</v>
      </c>
      <c r="J19" s="77">
        <v>1707</v>
      </c>
      <c r="K19" s="77">
        <v>1415</v>
      </c>
      <c r="L19" s="77">
        <v>1490</v>
      </c>
      <c r="M19" s="77">
        <v>1241</v>
      </c>
      <c r="N19" s="77">
        <v>1175</v>
      </c>
      <c r="O19" s="77">
        <v>1178</v>
      </c>
      <c r="P19" s="77">
        <v>1082</v>
      </c>
      <c r="Q19" s="77">
        <v>776</v>
      </c>
      <c r="R19" s="77">
        <v>400</v>
      </c>
      <c r="S19" s="77">
        <v>175</v>
      </c>
      <c r="T19" s="77">
        <v>85</v>
      </c>
      <c r="U19" s="77">
        <v>45</v>
      </c>
      <c r="V19" s="77">
        <v>26</v>
      </c>
    </row>
    <row r="20" spans="1:22" s="62" customFormat="1" ht="21.75" customHeight="1">
      <c r="A20" s="735"/>
      <c r="B20" s="736"/>
      <c r="C20" s="737" t="s">
        <v>520</v>
      </c>
      <c r="D20" s="738"/>
      <c r="E20" s="77">
        <v>13195</v>
      </c>
      <c r="F20" s="77">
        <v>1061</v>
      </c>
      <c r="G20" s="77">
        <v>1350</v>
      </c>
      <c r="H20" s="77">
        <v>1526</v>
      </c>
      <c r="I20" s="77">
        <v>1649</v>
      </c>
      <c r="J20" s="77">
        <v>1285</v>
      </c>
      <c r="K20" s="77">
        <v>1061</v>
      </c>
      <c r="L20" s="77">
        <v>1076</v>
      </c>
      <c r="M20" s="77">
        <v>975</v>
      </c>
      <c r="N20" s="77">
        <v>877</v>
      </c>
      <c r="O20" s="77">
        <v>736</v>
      </c>
      <c r="P20" s="77">
        <v>626</v>
      </c>
      <c r="Q20" s="77">
        <v>451</v>
      </c>
      <c r="R20" s="77">
        <v>206</v>
      </c>
      <c r="S20" s="77">
        <v>115</v>
      </c>
      <c r="T20" s="77">
        <v>101</v>
      </c>
      <c r="U20" s="77">
        <v>63</v>
      </c>
      <c r="V20" s="77">
        <v>37</v>
      </c>
    </row>
    <row r="21" spans="1:22" s="62" customFormat="1" ht="21.75" customHeight="1">
      <c r="A21" s="735"/>
      <c r="B21" s="736" t="s">
        <v>142</v>
      </c>
      <c r="C21" s="360" t="s">
        <v>518</v>
      </c>
      <c r="D21" s="361"/>
      <c r="E21" s="77">
        <v>32592</v>
      </c>
      <c r="F21" s="77">
        <v>2095</v>
      </c>
      <c r="G21" s="77">
        <v>2543</v>
      </c>
      <c r="H21" s="77">
        <v>3045</v>
      </c>
      <c r="I21" s="77">
        <v>3475</v>
      </c>
      <c r="J21" s="77">
        <v>2896</v>
      </c>
      <c r="K21" s="77">
        <v>2618</v>
      </c>
      <c r="L21" s="77">
        <v>2952</v>
      </c>
      <c r="M21" s="77">
        <v>2645</v>
      </c>
      <c r="N21" s="77">
        <v>2606</v>
      </c>
      <c r="O21" s="77">
        <v>2362</v>
      </c>
      <c r="P21" s="77">
        <v>1943</v>
      </c>
      <c r="Q21" s="77">
        <v>1477</v>
      </c>
      <c r="R21" s="77">
        <v>968</v>
      </c>
      <c r="S21" s="77">
        <v>402</v>
      </c>
      <c r="T21" s="77">
        <v>280</v>
      </c>
      <c r="U21" s="77">
        <v>176</v>
      </c>
      <c r="V21" s="77">
        <v>109</v>
      </c>
    </row>
    <row r="22" spans="1:22" s="62" customFormat="1" ht="21.75" customHeight="1">
      <c r="A22" s="735"/>
      <c r="B22" s="736"/>
      <c r="C22" s="737" t="s">
        <v>519</v>
      </c>
      <c r="D22" s="738"/>
      <c r="E22" s="77">
        <v>17472</v>
      </c>
      <c r="F22" s="77">
        <v>1088</v>
      </c>
      <c r="G22" s="77">
        <v>1296</v>
      </c>
      <c r="H22" s="77">
        <v>1609</v>
      </c>
      <c r="I22" s="77">
        <v>1852</v>
      </c>
      <c r="J22" s="77">
        <v>1629</v>
      </c>
      <c r="K22" s="77">
        <v>1456</v>
      </c>
      <c r="L22" s="77">
        <v>1629</v>
      </c>
      <c r="M22" s="77">
        <v>1413</v>
      </c>
      <c r="N22" s="77">
        <v>1383</v>
      </c>
      <c r="O22" s="77">
        <v>1385</v>
      </c>
      <c r="P22" s="77">
        <v>1114</v>
      </c>
      <c r="Q22" s="77">
        <v>777</v>
      </c>
      <c r="R22" s="77">
        <v>453</v>
      </c>
      <c r="S22" s="77">
        <v>191</v>
      </c>
      <c r="T22" s="77">
        <v>95</v>
      </c>
      <c r="U22" s="77">
        <v>65</v>
      </c>
      <c r="V22" s="77">
        <v>37</v>
      </c>
    </row>
    <row r="23" spans="1:22" s="62" customFormat="1" ht="21.75" customHeight="1">
      <c r="A23" s="735"/>
      <c r="B23" s="736"/>
      <c r="C23" s="737" t="s">
        <v>520</v>
      </c>
      <c r="D23" s="738"/>
      <c r="E23" s="77">
        <v>15120</v>
      </c>
      <c r="F23" s="77">
        <v>1007</v>
      </c>
      <c r="G23" s="77">
        <v>1247</v>
      </c>
      <c r="H23" s="77">
        <v>1436</v>
      </c>
      <c r="I23" s="77">
        <v>1623</v>
      </c>
      <c r="J23" s="77">
        <v>1267</v>
      </c>
      <c r="K23" s="77">
        <v>1162</v>
      </c>
      <c r="L23" s="77">
        <v>1323</v>
      </c>
      <c r="M23" s="77">
        <v>1232</v>
      </c>
      <c r="N23" s="77">
        <v>1223</v>
      </c>
      <c r="O23" s="77">
        <v>977</v>
      </c>
      <c r="P23" s="77">
        <v>829</v>
      </c>
      <c r="Q23" s="77">
        <v>700</v>
      </c>
      <c r="R23" s="77">
        <v>515</v>
      </c>
      <c r="S23" s="77">
        <v>211</v>
      </c>
      <c r="T23" s="77">
        <v>185</v>
      </c>
      <c r="U23" s="77">
        <v>111</v>
      </c>
      <c r="V23" s="77">
        <v>72</v>
      </c>
    </row>
    <row r="24" spans="1:22" s="62" customFormat="1" ht="21.75" customHeight="1">
      <c r="A24" s="734" t="s">
        <v>525</v>
      </c>
      <c r="B24" s="736" t="s">
        <v>141</v>
      </c>
      <c r="C24" s="737" t="s">
        <v>518</v>
      </c>
      <c r="D24" s="738"/>
      <c r="E24" s="77">
        <v>30886</v>
      </c>
      <c r="F24" s="77">
        <v>2262</v>
      </c>
      <c r="G24" s="77">
        <v>2781</v>
      </c>
      <c r="H24" s="77">
        <v>3138</v>
      </c>
      <c r="I24" s="77">
        <v>3596</v>
      </c>
      <c r="J24" s="77">
        <v>3182</v>
      </c>
      <c r="K24" s="77">
        <v>2473</v>
      </c>
      <c r="L24" s="77">
        <v>2674</v>
      </c>
      <c r="M24" s="77">
        <v>2317</v>
      </c>
      <c r="N24" s="77">
        <v>2051</v>
      </c>
      <c r="O24" s="77">
        <v>1949</v>
      </c>
      <c r="P24" s="77">
        <v>1738</v>
      </c>
      <c r="Q24" s="77">
        <v>1341</v>
      </c>
      <c r="R24" s="77">
        <v>679</v>
      </c>
      <c r="S24" s="77">
        <v>328</v>
      </c>
      <c r="T24" s="77">
        <v>184</v>
      </c>
      <c r="U24" s="77">
        <v>125</v>
      </c>
      <c r="V24" s="77">
        <v>68</v>
      </c>
    </row>
    <row r="25" spans="1:22" s="62" customFormat="1" ht="21.75" customHeight="1">
      <c r="A25" s="735"/>
      <c r="B25" s="736"/>
      <c r="C25" s="737" t="s">
        <v>519</v>
      </c>
      <c r="D25" s="738"/>
      <c r="E25" s="77">
        <v>17421</v>
      </c>
      <c r="F25" s="77">
        <v>1204</v>
      </c>
      <c r="G25" s="77">
        <v>1427</v>
      </c>
      <c r="H25" s="77">
        <v>1633</v>
      </c>
      <c r="I25" s="77">
        <v>1938</v>
      </c>
      <c r="J25" s="77">
        <v>1817</v>
      </c>
      <c r="K25" s="77">
        <v>1428</v>
      </c>
      <c r="L25" s="77">
        <v>1561</v>
      </c>
      <c r="M25" s="77">
        <v>1315</v>
      </c>
      <c r="N25" s="77">
        <v>1146</v>
      </c>
      <c r="O25" s="77">
        <v>1190</v>
      </c>
      <c r="P25" s="77">
        <v>1088</v>
      </c>
      <c r="Q25" s="77">
        <v>846</v>
      </c>
      <c r="R25" s="77">
        <v>448</v>
      </c>
      <c r="S25" s="77">
        <v>206</v>
      </c>
      <c r="T25" s="77">
        <v>84</v>
      </c>
      <c r="U25" s="77">
        <v>62</v>
      </c>
      <c r="V25" s="77">
        <v>28</v>
      </c>
    </row>
    <row r="26" spans="1:22" s="62" customFormat="1" ht="21.75" customHeight="1">
      <c r="A26" s="735"/>
      <c r="B26" s="736"/>
      <c r="C26" s="737" t="s">
        <v>520</v>
      </c>
      <c r="D26" s="738"/>
      <c r="E26" s="77">
        <v>13465</v>
      </c>
      <c r="F26" s="77">
        <v>1058</v>
      </c>
      <c r="G26" s="77">
        <v>1354</v>
      </c>
      <c r="H26" s="77">
        <v>1505</v>
      </c>
      <c r="I26" s="77">
        <v>1658</v>
      </c>
      <c r="J26" s="77">
        <v>1365</v>
      </c>
      <c r="K26" s="77">
        <v>1045</v>
      </c>
      <c r="L26" s="77">
        <v>1113</v>
      </c>
      <c r="M26" s="77">
        <v>1002</v>
      </c>
      <c r="N26" s="77">
        <v>905</v>
      </c>
      <c r="O26" s="77">
        <v>759</v>
      </c>
      <c r="P26" s="77">
        <v>650</v>
      </c>
      <c r="Q26" s="77">
        <v>495</v>
      </c>
      <c r="R26" s="77">
        <v>231</v>
      </c>
      <c r="S26" s="77">
        <v>122</v>
      </c>
      <c r="T26" s="77">
        <v>100</v>
      </c>
      <c r="U26" s="77">
        <v>63</v>
      </c>
      <c r="V26" s="77">
        <v>40</v>
      </c>
    </row>
    <row r="27" spans="1:22" s="62" customFormat="1" ht="21.75" customHeight="1">
      <c r="A27" s="735"/>
      <c r="B27" s="736" t="s">
        <v>142</v>
      </c>
      <c r="C27" s="737" t="s">
        <v>518</v>
      </c>
      <c r="D27" s="738"/>
      <c r="E27" s="77">
        <v>33326</v>
      </c>
      <c r="F27" s="77">
        <v>2095</v>
      </c>
      <c r="G27" s="77">
        <v>2592</v>
      </c>
      <c r="H27" s="77">
        <v>2950</v>
      </c>
      <c r="I27" s="77">
        <v>3444</v>
      </c>
      <c r="J27" s="77">
        <v>3058</v>
      </c>
      <c r="K27" s="77">
        <v>2598</v>
      </c>
      <c r="L27" s="77">
        <v>3081</v>
      </c>
      <c r="M27" s="77">
        <v>2680</v>
      </c>
      <c r="N27" s="77">
        <v>2617</v>
      </c>
      <c r="O27" s="77">
        <v>2441</v>
      </c>
      <c r="P27" s="77">
        <v>2068</v>
      </c>
      <c r="Q27" s="77">
        <v>1587</v>
      </c>
      <c r="R27" s="77">
        <v>1045</v>
      </c>
      <c r="S27" s="77">
        <v>463</v>
      </c>
      <c r="T27" s="77">
        <v>287</v>
      </c>
      <c r="U27" s="77">
        <v>196</v>
      </c>
      <c r="V27" s="77">
        <v>124</v>
      </c>
    </row>
    <row r="28" spans="1:22" s="62" customFormat="1" ht="21.75" customHeight="1">
      <c r="A28" s="735"/>
      <c r="B28" s="736"/>
      <c r="C28" s="737" t="s">
        <v>519</v>
      </c>
      <c r="D28" s="738"/>
      <c r="E28" s="77">
        <v>17898</v>
      </c>
      <c r="F28" s="77">
        <v>1089</v>
      </c>
      <c r="G28" s="77">
        <v>1345</v>
      </c>
      <c r="H28" s="77">
        <v>1558</v>
      </c>
      <c r="I28" s="77">
        <v>1798</v>
      </c>
      <c r="J28" s="77">
        <v>1694</v>
      </c>
      <c r="K28" s="77">
        <v>1447</v>
      </c>
      <c r="L28" s="77">
        <v>1716</v>
      </c>
      <c r="M28" s="77">
        <v>1440</v>
      </c>
      <c r="N28" s="77">
        <v>1416</v>
      </c>
      <c r="O28" s="77">
        <v>1392</v>
      </c>
      <c r="P28" s="77">
        <v>1196</v>
      </c>
      <c r="Q28" s="77">
        <v>862</v>
      </c>
      <c r="R28" s="77">
        <v>501</v>
      </c>
      <c r="S28" s="77">
        <v>225</v>
      </c>
      <c r="T28" s="77">
        <v>102</v>
      </c>
      <c r="U28" s="77">
        <v>77</v>
      </c>
      <c r="V28" s="77">
        <v>40</v>
      </c>
    </row>
    <row r="29" spans="1:22" s="62" customFormat="1" ht="21.75" customHeight="1">
      <c r="A29" s="735"/>
      <c r="B29" s="736"/>
      <c r="C29" s="737" t="s">
        <v>520</v>
      </c>
      <c r="D29" s="738"/>
      <c r="E29" s="77">
        <v>15428</v>
      </c>
      <c r="F29" s="77">
        <v>1006</v>
      </c>
      <c r="G29" s="77">
        <v>1247</v>
      </c>
      <c r="H29" s="77">
        <v>1392</v>
      </c>
      <c r="I29" s="77">
        <v>1646</v>
      </c>
      <c r="J29" s="77">
        <v>1364</v>
      </c>
      <c r="K29" s="77">
        <v>1151</v>
      </c>
      <c r="L29" s="77">
        <v>1365</v>
      </c>
      <c r="M29" s="77">
        <v>1240</v>
      </c>
      <c r="N29" s="77">
        <v>1201</v>
      </c>
      <c r="O29" s="77">
        <v>1049</v>
      </c>
      <c r="P29" s="77">
        <v>872</v>
      </c>
      <c r="Q29" s="77">
        <v>725</v>
      </c>
      <c r="R29" s="77">
        <v>544</v>
      </c>
      <c r="S29" s="77">
        <v>238</v>
      </c>
      <c r="T29" s="77">
        <v>185</v>
      </c>
      <c r="U29" s="77">
        <v>119</v>
      </c>
      <c r="V29" s="77">
        <v>84</v>
      </c>
    </row>
    <row r="30" spans="1:22" s="62" customFormat="1" ht="21.75" customHeight="1">
      <c r="A30" s="734" t="s">
        <v>526</v>
      </c>
      <c r="B30" s="736" t="s">
        <v>141</v>
      </c>
      <c r="C30" s="737" t="s">
        <v>524</v>
      </c>
      <c r="D30" s="738"/>
      <c r="E30" s="77">
        <v>31457</v>
      </c>
      <c r="F30" s="77">
        <v>2310</v>
      </c>
      <c r="G30" s="77">
        <v>2771</v>
      </c>
      <c r="H30" s="77">
        <v>3150</v>
      </c>
      <c r="I30" s="77">
        <v>3524</v>
      </c>
      <c r="J30" s="77">
        <v>3345</v>
      </c>
      <c r="K30" s="77">
        <v>2537</v>
      </c>
      <c r="L30" s="77">
        <v>2682</v>
      </c>
      <c r="M30" s="77">
        <v>2394</v>
      </c>
      <c r="N30" s="77">
        <v>2055</v>
      </c>
      <c r="O30" s="77">
        <v>1942</v>
      </c>
      <c r="P30" s="77">
        <v>1765</v>
      </c>
      <c r="Q30" s="77">
        <v>1423</v>
      </c>
      <c r="R30" s="77">
        <v>795</v>
      </c>
      <c r="S30" s="77">
        <v>358</v>
      </c>
      <c r="T30" s="77">
        <v>195</v>
      </c>
      <c r="U30" s="77">
        <v>131</v>
      </c>
      <c r="V30" s="77">
        <v>80</v>
      </c>
    </row>
    <row r="31" spans="1:22" s="62" customFormat="1" ht="21.75" customHeight="1">
      <c r="A31" s="735"/>
      <c r="B31" s="736"/>
      <c r="C31" s="737" t="s">
        <v>519</v>
      </c>
      <c r="D31" s="738"/>
      <c r="E31" s="77">
        <v>17726</v>
      </c>
      <c r="F31" s="77">
        <v>1214</v>
      </c>
      <c r="G31" s="77">
        <v>1441</v>
      </c>
      <c r="H31" s="77">
        <v>1635</v>
      </c>
      <c r="I31" s="77">
        <v>1870</v>
      </c>
      <c r="J31" s="77">
        <v>1914</v>
      </c>
      <c r="K31" s="77">
        <v>1472</v>
      </c>
      <c r="L31" s="77">
        <v>1532</v>
      </c>
      <c r="M31" s="77">
        <v>1376</v>
      </c>
      <c r="N31" s="77">
        <v>1161</v>
      </c>
      <c r="O31" s="77">
        <v>1158</v>
      </c>
      <c r="P31" s="77">
        <v>1111</v>
      </c>
      <c r="Q31" s="77">
        <v>883</v>
      </c>
      <c r="R31" s="77">
        <v>527</v>
      </c>
      <c r="S31" s="77">
        <v>239</v>
      </c>
      <c r="T31" s="77">
        <v>97</v>
      </c>
      <c r="U31" s="77">
        <v>64</v>
      </c>
      <c r="V31" s="77">
        <v>32</v>
      </c>
    </row>
    <row r="32" spans="1:22" s="62" customFormat="1" ht="21.75" customHeight="1">
      <c r="A32" s="735"/>
      <c r="B32" s="736"/>
      <c r="C32" s="737" t="s">
        <v>520</v>
      </c>
      <c r="D32" s="738"/>
      <c r="E32" s="77">
        <v>13731</v>
      </c>
      <c r="F32" s="77">
        <v>1096</v>
      </c>
      <c r="G32" s="77">
        <v>1330</v>
      </c>
      <c r="H32" s="77">
        <v>1515</v>
      </c>
      <c r="I32" s="77">
        <v>1654</v>
      </c>
      <c r="J32" s="77">
        <v>1431</v>
      </c>
      <c r="K32" s="77">
        <v>1065</v>
      </c>
      <c r="L32" s="77">
        <v>1150</v>
      </c>
      <c r="M32" s="77">
        <v>1018</v>
      </c>
      <c r="N32" s="77">
        <v>894</v>
      </c>
      <c r="O32" s="77">
        <v>784</v>
      </c>
      <c r="P32" s="77">
        <v>654</v>
      </c>
      <c r="Q32" s="77">
        <v>540</v>
      </c>
      <c r="R32" s="77">
        <v>268</v>
      </c>
      <c r="S32" s="77">
        <v>119</v>
      </c>
      <c r="T32" s="77">
        <v>98</v>
      </c>
      <c r="U32" s="77">
        <v>67</v>
      </c>
      <c r="V32" s="77">
        <v>48</v>
      </c>
    </row>
    <row r="33" spans="1:22" s="62" customFormat="1" ht="21.75" customHeight="1">
      <c r="A33" s="735"/>
      <c r="B33" s="736" t="s">
        <v>142</v>
      </c>
      <c r="C33" s="737" t="s">
        <v>518</v>
      </c>
      <c r="D33" s="738"/>
      <c r="E33" s="77">
        <v>33983</v>
      </c>
      <c r="F33" s="77">
        <v>2191</v>
      </c>
      <c r="G33" s="77">
        <v>2580</v>
      </c>
      <c r="H33" s="77">
        <v>2896</v>
      </c>
      <c r="I33" s="77">
        <v>3424</v>
      </c>
      <c r="J33" s="77">
        <v>3214</v>
      </c>
      <c r="K33" s="77">
        <v>2581</v>
      </c>
      <c r="L33" s="77">
        <v>3060</v>
      </c>
      <c r="M33" s="77">
        <v>2798</v>
      </c>
      <c r="N33" s="77">
        <v>2652</v>
      </c>
      <c r="O33" s="77">
        <v>2401</v>
      </c>
      <c r="P33" s="77">
        <v>2139</v>
      </c>
      <c r="Q33" s="77">
        <v>1710</v>
      </c>
      <c r="R33" s="77">
        <v>1146</v>
      </c>
      <c r="S33" s="77">
        <v>552</v>
      </c>
      <c r="T33" s="77">
        <v>301</v>
      </c>
      <c r="U33" s="77">
        <v>197</v>
      </c>
      <c r="V33" s="77">
        <v>141</v>
      </c>
    </row>
    <row r="34" spans="1:22" s="62" customFormat="1" ht="21.75" customHeight="1">
      <c r="A34" s="735"/>
      <c r="B34" s="736"/>
      <c r="C34" s="737" t="s">
        <v>519</v>
      </c>
      <c r="D34" s="738"/>
      <c r="E34" s="77">
        <v>18261</v>
      </c>
      <c r="F34" s="77">
        <v>1123</v>
      </c>
      <c r="G34" s="77">
        <v>1359</v>
      </c>
      <c r="H34" s="77">
        <v>1499</v>
      </c>
      <c r="I34" s="77">
        <v>1773</v>
      </c>
      <c r="J34" s="77">
        <v>1785</v>
      </c>
      <c r="K34" s="77">
        <v>1445</v>
      </c>
      <c r="L34" s="77">
        <v>1725</v>
      </c>
      <c r="M34" s="77">
        <v>1509</v>
      </c>
      <c r="N34" s="77">
        <v>1417</v>
      </c>
      <c r="O34" s="77">
        <v>1363</v>
      </c>
      <c r="P34" s="77">
        <v>1256</v>
      </c>
      <c r="Q34" s="77">
        <v>936</v>
      </c>
      <c r="R34" s="77">
        <v>570</v>
      </c>
      <c r="S34" s="77">
        <v>259</v>
      </c>
      <c r="T34" s="77">
        <v>125</v>
      </c>
      <c r="U34" s="77">
        <v>69</v>
      </c>
      <c r="V34" s="77">
        <v>48</v>
      </c>
    </row>
    <row r="35" spans="1:22" s="62" customFormat="1" ht="21.75" customHeight="1" thickBot="1">
      <c r="A35" s="735"/>
      <c r="B35" s="736"/>
      <c r="C35" s="739" t="s">
        <v>520</v>
      </c>
      <c r="D35" s="740"/>
      <c r="E35" s="77">
        <v>15722</v>
      </c>
      <c r="F35" s="77">
        <v>1068</v>
      </c>
      <c r="G35" s="77">
        <v>1221</v>
      </c>
      <c r="H35" s="77">
        <v>1397</v>
      </c>
      <c r="I35" s="77">
        <v>1651</v>
      </c>
      <c r="J35" s="77">
        <v>1429</v>
      </c>
      <c r="K35" s="77">
        <v>1136</v>
      </c>
      <c r="L35" s="77">
        <v>1335</v>
      </c>
      <c r="M35" s="77">
        <v>1289</v>
      </c>
      <c r="N35" s="77">
        <v>1235</v>
      </c>
      <c r="O35" s="77">
        <v>1038</v>
      </c>
      <c r="P35" s="77">
        <v>883</v>
      </c>
      <c r="Q35" s="77">
        <v>774</v>
      </c>
      <c r="R35" s="77">
        <v>576</v>
      </c>
      <c r="S35" s="77">
        <v>293</v>
      </c>
      <c r="T35" s="77">
        <v>176</v>
      </c>
      <c r="U35" s="77">
        <v>128</v>
      </c>
      <c r="V35" s="77">
        <v>93</v>
      </c>
    </row>
    <row r="36" spans="1:22" s="62" customFormat="1" ht="15" customHeight="1">
      <c r="A36" s="362" t="s">
        <v>271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733" t="s">
        <v>86</v>
      </c>
      <c r="M36" s="733"/>
      <c r="N36" s="733"/>
      <c r="O36" s="733"/>
      <c r="P36" s="733"/>
      <c r="Q36" s="733"/>
      <c r="R36" s="733"/>
      <c r="S36" s="733"/>
      <c r="T36" s="733"/>
      <c r="U36" s="733"/>
      <c r="V36" s="733"/>
    </row>
    <row r="37" spans="1:22" s="62" customFormat="1" ht="15" customHeight="1">
      <c r="M37" s="80"/>
      <c r="N37" s="80"/>
      <c r="O37" s="80"/>
      <c r="P37" s="80"/>
      <c r="Q37" s="80"/>
      <c r="R37" s="80"/>
      <c r="S37" s="80"/>
      <c r="T37" s="80"/>
      <c r="U37" s="89"/>
    </row>
    <row r="38" spans="1:22" s="62" customFormat="1" ht="21.95" customHeight="1">
      <c r="A38" s="52"/>
      <c r="B38" s="116"/>
      <c r="C38" s="116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</row>
    <row r="39" spans="1:22" s="62" customFormat="1" ht="21.95" customHeight="1">
      <c r="A39" s="52"/>
      <c r="B39" s="116"/>
      <c r="C39" s="116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</row>
    <row r="40" spans="1:22" s="62" customFormat="1" ht="21.95" customHeight="1">
      <c r="A40" s="52"/>
      <c r="B40" s="116"/>
      <c r="C40" s="116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</row>
    <row r="41" spans="1:22" s="62" customFormat="1" ht="21.95" customHeight="1">
      <c r="A41" s="52"/>
      <c r="B41" s="116"/>
      <c r="C41" s="116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</row>
    <row r="42" spans="1:22" s="62" customFormat="1" ht="21.95" customHeight="1">
      <c r="A42" s="52"/>
      <c r="B42" s="116"/>
      <c r="C42" s="116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9"/>
    </row>
    <row r="43" spans="1:22" s="62" customFormat="1" ht="21.95" customHeight="1">
      <c r="A43" s="52"/>
      <c r="B43" s="116"/>
      <c r="C43" s="116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9"/>
    </row>
    <row r="44" spans="1:22" s="62" customFormat="1" ht="21.95" customHeight="1">
      <c r="A44" s="52"/>
      <c r="B44" s="116"/>
      <c r="C44" s="116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9"/>
    </row>
    <row r="45" spans="1:22" s="62" customFormat="1" ht="21.95" customHeight="1">
      <c r="A45" s="52"/>
      <c r="B45" s="116"/>
      <c r="C45" s="116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9"/>
    </row>
    <row r="46" spans="1:22" s="62" customFormat="1" ht="21.95" customHeight="1">
      <c r="A46" s="52"/>
      <c r="B46" s="116"/>
      <c r="C46" s="116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9"/>
    </row>
    <row r="47" spans="1:22" s="62" customFormat="1" ht="21.95" customHeight="1">
      <c r="A47" s="52"/>
      <c r="B47" s="116"/>
      <c r="C47" s="116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9"/>
    </row>
    <row r="48" spans="1:22" s="62" customFormat="1" ht="21.95" customHeight="1">
      <c r="A48" s="52"/>
      <c r="B48" s="116"/>
      <c r="C48" s="116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9"/>
    </row>
    <row r="49" spans="1:21" s="62" customFormat="1" ht="21.95" customHeight="1">
      <c r="A49" s="52"/>
      <c r="B49" s="116"/>
      <c r="C49" s="116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9"/>
    </row>
    <row r="50" spans="1:21" s="62" customFormat="1" ht="21.95" customHeight="1">
      <c r="A50" s="52"/>
      <c r="B50" s="116"/>
      <c r="C50" s="116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9"/>
    </row>
    <row r="51" spans="1:21" s="62" customFormat="1" ht="21.95" customHeight="1">
      <c r="A51" s="52"/>
      <c r="B51" s="116"/>
      <c r="C51" s="11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9"/>
    </row>
    <row r="52" spans="1:21" s="62" customFormat="1" ht="21.95" customHeight="1">
      <c r="A52" s="52"/>
      <c r="B52" s="116"/>
      <c r="C52" s="116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9"/>
    </row>
    <row r="53" spans="1:21" s="62" customFormat="1" ht="21.95" customHeight="1">
      <c r="A53" s="52"/>
      <c r="B53" s="116"/>
      <c r="C53" s="116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9"/>
    </row>
    <row r="54" spans="1:21" s="62" customFormat="1" ht="21.95" customHeight="1">
      <c r="A54" s="52"/>
      <c r="B54" s="116"/>
      <c r="C54" s="116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9"/>
    </row>
    <row r="55" spans="1:21" s="62" customFormat="1" ht="21.95" customHeight="1">
      <c r="A55" s="52"/>
      <c r="B55" s="116"/>
      <c r="C55" s="116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9"/>
    </row>
    <row r="56" spans="1:21" s="62" customFormat="1" ht="21.95" customHeight="1">
      <c r="A56" s="52"/>
      <c r="B56" s="116"/>
      <c r="C56" s="116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9"/>
    </row>
    <row r="57" spans="1:21" s="62" customFormat="1" ht="21.95" customHeight="1">
      <c r="A57" s="52"/>
      <c r="B57" s="116"/>
      <c r="C57" s="116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9"/>
    </row>
    <row r="58" spans="1:21" s="62" customFormat="1" ht="21.95" customHeight="1">
      <c r="A58" s="52"/>
      <c r="B58" s="116"/>
      <c r="C58" s="116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9"/>
    </row>
  </sheetData>
  <sheetProtection selectLockedCells="1" selectUnlockedCells="1"/>
  <mergeCells count="48">
    <mergeCell ref="A2:K2"/>
    <mergeCell ref="L2:V2"/>
    <mergeCell ref="C4:D4"/>
    <mergeCell ref="C5:D5"/>
    <mergeCell ref="A6:A11"/>
    <mergeCell ref="B6:B8"/>
    <mergeCell ref="C6:D6"/>
    <mergeCell ref="C7:D7"/>
    <mergeCell ref="C8:D8"/>
    <mergeCell ref="B9:B11"/>
    <mergeCell ref="C9:D9"/>
    <mergeCell ref="C10:D10"/>
    <mergeCell ref="C11:D11"/>
    <mergeCell ref="A12:A17"/>
    <mergeCell ref="B12:B14"/>
    <mergeCell ref="C12:D12"/>
    <mergeCell ref="C13:D13"/>
    <mergeCell ref="C14:D14"/>
    <mergeCell ref="B15:B17"/>
    <mergeCell ref="C15:D15"/>
    <mergeCell ref="C16:D16"/>
    <mergeCell ref="C17:D17"/>
    <mergeCell ref="A18:A23"/>
    <mergeCell ref="B18:B20"/>
    <mergeCell ref="C19:D19"/>
    <mergeCell ref="C20:D20"/>
    <mergeCell ref="B21:B23"/>
    <mergeCell ref="C22:D22"/>
    <mergeCell ref="C23:D23"/>
    <mergeCell ref="A24:A29"/>
    <mergeCell ref="B24:B26"/>
    <mergeCell ref="C24:D24"/>
    <mergeCell ref="C25:D25"/>
    <mergeCell ref="C26:D26"/>
    <mergeCell ref="B27:B29"/>
    <mergeCell ref="C27:D27"/>
    <mergeCell ref="C28:D28"/>
    <mergeCell ref="C29:D29"/>
    <mergeCell ref="L36:V36"/>
    <mergeCell ref="A30:A35"/>
    <mergeCell ref="B30:B32"/>
    <mergeCell ref="C30:D30"/>
    <mergeCell ref="C31:D31"/>
    <mergeCell ref="C32:D32"/>
    <mergeCell ref="B33:B35"/>
    <mergeCell ref="C33:D33"/>
    <mergeCell ref="C34:D34"/>
    <mergeCell ref="C35:D35"/>
  </mergeCells>
  <phoneticPr fontId="19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C166D-FB98-487B-8BA1-AF33395EFC75}">
  <dimension ref="A1:W81"/>
  <sheetViews>
    <sheetView showGridLines="0" view="pageBreakPreview" zoomScaleNormal="120" zoomScaleSheetLayoutView="100" workbookViewId="0">
      <pane xSplit="3" ySplit="5" topLeftCell="D6" activePane="bottomRight" state="frozen"/>
      <selection activeCell="M29" sqref="M29"/>
      <selection pane="topRight" activeCell="M29" sqref="M29"/>
      <selection pane="bottomLeft" activeCell="M29" sqref="M29"/>
      <selection pane="bottomRight" activeCell="M29" sqref="M29"/>
    </sheetView>
  </sheetViews>
  <sheetFormatPr defaultColWidth="10.625" defaultRowHeight="21.95" customHeight="1"/>
  <cols>
    <col min="1" max="1" width="14.125" style="6" customWidth="1"/>
    <col min="2" max="2" width="5.625" style="6" customWidth="1"/>
    <col min="3" max="3" width="17.625" style="6" customWidth="1"/>
    <col min="4" max="8" width="8.625" style="2" customWidth="1"/>
    <col min="9" max="9" width="9.5" style="2" customWidth="1"/>
    <col min="10" max="10" width="7.375" style="2" customWidth="1"/>
    <col min="11" max="20" width="7.375" style="364" customWidth="1"/>
    <col min="21" max="21" width="8.75" style="364" customWidth="1"/>
    <col min="22" max="24" width="10.625" style="3" customWidth="1"/>
    <col min="25" max="16384" width="10.625" style="3"/>
  </cols>
  <sheetData>
    <row r="1" spans="1:23" s="52" customFormat="1" ht="18" customHeight="1">
      <c r="A1" s="88" t="s">
        <v>270</v>
      </c>
      <c r="B1" s="88"/>
      <c r="C1" s="88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5" t="s">
        <v>0</v>
      </c>
    </row>
    <row r="2" spans="1:23" s="86" customFormat="1" ht="24.95" customHeight="1">
      <c r="A2" s="668" t="s">
        <v>527</v>
      </c>
      <c r="B2" s="668"/>
      <c r="C2" s="668"/>
      <c r="D2" s="668"/>
      <c r="E2" s="668"/>
      <c r="F2" s="668"/>
      <c r="G2" s="668"/>
      <c r="H2" s="668"/>
      <c r="I2" s="668"/>
      <c r="J2" s="668" t="s">
        <v>528</v>
      </c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</row>
    <row r="3" spans="1:23" s="62" customFormat="1" ht="15.95" customHeight="1" thickBot="1">
      <c r="A3" s="324"/>
      <c r="B3" s="324"/>
      <c r="C3" s="324"/>
      <c r="D3" s="347"/>
      <c r="E3" s="347"/>
      <c r="F3" s="347"/>
      <c r="G3" s="347"/>
      <c r="H3" s="347"/>
      <c r="I3" s="348" t="s">
        <v>157</v>
      </c>
      <c r="J3" s="347"/>
      <c r="K3" s="80"/>
      <c r="L3" s="80"/>
      <c r="M3" s="347"/>
      <c r="N3" s="347"/>
      <c r="O3" s="347"/>
      <c r="P3" s="347"/>
      <c r="Q3" s="347"/>
      <c r="R3" s="347"/>
      <c r="S3" s="347"/>
      <c r="T3" s="347"/>
      <c r="U3" s="348" t="s">
        <v>10</v>
      </c>
    </row>
    <row r="4" spans="1:23" s="62" customFormat="1" ht="27.95" customHeight="1">
      <c r="A4" s="345" t="s">
        <v>290</v>
      </c>
      <c r="B4" s="64" t="s">
        <v>180</v>
      </c>
      <c r="C4" s="366" t="s">
        <v>507</v>
      </c>
      <c r="D4" s="113" t="s">
        <v>181</v>
      </c>
      <c r="E4" s="113" t="s">
        <v>182</v>
      </c>
      <c r="F4" s="113" t="s">
        <v>183</v>
      </c>
      <c r="G4" s="113" t="s">
        <v>184</v>
      </c>
      <c r="H4" s="113" t="s">
        <v>185</v>
      </c>
      <c r="I4" s="113" t="s">
        <v>186</v>
      </c>
      <c r="J4" s="113" t="s">
        <v>529</v>
      </c>
      <c r="K4" s="114" t="s">
        <v>187</v>
      </c>
      <c r="L4" s="113" t="s">
        <v>188</v>
      </c>
      <c r="M4" s="113" t="s">
        <v>189</v>
      </c>
      <c r="N4" s="113" t="s">
        <v>190</v>
      </c>
      <c r="O4" s="113" t="s">
        <v>191</v>
      </c>
      <c r="P4" s="113" t="s">
        <v>192</v>
      </c>
      <c r="Q4" s="113" t="s">
        <v>193</v>
      </c>
      <c r="R4" s="113" t="s">
        <v>194</v>
      </c>
      <c r="S4" s="113" t="s">
        <v>195</v>
      </c>
      <c r="T4" s="113" t="s">
        <v>196</v>
      </c>
      <c r="U4" s="356" t="s">
        <v>508</v>
      </c>
    </row>
    <row r="5" spans="1:23" s="62" customFormat="1" ht="32.1" customHeight="1" thickBot="1">
      <c r="A5" s="349" t="s">
        <v>490</v>
      </c>
      <c r="B5" s="367" t="s">
        <v>510</v>
      </c>
      <c r="C5" s="367" t="s">
        <v>511</v>
      </c>
      <c r="D5" s="337" t="s">
        <v>530</v>
      </c>
      <c r="E5" s="337" t="s">
        <v>513</v>
      </c>
      <c r="F5" s="357" t="s">
        <v>40</v>
      </c>
      <c r="G5" s="357" t="s">
        <v>514</v>
      </c>
      <c r="H5" s="357" t="s">
        <v>42</v>
      </c>
      <c r="I5" s="357" t="s">
        <v>43</v>
      </c>
      <c r="J5" s="357" t="s">
        <v>44</v>
      </c>
      <c r="K5" s="358" t="s">
        <v>45</v>
      </c>
      <c r="L5" s="357" t="s">
        <v>531</v>
      </c>
      <c r="M5" s="357" t="s">
        <v>47</v>
      </c>
      <c r="N5" s="357" t="s">
        <v>48</v>
      </c>
      <c r="O5" s="357" t="s">
        <v>515</v>
      </c>
      <c r="P5" s="357" t="s">
        <v>50</v>
      </c>
      <c r="Q5" s="357" t="s">
        <v>51</v>
      </c>
      <c r="R5" s="357" t="s">
        <v>52</v>
      </c>
      <c r="S5" s="357" t="s">
        <v>53</v>
      </c>
      <c r="T5" s="357" t="s">
        <v>54</v>
      </c>
      <c r="U5" s="359" t="s">
        <v>516</v>
      </c>
    </row>
    <row r="6" spans="1:23" s="62" customFormat="1" ht="18.2" customHeight="1">
      <c r="A6" s="734" t="s">
        <v>532</v>
      </c>
      <c r="B6" s="736" t="s">
        <v>141</v>
      </c>
      <c r="C6" s="368" t="s">
        <v>518</v>
      </c>
      <c r="D6" s="369">
        <v>32490</v>
      </c>
      <c r="E6" s="370">
        <v>2589</v>
      </c>
      <c r="F6" s="370">
        <v>2670</v>
      </c>
      <c r="G6" s="370">
        <v>3064</v>
      </c>
      <c r="H6" s="370">
        <v>3541</v>
      </c>
      <c r="I6" s="370">
        <v>3492</v>
      </c>
      <c r="J6" s="370">
        <v>2680</v>
      </c>
      <c r="K6" s="370">
        <v>2759</v>
      </c>
      <c r="L6" s="370">
        <v>2557</v>
      </c>
      <c r="M6" s="370">
        <v>2108</v>
      </c>
      <c r="N6" s="370">
        <v>1993</v>
      </c>
      <c r="O6" s="370">
        <v>1780</v>
      </c>
      <c r="P6" s="370">
        <v>1512</v>
      </c>
      <c r="Q6" s="370">
        <v>901</v>
      </c>
      <c r="R6" s="370">
        <v>426</v>
      </c>
      <c r="S6" s="370">
        <v>199</v>
      </c>
      <c r="T6" s="370">
        <v>137</v>
      </c>
      <c r="U6" s="370">
        <v>82</v>
      </c>
      <c r="W6" s="371"/>
    </row>
    <row r="7" spans="1:23" s="62" customFormat="1" ht="18.2" customHeight="1">
      <c r="A7" s="745"/>
      <c r="B7" s="736"/>
      <c r="C7" s="368" t="s">
        <v>519</v>
      </c>
      <c r="D7" s="369">
        <v>18390</v>
      </c>
      <c r="E7" s="370">
        <v>1372</v>
      </c>
      <c r="F7" s="370">
        <v>1430</v>
      </c>
      <c r="G7" s="370">
        <v>1597</v>
      </c>
      <c r="H7" s="370">
        <v>1847</v>
      </c>
      <c r="I7" s="370">
        <v>2027</v>
      </c>
      <c r="J7" s="370">
        <v>1517</v>
      </c>
      <c r="K7" s="370">
        <v>1607</v>
      </c>
      <c r="L7" s="370">
        <v>1474</v>
      </c>
      <c r="M7" s="370">
        <v>1186</v>
      </c>
      <c r="N7" s="370">
        <v>1175</v>
      </c>
      <c r="O7" s="370">
        <v>1120</v>
      </c>
      <c r="P7" s="370">
        <v>949</v>
      </c>
      <c r="Q7" s="370">
        <v>588</v>
      </c>
      <c r="R7" s="370">
        <v>291</v>
      </c>
      <c r="S7" s="370">
        <v>107</v>
      </c>
      <c r="T7" s="370">
        <v>68</v>
      </c>
      <c r="U7" s="370">
        <v>35</v>
      </c>
      <c r="W7" s="371"/>
    </row>
    <row r="8" spans="1:23" s="62" customFormat="1" ht="18.2" customHeight="1">
      <c r="A8" s="745"/>
      <c r="B8" s="736"/>
      <c r="C8" s="368" t="s">
        <v>520</v>
      </c>
      <c r="D8" s="369">
        <v>14100</v>
      </c>
      <c r="E8" s="370">
        <v>1217</v>
      </c>
      <c r="F8" s="370">
        <v>1240</v>
      </c>
      <c r="G8" s="370">
        <v>1467</v>
      </c>
      <c r="H8" s="370">
        <v>1694</v>
      </c>
      <c r="I8" s="370">
        <v>1465</v>
      </c>
      <c r="J8" s="370">
        <v>1163</v>
      </c>
      <c r="K8" s="370">
        <v>1152</v>
      </c>
      <c r="L8" s="370">
        <v>1083</v>
      </c>
      <c r="M8" s="370">
        <v>922</v>
      </c>
      <c r="N8" s="370">
        <v>818</v>
      </c>
      <c r="O8" s="370">
        <v>660</v>
      </c>
      <c r="P8" s="370">
        <v>563</v>
      </c>
      <c r="Q8" s="370">
        <v>313</v>
      </c>
      <c r="R8" s="370">
        <v>135</v>
      </c>
      <c r="S8" s="370">
        <v>92</v>
      </c>
      <c r="T8" s="370">
        <v>69</v>
      </c>
      <c r="U8" s="370">
        <v>47</v>
      </c>
      <c r="W8" s="371"/>
    </row>
    <row r="9" spans="1:23" s="62" customFormat="1" ht="18.2" customHeight="1">
      <c r="A9" s="745"/>
      <c r="B9" s="736" t="s">
        <v>142</v>
      </c>
      <c r="C9" s="368" t="s">
        <v>518</v>
      </c>
      <c r="D9" s="369">
        <v>35258</v>
      </c>
      <c r="E9" s="370">
        <v>2447</v>
      </c>
      <c r="F9" s="370">
        <v>2563</v>
      </c>
      <c r="G9" s="370">
        <v>2859</v>
      </c>
      <c r="H9" s="370">
        <v>3436</v>
      </c>
      <c r="I9" s="370">
        <v>3372</v>
      </c>
      <c r="J9" s="370">
        <v>2743</v>
      </c>
      <c r="K9" s="370">
        <v>3129</v>
      </c>
      <c r="L9" s="370">
        <v>2944</v>
      </c>
      <c r="M9" s="370">
        <v>2689</v>
      </c>
      <c r="N9" s="370">
        <v>2412</v>
      </c>
      <c r="O9" s="370">
        <v>2306</v>
      </c>
      <c r="P9" s="370">
        <v>1757</v>
      </c>
      <c r="Q9" s="370">
        <v>1304</v>
      </c>
      <c r="R9" s="370">
        <v>636</v>
      </c>
      <c r="S9" s="370">
        <v>299</v>
      </c>
      <c r="T9" s="370">
        <v>191</v>
      </c>
      <c r="U9" s="370">
        <v>171</v>
      </c>
      <c r="W9" s="371"/>
    </row>
    <row r="10" spans="1:23" s="62" customFormat="1" ht="18.2" customHeight="1">
      <c r="A10" s="745"/>
      <c r="B10" s="736"/>
      <c r="C10" s="368" t="s">
        <v>519</v>
      </c>
      <c r="D10" s="369">
        <v>18994</v>
      </c>
      <c r="E10" s="370">
        <v>1246</v>
      </c>
      <c r="F10" s="370">
        <v>1351</v>
      </c>
      <c r="G10" s="370">
        <v>1479</v>
      </c>
      <c r="H10" s="370">
        <v>1802</v>
      </c>
      <c r="I10" s="370">
        <v>1848</v>
      </c>
      <c r="J10" s="370">
        <v>1530</v>
      </c>
      <c r="K10" s="370">
        <v>1776</v>
      </c>
      <c r="L10" s="370">
        <v>1594</v>
      </c>
      <c r="M10" s="370">
        <v>1439</v>
      </c>
      <c r="N10" s="370">
        <v>1360</v>
      </c>
      <c r="O10" s="370">
        <v>1355</v>
      </c>
      <c r="P10" s="370">
        <v>986</v>
      </c>
      <c r="Q10" s="370">
        <v>660</v>
      </c>
      <c r="R10" s="370">
        <v>306</v>
      </c>
      <c r="S10" s="370">
        <v>135</v>
      </c>
      <c r="T10" s="370">
        <v>69</v>
      </c>
      <c r="U10" s="370">
        <v>58</v>
      </c>
      <c r="W10" s="371"/>
    </row>
    <row r="11" spans="1:23" s="62" customFormat="1" ht="18.2" customHeight="1">
      <c r="A11" s="745"/>
      <c r="B11" s="736"/>
      <c r="C11" s="368" t="s">
        <v>520</v>
      </c>
      <c r="D11" s="369">
        <v>16264</v>
      </c>
      <c r="E11" s="370">
        <v>1201</v>
      </c>
      <c r="F11" s="370">
        <v>1212</v>
      </c>
      <c r="G11" s="370">
        <v>1380</v>
      </c>
      <c r="H11" s="370">
        <v>1634</v>
      </c>
      <c r="I11" s="370">
        <v>1524</v>
      </c>
      <c r="J11" s="370">
        <v>1213</v>
      </c>
      <c r="K11" s="370">
        <v>1353</v>
      </c>
      <c r="L11" s="370">
        <v>1350</v>
      </c>
      <c r="M11" s="370">
        <v>1250</v>
      </c>
      <c r="N11" s="370">
        <v>1052</v>
      </c>
      <c r="O11" s="370">
        <v>951</v>
      </c>
      <c r="P11" s="370">
        <v>771</v>
      </c>
      <c r="Q11" s="370">
        <v>644</v>
      </c>
      <c r="R11" s="370">
        <v>330</v>
      </c>
      <c r="S11" s="370">
        <v>164</v>
      </c>
      <c r="T11" s="370">
        <v>122</v>
      </c>
      <c r="U11" s="370">
        <v>113</v>
      </c>
      <c r="W11" s="371"/>
    </row>
    <row r="12" spans="1:23" s="62" customFormat="1" ht="18.2" customHeight="1">
      <c r="A12" s="734" t="s">
        <v>533</v>
      </c>
      <c r="B12" s="736" t="s">
        <v>141</v>
      </c>
      <c r="C12" s="368" t="s">
        <v>518</v>
      </c>
      <c r="D12" s="369">
        <v>33482</v>
      </c>
      <c r="E12" s="370">
        <v>2799</v>
      </c>
      <c r="F12" s="370">
        <v>2658</v>
      </c>
      <c r="G12" s="370">
        <v>2992</v>
      </c>
      <c r="H12" s="370">
        <v>3448</v>
      </c>
      <c r="I12" s="370">
        <v>3626</v>
      </c>
      <c r="J12" s="370">
        <v>2909</v>
      </c>
      <c r="K12" s="370">
        <v>2805</v>
      </c>
      <c r="L12" s="370">
        <v>2667</v>
      </c>
      <c r="M12" s="370">
        <v>2194</v>
      </c>
      <c r="N12" s="370">
        <v>2054</v>
      </c>
      <c r="O12" s="370">
        <v>1774</v>
      </c>
      <c r="P12" s="370">
        <v>1610</v>
      </c>
      <c r="Q12" s="370">
        <v>1010</v>
      </c>
      <c r="R12" s="370">
        <v>491</v>
      </c>
      <c r="S12" s="370">
        <v>210</v>
      </c>
      <c r="T12" s="370">
        <v>143</v>
      </c>
      <c r="U12" s="370">
        <v>92</v>
      </c>
      <c r="W12" s="371"/>
    </row>
    <row r="13" spans="1:23" s="62" customFormat="1" ht="18.2" customHeight="1">
      <c r="A13" s="745"/>
      <c r="B13" s="736"/>
      <c r="C13" s="368" t="s">
        <v>519</v>
      </c>
      <c r="D13" s="369">
        <v>18928</v>
      </c>
      <c r="E13" s="370">
        <v>1488</v>
      </c>
      <c r="F13" s="370">
        <v>1424</v>
      </c>
      <c r="G13" s="370">
        <v>1566</v>
      </c>
      <c r="H13" s="370">
        <v>1769</v>
      </c>
      <c r="I13" s="370">
        <v>2070</v>
      </c>
      <c r="J13" s="370">
        <v>1644</v>
      </c>
      <c r="K13" s="370">
        <v>1633</v>
      </c>
      <c r="L13" s="370">
        <v>1547</v>
      </c>
      <c r="M13" s="370">
        <v>1228</v>
      </c>
      <c r="N13" s="370">
        <v>1220</v>
      </c>
      <c r="O13" s="370">
        <v>1107</v>
      </c>
      <c r="P13" s="370">
        <v>1019</v>
      </c>
      <c r="Q13" s="370">
        <v>645</v>
      </c>
      <c r="R13" s="370">
        <v>325</v>
      </c>
      <c r="S13" s="370">
        <v>131</v>
      </c>
      <c r="T13" s="370">
        <v>69</v>
      </c>
      <c r="U13" s="370">
        <v>43</v>
      </c>
      <c r="W13" s="371"/>
    </row>
    <row r="14" spans="1:23" s="62" customFormat="1" ht="18.2" customHeight="1">
      <c r="A14" s="745"/>
      <c r="B14" s="736"/>
      <c r="C14" s="368" t="s">
        <v>520</v>
      </c>
      <c r="D14" s="369">
        <v>14554</v>
      </c>
      <c r="E14" s="370">
        <v>1311</v>
      </c>
      <c r="F14" s="370">
        <v>1234</v>
      </c>
      <c r="G14" s="370">
        <v>1426</v>
      </c>
      <c r="H14" s="370">
        <v>1679</v>
      </c>
      <c r="I14" s="370">
        <v>1556</v>
      </c>
      <c r="J14" s="370">
        <v>1265</v>
      </c>
      <c r="K14" s="370">
        <v>1172</v>
      </c>
      <c r="L14" s="370">
        <v>1120</v>
      </c>
      <c r="M14" s="370">
        <v>966</v>
      </c>
      <c r="N14" s="370">
        <v>834</v>
      </c>
      <c r="O14" s="370">
        <v>667</v>
      </c>
      <c r="P14" s="370">
        <v>591</v>
      </c>
      <c r="Q14" s="370">
        <v>365</v>
      </c>
      <c r="R14" s="370">
        <v>166</v>
      </c>
      <c r="S14" s="370">
        <v>79</v>
      </c>
      <c r="T14" s="370">
        <v>74</v>
      </c>
      <c r="U14" s="370">
        <v>49</v>
      </c>
      <c r="W14" s="371"/>
    </row>
    <row r="15" spans="1:23" s="62" customFormat="1" ht="18.2" customHeight="1">
      <c r="A15" s="745"/>
      <c r="B15" s="736" t="s">
        <v>142</v>
      </c>
      <c r="C15" s="368" t="s">
        <v>518</v>
      </c>
      <c r="D15" s="369">
        <v>36414</v>
      </c>
      <c r="E15" s="370">
        <v>2672</v>
      </c>
      <c r="F15" s="370">
        <v>2532</v>
      </c>
      <c r="G15" s="370">
        <v>2804</v>
      </c>
      <c r="H15" s="370">
        <v>3372</v>
      </c>
      <c r="I15" s="370">
        <v>3502</v>
      </c>
      <c r="J15" s="370">
        <v>2985</v>
      </c>
      <c r="K15" s="370">
        <v>3074</v>
      </c>
      <c r="L15" s="370">
        <v>3098</v>
      </c>
      <c r="M15" s="370">
        <v>2719</v>
      </c>
      <c r="N15" s="370">
        <v>2544</v>
      </c>
      <c r="O15" s="370">
        <v>2344</v>
      </c>
      <c r="P15" s="370">
        <v>1873</v>
      </c>
      <c r="Q15" s="370">
        <v>1419</v>
      </c>
      <c r="R15" s="370">
        <v>779</v>
      </c>
      <c r="S15" s="370">
        <v>316</v>
      </c>
      <c r="T15" s="370">
        <v>213</v>
      </c>
      <c r="U15" s="370">
        <v>168</v>
      </c>
      <c r="V15" s="372"/>
      <c r="W15" s="371"/>
    </row>
    <row r="16" spans="1:23" s="62" customFormat="1" ht="18.2" customHeight="1">
      <c r="A16" s="745"/>
      <c r="B16" s="736"/>
      <c r="C16" s="368" t="s">
        <v>519</v>
      </c>
      <c r="D16" s="369">
        <v>19625</v>
      </c>
      <c r="E16" s="370">
        <v>1374</v>
      </c>
      <c r="F16" s="370">
        <v>1319</v>
      </c>
      <c r="G16" s="370">
        <v>1455</v>
      </c>
      <c r="H16" s="370">
        <v>1776</v>
      </c>
      <c r="I16" s="370">
        <v>1910</v>
      </c>
      <c r="J16" s="370">
        <v>1661</v>
      </c>
      <c r="K16" s="370">
        <v>1736</v>
      </c>
      <c r="L16" s="370">
        <v>1693</v>
      </c>
      <c r="M16" s="370">
        <v>1462</v>
      </c>
      <c r="N16" s="370">
        <v>1401</v>
      </c>
      <c r="O16" s="370">
        <v>1387</v>
      </c>
      <c r="P16" s="370">
        <v>1077</v>
      </c>
      <c r="Q16" s="370">
        <v>718</v>
      </c>
      <c r="R16" s="370">
        <v>377</v>
      </c>
      <c r="S16" s="370">
        <v>140</v>
      </c>
      <c r="T16" s="370">
        <v>78</v>
      </c>
      <c r="U16" s="370">
        <v>61</v>
      </c>
      <c r="W16" s="371"/>
    </row>
    <row r="17" spans="1:23" s="62" customFormat="1" ht="18.2" customHeight="1">
      <c r="A17" s="745"/>
      <c r="B17" s="736"/>
      <c r="C17" s="368" t="s">
        <v>520</v>
      </c>
      <c r="D17" s="369">
        <v>16789</v>
      </c>
      <c r="E17" s="370">
        <v>1298</v>
      </c>
      <c r="F17" s="370">
        <v>1213</v>
      </c>
      <c r="G17" s="370">
        <v>1349</v>
      </c>
      <c r="H17" s="370">
        <v>1596</v>
      </c>
      <c r="I17" s="370">
        <v>1592</v>
      </c>
      <c r="J17" s="370">
        <v>1324</v>
      </c>
      <c r="K17" s="370">
        <v>1338</v>
      </c>
      <c r="L17" s="370">
        <v>1405</v>
      </c>
      <c r="M17" s="370">
        <v>1257</v>
      </c>
      <c r="N17" s="370">
        <v>1143</v>
      </c>
      <c r="O17" s="370">
        <v>957</v>
      </c>
      <c r="P17" s="370">
        <v>796</v>
      </c>
      <c r="Q17" s="370">
        <v>701</v>
      </c>
      <c r="R17" s="370">
        <v>402</v>
      </c>
      <c r="S17" s="370">
        <v>176</v>
      </c>
      <c r="T17" s="370">
        <v>135</v>
      </c>
      <c r="U17" s="370">
        <v>107</v>
      </c>
      <c r="W17" s="371"/>
    </row>
    <row r="18" spans="1:23" s="62" customFormat="1" ht="18.2" customHeight="1">
      <c r="A18" s="734" t="s">
        <v>534</v>
      </c>
      <c r="B18" s="736" t="s">
        <v>141</v>
      </c>
      <c r="C18" s="368" t="s">
        <v>518</v>
      </c>
      <c r="D18" s="369">
        <v>34503</v>
      </c>
      <c r="E18" s="370">
        <v>2962</v>
      </c>
      <c r="F18" s="370">
        <v>2755</v>
      </c>
      <c r="G18" s="370">
        <v>2957</v>
      </c>
      <c r="H18" s="370">
        <v>3375</v>
      </c>
      <c r="I18" s="370">
        <v>3674</v>
      </c>
      <c r="J18" s="370">
        <v>3163</v>
      </c>
      <c r="K18" s="370">
        <v>2815</v>
      </c>
      <c r="L18" s="370">
        <v>2809</v>
      </c>
      <c r="M18" s="370">
        <v>2337</v>
      </c>
      <c r="N18" s="370">
        <v>2010</v>
      </c>
      <c r="O18" s="370">
        <v>1843</v>
      </c>
      <c r="P18" s="370">
        <v>1653</v>
      </c>
      <c r="Q18" s="370">
        <v>1129</v>
      </c>
      <c r="R18" s="370">
        <v>565</v>
      </c>
      <c r="S18" s="370">
        <v>217</v>
      </c>
      <c r="T18" s="370">
        <v>141</v>
      </c>
      <c r="U18" s="370">
        <v>98</v>
      </c>
      <c r="W18" s="371"/>
    </row>
    <row r="19" spans="1:23" s="62" customFormat="1" ht="18.2" customHeight="1">
      <c r="A19" s="745"/>
      <c r="B19" s="736"/>
      <c r="C19" s="368" t="s">
        <v>519</v>
      </c>
      <c r="D19" s="369">
        <v>19466</v>
      </c>
      <c r="E19" s="370">
        <v>1517</v>
      </c>
      <c r="F19" s="370">
        <v>1507</v>
      </c>
      <c r="G19" s="370">
        <v>1546</v>
      </c>
      <c r="H19" s="370">
        <v>1723</v>
      </c>
      <c r="I19" s="370">
        <v>2044</v>
      </c>
      <c r="J19" s="370">
        <v>1828</v>
      </c>
      <c r="K19" s="370">
        <v>1626</v>
      </c>
      <c r="L19" s="370">
        <v>1633</v>
      </c>
      <c r="M19" s="370">
        <v>1339</v>
      </c>
      <c r="N19" s="370">
        <v>1158</v>
      </c>
      <c r="O19" s="370">
        <v>1135</v>
      </c>
      <c r="P19" s="370">
        <v>1057</v>
      </c>
      <c r="Q19" s="370">
        <v>717</v>
      </c>
      <c r="R19" s="370">
        <v>372</v>
      </c>
      <c r="S19" s="370">
        <v>144</v>
      </c>
      <c r="T19" s="370">
        <v>69</v>
      </c>
      <c r="U19" s="370">
        <v>51</v>
      </c>
      <c r="W19" s="371"/>
    </row>
    <row r="20" spans="1:23" s="62" customFormat="1" ht="18.2" customHeight="1">
      <c r="A20" s="745"/>
      <c r="B20" s="736"/>
      <c r="C20" s="368" t="s">
        <v>520</v>
      </c>
      <c r="D20" s="369">
        <v>15037</v>
      </c>
      <c r="E20" s="370">
        <v>1445</v>
      </c>
      <c r="F20" s="370">
        <v>1248</v>
      </c>
      <c r="G20" s="370">
        <v>1411</v>
      </c>
      <c r="H20" s="370">
        <v>1652</v>
      </c>
      <c r="I20" s="370">
        <v>1630</v>
      </c>
      <c r="J20" s="370">
        <v>1335</v>
      </c>
      <c r="K20" s="370">
        <v>1189</v>
      </c>
      <c r="L20" s="370">
        <v>1176</v>
      </c>
      <c r="M20" s="370">
        <v>998</v>
      </c>
      <c r="N20" s="370">
        <v>852</v>
      </c>
      <c r="O20" s="370">
        <v>708</v>
      </c>
      <c r="P20" s="370">
        <v>596</v>
      </c>
      <c r="Q20" s="370">
        <v>412</v>
      </c>
      <c r="R20" s="370">
        <v>193</v>
      </c>
      <c r="S20" s="370">
        <v>73</v>
      </c>
      <c r="T20" s="370">
        <v>72</v>
      </c>
      <c r="U20" s="370">
        <v>47</v>
      </c>
      <c r="W20" s="371"/>
    </row>
    <row r="21" spans="1:23" s="62" customFormat="1" ht="18.2" customHeight="1">
      <c r="A21" s="745"/>
      <c r="B21" s="736" t="s">
        <v>142</v>
      </c>
      <c r="C21" s="368" t="s">
        <v>518</v>
      </c>
      <c r="D21" s="369">
        <v>37637</v>
      </c>
      <c r="E21" s="370">
        <v>2810</v>
      </c>
      <c r="F21" s="370">
        <v>2644</v>
      </c>
      <c r="G21" s="370">
        <v>2774</v>
      </c>
      <c r="H21" s="370">
        <v>3324</v>
      </c>
      <c r="I21" s="370">
        <v>3584</v>
      </c>
      <c r="J21" s="370">
        <v>3194</v>
      </c>
      <c r="K21" s="370">
        <v>3034</v>
      </c>
      <c r="L21" s="370">
        <v>3304</v>
      </c>
      <c r="M21" s="370">
        <v>2763</v>
      </c>
      <c r="N21" s="370">
        <v>2624</v>
      </c>
      <c r="O21" s="370">
        <v>2360</v>
      </c>
      <c r="P21" s="370">
        <v>2040</v>
      </c>
      <c r="Q21" s="370">
        <v>1475</v>
      </c>
      <c r="R21" s="370">
        <v>927</v>
      </c>
      <c r="S21" s="370">
        <v>369</v>
      </c>
      <c r="T21" s="370">
        <v>232</v>
      </c>
      <c r="U21" s="370">
        <v>179</v>
      </c>
      <c r="W21" s="371"/>
    </row>
    <row r="22" spans="1:23" s="62" customFormat="1" ht="18.2" customHeight="1">
      <c r="A22" s="745"/>
      <c r="B22" s="736"/>
      <c r="C22" s="368" t="s">
        <v>519</v>
      </c>
      <c r="D22" s="369">
        <v>20292</v>
      </c>
      <c r="E22" s="370">
        <v>1432</v>
      </c>
      <c r="F22" s="370">
        <v>1373</v>
      </c>
      <c r="G22" s="370">
        <v>1429</v>
      </c>
      <c r="H22" s="370">
        <v>1772</v>
      </c>
      <c r="I22" s="370">
        <v>1917</v>
      </c>
      <c r="J22" s="370">
        <v>1776</v>
      </c>
      <c r="K22" s="370">
        <v>1695</v>
      </c>
      <c r="L22" s="370">
        <v>1852</v>
      </c>
      <c r="M22" s="370">
        <v>1498</v>
      </c>
      <c r="N22" s="370">
        <v>1429</v>
      </c>
      <c r="O22" s="370">
        <v>1380</v>
      </c>
      <c r="P22" s="370">
        <v>1169</v>
      </c>
      <c r="Q22" s="370">
        <v>789</v>
      </c>
      <c r="R22" s="370">
        <v>450</v>
      </c>
      <c r="S22" s="370">
        <v>181</v>
      </c>
      <c r="T22" s="370">
        <v>83</v>
      </c>
      <c r="U22" s="370">
        <v>67</v>
      </c>
      <c r="W22" s="371"/>
    </row>
    <row r="23" spans="1:23" s="62" customFormat="1" ht="18.2" customHeight="1">
      <c r="A23" s="745"/>
      <c r="B23" s="736"/>
      <c r="C23" s="368" t="s">
        <v>520</v>
      </c>
      <c r="D23" s="369">
        <v>17345</v>
      </c>
      <c r="E23" s="370">
        <v>1378</v>
      </c>
      <c r="F23" s="370">
        <v>1271</v>
      </c>
      <c r="G23" s="370">
        <v>1345</v>
      </c>
      <c r="H23" s="370">
        <v>1552</v>
      </c>
      <c r="I23" s="370">
        <v>1667</v>
      </c>
      <c r="J23" s="370">
        <v>1418</v>
      </c>
      <c r="K23" s="370">
        <v>1339</v>
      </c>
      <c r="L23" s="370">
        <v>1452</v>
      </c>
      <c r="M23" s="370">
        <v>1265</v>
      </c>
      <c r="N23" s="370">
        <v>1195</v>
      </c>
      <c r="O23" s="370">
        <v>980</v>
      </c>
      <c r="P23" s="370">
        <v>871</v>
      </c>
      <c r="Q23" s="370">
        <v>686</v>
      </c>
      <c r="R23" s="370">
        <v>477</v>
      </c>
      <c r="S23" s="370">
        <v>188</v>
      </c>
      <c r="T23" s="370">
        <v>149</v>
      </c>
      <c r="U23" s="370">
        <v>112</v>
      </c>
      <c r="W23" s="371"/>
    </row>
    <row r="24" spans="1:23" s="62" customFormat="1" ht="18.2" customHeight="1">
      <c r="A24" s="734" t="s">
        <v>535</v>
      </c>
      <c r="B24" s="736" t="s">
        <v>141</v>
      </c>
      <c r="C24" s="368" t="s">
        <v>518</v>
      </c>
      <c r="D24" s="369">
        <v>35305</v>
      </c>
      <c r="E24" s="370">
        <v>3114</v>
      </c>
      <c r="F24" s="370">
        <v>2839</v>
      </c>
      <c r="G24" s="370">
        <v>2943</v>
      </c>
      <c r="H24" s="370">
        <v>3392</v>
      </c>
      <c r="I24" s="370">
        <v>3610</v>
      </c>
      <c r="J24" s="370">
        <v>3374</v>
      </c>
      <c r="K24" s="370">
        <v>2792</v>
      </c>
      <c r="L24" s="370">
        <v>2912</v>
      </c>
      <c r="M24" s="370">
        <v>2409</v>
      </c>
      <c r="N24" s="370">
        <v>2008</v>
      </c>
      <c r="O24" s="370">
        <v>1856</v>
      </c>
      <c r="P24" s="370">
        <v>1675</v>
      </c>
      <c r="Q24" s="370">
        <v>1244</v>
      </c>
      <c r="R24" s="370">
        <v>629</v>
      </c>
      <c r="S24" s="370">
        <v>266</v>
      </c>
      <c r="T24" s="370">
        <v>140</v>
      </c>
      <c r="U24" s="370">
        <v>102</v>
      </c>
      <c r="W24" s="371"/>
    </row>
    <row r="25" spans="1:23" s="62" customFormat="1" ht="18.2" customHeight="1">
      <c r="A25" s="745"/>
      <c r="B25" s="736"/>
      <c r="C25" s="368" t="s">
        <v>519</v>
      </c>
      <c r="D25" s="369">
        <v>19830</v>
      </c>
      <c r="E25" s="370">
        <v>1630</v>
      </c>
      <c r="F25" s="370">
        <v>1514</v>
      </c>
      <c r="G25" s="370">
        <v>1520</v>
      </c>
      <c r="H25" s="370">
        <v>1758</v>
      </c>
      <c r="I25" s="370">
        <v>1953</v>
      </c>
      <c r="J25" s="370">
        <v>1939</v>
      </c>
      <c r="K25" s="370">
        <v>1620</v>
      </c>
      <c r="L25" s="370">
        <v>1703</v>
      </c>
      <c r="M25" s="370">
        <v>1369</v>
      </c>
      <c r="N25" s="370">
        <v>1121</v>
      </c>
      <c r="O25" s="370">
        <v>1119</v>
      </c>
      <c r="P25" s="370">
        <v>1075</v>
      </c>
      <c r="Q25" s="370">
        <v>786</v>
      </c>
      <c r="R25" s="370">
        <v>426</v>
      </c>
      <c r="S25" s="370">
        <v>173</v>
      </c>
      <c r="T25" s="370">
        <v>72</v>
      </c>
      <c r="U25" s="370">
        <v>52</v>
      </c>
      <c r="W25" s="371"/>
    </row>
    <row r="26" spans="1:23" s="62" customFormat="1" ht="18.2" customHeight="1">
      <c r="A26" s="745"/>
      <c r="B26" s="736"/>
      <c r="C26" s="368" t="s">
        <v>520</v>
      </c>
      <c r="D26" s="369">
        <v>15475</v>
      </c>
      <c r="E26" s="370">
        <v>1484</v>
      </c>
      <c r="F26" s="370">
        <v>1325</v>
      </c>
      <c r="G26" s="370">
        <v>1423</v>
      </c>
      <c r="H26" s="370">
        <v>1634</v>
      </c>
      <c r="I26" s="370">
        <v>1657</v>
      </c>
      <c r="J26" s="370">
        <v>1435</v>
      </c>
      <c r="K26" s="370">
        <v>1172</v>
      </c>
      <c r="L26" s="370">
        <v>1209</v>
      </c>
      <c r="M26" s="370">
        <v>1040</v>
      </c>
      <c r="N26" s="370">
        <v>887</v>
      </c>
      <c r="O26" s="370">
        <v>737</v>
      </c>
      <c r="P26" s="370">
        <v>600</v>
      </c>
      <c r="Q26" s="370">
        <v>458</v>
      </c>
      <c r="R26" s="370">
        <v>203</v>
      </c>
      <c r="S26" s="370">
        <v>93</v>
      </c>
      <c r="T26" s="370">
        <v>68</v>
      </c>
      <c r="U26" s="370">
        <v>50</v>
      </c>
      <c r="W26" s="371"/>
    </row>
    <row r="27" spans="1:23" s="62" customFormat="1" ht="18.2" customHeight="1">
      <c r="A27" s="745"/>
      <c r="B27" s="736" t="s">
        <v>142</v>
      </c>
      <c r="C27" s="368" t="s">
        <v>518</v>
      </c>
      <c r="D27" s="369">
        <v>38569</v>
      </c>
      <c r="E27" s="370">
        <v>3007</v>
      </c>
      <c r="F27" s="370">
        <v>2647</v>
      </c>
      <c r="G27" s="370">
        <v>2801</v>
      </c>
      <c r="H27" s="370">
        <v>3236</v>
      </c>
      <c r="I27" s="370">
        <v>3578</v>
      </c>
      <c r="J27" s="370">
        <v>3318</v>
      </c>
      <c r="K27" s="370">
        <v>3086</v>
      </c>
      <c r="L27" s="370">
        <v>3422</v>
      </c>
      <c r="M27" s="370">
        <v>2812</v>
      </c>
      <c r="N27" s="370">
        <v>2616</v>
      </c>
      <c r="O27" s="370">
        <v>2415</v>
      </c>
      <c r="P27" s="370">
        <v>2149</v>
      </c>
      <c r="Q27" s="370">
        <v>1580</v>
      </c>
      <c r="R27" s="370">
        <v>1038</v>
      </c>
      <c r="S27" s="370">
        <v>416</v>
      </c>
      <c r="T27" s="370">
        <v>241</v>
      </c>
      <c r="U27" s="370">
        <v>207</v>
      </c>
      <c r="W27" s="371"/>
    </row>
    <row r="28" spans="1:23" s="62" customFormat="1" ht="18.2" customHeight="1">
      <c r="A28" s="745"/>
      <c r="B28" s="736"/>
      <c r="C28" s="368" t="s">
        <v>519</v>
      </c>
      <c r="D28" s="369">
        <v>20787</v>
      </c>
      <c r="E28" s="370">
        <v>1555</v>
      </c>
      <c r="F28" s="370">
        <v>1369</v>
      </c>
      <c r="G28" s="370">
        <v>1456</v>
      </c>
      <c r="H28" s="370">
        <v>1717</v>
      </c>
      <c r="I28" s="370">
        <v>1880</v>
      </c>
      <c r="J28" s="370">
        <v>1825</v>
      </c>
      <c r="K28" s="370">
        <v>1724</v>
      </c>
      <c r="L28" s="370">
        <v>1920</v>
      </c>
      <c r="M28" s="370">
        <v>1533</v>
      </c>
      <c r="N28" s="370">
        <v>1421</v>
      </c>
      <c r="O28" s="370">
        <v>1390</v>
      </c>
      <c r="P28" s="370">
        <v>1247</v>
      </c>
      <c r="Q28" s="370">
        <v>877</v>
      </c>
      <c r="R28" s="370">
        <v>504</v>
      </c>
      <c r="S28" s="370">
        <v>208</v>
      </c>
      <c r="T28" s="370">
        <v>91</v>
      </c>
      <c r="U28" s="370">
        <v>70</v>
      </c>
      <c r="W28" s="371"/>
    </row>
    <row r="29" spans="1:23" s="62" customFormat="1" ht="18.2" customHeight="1">
      <c r="A29" s="745"/>
      <c r="B29" s="736"/>
      <c r="C29" s="368" t="s">
        <v>520</v>
      </c>
      <c r="D29" s="369">
        <v>17782</v>
      </c>
      <c r="E29" s="370">
        <v>1452</v>
      </c>
      <c r="F29" s="370">
        <v>1278</v>
      </c>
      <c r="G29" s="370">
        <v>1345</v>
      </c>
      <c r="H29" s="370">
        <v>1519</v>
      </c>
      <c r="I29" s="370">
        <v>1698</v>
      </c>
      <c r="J29" s="370">
        <v>1493</v>
      </c>
      <c r="K29" s="370">
        <v>1362</v>
      </c>
      <c r="L29" s="370">
        <v>1502</v>
      </c>
      <c r="M29" s="370">
        <v>1279</v>
      </c>
      <c r="N29" s="370">
        <v>1195</v>
      </c>
      <c r="O29" s="370">
        <v>1025</v>
      </c>
      <c r="P29" s="370">
        <v>902</v>
      </c>
      <c r="Q29" s="370">
        <v>703</v>
      </c>
      <c r="R29" s="370">
        <v>534</v>
      </c>
      <c r="S29" s="370">
        <v>208</v>
      </c>
      <c r="T29" s="370">
        <v>150</v>
      </c>
      <c r="U29" s="370">
        <v>137</v>
      </c>
      <c r="W29" s="371"/>
    </row>
    <row r="30" spans="1:23" s="62" customFormat="1" ht="18.2" customHeight="1">
      <c r="A30" s="734" t="s">
        <v>536</v>
      </c>
      <c r="B30" s="736" t="s">
        <v>141</v>
      </c>
      <c r="C30" s="368" t="s">
        <v>518</v>
      </c>
      <c r="D30" s="369">
        <v>36278</v>
      </c>
      <c r="E30" s="370">
        <v>3220</v>
      </c>
      <c r="F30" s="370">
        <v>2955</v>
      </c>
      <c r="G30" s="370">
        <v>2936</v>
      </c>
      <c r="H30" s="370">
        <v>3377</v>
      </c>
      <c r="I30" s="370">
        <v>3534</v>
      </c>
      <c r="J30" s="370">
        <v>3530</v>
      </c>
      <c r="K30" s="370">
        <v>2875</v>
      </c>
      <c r="L30" s="370">
        <v>2997</v>
      </c>
      <c r="M30" s="370">
        <v>2544</v>
      </c>
      <c r="N30" s="370">
        <v>2069</v>
      </c>
      <c r="O30" s="370">
        <v>1882</v>
      </c>
      <c r="P30" s="370">
        <v>1715</v>
      </c>
      <c r="Q30" s="370">
        <v>1347</v>
      </c>
      <c r="R30" s="370">
        <v>735</v>
      </c>
      <c r="S30" s="370">
        <v>306</v>
      </c>
      <c r="T30" s="370">
        <v>148</v>
      </c>
      <c r="U30" s="370">
        <v>108</v>
      </c>
      <c r="W30" s="371"/>
    </row>
    <row r="31" spans="1:23" s="62" customFormat="1" ht="18.2" customHeight="1">
      <c r="A31" s="745"/>
      <c r="B31" s="736"/>
      <c r="C31" s="368" t="s">
        <v>519</v>
      </c>
      <c r="D31" s="369">
        <v>20369</v>
      </c>
      <c r="E31" s="370">
        <v>1654</v>
      </c>
      <c r="F31" s="370">
        <v>1572</v>
      </c>
      <c r="G31" s="370">
        <v>1535</v>
      </c>
      <c r="H31" s="370">
        <v>1763</v>
      </c>
      <c r="I31" s="370">
        <v>1890</v>
      </c>
      <c r="J31" s="370">
        <v>2025</v>
      </c>
      <c r="K31" s="370">
        <v>1680</v>
      </c>
      <c r="L31" s="370">
        <v>1736</v>
      </c>
      <c r="M31" s="370">
        <v>1470</v>
      </c>
      <c r="N31" s="370">
        <v>1152</v>
      </c>
      <c r="O31" s="370">
        <v>1108</v>
      </c>
      <c r="P31" s="370">
        <v>1103</v>
      </c>
      <c r="Q31" s="370">
        <v>841</v>
      </c>
      <c r="R31" s="370">
        <v>499</v>
      </c>
      <c r="S31" s="370">
        <v>204</v>
      </c>
      <c r="T31" s="370">
        <v>84</v>
      </c>
      <c r="U31" s="370">
        <v>53</v>
      </c>
      <c r="W31" s="371"/>
    </row>
    <row r="32" spans="1:23" s="62" customFormat="1" ht="18.2" customHeight="1">
      <c r="A32" s="745"/>
      <c r="B32" s="736"/>
      <c r="C32" s="368" t="s">
        <v>520</v>
      </c>
      <c r="D32" s="369">
        <v>15909</v>
      </c>
      <c r="E32" s="370">
        <v>1566</v>
      </c>
      <c r="F32" s="370">
        <v>1383</v>
      </c>
      <c r="G32" s="370">
        <v>1401</v>
      </c>
      <c r="H32" s="370">
        <v>1614</v>
      </c>
      <c r="I32" s="370">
        <v>1644</v>
      </c>
      <c r="J32" s="370">
        <v>1505</v>
      </c>
      <c r="K32" s="370">
        <v>1195</v>
      </c>
      <c r="L32" s="370">
        <v>1261</v>
      </c>
      <c r="M32" s="370">
        <v>1074</v>
      </c>
      <c r="N32" s="370">
        <v>917</v>
      </c>
      <c r="O32" s="370">
        <v>774</v>
      </c>
      <c r="P32" s="370">
        <v>612</v>
      </c>
      <c r="Q32" s="370">
        <v>506</v>
      </c>
      <c r="R32" s="370">
        <v>236</v>
      </c>
      <c r="S32" s="370">
        <v>102</v>
      </c>
      <c r="T32" s="370">
        <v>64</v>
      </c>
      <c r="U32" s="370">
        <v>55</v>
      </c>
      <c r="W32" s="371"/>
    </row>
    <row r="33" spans="1:23" s="62" customFormat="1" ht="18.2" customHeight="1">
      <c r="A33" s="745"/>
      <c r="B33" s="736" t="s">
        <v>142</v>
      </c>
      <c r="C33" s="368" t="s">
        <v>518</v>
      </c>
      <c r="D33" s="369">
        <v>39594</v>
      </c>
      <c r="E33" s="370">
        <v>3072</v>
      </c>
      <c r="F33" s="370">
        <v>2770</v>
      </c>
      <c r="G33" s="370">
        <v>2736</v>
      </c>
      <c r="H33" s="370">
        <v>3170</v>
      </c>
      <c r="I33" s="370">
        <v>3581</v>
      </c>
      <c r="J33" s="370">
        <v>3549</v>
      </c>
      <c r="K33" s="370">
        <v>3084</v>
      </c>
      <c r="L33" s="370">
        <v>3452</v>
      </c>
      <c r="M33" s="370">
        <v>2996</v>
      </c>
      <c r="N33" s="370">
        <v>2680</v>
      </c>
      <c r="O33" s="370">
        <v>2432</v>
      </c>
      <c r="P33" s="370">
        <v>2248</v>
      </c>
      <c r="Q33" s="370">
        <v>1686</v>
      </c>
      <c r="R33" s="370">
        <v>1158</v>
      </c>
      <c r="S33" s="370">
        <v>509</v>
      </c>
      <c r="T33" s="370">
        <v>248</v>
      </c>
      <c r="U33" s="370">
        <v>223</v>
      </c>
      <c r="W33" s="371"/>
    </row>
    <row r="34" spans="1:23" s="62" customFormat="1" ht="18.2" customHeight="1">
      <c r="A34" s="745"/>
      <c r="B34" s="736"/>
      <c r="C34" s="368" t="s">
        <v>519</v>
      </c>
      <c r="D34" s="369">
        <v>21345</v>
      </c>
      <c r="E34" s="370">
        <v>1600</v>
      </c>
      <c r="F34" s="370">
        <v>1435</v>
      </c>
      <c r="G34" s="370">
        <v>1427</v>
      </c>
      <c r="H34" s="370">
        <v>1657</v>
      </c>
      <c r="I34" s="370">
        <v>1878</v>
      </c>
      <c r="J34" s="370">
        <v>1945</v>
      </c>
      <c r="K34" s="370">
        <v>1691</v>
      </c>
      <c r="L34" s="370">
        <v>1969</v>
      </c>
      <c r="M34" s="370">
        <v>1625</v>
      </c>
      <c r="N34" s="370">
        <v>1440</v>
      </c>
      <c r="O34" s="370">
        <v>1393</v>
      </c>
      <c r="P34" s="370">
        <v>1328</v>
      </c>
      <c r="Q34" s="370">
        <v>946</v>
      </c>
      <c r="R34" s="370">
        <v>577</v>
      </c>
      <c r="S34" s="370">
        <v>251</v>
      </c>
      <c r="T34" s="370">
        <v>108</v>
      </c>
      <c r="U34" s="370">
        <v>75</v>
      </c>
      <c r="W34" s="371"/>
    </row>
    <row r="35" spans="1:23" s="62" customFormat="1" ht="18.2" customHeight="1">
      <c r="A35" s="745"/>
      <c r="B35" s="736"/>
      <c r="C35" s="368" t="s">
        <v>520</v>
      </c>
      <c r="D35" s="369">
        <v>18249</v>
      </c>
      <c r="E35" s="370">
        <v>1472</v>
      </c>
      <c r="F35" s="370">
        <v>1335</v>
      </c>
      <c r="G35" s="370">
        <v>1309</v>
      </c>
      <c r="H35" s="370">
        <v>1513</v>
      </c>
      <c r="I35" s="370">
        <v>1703</v>
      </c>
      <c r="J35" s="370">
        <v>1604</v>
      </c>
      <c r="K35" s="370">
        <v>1393</v>
      </c>
      <c r="L35" s="370">
        <v>1483</v>
      </c>
      <c r="M35" s="370">
        <v>1371</v>
      </c>
      <c r="N35" s="370">
        <v>1240</v>
      </c>
      <c r="O35" s="370">
        <v>1039</v>
      </c>
      <c r="P35" s="370">
        <v>920</v>
      </c>
      <c r="Q35" s="370">
        <v>740</v>
      </c>
      <c r="R35" s="370">
        <v>581</v>
      </c>
      <c r="S35" s="370">
        <v>258</v>
      </c>
      <c r="T35" s="370">
        <v>140</v>
      </c>
      <c r="U35" s="370">
        <v>148</v>
      </c>
      <c r="W35" s="371"/>
    </row>
    <row r="36" spans="1:23" s="62" customFormat="1" ht="18.2" customHeight="1">
      <c r="A36" s="746" t="s">
        <v>537</v>
      </c>
      <c r="B36" s="736" t="s">
        <v>141</v>
      </c>
      <c r="C36" s="368" t="s">
        <v>518</v>
      </c>
      <c r="D36" s="369">
        <v>3712</v>
      </c>
      <c r="E36" s="373">
        <v>335</v>
      </c>
      <c r="F36" s="373">
        <v>336</v>
      </c>
      <c r="G36" s="373">
        <v>337</v>
      </c>
      <c r="H36" s="373">
        <v>384</v>
      </c>
      <c r="I36" s="373">
        <v>367</v>
      </c>
      <c r="J36" s="373">
        <v>343</v>
      </c>
      <c r="K36" s="373">
        <v>282</v>
      </c>
      <c r="L36" s="373">
        <v>348</v>
      </c>
      <c r="M36" s="373">
        <v>257</v>
      </c>
      <c r="N36" s="373">
        <v>222</v>
      </c>
      <c r="O36" s="373">
        <v>159</v>
      </c>
      <c r="P36" s="373">
        <v>150</v>
      </c>
      <c r="Q36" s="373">
        <v>100</v>
      </c>
      <c r="R36" s="373">
        <v>59</v>
      </c>
      <c r="S36" s="373">
        <v>20</v>
      </c>
      <c r="T36" s="373">
        <v>7</v>
      </c>
      <c r="U36" s="373">
        <v>6</v>
      </c>
      <c r="W36" s="371"/>
    </row>
    <row r="37" spans="1:23" s="62" customFormat="1" ht="18.2" customHeight="1">
      <c r="A37" s="746"/>
      <c r="B37" s="736"/>
      <c r="C37" s="368" t="s">
        <v>519</v>
      </c>
      <c r="D37" s="369">
        <v>2500</v>
      </c>
      <c r="E37" s="370">
        <v>206</v>
      </c>
      <c r="F37" s="370">
        <v>209</v>
      </c>
      <c r="G37" s="370">
        <v>215</v>
      </c>
      <c r="H37" s="370">
        <v>231</v>
      </c>
      <c r="I37" s="370">
        <v>236</v>
      </c>
      <c r="J37" s="370">
        <v>224</v>
      </c>
      <c r="K37" s="370">
        <v>202</v>
      </c>
      <c r="L37" s="370">
        <v>240</v>
      </c>
      <c r="M37" s="370">
        <v>186</v>
      </c>
      <c r="N37" s="370">
        <v>148</v>
      </c>
      <c r="O37" s="370">
        <v>124</v>
      </c>
      <c r="P37" s="370">
        <v>117</v>
      </c>
      <c r="Q37" s="370">
        <v>85</v>
      </c>
      <c r="R37" s="370">
        <v>46</v>
      </c>
      <c r="S37" s="370">
        <v>20</v>
      </c>
      <c r="T37" s="370">
        <v>5</v>
      </c>
      <c r="U37" s="370">
        <v>6</v>
      </c>
      <c r="W37" s="371"/>
    </row>
    <row r="38" spans="1:23" s="62" customFormat="1" ht="18.2" customHeight="1">
      <c r="A38" s="746"/>
      <c r="B38" s="736"/>
      <c r="C38" s="368" t="s">
        <v>520</v>
      </c>
      <c r="D38" s="369">
        <v>1212</v>
      </c>
      <c r="E38" s="370">
        <v>129</v>
      </c>
      <c r="F38" s="370">
        <v>127</v>
      </c>
      <c r="G38" s="370">
        <v>122</v>
      </c>
      <c r="H38" s="370">
        <v>153</v>
      </c>
      <c r="I38" s="370">
        <v>131</v>
      </c>
      <c r="J38" s="370">
        <v>119</v>
      </c>
      <c r="K38" s="370">
        <v>80</v>
      </c>
      <c r="L38" s="370">
        <v>108</v>
      </c>
      <c r="M38" s="370">
        <v>71</v>
      </c>
      <c r="N38" s="370">
        <v>74</v>
      </c>
      <c r="O38" s="370">
        <v>35</v>
      </c>
      <c r="P38" s="370">
        <v>33</v>
      </c>
      <c r="Q38" s="370">
        <v>15</v>
      </c>
      <c r="R38" s="370">
        <v>13</v>
      </c>
      <c r="S38" s="370">
        <v>0</v>
      </c>
      <c r="T38" s="370">
        <v>2</v>
      </c>
      <c r="U38" s="370">
        <v>0</v>
      </c>
      <c r="W38" s="371"/>
    </row>
    <row r="39" spans="1:23" s="62" customFormat="1" ht="18.2" customHeight="1">
      <c r="A39" s="746"/>
      <c r="B39" s="736" t="s">
        <v>142</v>
      </c>
      <c r="C39" s="368" t="s">
        <v>518</v>
      </c>
      <c r="D39" s="369">
        <v>4401</v>
      </c>
      <c r="E39" s="370">
        <v>296</v>
      </c>
      <c r="F39" s="370">
        <v>316</v>
      </c>
      <c r="G39" s="370">
        <v>289</v>
      </c>
      <c r="H39" s="370">
        <v>365</v>
      </c>
      <c r="I39" s="370">
        <v>382</v>
      </c>
      <c r="J39" s="370">
        <v>385</v>
      </c>
      <c r="K39" s="370">
        <v>370</v>
      </c>
      <c r="L39" s="370">
        <v>426</v>
      </c>
      <c r="M39" s="370">
        <v>363</v>
      </c>
      <c r="N39" s="370">
        <v>343</v>
      </c>
      <c r="O39" s="370">
        <v>295</v>
      </c>
      <c r="P39" s="370">
        <v>247</v>
      </c>
      <c r="Q39" s="370">
        <v>167</v>
      </c>
      <c r="R39" s="370">
        <v>96</v>
      </c>
      <c r="S39" s="370">
        <v>31</v>
      </c>
      <c r="T39" s="370">
        <v>16</v>
      </c>
      <c r="U39" s="370">
        <v>14</v>
      </c>
      <c r="W39" s="371"/>
    </row>
    <row r="40" spans="1:23" s="62" customFormat="1" ht="18" customHeight="1">
      <c r="A40" s="746"/>
      <c r="B40" s="736"/>
      <c r="C40" s="368" t="s">
        <v>519</v>
      </c>
      <c r="D40" s="369">
        <v>2825</v>
      </c>
      <c r="E40" s="370">
        <v>181</v>
      </c>
      <c r="F40" s="370">
        <v>189</v>
      </c>
      <c r="G40" s="370">
        <v>189</v>
      </c>
      <c r="H40" s="370">
        <v>227</v>
      </c>
      <c r="I40" s="370">
        <v>243</v>
      </c>
      <c r="J40" s="370">
        <v>239</v>
      </c>
      <c r="K40" s="370">
        <v>231</v>
      </c>
      <c r="L40" s="370">
        <v>270</v>
      </c>
      <c r="M40" s="370">
        <v>237</v>
      </c>
      <c r="N40" s="370">
        <v>219</v>
      </c>
      <c r="O40" s="370">
        <v>208</v>
      </c>
      <c r="P40" s="370">
        <v>170</v>
      </c>
      <c r="Q40" s="370">
        <v>125</v>
      </c>
      <c r="R40" s="370">
        <v>64</v>
      </c>
      <c r="S40" s="370">
        <v>20</v>
      </c>
      <c r="T40" s="370">
        <v>8</v>
      </c>
      <c r="U40" s="370">
        <v>5</v>
      </c>
      <c r="W40" s="371"/>
    </row>
    <row r="41" spans="1:23" s="377" customFormat="1" ht="18.2" customHeight="1" thickBot="1">
      <c r="A41" s="747"/>
      <c r="B41" s="748"/>
      <c r="C41" s="374" t="s">
        <v>520</v>
      </c>
      <c r="D41" s="375">
        <v>1576</v>
      </c>
      <c r="E41" s="376">
        <v>115</v>
      </c>
      <c r="F41" s="376">
        <v>127</v>
      </c>
      <c r="G41" s="376">
        <v>100</v>
      </c>
      <c r="H41" s="376">
        <v>138</v>
      </c>
      <c r="I41" s="376">
        <v>139</v>
      </c>
      <c r="J41" s="376">
        <v>146</v>
      </c>
      <c r="K41" s="376">
        <v>139</v>
      </c>
      <c r="L41" s="376">
        <v>156</v>
      </c>
      <c r="M41" s="376">
        <v>126</v>
      </c>
      <c r="N41" s="376">
        <v>124</v>
      </c>
      <c r="O41" s="376">
        <v>87</v>
      </c>
      <c r="P41" s="376">
        <v>77</v>
      </c>
      <c r="Q41" s="376">
        <v>42</v>
      </c>
      <c r="R41" s="376">
        <v>32</v>
      </c>
      <c r="S41" s="376">
        <v>11</v>
      </c>
      <c r="T41" s="376">
        <v>8</v>
      </c>
      <c r="U41" s="376">
        <v>9</v>
      </c>
      <c r="W41" s="378"/>
    </row>
    <row r="42" spans="1:23" s="62" customFormat="1" ht="21.95" customHeight="1">
      <c r="A42" s="52"/>
      <c r="B42" s="52"/>
      <c r="C42" s="52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</row>
    <row r="43" spans="1:23" s="62" customFormat="1" ht="21.95" customHeight="1">
      <c r="A43" s="52"/>
      <c r="B43" s="52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spans="1:23" s="62" customFormat="1" ht="21.95" customHeight="1">
      <c r="A44" s="52"/>
      <c r="B44" s="52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</row>
    <row r="45" spans="1:23" s="62" customFormat="1" ht="21.95" customHeight="1">
      <c r="A45" s="52"/>
      <c r="B45" s="52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</row>
    <row r="46" spans="1:23" s="62" customFormat="1" ht="21.95" customHeight="1">
      <c r="A46" s="52"/>
      <c r="B46" s="52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</row>
    <row r="47" spans="1:23" s="62" customFormat="1" ht="21.95" customHeight="1">
      <c r="A47" s="52"/>
      <c r="B47" s="52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</row>
    <row r="48" spans="1:23" s="62" customFormat="1" ht="21.95" customHeight="1">
      <c r="A48" s="52"/>
      <c r="B48" s="52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</row>
    <row r="49" spans="1:21" s="62" customFormat="1" ht="21.95" customHeight="1">
      <c r="A49" s="52"/>
      <c r="B49" s="52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</row>
    <row r="50" spans="1:21" s="62" customFormat="1" ht="21.95" customHeight="1">
      <c r="A50" s="52"/>
      <c r="B50" s="52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</row>
    <row r="51" spans="1:21" s="62" customFormat="1" ht="21.95" customHeight="1">
      <c r="A51" s="52"/>
      <c r="B51" s="52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</row>
    <row r="52" spans="1:21" s="62" customFormat="1" ht="21.95" customHeight="1">
      <c r="A52" s="52"/>
      <c r="B52" s="52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</row>
    <row r="53" spans="1:21" s="62" customFormat="1" ht="21.95" customHeight="1">
      <c r="A53" s="52"/>
      <c r="B53" s="52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</row>
    <row r="54" spans="1:21" s="62" customFormat="1" ht="21.95" customHeight="1">
      <c r="A54" s="52"/>
      <c r="B54" s="52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</row>
    <row r="55" spans="1:21" s="62" customFormat="1" ht="21.95" customHeight="1">
      <c r="A55" s="52"/>
      <c r="B55" s="52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</row>
    <row r="56" spans="1:21" s="62" customFormat="1" ht="21.95" customHeight="1">
      <c r="A56" s="52"/>
      <c r="B56" s="52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</row>
    <row r="57" spans="1:21" s="62" customFormat="1" ht="21.95" customHeight="1">
      <c r="A57" s="52"/>
      <c r="B57" s="52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</row>
    <row r="58" spans="1:21" s="62" customFormat="1" ht="21.95" customHeight="1">
      <c r="A58" s="52"/>
      <c r="B58" s="52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</row>
    <row r="59" spans="1:21" ht="21.95" customHeight="1">
      <c r="C59" s="2"/>
      <c r="J59" s="364"/>
      <c r="U59" s="3"/>
    </row>
    <row r="60" spans="1:21" ht="21.95" customHeight="1">
      <c r="C60" s="2"/>
      <c r="J60" s="364"/>
      <c r="U60" s="3"/>
    </row>
    <row r="61" spans="1:21" ht="21.95" customHeight="1">
      <c r="C61" s="2"/>
      <c r="J61" s="364"/>
      <c r="U61" s="3"/>
    </row>
    <row r="62" spans="1:21" ht="21.95" customHeight="1">
      <c r="C62" s="2"/>
      <c r="J62" s="364"/>
      <c r="U62" s="3"/>
    </row>
    <row r="63" spans="1:21" ht="21.95" customHeight="1">
      <c r="C63" s="2"/>
      <c r="J63" s="364"/>
      <c r="U63" s="3"/>
    </row>
    <row r="64" spans="1:21" ht="21.95" customHeight="1">
      <c r="C64" s="2"/>
      <c r="J64" s="364"/>
      <c r="U64" s="3"/>
    </row>
    <row r="65" spans="3:21" ht="21.95" customHeight="1">
      <c r="C65" s="2"/>
      <c r="J65" s="364"/>
      <c r="U65" s="3"/>
    </row>
    <row r="66" spans="3:21" ht="21.95" customHeight="1">
      <c r="C66" s="2"/>
      <c r="J66" s="364"/>
      <c r="U66" s="3"/>
    </row>
    <row r="67" spans="3:21" ht="21.95" customHeight="1">
      <c r="C67" s="2"/>
      <c r="J67" s="364"/>
      <c r="U67" s="3"/>
    </row>
    <row r="68" spans="3:21" ht="21.95" customHeight="1">
      <c r="C68" s="2"/>
      <c r="J68" s="364"/>
      <c r="U68" s="3"/>
    </row>
    <row r="69" spans="3:21" ht="21.95" customHeight="1">
      <c r="C69" s="2"/>
      <c r="J69" s="364"/>
      <c r="U69" s="3"/>
    </row>
    <row r="70" spans="3:21" ht="21.95" customHeight="1">
      <c r="C70" s="2"/>
      <c r="J70" s="364"/>
      <c r="U70" s="3"/>
    </row>
    <row r="71" spans="3:21" ht="21.95" customHeight="1">
      <c r="C71" s="2"/>
      <c r="J71" s="364"/>
      <c r="U71" s="3"/>
    </row>
    <row r="72" spans="3:21" ht="21.95" customHeight="1">
      <c r="C72" s="2"/>
      <c r="J72" s="364"/>
      <c r="U72" s="3"/>
    </row>
    <row r="73" spans="3:21" ht="21.95" customHeight="1">
      <c r="C73" s="2"/>
      <c r="J73" s="364"/>
      <c r="U73" s="3"/>
    </row>
    <row r="74" spans="3:21" ht="21.95" customHeight="1">
      <c r="C74" s="2"/>
      <c r="J74" s="364"/>
      <c r="U74" s="3"/>
    </row>
    <row r="75" spans="3:21" ht="21.95" customHeight="1">
      <c r="C75" s="2"/>
      <c r="J75" s="364"/>
      <c r="U75" s="3"/>
    </row>
    <row r="76" spans="3:21" ht="21.95" customHeight="1">
      <c r="C76" s="2"/>
      <c r="J76" s="364"/>
      <c r="U76" s="3"/>
    </row>
    <row r="77" spans="3:21" ht="21.95" customHeight="1">
      <c r="C77" s="2"/>
      <c r="J77" s="364"/>
      <c r="U77" s="3"/>
    </row>
    <row r="78" spans="3:21" ht="21.95" customHeight="1">
      <c r="C78" s="2"/>
      <c r="J78" s="364"/>
      <c r="U78" s="3"/>
    </row>
    <row r="79" spans="3:21" ht="21.95" customHeight="1">
      <c r="C79" s="2"/>
      <c r="J79" s="364"/>
      <c r="U79" s="3"/>
    </row>
    <row r="80" spans="3:21" ht="21.95" customHeight="1">
      <c r="C80" s="2"/>
      <c r="J80" s="364"/>
      <c r="U80" s="3"/>
    </row>
    <row r="81" spans="3:21" ht="21.95" customHeight="1">
      <c r="C81" s="2"/>
      <c r="J81" s="364"/>
      <c r="U81" s="3"/>
    </row>
  </sheetData>
  <sheetProtection selectLockedCells="1" selectUnlockedCells="1"/>
  <mergeCells count="20">
    <mergeCell ref="A12:A17"/>
    <mergeCell ref="B12:B14"/>
    <mergeCell ref="B15:B17"/>
    <mergeCell ref="A2:I2"/>
    <mergeCell ref="J2:U2"/>
    <mergeCell ref="A6:A11"/>
    <mergeCell ref="B6:B8"/>
    <mergeCell ref="B9:B11"/>
    <mergeCell ref="A18:A23"/>
    <mergeCell ref="B18:B20"/>
    <mergeCell ref="B21:B23"/>
    <mergeCell ref="A24:A29"/>
    <mergeCell ref="B24:B26"/>
    <mergeCell ref="B27:B29"/>
    <mergeCell ref="A30:A35"/>
    <mergeCell ref="B30:B32"/>
    <mergeCell ref="B33:B35"/>
    <mergeCell ref="A36:A41"/>
    <mergeCell ref="B36:B38"/>
    <mergeCell ref="B39:B41"/>
  </mergeCells>
  <phoneticPr fontId="19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8F423-FB7D-44B6-852E-645D1D09C654}">
  <dimension ref="A1:W81"/>
  <sheetViews>
    <sheetView showGridLines="0" view="pageBreakPreview" zoomScaleNormal="120" zoomScaleSheetLayoutView="100" workbookViewId="0">
      <pane xSplit="3" ySplit="5" topLeftCell="D26" activePane="bottomRight" state="frozen"/>
      <selection activeCell="M29" sqref="M29"/>
      <selection pane="topRight" activeCell="M29" sqref="M29"/>
      <selection pane="bottomLeft" activeCell="M29" sqref="M29"/>
      <selection pane="bottomRight" activeCell="M29" sqref="M29"/>
    </sheetView>
  </sheetViews>
  <sheetFormatPr defaultColWidth="10.625" defaultRowHeight="21.95" customHeight="1"/>
  <cols>
    <col min="1" max="1" width="14.125" style="6" customWidth="1"/>
    <col min="2" max="2" width="5.625" style="6" customWidth="1"/>
    <col min="3" max="3" width="17.625" style="6" customWidth="1"/>
    <col min="4" max="8" width="8.625" style="2" customWidth="1"/>
    <col min="9" max="9" width="9.5" style="2" customWidth="1"/>
    <col min="10" max="10" width="7.375" style="2" customWidth="1"/>
    <col min="11" max="20" width="7.375" style="364" customWidth="1"/>
    <col min="21" max="21" width="8.75" style="364" customWidth="1"/>
    <col min="22" max="24" width="10.625" style="3" customWidth="1"/>
    <col min="25" max="16384" width="10.625" style="3"/>
  </cols>
  <sheetData>
    <row r="1" spans="1:23" s="52" customFormat="1" ht="18" customHeight="1">
      <c r="A1" s="88" t="s">
        <v>270</v>
      </c>
      <c r="B1" s="88"/>
      <c r="C1" s="88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5" t="s">
        <v>0</v>
      </c>
    </row>
    <row r="2" spans="1:23" s="86" customFormat="1" ht="24.95" customHeight="1">
      <c r="A2" s="668" t="s">
        <v>538</v>
      </c>
      <c r="B2" s="668"/>
      <c r="C2" s="668"/>
      <c r="D2" s="668"/>
      <c r="E2" s="668"/>
      <c r="F2" s="668"/>
      <c r="G2" s="668"/>
      <c r="H2" s="668"/>
      <c r="I2" s="668"/>
      <c r="J2" s="668" t="s">
        <v>539</v>
      </c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</row>
    <row r="3" spans="1:23" s="62" customFormat="1" ht="15.95" customHeight="1" thickBot="1">
      <c r="A3" s="324"/>
      <c r="B3" s="324"/>
      <c r="C3" s="324"/>
      <c r="D3" s="347"/>
      <c r="E3" s="347"/>
      <c r="F3" s="347"/>
      <c r="G3" s="347"/>
      <c r="H3" s="347"/>
      <c r="I3" s="348" t="s">
        <v>157</v>
      </c>
      <c r="J3" s="347"/>
      <c r="K3" s="80"/>
      <c r="L3" s="80"/>
      <c r="M3" s="347"/>
      <c r="N3" s="347"/>
      <c r="O3" s="347"/>
      <c r="P3" s="347"/>
      <c r="Q3" s="347"/>
      <c r="R3" s="347"/>
      <c r="S3" s="347"/>
      <c r="T3" s="347"/>
      <c r="U3" s="348" t="s">
        <v>10</v>
      </c>
    </row>
    <row r="4" spans="1:23" s="62" customFormat="1" ht="27.95" customHeight="1">
      <c r="A4" s="345" t="s">
        <v>290</v>
      </c>
      <c r="B4" s="64" t="s">
        <v>180</v>
      </c>
      <c r="C4" s="366" t="s">
        <v>507</v>
      </c>
      <c r="D4" s="113" t="s">
        <v>181</v>
      </c>
      <c r="E4" s="113" t="s">
        <v>182</v>
      </c>
      <c r="F4" s="113" t="s">
        <v>183</v>
      </c>
      <c r="G4" s="113" t="s">
        <v>184</v>
      </c>
      <c r="H4" s="113" t="s">
        <v>185</v>
      </c>
      <c r="I4" s="113" t="s">
        <v>186</v>
      </c>
      <c r="J4" s="113" t="s">
        <v>529</v>
      </c>
      <c r="K4" s="114" t="s">
        <v>187</v>
      </c>
      <c r="L4" s="113" t="s">
        <v>188</v>
      </c>
      <c r="M4" s="113" t="s">
        <v>189</v>
      </c>
      <c r="N4" s="113" t="s">
        <v>190</v>
      </c>
      <c r="O4" s="113" t="s">
        <v>191</v>
      </c>
      <c r="P4" s="113" t="s">
        <v>192</v>
      </c>
      <c r="Q4" s="113" t="s">
        <v>193</v>
      </c>
      <c r="R4" s="113" t="s">
        <v>194</v>
      </c>
      <c r="S4" s="113" t="s">
        <v>195</v>
      </c>
      <c r="T4" s="113" t="s">
        <v>196</v>
      </c>
      <c r="U4" s="356" t="s">
        <v>508</v>
      </c>
    </row>
    <row r="5" spans="1:23" s="62" customFormat="1" ht="32.1" customHeight="1" thickBot="1">
      <c r="A5" s="379" t="s">
        <v>490</v>
      </c>
      <c r="B5" s="380" t="s">
        <v>510</v>
      </c>
      <c r="C5" s="380" t="s">
        <v>511</v>
      </c>
      <c r="D5" s="381" t="s">
        <v>530</v>
      </c>
      <c r="E5" s="381" t="s">
        <v>513</v>
      </c>
      <c r="F5" s="382" t="s">
        <v>40</v>
      </c>
      <c r="G5" s="382" t="s">
        <v>514</v>
      </c>
      <c r="H5" s="382" t="s">
        <v>42</v>
      </c>
      <c r="I5" s="382" t="s">
        <v>43</v>
      </c>
      <c r="J5" s="382" t="s">
        <v>44</v>
      </c>
      <c r="K5" s="383" t="s">
        <v>45</v>
      </c>
      <c r="L5" s="382" t="s">
        <v>531</v>
      </c>
      <c r="M5" s="382" t="s">
        <v>47</v>
      </c>
      <c r="N5" s="382" t="s">
        <v>48</v>
      </c>
      <c r="O5" s="382" t="s">
        <v>515</v>
      </c>
      <c r="P5" s="382" t="s">
        <v>50</v>
      </c>
      <c r="Q5" s="382" t="s">
        <v>51</v>
      </c>
      <c r="R5" s="382" t="s">
        <v>52</v>
      </c>
      <c r="S5" s="382" t="s">
        <v>53</v>
      </c>
      <c r="T5" s="382" t="s">
        <v>54</v>
      </c>
      <c r="U5" s="384" t="s">
        <v>516</v>
      </c>
    </row>
    <row r="6" spans="1:23" s="62" customFormat="1" ht="18.2" customHeight="1">
      <c r="A6" s="746" t="s">
        <v>540</v>
      </c>
      <c r="B6" s="736" t="s">
        <v>141</v>
      </c>
      <c r="C6" s="368" t="s">
        <v>518</v>
      </c>
      <c r="D6" s="369">
        <v>4226</v>
      </c>
      <c r="E6" s="370">
        <v>404</v>
      </c>
      <c r="F6" s="370">
        <v>383</v>
      </c>
      <c r="G6" s="370">
        <v>345</v>
      </c>
      <c r="H6" s="370">
        <v>429</v>
      </c>
      <c r="I6" s="370">
        <v>436</v>
      </c>
      <c r="J6" s="370">
        <v>403</v>
      </c>
      <c r="K6" s="370">
        <v>373</v>
      </c>
      <c r="L6" s="370">
        <v>342</v>
      </c>
      <c r="M6" s="370">
        <v>294</v>
      </c>
      <c r="N6" s="370">
        <v>214</v>
      </c>
      <c r="O6" s="370">
        <v>207</v>
      </c>
      <c r="P6" s="370">
        <v>170</v>
      </c>
      <c r="Q6" s="370">
        <v>122</v>
      </c>
      <c r="R6" s="370">
        <v>60</v>
      </c>
      <c r="S6" s="370">
        <v>32</v>
      </c>
      <c r="T6" s="370">
        <v>9</v>
      </c>
      <c r="U6" s="370">
        <v>3</v>
      </c>
      <c r="W6" s="371"/>
    </row>
    <row r="7" spans="1:23" s="62" customFormat="1" ht="18.2" customHeight="1">
      <c r="A7" s="746"/>
      <c r="B7" s="736"/>
      <c r="C7" s="368" t="s">
        <v>519</v>
      </c>
      <c r="D7" s="369">
        <v>2560</v>
      </c>
      <c r="E7" s="370">
        <v>221</v>
      </c>
      <c r="F7" s="370">
        <v>224</v>
      </c>
      <c r="G7" s="370">
        <v>186</v>
      </c>
      <c r="H7" s="370">
        <v>228</v>
      </c>
      <c r="I7" s="370">
        <v>244</v>
      </c>
      <c r="J7" s="370">
        <v>249</v>
      </c>
      <c r="K7" s="370">
        <v>235</v>
      </c>
      <c r="L7" s="370">
        <v>211</v>
      </c>
      <c r="M7" s="370">
        <v>181</v>
      </c>
      <c r="N7" s="370">
        <v>142</v>
      </c>
      <c r="O7" s="370">
        <v>131</v>
      </c>
      <c r="P7" s="370">
        <v>127</v>
      </c>
      <c r="Q7" s="370">
        <v>94</v>
      </c>
      <c r="R7" s="370">
        <v>51</v>
      </c>
      <c r="S7" s="370">
        <v>26</v>
      </c>
      <c r="T7" s="370">
        <v>7</v>
      </c>
      <c r="U7" s="370">
        <v>3</v>
      </c>
      <c r="W7" s="371"/>
    </row>
    <row r="8" spans="1:23" s="62" customFormat="1" ht="18.2" customHeight="1">
      <c r="A8" s="746"/>
      <c r="B8" s="736"/>
      <c r="C8" s="368" t="s">
        <v>520</v>
      </c>
      <c r="D8" s="369">
        <v>1666</v>
      </c>
      <c r="E8" s="370">
        <v>183</v>
      </c>
      <c r="F8" s="370">
        <v>159</v>
      </c>
      <c r="G8" s="370">
        <v>159</v>
      </c>
      <c r="H8" s="370">
        <v>201</v>
      </c>
      <c r="I8" s="370">
        <v>192</v>
      </c>
      <c r="J8" s="370">
        <v>154</v>
      </c>
      <c r="K8" s="370">
        <v>138</v>
      </c>
      <c r="L8" s="370">
        <v>131</v>
      </c>
      <c r="M8" s="370">
        <v>113</v>
      </c>
      <c r="N8" s="370">
        <v>72</v>
      </c>
      <c r="O8" s="370">
        <v>76</v>
      </c>
      <c r="P8" s="370">
        <v>43</v>
      </c>
      <c r="Q8" s="370">
        <v>28</v>
      </c>
      <c r="R8" s="370">
        <v>9</v>
      </c>
      <c r="S8" s="370">
        <v>6</v>
      </c>
      <c r="T8" s="370">
        <v>2</v>
      </c>
      <c r="U8" s="370">
        <v>0</v>
      </c>
      <c r="W8" s="371"/>
    </row>
    <row r="9" spans="1:23" s="62" customFormat="1" ht="18.2" customHeight="1">
      <c r="A9" s="746"/>
      <c r="B9" s="736" t="s">
        <v>142</v>
      </c>
      <c r="C9" s="368" t="s">
        <v>518</v>
      </c>
      <c r="D9" s="369">
        <v>5138</v>
      </c>
      <c r="E9" s="370">
        <v>410</v>
      </c>
      <c r="F9" s="370">
        <v>332</v>
      </c>
      <c r="G9" s="370">
        <v>324</v>
      </c>
      <c r="H9" s="370">
        <v>395</v>
      </c>
      <c r="I9" s="370">
        <v>473</v>
      </c>
      <c r="J9" s="370">
        <v>468</v>
      </c>
      <c r="K9" s="370">
        <v>421</v>
      </c>
      <c r="L9" s="370">
        <v>465</v>
      </c>
      <c r="M9" s="370">
        <v>382</v>
      </c>
      <c r="N9" s="370">
        <v>359</v>
      </c>
      <c r="O9" s="370">
        <v>310</v>
      </c>
      <c r="P9" s="370">
        <v>286</v>
      </c>
      <c r="Q9" s="370">
        <v>216</v>
      </c>
      <c r="R9" s="370">
        <v>167</v>
      </c>
      <c r="S9" s="370">
        <v>80</v>
      </c>
      <c r="T9" s="370">
        <v>27</v>
      </c>
      <c r="U9" s="370">
        <v>23</v>
      </c>
      <c r="W9" s="371"/>
    </row>
    <row r="10" spans="1:23" s="62" customFormat="1" ht="18.2" customHeight="1">
      <c r="A10" s="746"/>
      <c r="B10" s="736"/>
      <c r="C10" s="368" t="s">
        <v>519</v>
      </c>
      <c r="D10" s="369">
        <v>2916</v>
      </c>
      <c r="E10" s="370">
        <v>232</v>
      </c>
      <c r="F10" s="370">
        <v>182</v>
      </c>
      <c r="G10" s="370">
        <v>170</v>
      </c>
      <c r="H10" s="370">
        <v>216</v>
      </c>
      <c r="I10" s="370">
        <v>265</v>
      </c>
      <c r="J10" s="370">
        <v>270</v>
      </c>
      <c r="K10" s="370">
        <v>240</v>
      </c>
      <c r="L10" s="370">
        <v>290</v>
      </c>
      <c r="M10" s="370">
        <v>208</v>
      </c>
      <c r="N10" s="370">
        <v>206</v>
      </c>
      <c r="O10" s="370">
        <v>183</v>
      </c>
      <c r="P10" s="370">
        <v>183</v>
      </c>
      <c r="Q10" s="370">
        <v>129</v>
      </c>
      <c r="R10" s="370">
        <v>80</v>
      </c>
      <c r="S10" s="370">
        <v>38</v>
      </c>
      <c r="T10" s="370">
        <v>13</v>
      </c>
      <c r="U10" s="370">
        <v>11</v>
      </c>
      <c r="W10" s="371"/>
    </row>
    <row r="11" spans="1:23" s="62" customFormat="1" ht="18.2" customHeight="1">
      <c r="A11" s="746"/>
      <c r="B11" s="736"/>
      <c r="C11" s="368" t="s">
        <v>520</v>
      </c>
      <c r="D11" s="369">
        <v>2222</v>
      </c>
      <c r="E11" s="370">
        <v>178</v>
      </c>
      <c r="F11" s="370">
        <v>150</v>
      </c>
      <c r="G11" s="370">
        <v>154</v>
      </c>
      <c r="H11" s="370">
        <v>179</v>
      </c>
      <c r="I11" s="370">
        <v>208</v>
      </c>
      <c r="J11" s="370">
        <v>198</v>
      </c>
      <c r="K11" s="370">
        <v>181</v>
      </c>
      <c r="L11" s="370">
        <v>175</v>
      </c>
      <c r="M11" s="370">
        <v>174</v>
      </c>
      <c r="N11" s="370">
        <v>153</v>
      </c>
      <c r="O11" s="370">
        <v>127</v>
      </c>
      <c r="P11" s="370">
        <v>103</v>
      </c>
      <c r="Q11" s="370">
        <v>87</v>
      </c>
      <c r="R11" s="370">
        <v>87</v>
      </c>
      <c r="S11" s="370">
        <v>42</v>
      </c>
      <c r="T11" s="370">
        <v>14</v>
      </c>
      <c r="U11" s="370">
        <v>12</v>
      </c>
      <c r="W11" s="371"/>
    </row>
    <row r="12" spans="1:23" s="62" customFormat="1" ht="18.2" customHeight="1">
      <c r="A12" s="746" t="s">
        <v>541</v>
      </c>
      <c r="B12" s="736" t="s">
        <v>141</v>
      </c>
      <c r="C12" s="368" t="s">
        <v>518</v>
      </c>
      <c r="D12" s="369">
        <v>3436</v>
      </c>
      <c r="E12" s="370">
        <v>262</v>
      </c>
      <c r="F12" s="370">
        <v>294</v>
      </c>
      <c r="G12" s="370">
        <v>326</v>
      </c>
      <c r="H12" s="370">
        <v>316</v>
      </c>
      <c r="I12" s="370">
        <v>365</v>
      </c>
      <c r="J12" s="370">
        <v>362</v>
      </c>
      <c r="K12" s="370">
        <v>245</v>
      </c>
      <c r="L12" s="370">
        <v>254</v>
      </c>
      <c r="M12" s="370">
        <v>204</v>
      </c>
      <c r="N12" s="370">
        <v>200</v>
      </c>
      <c r="O12" s="370">
        <v>169</v>
      </c>
      <c r="P12" s="370">
        <v>158</v>
      </c>
      <c r="Q12" s="370">
        <v>132</v>
      </c>
      <c r="R12" s="370">
        <v>72</v>
      </c>
      <c r="S12" s="370">
        <v>45</v>
      </c>
      <c r="T12" s="370">
        <v>17</v>
      </c>
      <c r="U12" s="370">
        <v>15</v>
      </c>
      <c r="W12" s="371"/>
    </row>
    <row r="13" spans="1:23" s="62" customFormat="1" ht="18.2" customHeight="1">
      <c r="A13" s="746"/>
      <c r="B13" s="736"/>
      <c r="C13" s="368" t="s">
        <v>519</v>
      </c>
      <c r="D13" s="369">
        <v>1872</v>
      </c>
      <c r="E13" s="370">
        <v>124</v>
      </c>
      <c r="F13" s="370">
        <v>116</v>
      </c>
      <c r="G13" s="370">
        <v>136</v>
      </c>
      <c r="H13" s="370">
        <v>128</v>
      </c>
      <c r="I13" s="370">
        <v>171</v>
      </c>
      <c r="J13" s="370">
        <v>209</v>
      </c>
      <c r="K13" s="370">
        <v>129</v>
      </c>
      <c r="L13" s="370">
        <v>149</v>
      </c>
      <c r="M13" s="370">
        <v>121</v>
      </c>
      <c r="N13" s="370">
        <v>120</v>
      </c>
      <c r="O13" s="370">
        <v>104</v>
      </c>
      <c r="P13" s="370">
        <v>127</v>
      </c>
      <c r="Q13" s="370">
        <v>105</v>
      </c>
      <c r="R13" s="370">
        <v>65</v>
      </c>
      <c r="S13" s="370">
        <v>38</v>
      </c>
      <c r="T13" s="370">
        <v>16</v>
      </c>
      <c r="U13" s="370">
        <v>14</v>
      </c>
      <c r="W13" s="371"/>
    </row>
    <row r="14" spans="1:23" s="62" customFormat="1" ht="18.2" customHeight="1">
      <c r="A14" s="746"/>
      <c r="B14" s="736"/>
      <c r="C14" s="368" t="s">
        <v>520</v>
      </c>
      <c r="D14" s="369">
        <v>1564</v>
      </c>
      <c r="E14" s="370">
        <v>138</v>
      </c>
      <c r="F14" s="370">
        <v>178</v>
      </c>
      <c r="G14" s="370">
        <v>190</v>
      </c>
      <c r="H14" s="370">
        <v>188</v>
      </c>
      <c r="I14" s="370">
        <v>194</v>
      </c>
      <c r="J14" s="370">
        <v>153</v>
      </c>
      <c r="K14" s="370">
        <v>116</v>
      </c>
      <c r="L14" s="370">
        <v>105</v>
      </c>
      <c r="M14" s="370">
        <v>83</v>
      </c>
      <c r="N14" s="370">
        <v>80</v>
      </c>
      <c r="O14" s="370">
        <v>65</v>
      </c>
      <c r="P14" s="370">
        <v>31</v>
      </c>
      <c r="Q14" s="370">
        <v>27</v>
      </c>
      <c r="R14" s="370">
        <v>7</v>
      </c>
      <c r="S14" s="370">
        <v>7</v>
      </c>
      <c r="T14" s="370">
        <v>1</v>
      </c>
      <c r="U14" s="370">
        <v>1</v>
      </c>
      <c r="W14" s="371"/>
    </row>
    <row r="15" spans="1:23" s="62" customFormat="1" ht="18.2" customHeight="1">
      <c r="A15" s="746"/>
      <c r="B15" s="736" t="s">
        <v>142</v>
      </c>
      <c r="C15" s="368" t="s">
        <v>518</v>
      </c>
      <c r="D15" s="369">
        <v>3771</v>
      </c>
      <c r="E15" s="370">
        <v>284</v>
      </c>
      <c r="F15" s="370">
        <v>279</v>
      </c>
      <c r="G15" s="370">
        <v>280</v>
      </c>
      <c r="H15" s="370">
        <v>336</v>
      </c>
      <c r="I15" s="370">
        <v>358</v>
      </c>
      <c r="J15" s="370">
        <v>325</v>
      </c>
      <c r="K15" s="370">
        <v>271</v>
      </c>
      <c r="L15" s="370">
        <v>314</v>
      </c>
      <c r="M15" s="370">
        <v>268</v>
      </c>
      <c r="N15" s="370">
        <v>243</v>
      </c>
      <c r="O15" s="370">
        <v>216</v>
      </c>
      <c r="P15" s="370">
        <v>215</v>
      </c>
      <c r="Q15" s="370">
        <v>155</v>
      </c>
      <c r="R15" s="370">
        <v>109</v>
      </c>
      <c r="S15" s="370">
        <v>55</v>
      </c>
      <c r="T15" s="370">
        <v>32</v>
      </c>
      <c r="U15" s="370">
        <v>31</v>
      </c>
      <c r="W15" s="371"/>
    </row>
    <row r="16" spans="1:23" s="62" customFormat="1" ht="18.2" customHeight="1">
      <c r="A16" s="746"/>
      <c r="B16" s="736"/>
      <c r="C16" s="368" t="s">
        <v>519</v>
      </c>
      <c r="D16" s="369">
        <v>1879</v>
      </c>
      <c r="E16" s="370">
        <v>137</v>
      </c>
      <c r="F16" s="370">
        <v>122</v>
      </c>
      <c r="G16" s="370">
        <v>117</v>
      </c>
      <c r="H16" s="370">
        <v>147</v>
      </c>
      <c r="I16" s="370">
        <v>178</v>
      </c>
      <c r="J16" s="370">
        <v>167</v>
      </c>
      <c r="K16" s="370">
        <v>135</v>
      </c>
      <c r="L16" s="370">
        <v>160</v>
      </c>
      <c r="M16" s="370">
        <v>115</v>
      </c>
      <c r="N16" s="370">
        <v>107</v>
      </c>
      <c r="O16" s="370">
        <v>112</v>
      </c>
      <c r="P16" s="370">
        <v>141</v>
      </c>
      <c r="Q16" s="370">
        <v>101</v>
      </c>
      <c r="R16" s="370">
        <v>68</v>
      </c>
      <c r="S16" s="370">
        <v>34</v>
      </c>
      <c r="T16" s="370">
        <v>21</v>
      </c>
      <c r="U16" s="370">
        <v>17</v>
      </c>
      <c r="W16" s="371"/>
    </row>
    <row r="17" spans="1:23" s="62" customFormat="1" ht="18.2" customHeight="1">
      <c r="A17" s="746"/>
      <c r="B17" s="736"/>
      <c r="C17" s="368" t="s">
        <v>520</v>
      </c>
      <c r="D17" s="369">
        <v>1892</v>
      </c>
      <c r="E17" s="370">
        <v>147</v>
      </c>
      <c r="F17" s="370">
        <v>157</v>
      </c>
      <c r="G17" s="370">
        <v>163</v>
      </c>
      <c r="H17" s="370">
        <v>189</v>
      </c>
      <c r="I17" s="370">
        <v>180</v>
      </c>
      <c r="J17" s="370">
        <v>158</v>
      </c>
      <c r="K17" s="370">
        <v>136</v>
      </c>
      <c r="L17" s="370">
        <v>154</v>
      </c>
      <c r="M17" s="370">
        <v>153</v>
      </c>
      <c r="N17" s="370">
        <v>136</v>
      </c>
      <c r="O17" s="370">
        <v>104</v>
      </c>
      <c r="P17" s="370">
        <v>74</v>
      </c>
      <c r="Q17" s="370">
        <v>54</v>
      </c>
      <c r="R17" s="370">
        <v>41</v>
      </c>
      <c r="S17" s="370">
        <v>21</v>
      </c>
      <c r="T17" s="370">
        <v>11</v>
      </c>
      <c r="U17" s="370">
        <v>14</v>
      </c>
      <c r="W17" s="371"/>
    </row>
    <row r="18" spans="1:23" s="62" customFormat="1" ht="18.2" customHeight="1">
      <c r="A18" s="746" t="s">
        <v>542</v>
      </c>
      <c r="B18" s="736" t="s">
        <v>141</v>
      </c>
      <c r="C18" s="368" t="s">
        <v>518</v>
      </c>
      <c r="D18" s="369">
        <v>2121</v>
      </c>
      <c r="E18" s="370">
        <v>189</v>
      </c>
      <c r="F18" s="370">
        <v>214</v>
      </c>
      <c r="G18" s="370">
        <v>181</v>
      </c>
      <c r="H18" s="370">
        <v>200</v>
      </c>
      <c r="I18" s="370">
        <v>223</v>
      </c>
      <c r="J18" s="370">
        <v>214</v>
      </c>
      <c r="K18" s="370">
        <v>165</v>
      </c>
      <c r="L18" s="370">
        <v>182</v>
      </c>
      <c r="M18" s="370">
        <v>139</v>
      </c>
      <c r="N18" s="370">
        <v>119</v>
      </c>
      <c r="O18" s="370">
        <v>90</v>
      </c>
      <c r="P18" s="370">
        <v>96</v>
      </c>
      <c r="Q18" s="370">
        <v>62</v>
      </c>
      <c r="R18" s="370">
        <v>28</v>
      </c>
      <c r="S18" s="370">
        <v>9</v>
      </c>
      <c r="T18" s="370">
        <v>5</v>
      </c>
      <c r="U18" s="370">
        <v>5</v>
      </c>
      <c r="W18" s="371"/>
    </row>
    <row r="19" spans="1:23" s="62" customFormat="1" ht="18.2" customHeight="1">
      <c r="A19" s="746"/>
      <c r="B19" s="736"/>
      <c r="C19" s="368" t="s">
        <v>519</v>
      </c>
      <c r="D19" s="369">
        <v>1295</v>
      </c>
      <c r="E19" s="370">
        <v>101</v>
      </c>
      <c r="F19" s="370">
        <v>119</v>
      </c>
      <c r="G19" s="370">
        <v>112</v>
      </c>
      <c r="H19" s="370">
        <v>101</v>
      </c>
      <c r="I19" s="370">
        <v>131</v>
      </c>
      <c r="J19" s="370">
        <v>130</v>
      </c>
      <c r="K19" s="370">
        <v>102</v>
      </c>
      <c r="L19" s="370">
        <v>117</v>
      </c>
      <c r="M19" s="370">
        <v>89</v>
      </c>
      <c r="N19" s="370">
        <v>79</v>
      </c>
      <c r="O19" s="370">
        <v>64</v>
      </c>
      <c r="P19" s="370">
        <v>68</v>
      </c>
      <c r="Q19" s="370">
        <v>45</v>
      </c>
      <c r="R19" s="370">
        <v>24</v>
      </c>
      <c r="S19" s="370">
        <v>7</v>
      </c>
      <c r="T19" s="370">
        <v>3</v>
      </c>
      <c r="U19" s="370">
        <v>3</v>
      </c>
      <c r="W19" s="371"/>
    </row>
    <row r="20" spans="1:23" s="62" customFormat="1" ht="18.2" customHeight="1">
      <c r="A20" s="746"/>
      <c r="B20" s="736"/>
      <c r="C20" s="368" t="s">
        <v>520</v>
      </c>
      <c r="D20" s="369">
        <v>826</v>
      </c>
      <c r="E20" s="370">
        <v>88</v>
      </c>
      <c r="F20" s="370">
        <v>95</v>
      </c>
      <c r="G20" s="370">
        <v>69</v>
      </c>
      <c r="H20" s="370">
        <v>99</v>
      </c>
      <c r="I20" s="370">
        <v>92</v>
      </c>
      <c r="J20" s="370">
        <v>84</v>
      </c>
      <c r="K20" s="370">
        <v>63</v>
      </c>
      <c r="L20" s="370">
        <v>65</v>
      </c>
      <c r="M20" s="370">
        <v>50</v>
      </c>
      <c r="N20" s="370">
        <v>40</v>
      </c>
      <c r="O20" s="370">
        <v>26</v>
      </c>
      <c r="P20" s="370">
        <v>28</v>
      </c>
      <c r="Q20" s="370">
        <v>17</v>
      </c>
      <c r="R20" s="370">
        <v>4</v>
      </c>
      <c r="S20" s="370">
        <v>2</v>
      </c>
      <c r="T20" s="370">
        <v>2</v>
      </c>
      <c r="U20" s="370">
        <v>2</v>
      </c>
      <c r="W20" s="371"/>
    </row>
    <row r="21" spans="1:23" s="62" customFormat="1" ht="18.2" customHeight="1">
      <c r="A21" s="746"/>
      <c r="B21" s="736" t="s">
        <v>142</v>
      </c>
      <c r="C21" s="368" t="s">
        <v>518</v>
      </c>
      <c r="D21" s="369">
        <v>2423</v>
      </c>
      <c r="E21" s="370">
        <v>197</v>
      </c>
      <c r="F21" s="370">
        <v>170</v>
      </c>
      <c r="G21" s="370">
        <v>193</v>
      </c>
      <c r="H21" s="370">
        <v>190</v>
      </c>
      <c r="I21" s="370">
        <v>228</v>
      </c>
      <c r="J21" s="370">
        <v>232</v>
      </c>
      <c r="K21" s="370">
        <v>185</v>
      </c>
      <c r="L21" s="370">
        <v>223</v>
      </c>
      <c r="M21" s="370">
        <v>181</v>
      </c>
      <c r="N21" s="370">
        <v>176</v>
      </c>
      <c r="O21" s="370">
        <v>117</v>
      </c>
      <c r="P21" s="370">
        <v>154</v>
      </c>
      <c r="Q21" s="370">
        <v>93</v>
      </c>
      <c r="R21" s="370">
        <v>45</v>
      </c>
      <c r="S21" s="370">
        <v>22</v>
      </c>
      <c r="T21" s="370">
        <v>14</v>
      </c>
      <c r="U21" s="370">
        <v>3</v>
      </c>
      <c r="W21" s="371"/>
    </row>
    <row r="22" spans="1:23" s="62" customFormat="1" ht="18.2" customHeight="1">
      <c r="A22" s="746"/>
      <c r="B22" s="736"/>
      <c r="C22" s="368" t="s">
        <v>519</v>
      </c>
      <c r="D22" s="369">
        <v>1377</v>
      </c>
      <c r="E22" s="370">
        <v>103</v>
      </c>
      <c r="F22" s="370">
        <v>97</v>
      </c>
      <c r="G22" s="370">
        <v>103</v>
      </c>
      <c r="H22" s="370">
        <v>94</v>
      </c>
      <c r="I22" s="370">
        <v>125</v>
      </c>
      <c r="J22" s="370">
        <v>139</v>
      </c>
      <c r="K22" s="370">
        <v>105</v>
      </c>
      <c r="L22" s="370">
        <v>129</v>
      </c>
      <c r="M22" s="370">
        <v>96</v>
      </c>
      <c r="N22" s="370">
        <v>108</v>
      </c>
      <c r="O22" s="370">
        <v>74</v>
      </c>
      <c r="P22" s="370">
        <v>101</v>
      </c>
      <c r="Q22" s="370">
        <v>55</v>
      </c>
      <c r="R22" s="370">
        <v>23</v>
      </c>
      <c r="S22" s="370">
        <v>13</v>
      </c>
      <c r="T22" s="370">
        <v>10</v>
      </c>
      <c r="U22" s="370">
        <v>2</v>
      </c>
      <c r="W22" s="371"/>
    </row>
    <row r="23" spans="1:23" s="62" customFormat="1" ht="18.2" customHeight="1">
      <c r="A23" s="746"/>
      <c r="B23" s="736"/>
      <c r="C23" s="368" t="s">
        <v>520</v>
      </c>
      <c r="D23" s="369">
        <v>1046</v>
      </c>
      <c r="E23" s="370">
        <v>94</v>
      </c>
      <c r="F23" s="370">
        <v>73</v>
      </c>
      <c r="G23" s="370">
        <v>90</v>
      </c>
      <c r="H23" s="370">
        <v>96</v>
      </c>
      <c r="I23" s="370">
        <v>103</v>
      </c>
      <c r="J23" s="370">
        <v>93</v>
      </c>
      <c r="K23" s="370">
        <v>80</v>
      </c>
      <c r="L23" s="370">
        <v>94</v>
      </c>
      <c r="M23" s="370">
        <v>85</v>
      </c>
      <c r="N23" s="370">
        <v>68</v>
      </c>
      <c r="O23" s="370">
        <v>43</v>
      </c>
      <c r="P23" s="370">
        <v>53</v>
      </c>
      <c r="Q23" s="370">
        <v>38</v>
      </c>
      <c r="R23" s="370">
        <v>22</v>
      </c>
      <c r="S23" s="370">
        <v>9</v>
      </c>
      <c r="T23" s="370">
        <v>4</v>
      </c>
      <c r="U23" s="370">
        <v>1</v>
      </c>
      <c r="W23" s="371"/>
    </row>
    <row r="24" spans="1:23" s="62" customFormat="1" ht="18.2" customHeight="1">
      <c r="A24" s="746" t="s">
        <v>543</v>
      </c>
      <c r="B24" s="736" t="s">
        <v>141</v>
      </c>
      <c r="C24" s="368" t="s">
        <v>518</v>
      </c>
      <c r="D24" s="369">
        <v>2348</v>
      </c>
      <c r="E24" s="370">
        <v>194</v>
      </c>
      <c r="F24" s="370">
        <v>181</v>
      </c>
      <c r="G24" s="370">
        <v>222</v>
      </c>
      <c r="H24" s="370">
        <v>257</v>
      </c>
      <c r="I24" s="370">
        <v>228</v>
      </c>
      <c r="J24" s="370">
        <v>191</v>
      </c>
      <c r="K24" s="370">
        <v>167</v>
      </c>
      <c r="L24" s="370">
        <v>188</v>
      </c>
      <c r="M24" s="370">
        <v>214</v>
      </c>
      <c r="N24" s="370">
        <v>139</v>
      </c>
      <c r="O24" s="370">
        <v>126</v>
      </c>
      <c r="P24" s="370">
        <v>102</v>
      </c>
      <c r="Q24" s="370">
        <v>72</v>
      </c>
      <c r="R24" s="370">
        <v>41</v>
      </c>
      <c r="S24" s="370">
        <v>14</v>
      </c>
      <c r="T24" s="370">
        <v>4</v>
      </c>
      <c r="U24" s="370">
        <v>8</v>
      </c>
      <c r="W24" s="371"/>
    </row>
    <row r="25" spans="1:23" s="62" customFormat="1" ht="18.2" customHeight="1">
      <c r="A25" s="746"/>
      <c r="B25" s="736"/>
      <c r="C25" s="368" t="s">
        <v>519</v>
      </c>
      <c r="D25" s="369">
        <v>1706</v>
      </c>
      <c r="E25" s="370">
        <v>130</v>
      </c>
      <c r="F25" s="370">
        <v>129</v>
      </c>
      <c r="G25" s="370">
        <v>148</v>
      </c>
      <c r="H25" s="370">
        <v>174</v>
      </c>
      <c r="I25" s="370">
        <v>158</v>
      </c>
      <c r="J25" s="370">
        <v>140</v>
      </c>
      <c r="K25" s="370">
        <v>120</v>
      </c>
      <c r="L25" s="370">
        <v>148</v>
      </c>
      <c r="M25" s="370">
        <v>154</v>
      </c>
      <c r="N25" s="370">
        <v>105</v>
      </c>
      <c r="O25" s="370">
        <v>100</v>
      </c>
      <c r="P25" s="370">
        <v>79</v>
      </c>
      <c r="Q25" s="370">
        <v>61</v>
      </c>
      <c r="R25" s="370">
        <v>36</v>
      </c>
      <c r="S25" s="370">
        <v>14</v>
      </c>
      <c r="T25" s="370">
        <v>3</v>
      </c>
      <c r="U25" s="370">
        <v>7</v>
      </c>
      <c r="W25" s="371"/>
    </row>
    <row r="26" spans="1:23" s="62" customFormat="1" ht="18.2" customHeight="1">
      <c r="A26" s="746"/>
      <c r="B26" s="736"/>
      <c r="C26" s="368" t="s">
        <v>520</v>
      </c>
      <c r="D26" s="369">
        <v>642</v>
      </c>
      <c r="E26" s="370">
        <v>64</v>
      </c>
      <c r="F26" s="370">
        <v>52</v>
      </c>
      <c r="G26" s="370">
        <v>74</v>
      </c>
      <c r="H26" s="370">
        <v>83</v>
      </c>
      <c r="I26" s="370">
        <v>70</v>
      </c>
      <c r="J26" s="370">
        <v>51</v>
      </c>
      <c r="K26" s="370">
        <v>47</v>
      </c>
      <c r="L26" s="370">
        <v>40</v>
      </c>
      <c r="M26" s="370">
        <v>60</v>
      </c>
      <c r="N26" s="370">
        <v>34</v>
      </c>
      <c r="O26" s="370">
        <v>26</v>
      </c>
      <c r="P26" s="370">
        <v>23</v>
      </c>
      <c r="Q26" s="370">
        <v>11</v>
      </c>
      <c r="R26" s="370">
        <v>5</v>
      </c>
      <c r="S26" s="370">
        <v>0</v>
      </c>
      <c r="T26" s="370">
        <v>1</v>
      </c>
      <c r="U26" s="370">
        <v>1</v>
      </c>
      <c r="W26" s="371"/>
    </row>
    <row r="27" spans="1:23" s="62" customFormat="1" ht="18.2" customHeight="1">
      <c r="A27" s="746"/>
      <c r="B27" s="736" t="s">
        <v>142</v>
      </c>
      <c r="C27" s="368" t="s">
        <v>518</v>
      </c>
      <c r="D27" s="369">
        <v>2533</v>
      </c>
      <c r="E27" s="370">
        <v>192</v>
      </c>
      <c r="F27" s="370">
        <v>203</v>
      </c>
      <c r="G27" s="370">
        <v>215</v>
      </c>
      <c r="H27" s="370">
        <v>192</v>
      </c>
      <c r="I27" s="370">
        <v>207</v>
      </c>
      <c r="J27" s="370">
        <v>204</v>
      </c>
      <c r="K27" s="370">
        <v>182</v>
      </c>
      <c r="L27" s="370">
        <v>247</v>
      </c>
      <c r="M27" s="370">
        <v>251</v>
      </c>
      <c r="N27" s="370">
        <v>198</v>
      </c>
      <c r="O27" s="370">
        <v>152</v>
      </c>
      <c r="P27" s="370">
        <v>138</v>
      </c>
      <c r="Q27" s="370">
        <v>83</v>
      </c>
      <c r="R27" s="370">
        <v>47</v>
      </c>
      <c r="S27" s="370">
        <v>14</v>
      </c>
      <c r="T27" s="370">
        <v>6</v>
      </c>
      <c r="U27" s="370">
        <v>2</v>
      </c>
      <c r="W27" s="371"/>
    </row>
    <row r="28" spans="1:23" s="62" customFormat="1" ht="18.2" customHeight="1">
      <c r="A28" s="746"/>
      <c r="B28" s="736"/>
      <c r="C28" s="368" t="s">
        <v>519</v>
      </c>
      <c r="D28" s="369">
        <v>1767</v>
      </c>
      <c r="E28" s="370">
        <v>123</v>
      </c>
      <c r="F28" s="370">
        <v>143</v>
      </c>
      <c r="G28" s="370">
        <v>136</v>
      </c>
      <c r="H28" s="370">
        <v>127</v>
      </c>
      <c r="I28" s="370">
        <v>146</v>
      </c>
      <c r="J28" s="370">
        <v>139</v>
      </c>
      <c r="K28" s="370">
        <v>134</v>
      </c>
      <c r="L28" s="370">
        <v>164</v>
      </c>
      <c r="M28" s="370">
        <v>183</v>
      </c>
      <c r="N28" s="370">
        <v>146</v>
      </c>
      <c r="O28" s="370">
        <v>111</v>
      </c>
      <c r="P28" s="370">
        <v>107</v>
      </c>
      <c r="Q28" s="370">
        <v>60</v>
      </c>
      <c r="R28" s="370">
        <v>33</v>
      </c>
      <c r="S28" s="370">
        <v>9</v>
      </c>
      <c r="T28" s="370">
        <v>5</v>
      </c>
      <c r="U28" s="370">
        <v>1</v>
      </c>
      <c r="W28" s="371"/>
    </row>
    <row r="29" spans="1:23" s="62" customFormat="1" ht="18.2" customHeight="1">
      <c r="A29" s="746"/>
      <c r="B29" s="736"/>
      <c r="C29" s="368" t="s">
        <v>520</v>
      </c>
      <c r="D29" s="369">
        <v>766</v>
      </c>
      <c r="E29" s="370">
        <v>69</v>
      </c>
      <c r="F29" s="370">
        <v>60</v>
      </c>
      <c r="G29" s="370">
        <v>79</v>
      </c>
      <c r="H29" s="370">
        <v>65</v>
      </c>
      <c r="I29" s="370">
        <v>61</v>
      </c>
      <c r="J29" s="370">
        <v>65</v>
      </c>
      <c r="K29" s="370">
        <v>48</v>
      </c>
      <c r="L29" s="370">
        <v>83</v>
      </c>
      <c r="M29" s="370">
        <v>68</v>
      </c>
      <c r="N29" s="370">
        <v>52</v>
      </c>
      <c r="O29" s="370">
        <v>41</v>
      </c>
      <c r="P29" s="370">
        <v>31</v>
      </c>
      <c r="Q29" s="370">
        <v>23</v>
      </c>
      <c r="R29" s="370">
        <v>14</v>
      </c>
      <c r="S29" s="370">
        <v>5</v>
      </c>
      <c r="T29" s="370">
        <v>1</v>
      </c>
      <c r="U29" s="370">
        <v>1</v>
      </c>
      <c r="W29" s="371"/>
    </row>
    <row r="30" spans="1:23" s="62" customFormat="1" ht="18.2" customHeight="1">
      <c r="A30" s="746" t="s">
        <v>544</v>
      </c>
      <c r="B30" s="736" t="s">
        <v>141</v>
      </c>
      <c r="C30" s="368" t="s">
        <v>518</v>
      </c>
      <c r="D30" s="369">
        <v>1872</v>
      </c>
      <c r="E30" s="370">
        <v>161</v>
      </c>
      <c r="F30" s="370">
        <v>134</v>
      </c>
      <c r="G30" s="370">
        <v>154</v>
      </c>
      <c r="H30" s="370">
        <v>158</v>
      </c>
      <c r="I30" s="370">
        <v>179</v>
      </c>
      <c r="J30" s="370">
        <v>205</v>
      </c>
      <c r="K30" s="370">
        <v>157</v>
      </c>
      <c r="L30" s="370">
        <v>153</v>
      </c>
      <c r="M30" s="370">
        <v>99</v>
      </c>
      <c r="N30" s="370">
        <v>101</v>
      </c>
      <c r="O30" s="370">
        <v>101</v>
      </c>
      <c r="P30" s="370">
        <v>109</v>
      </c>
      <c r="Q30" s="370">
        <v>82</v>
      </c>
      <c r="R30" s="370">
        <v>52</v>
      </c>
      <c r="S30" s="370">
        <v>17</v>
      </c>
      <c r="T30" s="370">
        <v>8</v>
      </c>
      <c r="U30" s="370">
        <v>2</v>
      </c>
      <c r="W30" s="371"/>
    </row>
    <row r="31" spans="1:23" s="62" customFormat="1" ht="18.2" customHeight="1">
      <c r="A31" s="746"/>
      <c r="B31" s="736"/>
      <c r="C31" s="368" t="s">
        <v>519</v>
      </c>
      <c r="D31" s="369">
        <v>1418</v>
      </c>
      <c r="E31" s="370">
        <v>115</v>
      </c>
      <c r="F31" s="370">
        <v>94</v>
      </c>
      <c r="G31" s="370">
        <v>99</v>
      </c>
      <c r="H31" s="370">
        <v>110</v>
      </c>
      <c r="I31" s="370">
        <v>133</v>
      </c>
      <c r="J31" s="370">
        <v>158</v>
      </c>
      <c r="K31" s="370">
        <v>124</v>
      </c>
      <c r="L31" s="370">
        <v>118</v>
      </c>
      <c r="M31" s="370">
        <v>69</v>
      </c>
      <c r="N31" s="370">
        <v>79</v>
      </c>
      <c r="O31" s="370">
        <v>78</v>
      </c>
      <c r="P31" s="370">
        <v>95</v>
      </c>
      <c r="Q31" s="370">
        <v>72</v>
      </c>
      <c r="R31" s="370">
        <v>50</v>
      </c>
      <c r="S31" s="370">
        <v>16</v>
      </c>
      <c r="T31" s="370">
        <v>6</v>
      </c>
      <c r="U31" s="370">
        <v>2</v>
      </c>
      <c r="W31" s="371"/>
    </row>
    <row r="32" spans="1:23" s="62" customFormat="1" ht="18.2" customHeight="1">
      <c r="A32" s="746"/>
      <c r="B32" s="736"/>
      <c r="C32" s="368" t="s">
        <v>520</v>
      </c>
      <c r="D32" s="369">
        <v>454</v>
      </c>
      <c r="E32" s="370">
        <v>46</v>
      </c>
      <c r="F32" s="370">
        <v>40</v>
      </c>
      <c r="G32" s="370">
        <v>55</v>
      </c>
      <c r="H32" s="370">
        <v>48</v>
      </c>
      <c r="I32" s="370">
        <v>46</v>
      </c>
      <c r="J32" s="370">
        <v>47</v>
      </c>
      <c r="K32" s="370">
        <v>33</v>
      </c>
      <c r="L32" s="370">
        <v>35</v>
      </c>
      <c r="M32" s="370">
        <v>30</v>
      </c>
      <c r="N32" s="370">
        <v>22</v>
      </c>
      <c r="O32" s="370">
        <v>23</v>
      </c>
      <c r="P32" s="370">
        <v>14</v>
      </c>
      <c r="Q32" s="370">
        <v>10</v>
      </c>
      <c r="R32" s="370">
        <v>2</v>
      </c>
      <c r="S32" s="370">
        <v>1</v>
      </c>
      <c r="T32" s="370">
        <v>2</v>
      </c>
      <c r="U32" s="370">
        <v>0</v>
      </c>
      <c r="W32" s="371"/>
    </row>
    <row r="33" spans="1:23" s="62" customFormat="1" ht="18.2" customHeight="1">
      <c r="A33" s="746"/>
      <c r="B33" s="736" t="s">
        <v>142</v>
      </c>
      <c r="C33" s="368" t="s">
        <v>518</v>
      </c>
      <c r="D33" s="369">
        <v>1874</v>
      </c>
      <c r="E33" s="370">
        <v>148</v>
      </c>
      <c r="F33" s="370">
        <v>129</v>
      </c>
      <c r="G33" s="370">
        <v>140</v>
      </c>
      <c r="H33" s="370">
        <v>142</v>
      </c>
      <c r="I33" s="370">
        <v>180</v>
      </c>
      <c r="J33" s="370">
        <v>159</v>
      </c>
      <c r="K33" s="370">
        <v>157</v>
      </c>
      <c r="L33" s="370">
        <v>164</v>
      </c>
      <c r="M33" s="370">
        <v>160</v>
      </c>
      <c r="N33" s="370">
        <v>110</v>
      </c>
      <c r="O33" s="370">
        <v>136</v>
      </c>
      <c r="P33" s="370">
        <v>114</v>
      </c>
      <c r="Q33" s="370">
        <v>60</v>
      </c>
      <c r="R33" s="370">
        <v>44</v>
      </c>
      <c r="S33" s="370">
        <v>19</v>
      </c>
      <c r="T33" s="370">
        <v>9</v>
      </c>
      <c r="U33" s="370">
        <v>3</v>
      </c>
      <c r="W33" s="371"/>
    </row>
    <row r="34" spans="1:23" s="62" customFormat="1" ht="18.2" customHeight="1">
      <c r="A34" s="746"/>
      <c r="B34" s="736"/>
      <c r="C34" s="368" t="s">
        <v>519</v>
      </c>
      <c r="D34" s="369">
        <v>1368</v>
      </c>
      <c r="E34" s="370">
        <v>110</v>
      </c>
      <c r="F34" s="370">
        <v>87</v>
      </c>
      <c r="G34" s="370">
        <v>92</v>
      </c>
      <c r="H34" s="370">
        <v>98</v>
      </c>
      <c r="I34" s="370">
        <v>127</v>
      </c>
      <c r="J34" s="370">
        <v>121</v>
      </c>
      <c r="K34" s="370">
        <v>120</v>
      </c>
      <c r="L34" s="370">
        <v>118</v>
      </c>
      <c r="M34" s="370">
        <v>113</v>
      </c>
      <c r="N34" s="370">
        <v>90</v>
      </c>
      <c r="O34" s="370">
        <v>97</v>
      </c>
      <c r="P34" s="370">
        <v>87</v>
      </c>
      <c r="Q34" s="370">
        <v>47</v>
      </c>
      <c r="R34" s="370">
        <v>34</v>
      </c>
      <c r="S34" s="370">
        <v>16</v>
      </c>
      <c r="T34" s="370">
        <v>8</v>
      </c>
      <c r="U34" s="370">
        <v>3</v>
      </c>
      <c r="W34" s="371"/>
    </row>
    <row r="35" spans="1:23" s="62" customFormat="1" ht="18.2" customHeight="1">
      <c r="A35" s="746"/>
      <c r="B35" s="736"/>
      <c r="C35" s="368" t="s">
        <v>520</v>
      </c>
      <c r="D35" s="369">
        <v>506</v>
      </c>
      <c r="E35" s="370">
        <v>38</v>
      </c>
      <c r="F35" s="370">
        <v>42</v>
      </c>
      <c r="G35" s="370">
        <v>48</v>
      </c>
      <c r="H35" s="370">
        <v>44</v>
      </c>
      <c r="I35" s="370">
        <v>53</v>
      </c>
      <c r="J35" s="370">
        <v>38</v>
      </c>
      <c r="K35" s="370">
        <v>37</v>
      </c>
      <c r="L35" s="370">
        <v>46</v>
      </c>
      <c r="M35" s="370">
        <v>47</v>
      </c>
      <c r="N35" s="370">
        <v>20</v>
      </c>
      <c r="O35" s="370">
        <v>39</v>
      </c>
      <c r="P35" s="370">
        <v>27</v>
      </c>
      <c r="Q35" s="370">
        <v>13</v>
      </c>
      <c r="R35" s="370">
        <v>10</v>
      </c>
      <c r="S35" s="370">
        <v>3</v>
      </c>
      <c r="T35" s="370">
        <v>1</v>
      </c>
      <c r="U35" s="370">
        <v>0</v>
      </c>
      <c r="W35" s="371"/>
    </row>
    <row r="36" spans="1:23" s="62" customFormat="1" ht="18.2" customHeight="1">
      <c r="A36" s="746" t="s">
        <v>545</v>
      </c>
      <c r="B36" s="736" t="s">
        <v>141</v>
      </c>
      <c r="C36" s="368" t="s">
        <v>518</v>
      </c>
      <c r="D36" s="369">
        <v>3679</v>
      </c>
      <c r="E36" s="370">
        <v>314</v>
      </c>
      <c r="F36" s="370">
        <v>300</v>
      </c>
      <c r="G36" s="370">
        <v>307</v>
      </c>
      <c r="H36" s="370">
        <v>347</v>
      </c>
      <c r="I36" s="370">
        <v>353</v>
      </c>
      <c r="J36" s="370">
        <v>356</v>
      </c>
      <c r="K36" s="370">
        <v>319</v>
      </c>
      <c r="L36" s="370">
        <v>317</v>
      </c>
      <c r="M36" s="370">
        <v>273</v>
      </c>
      <c r="N36" s="370">
        <v>185</v>
      </c>
      <c r="O36" s="370">
        <v>196</v>
      </c>
      <c r="P36" s="370">
        <v>175</v>
      </c>
      <c r="Q36" s="370">
        <v>122</v>
      </c>
      <c r="R36" s="370">
        <v>71</v>
      </c>
      <c r="S36" s="370">
        <v>18</v>
      </c>
      <c r="T36" s="370">
        <v>15</v>
      </c>
      <c r="U36" s="370">
        <v>11</v>
      </c>
      <c r="W36" s="371"/>
    </row>
    <row r="37" spans="1:23" s="62" customFormat="1" ht="18.2" customHeight="1">
      <c r="A37" s="746"/>
      <c r="B37" s="736"/>
      <c r="C37" s="368" t="s">
        <v>519</v>
      </c>
      <c r="D37" s="369">
        <v>2825</v>
      </c>
      <c r="E37" s="370">
        <v>218</v>
      </c>
      <c r="F37" s="370">
        <v>219</v>
      </c>
      <c r="G37" s="370">
        <v>228</v>
      </c>
      <c r="H37" s="370">
        <v>269</v>
      </c>
      <c r="I37" s="370">
        <v>256</v>
      </c>
      <c r="J37" s="370">
        <v>270</v>
      </c>
      <c r="K37" s="370">
        <v>229</v>
      </c>
      <c r="L37" s="370">
        <v>253</v>
      </c>
      <c r="M37" s="370">
        <v>219</v>
      </c>
      <c r="N37" s="370">
        <v>156</v>
      </c>
      <c r="O37" s="370">
        <v>161</v>
      </c>
      <c r="P37" s="370">
        <v>144</v>
      </c>
      <c r="Q37" s="370">
        <v>100</v>
      </c>
      <c r="R37" s="370">
        <v>61</v>
      </c>
      <c r="S37" s="370">
        <v>18</v>
      </c>
      <c r="T37" s="370">
        <v>15</v>
      </c>
      <c r="U37" s="370">
        <v>9</v>
      </c>
      <c r="W37" s="371"/>
    </row>
    <row r="38" spans="1:23" s="62" customFormat="1" ht="18.2" customHeight="1">
      <c r="A38" s="746"/>
      <c r="B38" s="736"/>
      <c r="C38" s="368" t="s">
        <v>520</v>
      </c>
      <c r="D38" s="369">
        <v>854</v>
      </c>
      <c r="E38" s="370">
        <v>96</v>
      </c>
      <c r="F38" s="370">
        <v>81</v>
      </c>
      <c r="G38" s="370">
        <v>79</v>
      </c>
      <c r="H38" s="370">
        <v>78</v>
      </c>
      <c r="I38" s="370">
        <v>97</v>
      </c>
      <c r="J38" s="370">
        <v>86</v>
      </c>
      <c r="K38" s="370">
        <v>90</v>
      </c>
      <c r="L38" s="370">
        <v>64</v>
      </c>
      <c r="M38" s="370">
        <v>54</v>
      </c>
      <c r="N38" s="370">
        <v>29</v>
      </c>
      <c r="O38" s="370">
        <v>35</v>
      </c>
      <c r="P38" s="370">
        <v>31</v>
      </c>
      <c r="Q38" s="370">
        <v>22</v>
      </c>
      <c r="R38" s="370">
        <v>10</v>
      </c>
      <c r="S38" s="370">
        <v>0</v>
      </c>
      <c r="T38" s="370">
        <v>0</v>
      </c>
      <c r="U38" s="370">
        <v>2</v>
      </c>
      <c r="W38" s="371"/>
    </row>
    <row r="39" spans="1:23" s="62" customFormat="1" ht="18.2" customHeight="1">
      <c r="A39" s="746"/>
      <c r="B39" s="736" t="s">
        <v>142</v>
      </c>
      <c r="C39" s="368" t="s">
        <v>518</v>
      </c>
      <c r="D39" s="369">
        <v>3800</v>
      </c>
      <c r="E39" s="370">
        <v>297</v>
      </c>
      <c r="F39" s="370">
        <v>275</v>
      </c>
      <c r="G39" s="370">
        <v>261</v>
      </c>
      <c r="H39" s="370">
        <v>318</v>
      </c>
      <c r="I39" s="370">
        <v>328</v>
      </c>
      <c r="J39" s="370">
        <v>342</v>
      </c>
      <c r="K39" s="370">
        <v>297</v>
      </c>
      <c r="L39" s="370">
        <v>362</v>
      </c>
      <c r="M39" s="370">
        <v>293</v>
      </c>
      <c r="N39" s="370">
        <v>248</v>
      </c>
      <c r="O39" s="370">
        <v>234</v>
      </c>
      <c r="P39" s="370">
        <v>218</v>
      </c>
      <c r="Q39" s="370">
        <v>150</v>
      </c>
      <c r="R39" s="370">
        <v>95</v>
      </c>
      <c r="S39" s="370">
        <v>48</v>
      </c>
      <c r="T39" s="370">
        <v>21</v>
      </c>
      <c r="U39" s="370">
        <v>13</v>
      </c>
      <c r="W39" s="371"/>
    </row>
    <row r="40" spans="1:23" s="62" customFormat="1" ht="18.2" customHeight="1">
      <c r="A40" s="746"/>
      <c r="B40" s="736"/>
      <c r="C40" s="368" t="s">
        <v>519</v>
      </c>
      <c r="D40" s="369">
        <v>2716</v>
      </c>
      <c r="E40" s="370">
        <v>212</v>
      </c>
      <c r="F40" s="370">
        <v>189</v>
      </c>
      <c r="G40" s="370">
        <v>187</v>
      </c>
      <c r="H40" s="370">
        <v>236</v>
      </c>
      <c r="I40" s="370">
        <v>243</v>
      </c>
      <c r="J40" s="370">
        <v>251</v>
      </c>
      <c r="K40" s="370">
        <v>192</v>
      </c>
      <c r="L40" s="370">
        <v>240</v>
      </c>
      <c r="M40" s="370">
        <v>207</v>
      </c>
      <c r="N40" s="370">
        <v>176</v>
      </c>
      <c r="O40" s="370">
        <v>178</v>
      </c>
      <c r="P40" s="370">
        <v>161</v>
      </c>
      <c r="Q40" s="370">
        <v>114</v>
      </c>
      <c r="R40" s="370">
        <v>73</v>
      </c>
      <c r="S40" s="370">
        <v>38</v>
      </c>
      <c r="T40" s="370">
        <v>11</v>
      </c>
      <c r="U40" s="370">
        <v>8</v>
      </c>
      <c r="W40" s="371"/>
    </row>
    <row r="41" spans="1:23" s="377" customFormat="1" ht="18.2" customHeight="1" thickBot="1">
      <c r="A41" s="749"/>
      <c r="B41" s="748"/>
      <c r="C41" s="385" t="s">
        <v>520</v>
      </c>
      <c r="D41" s="386">
        <v>1084</v>
      </c>
      <c r="E41" s="376">
        <v>85</v>
      </c>
      <c r="F41" s="376">
        <v>86</v>
      </c>
      <c r="G41" s="376">
        <v>74</v>
      </c>
      <c r="H41" s="376">
        <v>82</v>
      </c>
      <c r="I41" s="376">
        <v>85</v>
      </c>
      <c r="J41" s="376">
        <v>91</v>
      </c>
      <c r="K41" s="376">
        <v>105</v>
      </c>
      <c r="L41" s="376">
        <v>122</v>
      </c>
      <c r="M41" s="376">
        <v>86</v>
      </c>
      <c r="N41" s="376">
        <v>72</v>
      </c>
      <c r="O41" s="376">
        <v>56</v>
      </c>
      <c r="P41" s="376">
        <v>57</v>
      </c>
      <c r="Q41" s="376">
        <v>36</v>
      </c>
      <c r="R41" s="376">
        <v>22</v>
      </c>
      <c r="S41" s="376">
        <v>10</v>
      </c>
      <c r="T41" s="376">
        <v>10</v>
      </c>
      <c r="U41" s="376">
        <v>5</v>
      </c>
      <c r="W41" s="378"/>
    </row>
    <row r="42" spans="1:23" s="62" customFormat="1" ht="21.95" customHeight="1">
      <c r="A42" s="52"/>
      <c r="B42" s="52"/>
      <c r="C42" s="52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</row>
    <row r="43" spans="1:23" s="62" customFormat="1" ht="21.95" customHeight="1">
      <c r="A43" s="52"/>
      <c r="B43" s="52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</row>
    <row r="44" spans="1:23" s="62" customFormat="1" ht="21.95" customHeight="1">
      <c r="A44" s="52"/>
      <c r="B44" s="52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</row>
    <row r="45" spans="1:23" s="62" customFormat="1" ht="21.95" customHeight="1">
      <c r="A45" s="52"/>
      <c r="B45" s="52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</row>
    <row r="46" spans="1:23" s="62" customFormat="1" ht="21.95" customHeight="1">
      <c r="A46" s="52"/>
      <c r="B46" s="52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</row>
    <row r="47" spans="1:23" s="62" customFormat="1" ht="21.95" customHeight="1">
      <c r="A47" s="52"/>
      <c r="B47" s="52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</row>
    <row r="48" spans="1:23" s="62" customFormat="1" ht="21.95" customHeight="1">
      <c r="A48" s="52"/>
      <c r="B48" s="52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</row>
    <row r="49" spans="1:21" s="62" customFormat="1" ht="21.95" customHeight="1">
      <c r="A49" s="52"/>
      <c r="B49" s="52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</row>
    <row r="50" spans="1:21" s="62" customFormat="1" ht="21.95" customHeight="1">
      <c r="A50" s="52"/>
      <c r="B50" s="52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</row>
    <row r="51" spans="1:21" s="62" customFormat="1" ht="21.95" customHeight="1">
      <c r="A51" s="52"/>
      <c r="B51" s="52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</row>
    <row r="52" spans="1:21" s="62" customFormat="1" ht="21.95" customHeight="1">
      <c r="A52" s="52"/>
      <c r="B52" s="52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</row>
    <row r="53" spans="1:21" s="62" customFormat="1" ht="21.95" customHeight="1">
      <c r="A53" s="52"/>
      <c r="B53" s="52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</row>
    <row r="54" spans="1:21" s="62" customFormat="1" ht="21.95" customHeight="1">
      <c r="A54" s="52"/>
      <c r="B54" s="52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</row>
    <row r="55" spans="1:21" s="62" customFormat="1" ht="21.95" customHeight="1">
      <c r="A55" s="52"/>
      <c r="B55" s="52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</row>
    <row r="56" spans="1:21" s="62" customFormat="1" ht="21.95" customHeight="1">
      <c r="A56" s="52"/>
      <c r="B56" s="52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</row>
    <row r="57" spans="1:21" s="62" customFormat="1" ht="21.95" customHeight="1">
      <c r="A57" s="52"/>
      <c r="B57" s="52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</row>
    <row r="58" spans="1:21" s="62" customFormat="1" ht="21.95" customHeight="1">
      <c r="A58" s="52"/>
      <c r="B58" s="52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</row>
    <row r="59" spans="1:21" ht="21.95" customHeight="1">
      <c r="C59" s="2"/>
      <c r="J59" s="364"/>
      <c r="U59" s="3"/>
    </row>
    <row r="60" spans="1:21" ht="21.95" customHeight="1">
      <c r="C60" s="2"/>
      <c r="J60" s="364"/>
      <c r="U60" s="3"/>
    </row>
    <row r="61" spans="1:21" ht="21.95" customHeight="1">
      <c r="C61" s="2"/>
      <c r="J61" s="364"/>
      <c r="U61" s="3"/>
    </row>
    <row r="62" spans="1:21" ht="21.95" customHeight="1">
      <c r="C62" s="2"/>
      <c r="J62" s="364"/>
      <c r="U62" s="3"/>
    </row>
    <row r="63" spans="1:21" ht="21.95" customHeight="1">
      <c r="C63" s="2"/>
      <c r="J63" s="364"/>
      <c r="U63" s="3"/>
    </row>
    <row r="64" spans="1:21" ht="21.95" customHeight="1">
      <c r="C64" s="2"/>
      <c r="J64" s="364"/>
      <c r="U64" s="3"/>
    </row>
    <row r="65" spans="3:21" ht="21.95" customHeight="1">
      <c r="C65" s="2"/>
      <c r="J65" s="364"/>
      <c r="U65" s="3"/>
    </row>
    <row r="66" spans="3:21" ht="21.95" customHeight="1">
      <c r="C66" s="2"/>
      <c r="J66" s="364"/>
      <c r="U66" s="3"/>
    </row>
    <row r="67" spans="3:21" ht="21.95" customHeight="1">
      <c r="C67" s="2"/>
      <c r="J67" s="364"/>
      <c r="U67" s="3"/>
    </row>
    <row r="68" spans="3:21" ht="21.95" customHeight="1">
      <c r="C68" s="2"/>
      <c r="J68" s="364"/>
      <c r="U68" s="3"/>
    </row>
    <row r="69" spans="3:21" ht="21.95" customHeight="1">
      <c r="C69" s="2"/>
      <c r="J69" s="364"/>
      <c r="U69" s="3"/>
    </row>
    <row r="70" spans="3:21" ht="21.95" customHeight="1">
      <c r="C70" s="2"/>
      <c r="J70" s="364"/>
      <c r="U70" s="3"/>
    </row>
    <row r="71" spans="3:21" ht="21.95" customHeight="1">
      <c r="C71" s="2"/>
      <c r="J71" s="364"/>
      <c r="U71" s="3"/>
    </row>
    <row r="72" spans="3:21" ht="21.95" customHeight="1">
      <c r="C72" s="2"/>
      <c r="J72" s="364"/>
      <c r="U72" s="3"/>
    </row>
    <row r="73" spans="3:21" ht="21.95" customHeight="1">
      <c r="C73" s="2"/>
      <c r="J73" s="364"/>
      <c r="U73" s="3"/>
    </row>
    <row r="74" spans="3:21" ht="21.95" customHeight="1">
      <c r="C74" s="2"/>
      <c r="J74" s="364"/>
      <c r="U74" s="3"/>
    </row>
    <row r="75" spans="3:21" ht="21.95" customHeight="1">
      <c r="C75" s="2"/>
      <c r="J75" s="364"/>
      <c r="U75" s="3"/>
    </row>
    <row r="76" spans="3:21" ht="21.95" customHeight="1">
      <c r="C76" s="2"/>
      <c r="J76" s="364"/>
      <c r="U76" s="3"/>
    </row>
    <row r="77" spans="3:21" ht="21.95" customHeight="1">
      <c r="C77" s="2"/>
      <c r="J77" s="364"/>
      <c r="U77" s="3"/>
    </row>
    <row r="78" spans="3:21" ht="21.95" customHeight="1">
      <c r="C78" s="2"/>
      <c r="J78" s="364"/>
      <c r="U78" s="3"/>
    </row>
    <row r="79" spans="3:21" ht="21.95" customHeight="1">
      <c r="C79" s="2"/>
      <c r="J79" s="364"/>
      <c r="U79" s="3"/>
    </row>
    <row r="80" spans="3:21" ht="21.95" customHeight="1">
      <c r="C80" s="2"/>
      <c r="J80" s="364"/>
      <c r="U80" s="3"/>
    </row>
    <row r="81" spans="3:21" ht="21.95" customHeight="1">
      <c r="C81" s="2"/>
      <c r="J81" s="364"/>
      <c r="U81" s="3"/>
    </row>
  </sheetData>
  <sheetProtection selectLockedCells="1" selectUnlockedCells="1"/>
  <mergeCells count="20">
    <mergeCell ref="A12:A17"/>
    <mergeCell ref="B12:B14"/>
    <mergeCell ref="B15:B17"/>
    <mergeCell ref="A2:I2"/>
    <mergeCell ref="J2:U2"/>
    <mergeCell ref="A6:A11"/>
    <mergeCell ref="B6:B8"/>
    <mergeCell ref="B9:B11"/>
    <mergeCell ref="A18:A23"/>
    <mergeCell ref="B18:B20"/>
    <mergeCell ref="B21:B23"/>
    <mergeCell ref="A24:A29"/>
    <mergeCell ref="B24:B26"/>
    <mergeCell ref="B27:B29"/>
    <mergeCell ref="A30:A35"/>
    <mergeCell ref="B30:B32"/>
    <mergeCell ref="B33:B35"/>
    <mergeCell ref="A36:A41"/>
    <mergeCell ref="B36:B38"/>
    <mergeCell ref="B39:B41"/>
  </mergeCells>
  <phoneticPr fontId="19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5BA0F-1886-45CA-9FB1-7A1FE1D8FCE4}">
  <dimension ref="A1:W81"/>
  <sheetViews>
    <sheetView showGridLines="0" view="pageBreakPreview" zoomScaleNormal="120" zoomScaleSheetLayoutView="100" workbookViewId="0">
      <pane xSplit="3" ySplit="5" topLeftCell="D30" activePane="bottomRight" state="frozen"/>
      <selection activeCell="M29" sqref="M29"/>
      <selection pane="topRight" activeCell="M29" sqref="M29"/>
      <selection pane="bottomLeft" activeCell="M29" sqref="M29"/>
      <selection pane="bottomRight" activeCell="M29" sqref="M29"/>
    </sheetView>
  </sheetViews>
  <sheetFormatPr defaultColWidth="10.625" defaultRowHeight="21.95" customHeight="1"/>
  <cols>
    <col min="1" max="1" width="14.125" style="6" customWidth="1"/>
    <col min="2" max="2" width="5.625" style="6" customWidth="1"/>
    <col min="3" max="3" width="17.625" style="6" customWidth="1"/>
    <col min="4" max="8" width="8.625" style="2" customWidth="1"/>
    <col min="9" max="9" width="9.5" style="2" customWidth="1"/>
    <col min="10" max="10" width="7.375" style="2" customWidth="1"/>
    <col min="11" max="20" width="7.375" style="364" customWidth="1"/>
    <col min="21" max="21" width="8.75" style="364" customWidth="1"/>
    <col min="22" max="24" width="10.625" style="3" customWidth="1"/>
    <col min="25" max="16384" width="10.625" style="3"/>
  </cols>
  <sheetData>
    <row r="1" spans="1:23" s="52" customFormat="1" ht="18" customHeight="1">
      <c r="A1" s="88" t="s">
        <v>270</v>
      </c>
      <c r="B1" s="88"/>
      <c r="C1" s="88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5" t="s">
        <v>0</v>
      </c>
    </row>
    <row r="2" spans="1:23" s="86" customFormat="1" ht="24.95" customHeight="1">
      <c r="A2" s="668" t="s">
        <v>546</v>
      </c>
      <c r="B2" s="668"/>
      <c r="C2" s="668"/>
      <c r="D2" s="668"/>
      <c r="E2" s="668"/>
      <c r="F2" s="668"/>
      <c r="G2" s="668"/>
      <c r="H2" s="668"/>
      <c r="I2" s="668"/>
      <c r="J2" s="668" t="s">
        <v>547</v>
      </c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</row>
    <row r="3" spans="1:23" s="62" customFormat="1" ht="15.95" customHeight="1" thickBot="1">
      <c r="A3" s="324"/>
      <c r="B3" s="324"/>
      <c r="C3" s="324"/>
      <c r="D3" s="347"/>
      <c r="E3" s="347"/>
      <c r="F3" s="347"/>
      <c r="G3" s="347"/>
      <c r="H3" s="347"/>
      <c r="I3" s="348" t="s">
        <v>157</v>
      </c>
      <c r="J3" s="347"/>
      <c r="K3" s="80"/>
      <c r="L3" s="80"/>
      <c r="M3" s="347"/>
      <c r="N3" s="347"/>
      <c r="O3" s="347"/>
      <c r="P3" s="347"/>
      <c r="Q3" s="347"/>
      <c r="R3" s="347"/>
      <c r="S3" s="347"/>
      <c r="T3" s="347"/>
      <c r="U3" s="348" t="s">
        <v>10</v>
      </c>
    </row>
    <row r="4" spans="1:23" s="62" customFormat="1" ht="27.95" customHeight="1">
      <c r="A4" s="345" t="s">
        <v>290</v>
      </c>
      <c r="B4" s="64" t="s">
        <v>180</v>
      </c>
      <c r="C4" s="366" t="s">
        <v>507</v>
      </c>
      <c r="D4" s="113" t="s">
        <v>181</v>
      </c>
      <c r="E4" s="113" t="s">
        <v>182</v>
      </c>
      <c r="F4" s="113" t="s">
        <v>183</v>
      </c>
      <c r="G4" s="113" t="s">
        <v>184</v>
      </c>
      <c r="H4" s="113" t="s">
        <v>185</v>
      </c>
      <c r="I4" s="113" t="s">
        <v>186</v>
      </c>
      <c r="J4" s="113" t="s">
        <v>529</v>
      </c>
      <c r="K4" s="114" t="s">
        <v>187</v>
      </c>
      <c r="L4" s="113" t="s">
        <v>188</v>
      </c>
      <c r="M4" s="113" t="s">
        <v>189</v>
      </c>
      <c r="N4" s="113" t="s">
        <v>190</v>
      </c>
      <c r="O4" s="113" t="s">
        <v>191</v>
      </c>
      <c r="P4" s="113" t="s">
        <v>192</v>
      </c>
      <c r="Q4" s="113" t="s">
        <v>193</v>
      </c>
      <c r="R4" s="113" t="s">
        <v>194</v>
      </c>
      <c r="S4" s="113" t="s">
        <v>195</v>
      </c>
      <c r="T4" s="113" t="s">
        <v>196</v>
      </c>
      <c r="U4" s="356" t="s">
        <v>508</v>
      </c>
    </row>
    <row r="5" spans="1:23" s="62" customFormat="1" ht="32.1" customHeight="1" thickBot="1">
      <c r="A5" s="379" t="s">
        <v>490</v>
      </c>
      <c r="B5" s="380" t="s">
        <v>510</v>
      </c>
      <c r="C5" s="380" t="s">
        <v>511</v>
      </c>
      <c r="D5" s="381" t="s">
        <v>530</v>
      </c>
      <c r="E5" s="381" t="s">
        <v>513</v>
      </c>
      <c r="F5" s="382" t="s">
        <v>40</v>
      </c>
      <c r="G5" s="382" t="s">
        <v>514</v>
      </c>
      <c r="H5" s="382" t="s">
        <v>42</v>
      </c>
      <c r="I5" s="382" t="s">
        <v>43</v>
      </c>
      <c r="J5" s="382" t="s">
        <v>44</v>
      </c>
      <c r="K5" s="383" t="s">
        <v>45</v>
      </c>
      <c r="L5" s="382" t="s">
        <v>531</v>
      </c>
      <c r="M5" s="382" t="s">
        <v>47</v>
      </c>
      <c r="N5" s="382" t="s">
        <v>48</v>
      </c>
      <c r="O5" s="382" t="s">
        <v>515</v>
      </c>
      <c r="P5" s="382" t="s">
        <v>50</v>
      </c>
      <c r="Q5" s="382" t="s">
        <v>51</v>
      </c>
      <c r="R5" s="382" t="s">
        <v>52</v>
      </c>
      <c r="S5" s="382" t="s">
        <v>53</v>
      </c>
      <c r="T5" s="382" t="s">
        <v>54</v>
      </c>
      <c r="U5" s="384" t="s">
        <v>516</v>
      </c>
    </row>
    <row r="6" spans="1:23" s="62" customFormat="1" ht="18.2" customHeight="1">
      <c r="A6" s="746" t="s">
        <v>548</v>
      </c>
      <c r="B6" s="736" t="s">
        <v>141</v>
      </c>
      <c r="C6" s="368" t="s">
        <v>518</v>
      </c>
      <c r="D6" s="369">
        <v>3663</v>
      </c>
      <c r="E6" s="370">
        <v>335</v>
      </c>
      <c r="F6" s="370">
        <v>317</v>
      </c>
      <c r="G6" s="370">
        <v>271</v>
      </c>
      <c r="H6" s="370">
        <v>336</v>
      </c>
      <c r="I6" s="370">
        <v>373</v>
      </c>
      <c r="J6" s="370">
        <v>366</v>
      </c>
      <c r="K6" s="370">
        <v>300</v>
      </c>
      <c r="L6" s="370">
        <v>312</v>
      </c>
      <c r="M6" s="370">
        <v>241</v>
      </c>
      <c r="N6" s="370">
        <v>199</v>
      </c>
      <c r="O6" s="370">
        <v>171</v>
      </c>
      <c r="P6" s="370">
        <v>185</v>
      </c>
      <c r="Q6" s="370">
        <v>134</v>
      </c>
      <c r="R6" s="370">
        <v>73</v>
      </c>
      <c r="S6" s="370">
        <v>30</v>
      </c>
      <c r="T6" s="370">
        <v>17</v>
      </c>
      <c r="U6" s="370">
        <v>3</v>
      </c>
      <c r="V6" s="372"/>
      <c r="W6" s="371"/>
    </row>
    <row r="7" spans="1:23" s="62" customFormat="1" ht="18.2" customHeight="1">
      <c r="A7" s="746"/>
      <c r="B7" s="736"/>
      <c r="C7" s="368" t="s">
        <v>519</v>
      </c>
      <c r="D7" s="369">
        <v>2477</v>
      </c>
      <c r="E7" s="370">
        <v>208</v>
      </c>
      <c r="F7" s="370">
        <v>173</v>
      </c>
      <c r="G7" s="370">
        <v>154</v>
      </c>
      <c r="H7" s="370">
        <v>190</v>
      </c>
      <c r="I7" s="370">
        <v>255</v>
      </c>
      <c r="J7" s="370">
        <v>249</v>
      </c>
      <c r="K7" s="370">
        <v>219</v>
      </c>
      <c r="L7" s="370">
        <v>211</v>
      </c>
      <c r="M7" s="370">
        <v>171</v>
      </c>
      <c r="N7" s="370">
        <v>142</v>
      </c>
      <c r="O7" s="370">
        <v>138</v>
      </c>
      <c r="P7" s="370">
        <v>145</v>
      </c>
      <c r="Q7" s="370">
        <v>110</v>
      </c>
      <c r="R7" s="370">
        <v>66</v>
      </c>
      <c r="S7" s="370">
        <v>27</v>
      </c>
      <c r="T7" s="370">
        <v>16</v>
      </c>
      <c r="U7" s="370">
        <v>3</v>
      </c>
      <c r="W7" s="371"/>
    </row>
    <row r="8" spans="1:23" s="62" customFormat="1" ht="18.2" customHeight="1">
      <c r="A8" s="746"/>
      <c r="B8" s="736"/>
      <c r="C8" s="368" t="s">
        <v>520</v>
      </c>
      <c r="D8" s="369">
        <v>1186</v>
      </c>
      <c r="E8" s="370">
        <v>127</v>
      </c>
      <c r="F8" s="370">
        <v>144</v>
      </c>
      <c r="G8" s="370">
        <v>117</v>
      </c>
      <c r="H8" s="370">
        <v>146</v>
      </c>
      <c r="I8" s="370">
        <v>118</v>
      </c>
      <c r="J8" s="370">
        <v>117</v>
      </c>
      <c r="K8" s="370">
        <v>81</v>
      </c>
      <c r="L8" s="370">
        <v>101</v>
      </c>
      <c r="M8" s="370">
        <v>70</v>
      </c>
      <c r="N8" s="370">
        <v>57</v>
      </c>
      <c r="O8" s="370">
        <v>33</v>
      </c>
      <c r="P8" s="370">
        <v>40</v>
      </c>
      <c r="Q8" s="370">
        <v>24</v>
      </c>
      <c r="R8" s="370">
        <v>7</v>
      </c>
      <c r="S8" s="370">
        <v>3</v>
      </c>
      <c r="T8" s="370">
        <v>1</v>
      </c>
      <c r="U8" s="370">
        <v>0</v>
      </c>
      <c r="W8" s="371"/>
    </row>
    <row r="9" spans="1:23" s="62" customFormat="1" ht="18.2" customHeight="1">
      <c r="A9" s="746"/>
      <c r="B9" s="736" t="s">
        <v>142</v>
      </c>
      <c r="C9" s="368" t="s">
        <v>518</v>
      </c>
      <c r="D9" s="369">
        <v>4171</v>
      </c>
      <c r="E9" s="370">
        <v>299</v>
      </c>
      <c r="F9" s="370">
        <v>286</v>
      </c>
      <c r="G9" s="370">
        <v>294</v>
      </c>
      <c r="H9" s="370">
        <v>344</v>
      </c>
      <c r="I9" s="370">
        <v>369</v>
      </c>
      <c r="J9" s="370">
        <v>398</v>
      </c>
      <c r="K9" s="370">
        <v>340</v>
      </c>
      <c r="L9" s="370">
        <v>360</v>
      </c>
      <c r="M9" s="370">
        <v>316</v>
      </c>
      <c r="N9" s="370">
        <v>255</v>
      </c>
      <c r="O9" s="370">
        <v>278</v>
      </c>
      <c r="P9" s="370">
        <v>210</v>
      </c>
      <c r="Q9" s="370">
        <v>187</v>
      </c>
      <c r="R9" s="370">
        <v>140</v>
      </c>
      <c r="S9" s="370">
        <v>52</v>
      </c>
      <c r="T9" s="370">
        <v>18</v>
      </c>
      <c r="U9" s="370">
        <v>25</v>
      </c>
      <c r="V9" s="372"/>
      <c r="W9" s="371"/>
    </row>
    <row r="10" spans="1:23" s="62" customFormat="1" ht="18.2" customHeight="1">
      <c r="A10" s="746"/>
      <c r="B10" s="736"/>
      <c r="C10" s="368" t="s">
        <v>519</v>
      </c>
      <c r="D10" s="369">
        <v>2578</v>
      </c>
      <c r="E10" s="370">
        <v>180</v>
      </c>
      <c r="F10" s="370">
        <v>160</v>
      </c>
      <c r="G10" s="370">
        <v>183</v>
      </c>
      <c r="H10" s="370">
        <v>184</v>
      </c>
      <c r="I10" s="370">
        <v>217</v>
      </c>
      <c r="J10" s="370">
        <v>252</v>
      </c>
      <c r="K10" s="370">
        <v>220</v>
      </c>
      <c r="L10" s="370">
        <v>243</v>
      </c>
      <c r="M10" s="370">
        <v>198</v>
      </c>
      <c r="N10" s="370">
        <v>156</v>
      </c>
      <c r="O10" s="370">
        <v>177</v>
      </c>
      <c r="P10" s="370">
        <v>141</v>
      </c>
      <c r="Q10" s="370">
        <v>125</v>
      </c>
      <c r="R10" s="370">
        <v>86</v>
      </c>
      <c r="S10" s="370">
        <v>29</v>
      </c>
      <c r="T10" s="370">
        <v>12</v>
      </c>
      <c r="U10" s="370">
        <v>15</v>
      </c>
      <c r="W10" s="371"/>
    </row>
    <row r="11" spans="1:23" s="62" customFormat="1" ht="18.2" customHeight="1">
      <c r="A11" s="746"/>
      <c r="B11" s="736"/>
      <c r="C11" s="368" t="s">
        <v>520</v>
      </c>
      <c r="D11" s="369">
        <v>1593</v>
      </c>
      <c r="E11" s="370">
        <v>119</v>
      </c>
      <c r="F11" s="370">
        <v>126</v>
      </c>
      <c r="G11" s="370">
        <v>111</v>
      </c>
      <c r="H11" s="370">
        <v>160</v>
      </c>
      <c r="I11" s="370">
        <v>152</v>
      </c>
      <c r="J11" s="370">
        <v>146</v>
      </c>
      <c r="K11" s="370">
        <v>120</v>
      </c>
      <c r="L11" s="370">
        <v>117</v>
      </c>
      <c r="M11" s="370">
        <v>118</v>
      </c>
      <c r="N11" s="370">
        <v>99</v>
      </c>
      <c r="O11" s="370">
        <v>101</v>
      </c>
      <c r="P11" s="370">
        <v>69</v>
      </c>
      <c r="Q11" s="370">
        <v>62</v>
      </c>
      <c r="R11" s="370">
        <v>54</v>
      </c>
      <c r="S11" s="370">
        <v>23</v>
      </c>
      <c r="T11" s="370">
        <v>6</v>
      </c>
      <c r="U11" s="370">
        <v>10</v>
      </c>
      <c r="V11" s="115"/>
      <c r="W11" s="371"/>
    </row>
    <row r="12" spans="1:23" s="62" customFormat="1" ht="18.2" customHeight="1">
      <c r="A12" s="746" t="s">
        <v>549</v>
      </c>
      <c r="B12" s="736" t="s">
        <v>141</v>
      </c>
      <c r="C12" s="368" t="s">
        <v>518</v>
      </c>
      <c r="D12" s="369">
        <v>2014</v>
      </c>
      <c r="E12" s="370">
        <v>221</v>
      </c>
      <c r="F12" s="370">
        <v>166</v>
      </c>
      <c r="G12" s="370">
        <v>176</v>
      </c>
      <c r="H12" s="370">
        <v>203</v>
      </c>
      <c r="I12" s="370">
        <v>172</v>
      </c>
      <c r="J12" s="370">
        <v>232</v>
      </c>
      <c r="K12" s="370">
        <v>163</v>
      </c>
      <c r="L12" s="370">
        <v>148</v>
      </c>
      <c r="M12" s="370">
        <v>124</v>
      </c>
      <c r="N12" s="370">
        <v>101</v>
      </c>
      <c r="O12" s="370">
        <v>101</v>
      </c>
      <c r="P12" s="370">
        <v>78</v>
      </c>
      <c r="Q12" s="370">
        <v>79</v>
      </c>
      <c r="R12" s="370">
        <v>32</v>
      </c>
      <c r="S12" s="370">
        <v>11</v>
      </c>
      <c r="T12" s="370">
        <v>3</v>
      </c>
      <c r="U12" s="370">
        <v>4</v>
      </c>
      <c r="V12" s="372"/>
      <c r="W12" s="371"/>
    </row>
    <row r="13" spans="1:23" s="62" customFormat="1" ht="18.2" customHeight="1">
      <c r="A13" s="746"/>
      <c r="B13" s="736"/>
      <c r="C13" s="368" t="s">
        <v>519</v>
      </c>
      <c r="D13" s="369">
        <v>984</v>
      </c>
      <c r="E13" s="370">
        <v>78</v>
      </c>
      <c r="F13" s="370">
        <v>68</v>
      </c>
      <c r="G13" s="370">
        <v>70</v>
      </c>
      <c r="H13" s="370">
        <v>89</v>
      </c>
      <c r="I13" s="370">
        <v>75</v>
      </c>
      <c r="J13" s="370">
        <v>116</v>
      </c>
      <c r="K13" s="370">
        <v>84</v>
      </c>
      <c r="L13" s="370">
        <v>76</v>
      </c>
      <c r="M13" s="370">
        <v>77</v>
      </c>
      <c r="N13" s="370">
        <v>39</v>
      </c>
      <c r="O13" s="370">
        <v>55</v>
      </c>
      <c r="P13" s="370">
        <v>55</v>
      </c>
      <c r="Q13" s="370">
        <v>59</v>
      </c>
      <c r="R13" s="370">
        <v>30</v>
      </c>
      <c r="S13" s="370">
        <v>7</v>
      </c>
      <c r="T13" s="370">
        <v>2</v>
      </c>
      <c r="U13" s="370">
        <v>4</v>
      </c>
      <c r="V13" s="387"/>
      <c r="W13" s="371"/>
    </row>
    <row r="14" spans="1:23" s="62" customFormat="1" ht="18.2" customHeight="1">
      <c r="A14" s="746"/>
      <c r="B14" s="736"/>
      <c r="C14" s="368" t="s">
        <v>520</v>
      </c>
      <c r="D14" s="369">
        <v>1030</v>
      </c>
      <c r="E14" s="370">
        <v>143</v>
      </c>
      <c r="F14" s="370">
        <v>98</v>
      </c>
      <c r="G14" s="370">
        <v>106</v>
      </c>
      <c r="H14" s="370">
        <v>114</v>
      </c>
      <c r="I14" s="370">
        <v>97</v>
      </c>
      <c r="J14" s="370">
        <v>116</v>
      </c>
      <c r="K14" s="370">
        <v>79</v>
      </c>
      <c r="L14" s="370">
        <v>72</v>
      </c>
      <c r="M14" s="370">
        <v>47</v>
      </c>
      <c r="N14" s="370">
        <v>62</v>
      </c>
      <c r="O14" s="370">
        <v>46</v>
      </c>
      <c r="P14" s="370">
        <v>23</v>
      </c>
      <c r="Q14" s="370">
        <v>20</v>
      </c>
      <c r="R14" s="370">
        <v>2</v>
      </c>
      <c r="S14" s="370">
        <v>4</v>
      </c>
      <c r="T14" s="370">
        <v>1</v>
      </c>
      <c r="U14" s="370">
        <v>0</v>
      </c>
      <c r="W14" s="371"/>
    </row>
    <row r="15" spans="1:23" s="62" customFormat="1" ht="18.2" customHeight="1">
      <c r="A15" s="746"/>
      <c r="B15" s="736" t="s">
        <v>142</v>
      </c>
      <c r="C15" s="368" t="s">
        <v>518</v>
      </c>
      <c r="D15" s="369">
        <v>2274</v>
      </c>
      <c r="E15" s="370">
        <v>200</v>
      </c>
      <c r="F15" s="370">
        <v>165</v>
      </c>
      <c r="G15" s="370">
        <v>156</v>
      </c>
      <c r="H15" s="370">
        <v>162</v>
      </c>
      <c r="I15" s="370">
        <v>200</v>
      </c>
      <c r="J15" s="370">
        <v>219</v>
      </c>
      <c r="K15" s="370">
        <v>169</v>
      </c>
      <c r="L15" s="370">
        <v>181</v>
      </c>
      <c r="M15" s="370">
        <v>148</v>
      </c>
      <c r="N15" s="370">
        <v>135</v>
      </c>
      <c r="O15" s="370">
        <v>135</v>
      </c>
      <c r="P15" s="370">
        <v>140</v>
      </c>
      <c r="Q15" s="370">
        <v>117</v>
      </c>
      <c r="R15" s="370">
        <v>80</v>
      </c>
      <c r="S15" s="370">
        <v>36</v>
      </c>
      <c r="T15" s="370">
        <v>18</v>
      </c>
      <c r="U15" s="370">
        <v>13</v>
      </c>
      <c r="W15" s="371"/>
    </row>
    <row r="16" spans="1:23" s="62" customFormat="1" ht="18.2" customHeight="1">
      <c r="A16" s="746"/>
      <c r="B16" s="736"/>
      <c r="C16" s="368" t="s">
        <v>519</v>
      </c>
      <c r="D16" s="369">
        <v>998</v>
      </c>
      <c r="E16" s="370">
        <v>78</v>
      </c>
      <c r="F16" s="370">
        <v>72</v>
      </c>
      <c r="G16" s="370">
        <v>68</v>
      </c>
      <c r="H16" s="370">
        <v>71</v>
      </c>
      <c r="I16" s="370">
        <v>71</v>
      </c>
      <c r="J16" s="370">
        <v>91</v>
      </c>
      <c r="K16" s="370">
        <v>76</v>
      </c>
      <c r="L16" s="370">
        <v>97</v>
      </c>
      <c r="M16" s="370">
        <v>66</v>
      </c>
      <c r="N16" s="370">
        <v>49</v>
      </c>
      <c r="O16" s="370">
        <v>65</v>
      </c>
      <c r="P16" s="370">
        <v>78</v>
      </c>
      <c r="Q16" s="370">
        <v>47</v>
      </c>
      <c r="R16" s="370">
        <v>35</v>
      </c>
      <c r="S16" s="370">
        <v>18</v>
      </c>
      <c r="T16" s="370">
        <v>13</v>
      </c>
      <c r="U16" s="370">
        <v>3</v>
      </c>
      <c r="W16" s="371"/>
    </row>
    <row r="17" spans="1:23" s="62" customFormat="1" ht="18.2" customHeight="1">
      <c r="A17" s="746"/>
      <c r="B17" s="736"/>
      <c r="C17" s="368" t="s">
        <v>520</v>
      </c>
      <c r="D17" s="369">
        <v>1276</v>
      </c>
      <c r="E17" s="370">
        <v>122</v>
      </c>
      <c r="F17" s="370">
        <v>93</v>
      </c>
      <c r="G17" s="370">
        <v>88</v>
      </c>
      <c r="H17" s="370">
        <v>91</v>
      </c>
      <c r="I17" s="370">
        <v>129</v>
      </c>
      <c r="J17" s="370">
        <v>128</v>
      </c>
      <c r="K17" s="370">
        <v>93</v>
      </c>
      <c r="L17" s="370">
        <v>84</v>
      </c>
      <c r="M17" s="370">
        <v>82</v>
      </c>
      <c r="N17" s="370">
        <v>86</v>
      </c>
      <c r="O17" s="370">
        <v>70</v>
      </c>
      <c r="P17" s="370">
        <v>62</v>
      </c>
      <c r="Q17" s="370">
        <v>70</v>
      </c>
      <c r="R17" s="370">
        <v>45</v>
      </c>
      <c r="S17" s="370">
        <v>18</v>
      </c>
      <c r="T17" s="370">
        <v>5</v>
      </c>
      <c r="U17" s="370">
        <v>10</v>
      </c>
      <c r="W17" s="371"/>
    </row>
    <row r="18" spans="1:23" s="62" customFormat="1" ht="18.2" customHeight="1">
      <c r="A18" s="746" t="s">
        <v>550</v>
      </c>
      <c r="B18" s="736" t="s">
        <v>141</v>
      </c>
      <c r="C18" s="368" t="s">
        <v>518</v>
      </c>
      <c r="D18" s="369">
        <v>3260</v>
      </c>
      <c r="E18" s="370">
        <v>323</v>
      </c>
      <c r="F18" s="370">
        <v>263</v>
      </c>
      <c r="G18" s="370">
        <v>251</v>
      </c>
      <c r="H18" s="370">
        <v>321</v>
      </c>
      <c r="I18" s="370">
        <v>324</v>
      </c>
      <c r="J18" s="370">
        <v>341</v>
      </c>
      <c r="K18" s="370">
        <v>273</v>
      </c>
      <c r="L18" s="370">
        <v>268</v>
      </c>
      <c r="M18" s="370">
        <v>227</v>
      </c>
      <c r="N18" s="370">
        <v>159</v>
      </c>
      <c r="O18" s="370">
        <v>145</v>
      </c>
      <c r="P18" s="370">
        <v>144</v>
      </c>
      <c r="Q18" s="370">
        <v>112</v>
      </c>
      <c r="R18" s="370">
        <v>65</v>
      </c>
      <c r="S18" s="370">
        <v>29</v>
      </c>
      <c r="T18" s="370">
        <v>12</v>
      </c>
      <c r="U18" s="370">
        <v>3</v>
      </c>
      <c r="W18" s="371"/>
    </row>
    <row r="19" spans="1:23" s="62" customFormat="1" ht="18.2" customHeight="1">
      <c r="A19" s="746"/>
      <c r="B19" s="736"/>
      <c r="C19" s="368" t="s">
        <v>519</v>
      </c>
      <c r="D19" s="369">
        <v>1880</v>
      </c>
      <c r="E19" s="370">
        <v>169</v>
      </c>
      <c r="F19" s="370">
        <v>144</v>
      </c>
      <c r="G19" s="370">
        <v>123</v>
      </c>
      <c r="H19" s="370">
        <v>166</v>
      </c>
      <c r="I19" s="370">
        <v>159</v>
      </c>
      <c r="J19" s="370">
        <v>191</v>
      </c>
      <c r="K19" s="370">
        <v>170</v>
      </c>
      <c r="L19" s="370">
        <v>149</v>
      </c>
      <c r="M19" s="370">
        <v>137</v>
      </c>
      <c r="N19" s="370">
        <v>95</v>
      </c>
      <c r="O19" s="370">
        <v>105</v>
      </c>
      <c r="P19" s="370">
        <v>104</v>
      </c>
      <c r="Q19" s="370">
        <v>76</v>
      </c>
      <c r="R19" s="370">
        <v>54</v>
      </c>
      <c r="S19" s="370">
        <v>25</v>
      </c>
      <c r="T19" s="370">
        <v>11</v>
      </c>
      <c r="U19" s="370">
        <v>2</v>
      </c>
      <c r="W19" s="371"/>
    </row>
    <row r="20" spans="1:23" s="62" customFormat="1" ht="18.2" customHeight="1">
      <c r="A20" s="746"/>
      <c r="B20" s="736"/>
      <c r="C20" s="368" t="s">
        <v>520</v>
      </c>
      <c r="D20" s="369">
        <v>1380</v>
      </c>
      <c r="E20" s="370">
        <v>154</v>
      </c>
      <c r="F20" s="370">
        <v>119</v>
      </c>
      <c r="G20" s="370">
        <v>128</v>
      </c>
      <c r="H20" s="370">
        <v>155</v>
      </c>
      <c r="I20" s="370">
        <v>165</v>
      </c>
      <c r="J20" s="370">
        <v>150</v>
      </c>
      <c r="K20" s="370">
        <v>103</v>
      </c>
      <c r="L20" s="370">
        <v>119</v>
      </c>
      <c r="M20" s="370">
        <v>90</v>
      </c>
      <c r="N20" s="370">
        <v>64</v>
      </c>
      <c r="O20" s="370">
        <v>40</v>
      </c>
      <c r="P20" s="370">
        <v>40</v>
      </c>
      <c r="Q20" s="370">
        <v>36</v>
      </c>
      <c r="R20" s="370">
        <v>11</v>
      </c>
      <c r="S20" s="370">
        <v>4</v>
      </c>
      <c r="T20" s="370">
        <v>1</v>
      </c>
      <c r="U20" s="370">
        <v>1</v>
      </c>
      <c r="W20" s="371"/>
    </row>
    <row r="21" spans="1:23" s="62" customFormat="1" ht="18.2" customHeight="1">
      <c r="A21" s="746"/>
      <c r="B21" s="736" t="s">
        <v>142</v>
      </c>
      <c r="C21" s="368" t="s">
        <v>518</v>
      </c>
      <c r="D21" s="369">
        <v>3754</v>
      </c>
      <c r="E21" s="370">
        <v>291</v>
      </c>
      <c r="F21" s="370">
        <v>253</v>
      </c>
      <c r="G21" s="370">
        <v>260</v>
      </c>
      <c r="H21" s="370">
        <v>324</v>
      </c>
      <c r="I21" s="370">
        <v>332</v>
      </c>
      <c r="J21" s="370">
        <v>343</v>
      </c>
      <c r="K21" s="370">
        <v>313</v>
      </c>
      <c r="L21" s="370">
        <v>337</v>
      </c>
      <c r="M21" s="370">
        <v>261</v>
      </c>
      <c r="N21" s="370">
        <v>242</v>
      </c>
      <c r="O21" s="370">
        <v>207</v>
      </c>
      <c r="P21" s="370">
        <v>195</v>
      </c>
      <c r="Q21" s="370">
        <v>184</v>
      </c>
      <c r="R21" s="370">
        <v>131</v>
      </c>
      <c r="S21" s="370">
        <v>48</v>
      </c>
      <c r="T21" s="370">
        <v>14</v>
      </c>
      <c r="U21" s="370">
        <v>19</v>
      </c>
      <c r="W21" s="371"/>
    </row>
    <row r="22" spans="1:23" s="62" customFormat="1" ht="18.2" customHeight="1">
      <c r="A22" s="746"/>
      <c r="B22" s="736"/>
      <c r="C22" s="368" t="s">
        <v>519</v>
      </c>
      <c r="D22" s="369">
        <v>2042</v>
      </c>
      <c r="E22" s="370">
        <v>156</v>
      </c>
      <c r="F22" s="370">
        <v>127</v>
      </c>
      <c r="G22" s="370">
        <v>126</v>
      </c>
      <c r="H22" s="370">
        <v>186</v>
      </c>
      <c r="I22" s="370">
        <v>178</v>
      </c>
      <c r="J22" s="370">
        <v>196</v>
      </c>
      <c r="K22" s="370">
        <v>166</v>
      </c>
      <c r="L22" s="370">
        <v>187</v>
      </c>
      <c r="M22" s="370">
        <v>141</v>
      </c>
      <c r="N22" s="370">
        <v>130</v>
      </c>
      <c r="O22" s="370">
        <v>130</v>
      </c>
      <c r="P22" s="370">
        <v>106</v>
      </c>
      <c r="Q22" s="370">
        <v>100</v>
      </c>
      <c r="R22" s="370">
        <v>69</v>
      </c>
      <c r="S22" s="370">
        <v>28</v>
      </c>
      <c r="T22" s="370">
        <v>6</v>
      </c>
      <c r="U22" s="370">
        <v>10</v>
      </c>
      <c r="W22" s="371"/>
    </row>
    <row r="23" spans="1:23" s="62" customFormat="1" ht="18.2" customHeight="1">
      <c r="A23" s="746"/>
      <c r="B23" s="736"/>
      <c r="C23" s="368" t="s">
        <v>520</v>
      </c>
      <c r="D23" s="369">
        <v>1712</v>
      </c>
      <c r="E23" s="370">
        <v>135</v>
      </c>
      <c r="F23" s="370">
        <v>126</v>
      </c>
      <c r="G23" s="370">
        <v>134</v>
      </c>
      <c r="H23" s="370">
        <v>138</v>
      </c>
      <c r="I23" s="370">
        <v>154</v>
      </c>
      <c r="J23" s="370">
        <v>147</v>
      </c>
      <c r="K23" s="370">
        <v>147</v>
      </c>
      <c r="L23" s="370">
        <v>150</v>
      </c>
      <c r="M23" s="370">
        <v>120</v>
      </c>
      <c r="N23" s="370">
        <v>112</v>
      </c>
      <c r="O23" s="370">
        <v>77</v>
      </c>
      <c r="P23" s="370">
        <v>89</v>
      </c>
      <c r="Q23" s="370">
        <v>84</v>
      </c>
      <c r="R23" s="370">
        <v>62</v>
      </c>
      <c r="S23" s="370">
        <v>20</v>
      </c>
      <c r="T23" s="370">
        <v>8</v>
      </c>
      <c r="U23" s="370">
        <v>9</v>
      </c>
      <c r="W23" s="371"/>
    </row>
    <row r="24" spans="1:23" s="62" customFormat="1" ht="18.2" customHeight="1">
      <c r="A24" s="746" t="s">
        <v>551</v>
      </c>
      <c r="B24" s="736" t="s">
        <v>141</v>
      </c>
      <c r="C24" s="368" t="s">
        <v>518</v>
      </c>
      <c r="D24" s="369">
        <v>359</v>
      </c>
      <c r="E24" s="370">
        <v>31</v>
      </c>
      <c r="F24" s="370">
        <v>32</v>
      </c>
      <c r="G24" s="370">
        <v>38</v>
      </c>
      <c r="H24" s="370">
        <v>34</v>
      </c>
      <c r="I24" s="370">
        <v>50</v>
      </c>
      <c r="J24" s="370">
        <v>40</v>
      </c>
      <c r="K24" s="370">
        <v>22</v>
      </c>
      <c r="L24" s="370">
        <v>27</v>
      </c>
      <c r="M24" s="370">
        <v>20</v>
      </c>
      <c r="N24" s="370">
        <v>16</v>
      </c>
      <c r="O24" s="370">
        <v>14</v>
      </c>
      <c r="P24" s="370">
        <v>18</v>
      </c>
      <c r="Q24" s="370">
        <v>12</v>
      </c>
      <c r="R24" s="370">
        <v>4</v>
      </c>
      <c r="S24" s="370">
        <v>1</v>
      </c>
      <c r="T24" s="370">
        <v>0</v>
      </c>
      <c r="U24" s="370">
        <v>0</v>
      </c>
      <c r="W24" s="371"/>
    </row>
    <row r="25" spans="1:23" s="62" customFormat="1" ht="18.2" customHeight="1">
      <c r="A25" s="746"/>
      <c r="B25" s="736"/>
      <c r="C25" s="368" t="s">
        <v>519</v>
      </c>
      <c r="D25" s="369">
        <v>242</v>
      </c>
      <c r="E25" s="370">
        <v>18</v>
      </c>
      <c r="F25" s="370">
        <v>23</v>
      </c>
      <c r="G25" s="370">
        <v>25</v>
      </c>
      <c r="H25" s="370">
        <v>25</v>
      </c>
      <c r="I25" s="370">
        <v>22</v>
      </c>
      <c r="J25" s="370">
        <v>31</v>
      </c>
      <c r="K25" s="370">
        <v>17</v>
      </c>
      <c r="L25" s="370">
        <v>20</v>
      </c>
      <c r="M25" s="370">
        <v>14</v>
      </c>
      <c r="N25" s="370">
        <v>8</v>
      </c>
      <c r="O25" s="370">
        <v>10</v>
      </c>
      <c r="P25" s="370">
        <v>15</v>
      </c>
      <c r="Q25" s="370">
        <v>9</v>
      </c>
      <c r="R25" s="370">
        <v>4</v>
      </c>
      <c r="S25" s="370">
        <v>1</v>
      </c>
      <c r="T25" s="370">
        <v>0</v>
      </c>
      <c r="U25" s="370">
        <v>0</v>
      </c>
      <c r="W25" s="371"/>
    </row>
    <row r="26" spans="1:23" s="62" customFormat="1" ht="18.2" customHeight="1">
      <c r="A26" s="746"/>
      <c r="B26" s="736"/>
      <c r="C26" s="368" t="s">
        <v>520</v>
      </c>
      <c r="D26" s="369">
        <v>117</v>
      </c>
      <c r="E26" s="370">
        <v>13</v>
      </c>
      <c r="F26" s="370">
        <v>9</v>
      </c>
      <c r="G26" s="370">
        <v>13</v>
      </c>
      <c r="H26" s="370">
        <v>9</v>
      </c>
      <c r="I26" s="370">
        <v>28</v>
      </c>
      <c r="J26" s="370">
        <v>9</v>
      </c>
      <c r="K26" s="370">
        <v>5</v>
      </c>
      <c r="L26" s="370">
        <v>7</v>
      </c>
      <c r="M26" s="370">
        <v>6</v>
      </c>
      <c r="N26" s="370">
        <v>8</v>
      </c>
      <c r="O26" s="370">
        <v>4</v>
      </c>
      <c r="P26" s="370">
        <v>3</v>
      </c>
      <c r="Q26" s="370">
        <v>3</v>
      </c>
      <c r="R26" s="370">
        <v>0</v>
      </c>
      <c r="S26" s="370">
        <v>0</v>
      </c>
      <c r="T26" s="370">
        <v>0</v>
      </c>
      <c r="U26" s="370">
        <v>0</v>
      </c>
      <c r="W26" s="371"/>
    </row>
    <row r="27" spans="1:23" s="62" customFormat="1" ht="18.2" customHeight="1">
      <c r="A27" s="746"/>
      <c r="B27" s="736" t="s">
        <v>142</v>
      </c>
      <c r="C27" s="368" t="s">
        <v>518</v>
      </c>
      <c r="D27" s="369">
        <v>420</v>
      </c>
      <c r="E27" s="370">
        <v>38</v>
      </c>
      <c r="F27" s="370">
        <v>24</v>
      </c>
      <c r="G27" s="370">
        <v>39</v>
      </c>
      <c r="H27" s="370">
        <v>43</v>
      </c>
      <c r="I27" s="370">
        <v>39</v>
      </c>
      <c r="J27" s="370">
        <v>29</v>
      </c>
      <c r="K27" s="370">
        <v>32</v>
      </c>
      <c r="L27" s="370">
        <v>25</v>
      </c>
      <c r="M27" s="370">
        <v>28</v>
      </c>
      <c r="N27" s="370">
        <v>35</v>
      </c>
      <c r="O27" s="370">
        <v>25</v>
      </c>
      <c r="P27" s="370">
        <v>30</v>
      </c>
      <c r="Q27" s="370">
        <v>17</v>
      </c>
      <c r="R27" s="370">
        <v>12</v>
      </c>
      <c r="S27" s="370">
        <v>2</v>
      </c>
      <c r="T27" s="370">
        <v>2</v>
      </c>
      <c r="U27" s="370">
        <v>0</v>
      </c>
      <c r="V27" s="372"/>
      <c r="W27" s="371"/>
    </row>
    <row r="28" spans="1:23" s="62" customFormat="1" ht="18.2" customHeight="1">
      <c r="A28" s="746"/>
      <c r="B28" s="736"/>
      <c r="C28" s="368" t="s">
        <v>519</v>
      </c>
      <c r="D28" s="369">
        <v>254</v>
      </c>
      <c r="E28" s="370">
        <v>22</v>
      </c>
      <c r="F28" s="370">
        <v>14</v>
      </c>
      <c r="G28" s="370">
        <v>23</v>
      </c>
      <c r="H28" s="370">
        <v>22</v>
      </c>
      <c r="I28" s="370">
        <v>23</v>
      </c>
      <c r="J28" s="370">
        <v>19</v>
      </c>
      <c r="K28" s="370">
        <v>21</v>
      </c>
      <c r="L28" s="370">
        <v>18</v>
      </c>
      <c r="M28" s="370">
        <v>17</v>
      </c>
      <c r="N28" s="370">
        <v>18</v>
      </c>
      <c r="O28" s="370">
        <v>16</v>
      </c>
      <c r="P28" s="370">
        <v>16</v>
      </c>
      <c r="Q28" s="370">
        <v>16</v>
      </c>
      <c r="R28" s="370">
        <v>6</v>
      </c>
      <c r="S28" s="370">
        <v>2</v>
      </c>
      <c r="T28" s="370">
        <v>1</v>
      </c>
      <c r="U28" s="370">
        <v>0</v>
      </c>
      <c r="W28" s="371"/>
    </row>
    <row r="29" spans="1:23" s="62" customFormat="1" ht="18.2" customHeight="1">
      <c r="A29" s="746"/>
      <c r="B29" s="736"/>
      <c r="C29" s="368" t="s">
        <v>520</v>
      </c>
      <c r="D29" s="369">
        <v>166</v>
      </c>
      <c r="E29" s="370">
        <v>16</v>
      </c>
      <c r="F29" s="370">
        <v>10</v>
      </c>
      <c r="G29" s="370">
        <v>16</v>
      </c>
      <c r="H29" s="370">
        <v>21</v>
      </c>
      <c r="I29" s="370">
        <v>16</v>
      </c>
      <c r="J29" s="370">
        <v>10</v>
      </c>
      <c r="K29" s="370">
        <v>11</v>
      </c>
      <c r="L29" s="370">
        <v>7</v>
      </c>
      <c r="M29" s="370">
        <v>11</v>
      </c>
      <c r="N29" s="370">
        <v>17</v>
      </c>
      <c r="O29" s="370">
        <v>9</v>
      </c>
      <c r="P29" s="370">
        <v>14</v>
      </c>
      <c r="Q29" s="370">
        <v>1</v>
      </c>
      <c r="R29" s="370">
        <v>6</v>
      </c>
      <c r="S29" s="370">
        <v>0</v>
      </c>
      <c r="T29" s="370">
        <v>1</v>
      </c>
      <c r="U29" s="370">
        <v>0</v>
      </c>
      <c r="W29" s="371"/>
    </row>
    <row r="30" spans="1:23" s="62" customFormat="1" ht="18.2" customHeight="1">
      <c r="A30" s="746" t="s">
        <v>552</v>
      </c>
      <c r="B30" s="736" t="s">
        <v>141</v>
      </c>
      <c r="C30" s="368" t="s">
        <v>518</v>
      </c>
      <c r="D30" s="369">
        <v>920</v>
      </c>
      <c r="E30" s="370">
        <v>91</v>
      </c>
      <c r="F30" s="370">
        <v>99</v>
      </c>
      <c r="G30" s="370">
        <v>78</v>
      </c>
      <c r="H30" s="370">
        <v>83</v>
      </c>
      <c r="I30" s="370">
        <v>88</v>
      </c>
      <c r="J30" s="370">
        <v>94</v>
      </c>
      <c r="K30" s="370">
        <v>68</v>
      </c>
      <c r="L30" s="370">
        <v>72</v>
      </c>
      <c r="M30" s="370">
        <v>68</v>
      </c>
      <c r="N30" s="370">
        <v>59</v>
      </c>
      <c r="O30" s="370">
        <v>50</v>
      </c>
      <c r="P30" s="370">
        <v>33</v>
      </c>
      <c r="Q30" s="370">
        <v>27</v>
      </c>
      <c r="R30" s="370">
        <v>6</v>
      </c>
      <c r="S30" s="370">
        <v>4</v>
      </c>
      <c r="T30" s="370">
        <v>0</v>
      </c>
      <c r="U30" s="370">
        <v>0</v>
      </c>
      <c r="W30" s="371"/>
    </row>
    <row r="31" spans="1:23" s="62" customFormat="1" ht="18.2" customHeight="1">
      <c r="A31" s="746"/>
      <c r="B31" s="736"/>
      <c r="C31" s="368" t="s">
        <v>519</v>
      </c>
      <c r="D31" s="369">
        <v>510</v>
      </c>
      <c r="E31" s="370">
        <v>48</v>
      </c>
      <c r="F31" s="370">
        <v>52</v>
      </c>
      <c r="G31" s="370">
        <v>33</v>
      </c>
      <c r="H31" s="370">
        <v>45</v>
      </c>
      <c r="I31" s="370">
        <v>43</v>
      </c>
      <c r="J31" s="370">
        <v>47</v>
      </c>
      <c r="K31" s="370">
        <v>42</v>
      </c>
      <c r="L31" s="370">
        <v>40</v>
      </c>
      <c r="M31" s="370">
        <v>47</v>
      </c>
      <c r="N31" s="370">
        <v>32</v>
      </c>
      <c r="O31" s="370">
        <v>32</v>
      </c>
      <c r="P31" s="370">
        <v>22</v>
      </c>
      <c r="Q31" s="370">
        <v>20</v>
      </c>
      <c r="R31" s="370">
        <v>5</v>
      </c>
      <c r="S31" s="370">
        <v>2</v>
      </c>
      <c r="T31" s="370">
        <v>0</v>
      </c>
      <c r="U31" s="370">
        <v>0</v>
      </c>
      <c r="W31" s="371"/>
    </row>
    <row r="32" spans="1:23" s="62" customFormat="1" ht="18.2" customHeight="1">
      <c r="A32" s="746"/>
      <c r="B32" s="736"/>
      <c r="C32" s="368" t="s">
        <v>520</v>
      </c>
      <c r="D32" s="369">
        <v>410</v>
      </c>
      <c r="E32" s="370">
        <v>43</v>
      </c>
      <c r="F32" s="370">
        <v>47</v>
      </c>
      <c r="G32" s="370">
        <v>45</v>
      </c>
      <c r="H32" s="370">
        <v>38</v>
      </c>
      <c r="I32" s="370">
        <v>45</v>
      </c>
      <c r="J32" s="370">
        <v>47</v>
      </c>
      <c r="K32" s="370">
        <v>26</v>
      </c>
      <c r="L32" s="370">
        <v>32</v>
      </c>
      <c r="M32" s="370">
        <v>21</v>
      </c>
      <c r="N32" s="370">
        <v>27</v>
      </c>
      <c r="O32" s="370">
        <v>18</v>
      </c>
      <c r="P32" s="370">
        <v>11</v>
      </c>
      <c r="Q32" s="370">
        <v>7</v>
      </c>
      <c r="R32" s="370">
        <v>1</v>
      </c>
      <c r="S32" s="370">
        <v>2</v>
      </c>
      <c r="T32" s="370">
        <v>0</v>
      </c>
      <c r="U32" s="370">
        <v>0</v>
      </c>
      <c r="W32" s="371"/>
    </row>
    <row r="33" spans="1:23" s="62" customFormat="1" ht="18.2" customHeight="1">
      <c r="A33" s="746"/>
      <c r="B33" s="736" t="s">
        <v>142</v>
      </c>
      <c r="C33" s="368" t="s">
        <v>518</v>
      </c>
      <c r="D33" s="369">
        <v>978</v>
      </c>
      <c r="E33" s="370">
        <v>95</v>
      </c>
      <c r="F33" s="370">
        <v>88</v>
      </c>
      <c r="G33" s="370">
        <v>72</v>
      </c>
      <c r="H33" s="370">
        <v>86</v>
      </c>
      <c r="I33" s="370">
        <v>93</v>
      </c>
      <c r="J33" s="370">
        <v>85</v>
      </c>
      <c r="K33" s="370">
        <v>85</v>
      </c>
      <c r="L33" s="370">
        <v>85</v>
      </c>
      <c r="M33" s="370">
        <v>80</v>
      </c>
      <c r="N33" s="370">
        <v>55</v>
      </c>
      <c r="O33" s="370">
        <v>58</v>
      </c>
      <c r="P33" s="370">
        <v>43</v>
      </c>
      <c r="Q33" s="370">
        <v>32</v>
      </c>
      <c r="R33" s="370">
        <v>10</v>
      </c>
      <c r="S33" s="370">
        <v>8</v>
      </c>
      <c r="T33" s="370">
        <v>0</v>
      </c>
      <c r="U33" s="370">
        <v>3</v>
      </c>
      <c r="W33" s="371"/>
    </row>
    <row r="34" spans="1:23" s="62" customFormat="1" ht="18.2" customHeight="1">
      <c r="A34" s="746"/>
      <c r="B34" s="736"/>
      <c r="C34" s="368" t="s">
        <v>519</v>
      </c>
      <c r="D34" s="369">
        <v>501</v>
      </c>
      <c r="E34" s="370">
        <v>55</v>
      </c>
      <c r="F34" s="370">
        <v>47</v>
      </c>
      <c r="G34" s="370">
        <v>31</v>
      </c>
      <c r="H34" s="370">
        <v>42</v>
      </c>
      <c r="I34" s="370">
        <v>42</v>
      </c>
      <c r="J34" s="370">
        <v>48</v>
      </c>
      <c r="K34" s="370">
        <v>38</v>
      </c>
      <c r="L34" s="370">
        <v>44</v>
      </c>
      <c r="M34" s="370">
        <v>39</v>
      </c>
      <c r="N34" s="370">
        <v>26</v>
      </c>
      <c r="O34" s="370">
        <v>34</v>
      </c>
      <c r="P34" s="370">
        <v>26</v>
      </c>
      <c r="Q34" s="370">
        <v>18</v>
      </c>
      <c r="R34" s="370">
        <v>5</v>
      </c>
      <c r="S34" s="370">
        <v>6</v>
      </c>
      <c r="T34" s="370">
        <v>0</v>
      </c>
      <c r="U34" s="370">
        <v>0</v>
      </c>
      <c r="V34"/>
      <c r="W34"/>
    </row>
    <row r="35" spans="1:23" s="62" customFormat="1" ht="18.2" customHeight="1">
      <c r="A35" s="746"/>
      <c r="B35" s="736"/>
      <c r="C35" s="368" t="s">
        <v>520</v>
      </c>
      <c r="D35" s="369">
        <v>477</v>
      </c>
      <c r="E35" s="370">
        <v>40</v>
      </c>
      <c r="F35" s="370">
        <v>41</v>
      </c>
      <c r="G35" s="370">
        <v>41</v>
      </c>
      <c r="H35" s="370">
        <v>44</v>
      </c>
      <c r="I35" s="370">
        <v>51</v>
      </c>
      <c r="J35" s="370">
        <v>37</v>
      </c>
      <c r="K35" s="370">
        <v>47</v>
      </c>
      <c r="L35" s="370">
        <v>41</v>
      </c>
      <c r="M35" s="370">
        <v>41</v>
      </c>
      <c r="N35" s="370">
        <v>29</v>
      </c>
      <c r="O35" s="370">
        <v>24</v>
      </c>
      <c r="P35" s="370">
        <v>17</v>
      </c>
      <c r="Q35" s="370">
        <v>14</v>
      </c>
      <c r="R35" s="370">
        <v>5</v>
      </c>
      <c r="S35" s="370">
        <v>2</v>
      </c>
      <c r="T35" s="370">
        <v>0</v>
      </c>
      <c r="U35" s="370">
        <v>3</v>
      </c>
      <c r="V35"/>
      <c r="W35"/>
    </row>
    <row r="36" spans="1:23" s="62" customFormat="1" ht="18.2" customHeight="1">
      <c r="A36" s="746" t="s">
        <v>553</v>
      </c>
      <c r="B36" s="736" t="s">
        <v>141</v>
      </c>
      <c r="C36" s="368" t="s">
        <v>518</v>
      </c>
      <c r="D36" s="369">
        <v>4668</v>
      </c>
      <c r="E36" s="370">
        <v>360</v>
      </c>
      <c r="F36" s="370">
        <v>236</v>
      </c>
      <c r="G36" s="370">
        <v>250</v>
      </c>
      <c r="H36" s="370">
        <v>309</v>
      </c>
      <c r="I36" s="370">
        <v>376</v>
      </c>
      <c r="J36" s="370">
        <v>383</v>
      </c>
      <c r="K36" s="370">
        <v>341</v>
      </c>
      <c r="L36" s="370">
        <v>386</v>
      </c>
      <c r="M36" s="370">
        <v>384</v>
      </c>
      <c r="N36" s="370">
        <v>355</v>
      </c>
      <c r="O36" s="370">
        <v>353</v>
      </c>
      <c r="P36" s="370">
        <v>297</v>
      </c>
      <c r="Q36" s="370">
        <v>291</v>
      </c>
      <c r="R36" s="370">
        <v>172</v>
      </c>
      <c r="S36" s="370">
        <v>76</v>
      </c>
      <c r="T36" s="370">
        <v>51</v>
      </c>
      <c r="U36" s="370">
        <v>48</v>
      </c>
      <c r="V36"/>
      <c r="W36"/>
    </row>
    <row r="37" spans="1:23" s="62" customFormat="1" ht="18.2" customHeight="1">
      <c r="A37" s="746"/>
      <c r="B37" s="736"/>
      <c r="C37" s="368" t="s">
        <v>519</v>
      </c>
      <c r="D37" s="369">
        <v>100</v>
      </c>
      <c r="E37" s="370">
        <v>18</v>
      </c>
      <c r="F37" s="370">
        <v>2</v>
      </c>
      <c r="G37" s="370">
        <v>6</v>
      </c>
      <c r="H37" s="370">
        <v>7</v>
      </c>
      <c r="I37" s="370">
        <v>7</v>
      </c>
      <c r="J37" s="370">
        <v>11</v>
      </c>
      <c r="K37" s="370">
        <v>7</v>
      </c>
      <c r="L37" s="370">
        <v>4</v>
      </c>
      <c r="M37" s="370">
        <v>5</v>
      </c>
      <c r="N37" s="370">
        <v>7</v>
      </c>
      <c r="O37" s="370">
        <v>6</v>
      </c>
      <c r="P37" s="370">
        <v>5</v>
      </c>
      <c r="Q37" s="370">
        <v>5</v>
      </c>
      <c r="R37" s="370">
        <v>7</v>
      </c>
      <c r="S37" s="370">
        <v>3</v>
      </c>
      <c r="T37" s="370">
        <v>0</v>
      </c>
      <c r="U37" s="370">
        <v>0</v>
      </c>
      <c r="V37"/>
      <c r="W37"/>
    </row>
    <row r="38" spans="1:23" s="62" customFormat="1" ht="18.2" customHeight="1">
      <c r="A38" s="746"/>
      <c r="B38" s="736"/>
      <c r="C38" s="368" t="s">
        <v>520</v>
      </c>
      <c r="D38" s="369">
        <v>4568</v>
      </c>
      <c r="E38" s="370">
        <v>342</v>
      </c>
      <c r="F38" s="370">
        <v>234</v>
      </c>
      <c r="G38" s="370">
        <v>244</v>
      </c>
      <c r="H38" s="370">
        <v>302</v>
      </c>
      <c r="I38" s="370">
        <v>369</v>
      </c>
      <c r="J38" s="370">
        <v>372</v>
      </c>
      <c r="K38" s="370">
        <v>334</v>
      </c>
      <c r="L38" s="370">
        <v>382</v>
      </c>
      <c r="M38" s="370">
        <v>379</v>
      </c>
      <c r="N38" s="370">
        <v>348</v>
      </c>
      <c r="O38" s="370">
        <v>347</v>
      </c>
      <c r="P38" s="370">
        <v>292</v>
      </c>
      <c r="Q38" s="370">
        <v>286</v>
      </c>
      <c r="R38" s="370">
        <v>165</v>
      </c>
      <c r="S38" s="370">
        <v>73</v>
      </c>
      <c r="T38" s="370">
        <v>51</v>
      </c>
      <c r="U38" s="370">
        <v>48</v>
      </c>
      <c r="V38"/>
      <c r="W38"/>
    </row>
    <row r="39" spans="1:23" s="62" customFormat="1" ht="18.2" customHeight="1">
      <c r="A39" s="746"/>
      <c r="B39" s="736" t="s">
        <v>142</v>
      </c>
      <c r="C39" s="368" t="s">
        <v>518</v>
      </c>
      <c r="D39" s="369">
        <v>4057</v>
      </c>
      <c r="E39" s="370">
        <v>325</v>
      </c>
      <c r="F39" s="370">
        <v>250</v>
      </c>
      <c r="G39" s="370">
        <v>213</v>
      </c>
      <c r="H39" s="370">
        <v>273</v>
      </c>
      <c r="I39" s="370">
        <v>392</v>
      </c>
      <c r="J39" s="370">
        <v>360</v>
      </c>
      <c r="K39" s="370">
        <v>262</v>
      </c>
      <c r="L39" s="370">
        <v>263</v>
      </c>
      <c r="M39" s="370">
        <v>265</v>
      </c>
      <c r="N39" s="370">
        <v>281</v>
      </c>
      <c r="O39" s="370">
        <v>269</v>
      </c>
      <c r="P39" s="370">
        <v>258</v>
      </c>
      <c r="Q39" s="370">
        <v>225</v>
      </c>
      <c r="R39" s="370">
        <v>182</v>
      </c>
      <c r="S39" s="370">
        <v>94</v>
      </c>
      <c r="T39" s="370">
        <v>71</v>
      </c>
      <c r="U39" s="370">
        <v>74</v>
      </c>
      <c r="V39"/>
      <c r="W39"/>
    </row>
    <row r="40" spans="1:23" s="62" customFormat="1" ht="18.2" customHeight="1">
      <c r="A40" s="746"/>
      <c r="B40" s="736"/>
      <c r="C40" s="368" t="s">
        <v>519</v>
      </c>
      <c r="D40" s="369">
        <v>124</v>
      </c>
      <c r="E40" s="370">
        <v>11</v>
      </c>
      <c r="F40" s="370">
        <v>6</v>
      </c>
      <c r="G40" s="370">
        <v>2</v>
      </c>
      <c r="H40" s="370">
        <v>7</v>
      </c>
      <c r="I40" s="370">
        <v>20</v>
      </c>
      <c r="J40" s="370">
        <v>13</v>
      </c>
      <c r="K40" s="370">
        <v>13</v>
      </c>
      <c r="L40" s="370">
        <v>9</v>
      </c>
      <c r="M40" s="370">
        <v>5</v>
      </c>
      <c r="N40" s="370">
        <v>9</v>
      </c>
      <c r="O40" s="370">
        <v>8</v>
      </c>
      <c r="P40" s="370">
        <v>11</v>
      </c>
      <c r="Q40" s="370">
        <v>9</v>
      </c>
      <c r="R40" s="370">
        <v>1</v>
      </c>
      <c r="S40" s="370">
        <v>0</v>
      </c>
      <c r="T40" s="370">
        <v>0</v>
      </c>
      <c r="U40" s="370">
        <v>0</v>
      </c>
      <c r="V40"/>
      <c r="W40"/>
    </row>
    <row r="41" spans="1:23" s="115" customFormat="1" ht="18.2" customHeight="1" thickBot="1">
      <c r="A41" s="749"/>
      <c r="B41" s="750"/>
      <c r="C41" s="385" t="s">
        <v>520</v>
      </c>
      <c r="D41" s="386">
        <v>3933</v>
      </c>
      <c r="E41" s="376">
        <v>314</v>
      </c>
      <c r="F41" s="376">
        <v>244</v>
      </c>
      <c r="G41" s="376">
        <v>211</v>
      </c>
      <c r="H41" s="376">
        <v>266</v>
      </c>
      <c r="I41" s="376">
        <v>372</v>
      </c>
      <c r="J41" s="376">
        <v>347</v>
      </c>
      <c r="K41" s="376">
        <v>249</v>
      </c>
      <c r="L41" s="376">
        <v>254</v>
      </c>
      <c r="M41" s="376">
        <v>260</v>
      </c>
      <c r="N41" s="376">
        <v>272</v>
      </c>
      <c r="O41" s="376">
        <v>261</v>
      </c>
      <c r="P41" s="376">
        <v>247</v>
      </c>
      <c r="Q41" s="376">
        <v>216</v>
      </c>
      <c r="R41" s="376">
        <v>181</v>
      </c>
      <c r="S41" s="376">
        <v>94</v>
      </c>
      <c r="T41" s="376">
        <v>71</v>
      </c>
      <c r="U41" s="376">
        <v>74</v>
      </c>
      <c r="V41" s="388"/>
      <c r="W41" s="388"/>
    </row>
    <row r="42" spans="1:23" s="115" customFormat="1" ht="21.95" customHeight="1">
      <c r="A42" s="389"/>
      <c r="B42" s="389"/>
      <c r="C42" s="3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388"/>
      <c r="W42" s="388"/>
    </row>
    <row r="43" spans="1:23" s="62" customFormat="1" ht="21.95" customHeight="1">
      <c r="A43" s="52"/>
      <c r="B43" s="52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V43"/>
      <c r="W43"/>
    </row>
    <row r="44" spans="1:23" s="62" customFormat="1" ht="21.95" customHeight="1">
      <c r="A44" s="52"/>
      <c r="B44" s="52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V44"/>
      <c r="W44"/>
    </row>
    <row r="45" spans="1:23" s="62" customFormat="1" ht="21.95" customHeight="1">
      <c r="A45" s="52"/>
      <c r="B45" s="52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</row>
    <row r="46" spans="1:23" s="62" customFormat="1" ht="21.95" customHeight="1">
      <c r="A46" s="52"/>
      <c r="B46" s="52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</row>
    <row r="47" spans="1:23" s="62" customFormat="1" ht="21.95" customHeight="1">
      <c r="A47" s="52"/>
      <c r="B47" s="52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</row>
    <row r="48" spans="1:23" s="62" customFormat="1" ht="21.95" customHeight="1">
      <c r="A48" s="52"/>
      <c r="B48" s="52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</row>
    <row r="49" spans="1:21" s="62" customFormat="1" ht="21.95" customHeight="1">
      <c r="A49" s="52"/>
      <c r="B49" s="52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</row>
    <row r="50" spans="1:21" s="62" customFormat="1" ht="21.95" customHeight="1">
      <c r="A50" s="52"/>
      <c r="B50" s="52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</row>
    <row r="51" spans="1:21" s="62" customFormat="1" ht="21.95" customHeight="1">
      <c r="A51" s="52"/>
      <c r="B51" s="52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</row>
    <row r="52" spans="1:21" s="62" customFormat="1" ht="21.95" customHeight="1">
      <c r="A52" s="52"/>
      <c r="B52" s="52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</row>
    <row r="53" spans="1:21" s="62" customFormat="1" ht="21.95" customHeight="1">
      <c r="A53" s="52"/>
      <c r="B53" s="52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</row>
    <row r="54" spans="1:21" s="62" customFormat="1" ht="21.95" customHeight="1">
      <c r="A54" s="52"/>
      <c r="B54" s="52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</row>
    <row r="55" spans="1:21" s="62" customFormat="1" ht="21.95" customHeight="1">
      <c r="A55" s="52"/>
      <c r="B55" s="52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</row>
    <row r="56" spans="1:21" s="62" customFormat="1" ht="21.95" customHeight="1">
      <c r="A56" s="52"/>
      <c r="B56" s="52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</row>
    <row r="57" spans="1:21" s="62" customFormat="1" ht="21.95" customHeight="1">
      <c r="A57" s="52"/>
      <c r="B57" s="52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</row>
    <row r="58" spans="1:21" s="62" customFormat="1" ht="21.95" customHeight="1">
      <c r="A58" s="52"/>
      <c r="B58" s="52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</row>
    <row r="59" spans="1:21" ht="21.95" customHeight="1">
      <c r="C59" s="2"/>
      <c r="J59" s="364"/>
      <c r="U59" s="3"/>
    </row>
    <row r="60" spans="1:21" ht="21.95" customHeight="1">
      <c r="C60" s="2"/>
      <c r="J60" s="364"/>
      <c r="U60" s="3"/>
    </row>
    <row r="61" spans="1:21" ht="21.95" customHeight="1">
      <c r="C61" s="2"/>
      <c r="J61" s="364"/>
      <c r="U61" s="3"/>
    </row>
    <row r="62" spans="1:21" ht="21.95" customHeight="1">
      <c r="C62" s="2"/>
      <c r="J62" s="364"/>
      <c r="U62" s="3"/>
    </row>
    <row r="63" spans="1:21" ht="21.95" customHeight="1">
      <c r="C63" s="2"/>
      <c r="J63" s="364"/>
      <c r="U63" s="3"/>
    </row>
    <row r="64" spans="1:21" ht="21.95" customHeight="1">
      <c r="C64" s="2"/>
      <c r="J64" s="364"/>
      <c r="U64" s="3"/>
    </row>
    <row r="65" spans="3:21" ht="21.95" customHeight="1">
      <c r="C65" s="2"/>
      <c r="J65" s="364"/>
      <c r="U65" s="3"/>
    </row>
    <row r="66" spans="3:21" ht="21.95" customHeight="1">
      <c r="C66" s="2"/>
      <c r="J66" s="364"/>
      <c r="U66" s="3"/>
    </row>
    <row r="67" spans="3:21" ht="21.95" customHeight="1">
      <c r="C67" s="2"/>
      <c r="J67" s="364"/>
      <c r="U67" s="3"/>
    </row>
    <row r="68" spans="3:21" ht="21.95" customHeight="1">
      <c r="C68" s="2"/>
      <c r="J68" s="364"/>
      <c r="U68" s="3"/>
    </row>
    <row r="69" spans="3:21" ht="21.95" customHeight="1">
      <c r="C69" s="2"/>
      <c r="J69" s="364"/>
      <c r="U69" s="3"/>
    </row>
    <row r="70" spans="3:21" ht="21.95" customHeight="1">
      <c r="C70" s="2"/>
      <c r="J70" s="364"/>
      <c r="U70" s="3"/>
    </row>
    <row r="71" spans="3:21" ht="21.95" customHeight="1">
      <c r="C71" s="2"/>
      <c r="J71" s="364"/>
      <c r="U71" s="3"/>
    </row>
    <row r="72" spans="3:21" ht="21.95" customHeight="1">
      <c r="C72" s="2"/>
      <c r="J72" s="364"/>
      <c r="U72" s="3"/>
    </row>
    <row r="73" spans="3:21" ht="21.95" customHeight="1">
      <c r="C73" s="2"/>
      <c r="J73" s="364"/>
      <c r="U73" s="3"/>
    </row>
    <row r="74" spans="3:21" ht="21.95" customHeight="1">
      <c r="C74" s="2"/>
      <c r="J74" s="364"/>
      <c r="U74" s="3"/>
    </row>
    <row r="75" spans="3:21" ht="21.95" customHeight="1">
      <c r="C75" s="2"/>
      <c r="J75" s="364"/>
      <c r="U75" s="3"/>
    </row>
    <row r="76" spans="3:21" ht="21.95" customHeight="1">
      <c r="C76" s="2"/>
      <c r="J76" s="364"/>
      <c r="U76" s="3"/>
    </row>
    <row r="77" spans="3:21" ht="21.95" customHeight="1">
      <c r="C77" s="2"/>
      <c r="J77" s="364"/>
      <c r="U77" s="3"/>
    </row>
    <row r="78" spans="3:21" ht="21.95" customHeight="1">
      <c r="C78" s="2"/>
      <c r="J78" s="364"/>
      <c r="U78" s="3"/>
    </row>
    <row r="79" spans="3:21" ht="21.95" customHeight="1">
      <c r="C79" s="2"/>
      <c r="J79" s="364"/>
      <c r="U79" s="3"/>
    </row>
    <row r="80" spans="3:21" ht="21.95" customHeight="1">
      <c r="C80" s="2"/>
      <c r="J80" s="364"/>
      <c r="U80" s="3"/>
    </row>
    <row r="81" spans="3:21" ht="21.95" customHeight="1">
      <c r="C81" s="2"/>
      <c r="J81" s="364"/>
      <c r="U81" s="3"/>
    </row>
  </sheetData>
  <sheetProtection selectLockedCells="1" selectUnlockedCells="1"/>
  <mergeCells count="20">
    <mergeCell ref="A12:A17"/>
    <mergeCell ref="B12:B14"/>
    <mergeCell ref="B15:B17"/>
    <mergeCell ref="A2:I2"/>
    <mergeCell ref="J2:U2"/>
    <mergeCell ref="A6:A11"/>
    <mergeCell ref="B6:B8"/>
    <mergeCell ref="B9:B11"/>
    <mergeCell ref="A18:A23"/>
    <mergeCell ref="B18:B20"/>
    <mergeCell ref="B21:B23"/>
    <mergeCell ref="A24:A29"/>
    <mergeCell ref="B24:B26"/>
    <mergeCell ref="B27:B29"/>
    <mergeCell ref="A30:A35"/>
    <mergeCell ref="B30:B32"/>
    <mergeCell ref="B33:B35"/>
    <mergeCell ref="A36:A41"/>
    <mergeCell ref="B36:B38"/>
    <mergeCell ref="B39:B41"/>
  </mergeCells>
  <phoneticPr fontId="19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D17C5-EBA3-42F6-98F7-ADA49F1897BF}">
  <dimension ref="A1:Q40"/>
  <sheetViews>
    <sheetView showGridLines="0" view="pageBreakPreview" zoomScaleNormal="120" zoomScaleSheetLayoutView="100" workbookViewId="0">
      <selection activeCell="M29" sqref="M29"/>
    </sheetView>
  </sheetViews>
  <sheetFormatPr defaultRowHeight="12.75"/>
  <cols>
    <col min="1" max="1" width="11.625" style="397" customWidth="1"/>
    <col min="2" max="2" width="6.125" style="397" customWidth="1"/>
    <col min="3" max="3" width="16.625" style="397" customWidth="1"/>
    <col min="4" max="7" width="13.625" style="452" customWidth="1"/>
    <col min="8" max="15" width="11.125" style="452" customWidth="1"/>
    <col min="16" max="16384" width="9" style="452"/>
  </cols>
  <sheetData>
    <row r="1" spans="1:17" s="390" customFormat="1" ht="18" customHeight="1">
      <c r="A1" s="88" t="s">
        <v>270</v>
      </c>
      <c r="B1" s="88"/>
      <c r="C1" s="88"/>
      <c r="D1" s="53"/>
      <c r="E1" s="53"/>
      <c r="F1" s="53"/>
      <c r="G1" s="53"/>
      <c r="H1" s="53"/>
      <c r="I1" s="53"/>
      <c r="J1" s="53"/>
      <c r="K1" s="53"/>
      <c r="L1" s="53"/>
      <c r="M1" s="52"/>
      <c r="N1" s="53"/>
      <c r="O1" s="55" t="s">
        <v>0</v>
      </c>
    </row>
    <row r="2" spans="1:17" s="391" customFormat="1" ht="24.95" customHeight="1">
      <c r="A2" s="770" t="s">
        <v>554</v>
      </c>
      <c r="B2" s="770"/>
      <c r="C2" s="770"/>
      <c r="D2" s="770"/>
      <c r="E2" s="770"/>
      <c r="F2" s="770"/>
      <c r="G2" s="770"/>
      <c r="H2" s="770" t="s">
        <v>555</v>
      </c>
      <c r="I2" s="770"/>
      <c r="J2" s="770"/>
      <c r="K2" s="770"/>
      <c r="L2" s="770"/>
      <c r="M2" s="770"/>
      <c r="N2" s="770"/>
      <c r="O2" s="770"/>
    </row>
    <row r="3" spans="1:17" s="397" customFormat="1" ht="15" customHeight="1" thickBot="1">
      <c r="A3" s="392"/>
      <c r="B3" s="392"/>
      <c r="C3" s="393"/>
      <c r="D3" s="394"/>
      <c r="E3" s="395"/>
      <c r="F3" s="395"/>
      <c r="G3" s="395" t="s">
        <v>556</v>
      </c>
      <c r="H3" s="396"/>
      <c r="I3" s="396"/>
      <c r="J3" s="396"/>
      <c r="K3" s="396"/>
      <c r="L3" s="396"/>
      <c r="M3" s="396"/>
      <c r="N3" s="396"/>
      <c r="O3" s="90" t="s">
        <v>10</v>
      </c>
    </row>
    <row r="4" spans="1:17" s="403" customFormat="1" ht="15" customHeight="1">
      <c r="A4" s="398"/>
      <c r="B4" s="399"/>
      <c r="C4" s="400"/>
      <c r="D4" s="401"/>
      <c r="E4" s="771" t="s">
        <v>557</v>
      </c>
      <c r="F4" s="772"/>
      <c r="G4" s="772"/>
      <c r="H4" s="773" t="s">
        <v>558</v>
      </c>
      <c r="I4" s="773"/>
      <c r="J4" s="773"/>
      <c r="K4" s="773"/>
      <c r="L4" s="773"/>
      <c r="M4" s="773"/>
      <c r="N4" s="773"/>
      <c r="O4" s="773"/>
      <c r="P4" s="402"/>
      <c r="Q4" s="402"/>
    </row>
    <row r="5" spans="1:17" s="403" customFormat="1" ht="15" customHeight="1">
      <c r="A5" s="404"/>
      <c r="B5" s="405"/>
      <c r="C5" s="406"/>
      <c r="D5" s="407"/>
      <c r="E5" s="408"/>
      <c r="F5" s="774" t="s">
        <v>559</v>
      </c>
      <c r="G5" s="775"/>
      <c r="H5" s="775" t="s">
        <v>560</v>
      </c>
      <c r="I5" s="776"/>
      <c r="J5" s="777" t="s">
        <v>561</v>
      </c>
      <c r="K5" s="767"/>
      <c r="L5" s="781" t="s">
        <v>562</v>
      </c>
      <c r="M5" s="782"/>
      <c r="N5" s="782"/>
      <c r="O5" s="782"/>
      <c r="P5" s="402"/>
      <c r="Q5" s="402"/>
    </row>
    <row r="6" spans="1:17" s="403" customFormat="1" ht="15" customHeight="1">
      <c r="A6" s="783" t="s">
        <v>292</v>
      </c>
      <c r="B6" s="784" t="s">
        <v>180</v>
      </c>
      <c r="C6" s="763" t="s">
        <v>507</v>
      </c>
      <c r="D6" s="764" t="s">
        <v>181</v>
      </c>
      <c r="E6" s="765" t="s">
        <v>159</v>
      </c>
      <c r="F6" s="766" t="s">
        <v>563</v>
      </c>
      <c r="G6" s="767"/>
      <c r="H6" s="766" t="s">
        <v>564</v>
      </c>
      <c r="I6" s="767"/>
      <c r="J6" s="778"/>
      <c r="K6" s="779"/>
      <c r="L6" s="766" t="s">
        <v>565</v>
      </c>
      <c r="M6" s="767"/>
      <c r="N6" s="755" t="s">
        <v>566</v>
      </c>
      <c r="O6" s="756"/>
      <c r="P6" s="402"/>
      <c r="Q6" s="402"/>
    </row>
    <row r="7" spans="1:17" s="403" customFormat="1" ht="15" customHeight="1">
      <c r="A7" s="783"/>
      <c r="B7" s="784"/>
      <c r="C7" s="763"/>
      <c r="D7" s="764"/>
      <c r="E7" s="765"/>
      <c r="F7" s="768"/>
      <c r="G7" s="769"/>
      <c r="H7" s="768"/>
      <c r="I7" s="769"/>
      <c r="J7" s="780"/>
      <c r="K7" s="769"/>
      <c r="L7" s="768"/>
      <c r="M7" s="769"/>
      <c r="N7" s="757"/>
      <c r="O7" s="758"/>
      <c r="P7" s="402"/>
      <c r="Q7" s="402"/>
    </row>
    <row r="8" spans="1:17" s="403" customFormat="1" ht="24.95" customHeight="1">
      <c r="A8" s="409"/>
      <c r="B8" s="410"/>
      <c r="C8" s="759" t="s">
        <v>567</v>
      </c>
      <c r="D8" s="411"/>
      <c r="E8" s="412"/>
      <c r="F8" s="413" t="s">
        <v>568</v>
      </c>
      <c r="G8" s="414" t="s">
        <v>569</v>
      </c>
      <c r="H8" s="413" t="s">
        <v>568</v>
      </c>
      <c r="I8" s="414" t="s">
        <v>569</v>
      </c>
      <c r="J8" s="414" t="s">
        <v>568</v>
      </c>
      <c r="K8" s="414" t="s">
        <v>569</v>
      </c>
      <c r="L8" s="414" t="s">
        <v>568</v>
      </c>
      <c r="M8" s="414" t="s">
        <v>569</v>
      </c>
      <c r="N8" s="415" t="s">
        <v>570</v>
      </c>
      <c r="O8" s="416" t="s">
        <v>571</v>
      </c>
      <c r="P8" s="402"/>
      <c r="Q8" s="402"/>
    </row>
    <row r="9" spans="1:17" s="403" customFormat="1" ht="15" customHeight="1">
      <c r="A9" s="417" t="s">
        <v>572</v>
      </c>
      <c r="B9" s="410" t="s">
        <v>37</v>
      </c>
      <c r="C9" s="759"/>
      <c r="D9" s="418" t="s">
        <v>38</v>
      </c>
      <c r="E9" s="412" t="s">
        <v>14</v>
      </c>
      <c r="F9" s="419" t="s">
        <v>72</v>
      </c>
      <c r="G9" s="420" t="s">
        <v>573</v>
      </c>
      <c r="H9" s="419" t="s">
        <v>72</v>
      </c>
      <c r="I9" s="420" t="s">
        <v>573</v>
      </c>
      <c r="J9" s="420" t="s">
        <v>72</v>
      </c>
      <c r="K9" s="420" t="s">
        <v>573</v>
      </c>
      <c r="L9" s="420" t="s">
        <v>72</v>
      </c>
      <c r="M9" s="420" t="s">
        <v>573</v>
      </c>
      <c r="N9" s="420" t="s">
        <v>268</v>
      </c>
      <c r="O9" s="421" t="s">
        <v>574</v>
      </c>
      <c r="P9" s="402"/>
      <c r="Q9" s="402"/>
    </row>
    <row r="10" spans="1:17" s="403" customFormat="1" ht="15" customHeight="1" thickBot="1">
      <c r="A10" s="422"/>
      <c r="B10" s="423"/>
      <c r="C10" s="760"/>
      <c r="D10" s="424"/>
      <c r="E10" s="425"/>
      <c r="F10" s="426"/>
      <c r="G10" s="427"/>
      <c r="H10" s="428"/>
      <c r="I10" s="429"/>
      <c r="J10" s="429"/>
      <c r="K10" s="429"/>
      <c r="L10" s="429"/>
      <c r="M10" s="429"/>
      <c r="N10" s="429"/>
      <c r="O10" s="430"/>
    </row>
    <row r="11" spans="1:17" s="403" customFormat="1" ht="24.95" customHeight="1">
      <c r="A11" s="761" t="s">
        <v>575</v>
      </c>
      <c r="B11" s="762" t="s">
        <v>141</v>
      </c>
      <c r="C11" s="431" t="s">
        <v>518</v>
      </c>
      <c r="D11" s="432">
        <v>20321</v>
      </c>
      <c r="E11" s="433">
        <v>20299</v>
      </c>
      <c r="F11" s="433">
        <v>1</v>
      </c>
      <c r="G11" s="433">
        <v>4</v>
      </c>
      <c r="H11" s="434">
        <v>63</v>
      </c>
      <c r="I11" s="433">
        <v>62</v>
      </c>
      <c r="J11" s="434">
        <v>835</v>
      </c>
      <c r="K11" s="433">
        <v>1229</v>
      </c>
      <c r="L11" s="433">
        <v>486</v>
      </c>
      <c r="M11" s="433">
        <v>255</v>
      </c>
      <c r="N11" s="433">
        <v>377</v>
      </c>
      <c r="O11" s="433">
        <v>92</v>
      </c>
    </row>
    <row r="12" spans="1:17" s="403" customFormat="1" ht="24.95" customHeight="1">
      <c r="A12" s="746"/>
      <c r="B12" s="752"/>
      <c r="C12" s="435" t="s">
        <v>519</v>
      </c>
      <c r="D12" s="436">
        <v>11804</v>
      </c>
      <c r="E12" s="437">
        <v>11788</v>
      </c>
      <c r="F12" s="437">
        <v>0</v>
      </c>
      <c r="G12" s="437">
        <v>3</v>
      </c>
      <c r="H12" s="438">
        <v>28</v>
      </c>
      <c r="I12" s="437">
        <v>31</v>
      </c>
      <c r="J12" s="438">
        <v>455</v>
      </c>
      <c r="K12" s="437">
        <v>712</v>
      </c>
      <c r="L12" s="437">
        <v>251</v>
      </c>
      <c r="M12" s="437">
        <v>147</v>
      </c>
      <c r="N12" s="437">
        <v>199</v>
      </c>
      <c r="O12" s="437">
        <v>48</v>
      </c>
    </row>
    <row r="13" spans="1:17" s="403" customFormat="1" ht="24.95" customHeight="1">
      <c r="A13" s="746"/>
      <c r="B13" s="752"/>
      <c r="C13" s="435" t="s">
        <v>520</v>
      </c>
      <c r="D13" s="436">
        <v>8517</v>
      </c>
      <c r="E13" s="437">
        <v>8511</v>
      </c>
      <c r="F13" s="437">
        <v>1</v>
      </c>
      <c r="G13" s="437">
        <v>1</v>
      </c>
      <c r="H13" s="438">
        <v>35</v>
      </c>
      <c r="I13" s="437">
        <v>31</v>
      </c>
      <c r="J13" s="438">
        <v>380</v>
      </c>
      <c r="K13" s="437">
        <v>517</v>
      </c>
      <c r="L13" s="437">
        <v>235</v>
      </c>
      <c r="M13" s="437">
        <v>108</v>
      </c>
      <c r="N13" s="437">
        <v>178</v>
      </c>
      <c r="O13" s="437">
        <v>44</v>
      </c>
    </row>
    <row r="14" spans="1:17" s="403" customFormat="1" ht="24.95" customHeight="1">
      <c r="A14" s="746"/>
      <c r="B14" s="752" t="s">
        <v>142</v>
      </c>
      <c r="C14" s="435" t="s">
        <v>518</v>
      </c>
      <c r="D14" s="436">
        <v>23013</v>
      </c>
      <c r="E14" s="437">
        <v>22914</v>
      </c>
      <c r="F14" s="437">
        <v>1</v>
      </c>
      <c r="G14" s="437">
        <v>0</v>
      </c>
      <c r="H14" s="438">
        <v>45</v>
      </c>
      <c r="I14" s="437">
        <v>51</v>
      </c>
      <c r="J14" s="438">
        <v>1044</v>
      </c>
      <c r="K14" s="437">
        <v>1239</v>
      </c>
      <c r="L14" s="437">
        <v>492</v>
      </c>
      <c r="M14" s="437">
        <v>232</v>
      </c>
      <c r="N14" s="437">
        <v>571</v>
      </c>
      <c r="O14" s="437">
        <v>89</v>
      </c>
    </row>
    <row r="15" spans="1:17" s="403" customFormat="1" ht="24.95" customHeight="1">
      <c r="A15" s="746"/>
      <c r="B15" s="752"/>
      <c r="C15" s="435" t="s">
        <v>519</v>
      </c>
      <c r="D15" s="436">
        <v>12411</v>
      </c>
      <c r="E15" s="437">
        <v>12344</v>
      </c>
      <c r="F15" s="373">
        <v>1</v>
      </c>
      <c r="G15" s="373">
        <v>0</v>
      </c>
      <c r="H15" s="438">
        <v>21</v>
      </c>
      <c r="I15" s="373">
        <v>28</v>
      </c>
      <c r="J15" s="438">
        <v>547</v>
      </c>
      <c r="K15" s="373">
        <v>705</v>
      </c>
      <c r="L15" s="373">
        <v>283</v>
      </c>
      <c r="M15" s="373">
        <v>135</v>
      </c>
      <c r="N15" s="373">
        <v>270</v>
      </c>
      <c r="O15" s="373">
        <v>45</v>
      </c>
    </row>
    <row r="16" spans="1:17" s="403" customFormat="1" ht="24.95" customHeight="1">
      <c r="A16" s="746"/>
      <c r="B16" s="752"/>
      <c r="C16" s="435" t="s">
        <v>520</v>
      </c>
      <c r="D16" s="436">
        <v>10602</v>
      </c>
      <c r="E16" s="437">
        <v>10570</v>
      </c>
      <c r="F16" s="373">
        <v>0</v>
      </c>
      <c r="G16" s="373">
        <v>0</v>
      </c>
      <c r="H16" s="438">
        <v>24</v>
      </c>
      <c r="I16" s="373">
        <v>23</v>
      </c>
      <c r="J16" s="438">
        <v>497</v>
      </c>
      <c r="K16" s="373">
        <v>534</v>
      </c>
      <c r="L16" s="373">
        <v>209</v>
      </c>
      <c r="M16" s="373">
        <v>97</v>
      </c>
      <c r="N16" s="373">
        <v>301</v>
      </c>
      <c r="O16" s="373">
        <v>44</v>
      </c>
    </row>
    <row r="17" spans="1:15" s="403" customFormat="1" ht="24.95" customHeight="1">
      <c r="A17" s="751" t="s">
        <v>576</v>
      </c>
      <c r="B17" s="752" t="s">
        <v>141</v>
      </c>
      <c r="C17" s="435" t="s">
        <v>518</v>
      </c>
      <c r="D17" s="436">
        <v>21211</v>
      </c>
      <c r="E17" s="437">
        <v>21187</v>
      </c>
      <c r="F17" s="373">
        <v>2</v>
      </c>
      <c r="G17" s="373">
        <v>6</v>
      </c>
      <c r="H17" s="438">
        <v>65</v>
      </c>
      <c r="I17" s="373">
        <v>61</v>
      </c>
      <c r="J17" s="438">
        <v>875</v>
      </c>
      <c r="K17" s="373">
        <v>1239</v>
      </c>
      <c r="L17" s="373">
        <v>503</v>
      </c>
      <c r="M17" s="373">
        <v>262</v>
      </c>
      <c r="N17" s="373">
        <v>367</v>
      </c>
      <c r="O17" s="373">
        <v>88</v>
      </c>
    </row>
    <row r="18" spans="1:15" s="403" customFormat="1" ht="24.95" customHeight="1">
      <c r="A18" s="746"/>
      <c r="B18" s="752"/>
      <c r="C18" s="435" t="s">
        <v>519</v>
      </c>
      <c r="D18" s="436">
        <v>12310</v>
      </c>
      <c r="E18" s="437">
        <v>12294</v>
      </c>
      <c r="F18" s="373">
        <v>1</v>
      </c>
      <c r="G18" s="373">
        <v>4</v>
      </c>
      <c r="H18" s="438">
        <v>27</v>
      </c>
      <c r="I18" s="373">
        <v>31</v>
      </c>
      <c r="J18" s="438">
        <v>476</v>
      </c>
      <c r="K18" s="373">
        <v>732</v>
      </c>
      <c r="L18" s="373">
        <v>267</v>
      </c>
      <c r="M18" s="373">
        <v>147</v>
      </c>
      <c r="N18" s="373">
        <v>194</v>
      </c>
      <c r="O18" s="373">
        <v>47</v>
      </c>
    </row>
    <row r="19" spans="1:15" s="403" customFormat="1" ht="24.95" customHeight="1">
      <c r="A19" s="746"/>
      <c r="B19" s="752"/>
      <c r="C19" s="435" t="s">
        <v>520</v>
      </c>
      <c r="D19" s="436">
        <v>8901</v>
      </c>
      <c r="E19" s="437">
        <v>8893</v>
      </c>
      <c r="F19" s="373">
        <v>1</v>
      </c>
      <c r="G19" s="373">
        <v>2</v>
      </c>
      <c r="H19" s="438">
        <v>38</v>
      </c>
      <c r="I19" s="373">
        <v>30</v>
      </c>
      <c r="J19" s="438">
        <v>399</v>
      </c>
      <c r="K19" s="373">
        <v>507</v>
      </c>
      <c r="L19" s="373">
        <v>236</v>
      </c>
      <c r="M19" s="373">
        <v>115</v>
      </c>
      <c r="N19" s="373">
        <v>173</v>
      </c>
      <c r="O19" s="373">
        <v>41</v>
      </c>
    </row>
    <row r="20" spans="1:15" s="403" customFormat="1" ht="24.95" customHeight="1">
      <c r="A20" s="746"/>
      <c r="B20" s="752" t="s">
        <v>142</v>
      </c>
      <c r="C20" s="435" t="s">
        <v>518</v>
      </c>
      <c r="D20" s="436">
        <v>23990</v>
      </c>
      <c r="E20" s="437">
        <v>23890</v>
      </c>
      <c r="F20" s="373">
        <v>2</v>
      </c>
      <c r="G20" s="373">
        <v>2</v>
      </c>
      <c r="H20" s="438">
        <v>44</v>
      </c>
      <c r="I20" s="373">
        <v>52</v>
      </c>
      <c r="J20" s="438">
        <v>1112</v>
      </c>
      <c r="K20" s="373">
        <v>1232</v>
      </c>
      <c r="L20" s="373">
        <v>510</v>
      </c>
      <c r="M20" s="373">
        <v>232</v>
      </c>
      <c r="N20" s="373">
        <v>571</v>
      </c>
      <c r="O20" s="373">
        <v>86</v>
      </c>
    </row>
    <row r="21" spans="1:15" s="403" customFormat="1" ht="24.95" customHeight="1">
      <c r="A21" s="746"/>
      <c r="B21" s="752"/>
      <c r="C21" s="435" t="s">
        <v>519</v>
      </c>
      <c r="D21" s="436">
        <v>12978</v>
      </c>
      <c r="E21" s="437">
        <v>12912</v>
      </c>
      <c r="F21" s="373">
        <v>1</v>
      </c>
      <c r="G21" s="373">
        <v>0</v>
      </c>
      <c r="H21" s="438">
        <v>17</v>
      </c>
      <c r="I21" s="373">
        <v>28</v>
      </c>
      <c r="J21" s="438">
        <v>584</v>
      </c>
      <c r="K21" s="373">
        <v>712</v>
      </c>
      <c r="L21" s="373">
        <v>291</v>
      </c>
      <c r="M21" s="373">
        <v>136</v>
      </c>
      <c r="N21" s="373">
        <v>273</v>
      </c>
      <c r="O21" s="373">
        <v>43</v>
      </c>
    </row>
    <row r="22" spans="1:15" s="403" customFormat="1" ht="24.95" customHeight="1">
      <c r="A22" s="746"/>
      <c r="B22" s="752"/>
      <c r="C22" s="435" t="s">
        <v>520</v>
      </c>
      <c r="D22" s="436">
        <v>11012</v>
      </c>
      <c r="E22" s="437">
        <v>10978</v>
      </c>
      <c r="F22" s="373">
        <v>1</v>
      </c>
      <c r="G22" s="373">
        <v>2</v>
      </c>
      <c r="H22" s="438">
        <v>27</v>
      </c>
      <c r="I22" s="373">
        <v>24</v>
      </c>
      <c r="J22" s="438">
        <v>528</v>
      </c>
      <c r="K22" s="373">
        <v>520</v>
      </c>
      <c r="L22" s="373">
        <v>219</v>
      </c>
      <c r="M22" s="373">
        <v>96</v>
      </c>
      <c r="N22" s="373">
        <v>298</v>
      </c>
      <c r="O22" s="373">
        <v>43</v>
      </c>
    </row>
    <row r="23" spans="1:15" s="403" customFormat="1" ht="24.95" customHeight="1">
      <c r="A23" s="751" t="s">
        <v>577</v>
      </c>
      <c r="B23" s="752" t="s">
        <v>141</v>
      </c>
      <c r="C23" s="435" t="s">
        <v>518</v>
      </c>
      <c r="D23" s="439">
        <v>22033</v>
      </c>
      <c r="E23" s="440">
        <v>22009</v>
      </c>
      <c r="F23" s="440">
        <v>3</v>
      </c>
      <c r="G23" s="440">
        <v>8</v>
      </c>
      <c r="H23" s="440">
        <v>86</v>
      </c>
      <c r="I23" s="440">
        <v>72</v>
      </c>
      <c r="J23" s="440">
        <v>1047</v>
      </c>
      <c r="K23" s="440">
        <v>1687</v>
      </c>
      <c r="L23" s="440">
        <v>537</v>
      </c>
      <c r="M23" s="440">
        <v>283</v>
      </c>
      <c r="N23" s="440">
        <v>365</v>
      </c>
      <c r="O23" s="440">
        <v>88</v>
      </c>
    </row>
    <row r="24" spans="1:15" s="403" customFormat="1" ht="24.95" customHeight="1">
      <c r="A24" s="746"/>
      <c r="B24" s="752"/>
      <c r="C24" s="435" t="s">
        <v>519</v>
      </c>
      <c r="D24" s="439">
        <v>12775</v>
      </c>
      <c r="E24" s="440">
        <v>12759</v>
      </c>
      <c r="F24" s="440">
        <v>1</v>
      </c>
      <c r="G24" s="440">
        <v>4</v>
      </c>
      <c r="H24" s="440">
        <v>39</v>
      </c>
      <c r="I24" s="440">
        <v>37</v>
      </c>
      <c r="J24" s="440">
        <v>578</v>
      </c>
      <c r="K24" s="440">
        <v>1022</v>
      </c>
      <c r="L24" s="440">
        <v>285</v>
      </c>
      <c r="M24" s="440">
        <v>166</v>
      </c>
      <c r="N24" s="440">
        <v>191</v>
      </c>
      <c r="O24" s="440">
        <v>47</v>
      </c>
    </row>
    <row r="25" spans="1:15" s="403" customFormat="1" ht="24.95" customHeight="1">
      <c r="A25" s="746"/>
      <c r="B25" s="752"/>
      <c r="C25" s="435" t="s">
        <v>520</v>
      </c>
      <c r="D25" s="439">
        <v>9258</v>
      </c>
      <c r="E25" s="440">
        <v>9250</v>
      </c>
      <c r="F25" s="440">
        <v>2</v>
      </c>
      <c r="G25" s="440">
        <v>4</v>
      </c>
      <c r="H25" s="440">
        <v>47</v>
      </c>
      <c r="I25" s="440">
        <v>35</v>
      </c>
      <c r="J25" s="440">
        <v>469</v>
      </c>
      <c r="K25" s="440">
        <v>665</v>
      </c>
      <c r="L25" s="440">
        <v>252</v>
      </c>
      <c r="M25" s="440">
        <v>117</v>
      </c>
      <c r="N25" s="440">
        <v>174</v>
      </c>
      <c r="O25" s="440">
        <v>41</v>
      </c>
    </row>
    <row r="26" spans="1:15" s="403" customFormat="1" ht="24.95" customHeight="1">
      <c r="A26" s="746"/>
      <c r="B26" s="752" t="s">
        <v>142</v>
      </c>
      <c r="C26" s="435" t="s">
        <v>518</v>
      </c>
      <c r="D26" s="439">
        <v>24909</v>
      </c>
      <c r="E26" s="440">
        <v>24825</v>
      </c>
      <c r="F26" s="440">
        <v>2</v>
      </c>
      <c r="G26" s="440">
        <v>4</v>
      </c>
      <c r="H26" s="440">
        <v>61</v>
      </c>
      <c r="I26" s="440">
        <v>65</v>
      </c>
      <c r="J26" s="440">
        <v>1423</v>
      </c>
      <c r="K26" s="440">
        <v>1669</v>
      </c>
      <c r="L26" s="440">
        <v>545</v>
      </c>
      <c r="M26" s="440">
        <v>264</v>
      </c>
      <c r="N26" s="440">
        <v>617</v>
      </c>
      <c r="O26" s="440">
        <v>89</v>
      </c>
    </row>
    <row r="27" spans="1:15" s="403" customFormat="1" ht="24.95" customHeight="1">
      <c r="A27" s="746"/>
      <c r="B27" s="752"/>
      <c r="C27" s="435" t="s">
        <v>519</v>
      </c>
      <c r="D27" s="439">
        <v>13479</v>
      </c>
      <c r="E27" s="440">
        <v>13424</v>
      </c>
      <c r="F27" s="440">
        <v>1</v>
      </c>
      <c r="G27" s="440">
        <v>0</v>
      </c>
      <c r="H27" s="440">
        <v>30</v>
      </c>
      <c r="I27" s="440">
        <v>33</v>
      </c>
      <c r="J27" s="440">
        <v>764</v>
      </c>
      <c r="K27" s="440">
        <v>945</v>
      </c>
      <c r="L27" s="440">
        <v>311</v>
      </c>
      <c r="M27" s="440">
        <v>155</v>
      </c>
      <c r="N27" s="440">
        <v>303</v>
      </c>
      <c r="O27" s="440">
        <v>43</v>
      </c>
    </row>
    <row r="28" spans="1:15" s="403" customFormat="1" ht="24.95" customHeight="1">
      <c r="A28" s="746"/>
      <c r="B28" s="752"/>
      <c r="C28" s="435" t="s">
        <v>520</v>
      </c>
      <c r="D28" s="439">
        <v>11430</v>
      </c>
      <c r="E28" s="440">
        <v>11401</v>
      </c>
      <c r="F28" s="440">
        <v>1</v>
      </c>
      <c r="G28" s="440">
        <v>4</v>
      </c>
      <c r="H28" s="440">
        <v>31</v>
      </c>
      <c r="I28" s="440">
        <v>32</v>
      </c>
      <c r="J28" s="440">
        <v>659</v>
      </c>
      <c r="K28" s="440">
        <v>724</v>
      </c>
      <c r="L28" s="440">
        <v>234</v>
      </c>
      <c r="M28" s="440">
        <v>109</v>
      </c>
      <c r="N28" s="440">
        <v>314</v>
      </c>
      <c r="O28" s="440">
        <v>46</v>
      </c>
    </row>
    <row r="29" spans="1:15" s="441" customFormat="1" ht="24.95" customHeight="1">
      <c r="A29" s="751" t="s">
        <v>578</v>
      </c>
      <c r="B29" s="752" t="s">
        <v>141</v>
      </c>
      <c r="C29" s="435" t="s">
        <v>518</v>
      </c>
      <c r="D29" s="439">
        <v>22705</v>
      </c>
      <c r="E29" s="440">
        <v>22684</v>
      </c>
      <c r="F29" s="440">
        <v>3</v>
      </c>
      <c r="G29" s="440">
        <v>9</v>
      </c>
      <c r="H29" s="440">
        <v>94</v>
      </c>
      <c r="I29" s="440">
        <v>95</v>
      </c>
      <c r="J29" s="440">
        <v>1201</v>
      </c>
      <c r="K29" s="440">
        <v>1907</v>
      </c>
      <c r="L29" s="440">
        <v>562</v>
      </c>
      <c r="M29" s="440">
        <v>300</v>
      </c>
      <c r="N29" s="440">
        <v>357</v>
      </c>
      <c r="O29" s="440">
        <v>92</v>
      </c>
    </row>
    <row r="30" spans="1:15" s="442" customFormat="1" ht="24.95" customHeight="1">
      <c r="A30" s="746"/>
      <c r="B30" s="752"/>
      <c r="C30" s="435" t="s">
        <v>519</v>
      </c>
      <c r="D30" s="439">
        <v>13157</v>
      </c>
      <c r="E30" s="440">
        <v>13143</v>
      </c>
      <c r="F30" s="440">
        <v>1</v>
      </c>
      <c r="G30" s="440">
        <v>4</v>
      </c>
      <c r="H30" s="440">
        <v>45</v>
      </c>
      <c r="I30" s="440">
        <v>45</v>
      </c>
      <c r="J30" s="440">
        <v>675</v>
      </c>
      <c r="K30" s="440">
        <v>1156</v>
      </c>
      <c r="L30" s="440">
        <v>301</v>
      </c>
      <c r="M30" s="440">
        <v>176</v>
      </c>
      <c r="N30" s="440">
        <v>188</v>
      </c>
      <c r="O30" s="440">
        <v>49</v>
      </c>
    </row>
    <row r="31" spans="1:15" s="443" customFormat="1" ht="24.95" customHeight="1">
      <c r="A31" s="746"/>
      <c r="B31" s="752"/>
      <c r="C31" s="435" t="s">
        <v>520</v>
      </c>
      <c r="D31" s="439">
        <v>9548</v>
      </c>
      <c r="E31" s="440">
        <v>9541</v>
      </c>
      <c r="F31" s="440">
        <v>2</v>
      </c>
      <c r="G31" s="440">
        <v>5</v>
      </c>
      <c r="H31" s="440">
        <v>49</v>
      </c>
      <c r="I31" s="440">
        <v>50</v>
      </c>
      <c r="J31" s="440">
        <v>526</v>
      </c>
      <c r="K31" s="440">
        <v>751</v>
      </c>
      <c r="L31" s="440">
        <v>261</v>
      </c>
      <c r="M31" s="440">
        <v>124</v>
      </c>
      <c r="N31" s="440">
        <v>169</v>
      </c>
      <c r="O31" s="440">
        <v>43</v>
      </c>
    </row>
    <row r="32" spans="1:15" s="444" customFormat="1" ht="24.95" customHeight="1">
      <c r="A32" s="746"/>
      <c r="B32" s="752" t="s">
        <v>142</v>
      </c>
      <c r="C32" s="435" t="s">
        <v>518</v>
      </c>
      <c r="D32" s="439">
        <v>25689</v>
      </c>
      <c r="E32" s="440">
        <v>25594</v>
      </c>
      <c r="F32" s="440">
        <v>3</v>
      </c>
      <c r="G32" s="440">
        <v>5</v>
      </c>
      <c r="H32" s="440">
        <v>75</v>
      </c>
      <c r="I32" s="440">
        <v>77</v>
      </c>
      <c r="J32" s="440">
        <v>1655</v>
      </c>
      <c r="K32" s="440">
        <v>1939</v>
      </c>
      <c r="L32" s="440">
        <v>573</v>
      </c>
      <c r="M32" s="440">
        <v>279</v>
      </c>
      <c r="N32" s="440">
        <v>637</v>
      </c>
      <c r="O32" s="440">
        <v>84</v>
      </c>
    </row>
    <row r="33" spans="1:15" s="445" customFormat="1" ht="24.95" customHeight="1">
      <c r="A33" s="746"/>
      <c r="B33" s="752"/>
      <c r="C33" s="435" t="s">
        <v>519</v>
      </c>
      <c r="D33" s="439">
        <v>13906</v>
      </c>
      <c r="E33" s="440">
        <v>13840</v>
      </c>
      <c r="F33" s="440">
        <v>2</v>
      </c>
      <c r="G33" s="440">
        <v>0</v>
      </c>
      <c r="H33" s="440">
        <v>35</v>
      </c>
      <c r="I33" s="440">
        <v>37</v>
      </c>
      <c r="J33" s="440">
        <v>885</v>
      </c>
      <c r="K33" s="440">
        <v>1085</v>
      </c>
      <c r="L33" s="440">
        <v>330</v>
      </c>
      <c r="M33" s="440">
        <v>157</v>
      </c>
      <c r="N33" s="440">
        <v>304</v>
      </c>
      <c r="O33" s="440">
        <v>43</v>
      </c>
    </row>
    <row r="34" spans="1:15" s="449" customFormat="1" ht="24.95" customHeight="1" thickBot="1">
      <c r="A34" s="753"/>
      <c r="B34" s="754"/>
      <c r="C34" s="446" t="s">
        <v>520</v>
      </c>
      <c r="D34" s="447">
        <v>11783</v>
      </c>
      <c r="E34" s="448">
        <v>11754</v>
      </c>
      <c r="F34" s="448">
        <v>1</v>
      </c>
      <c r="G34" s="448">
        <v>5</v>
      </c>
      <c r="H34" s="448">
        <v>40</v>
      </c>
      <c r="I34" s="448">
        <v>40</v>
      </c>
      <c r="J34" s="448">
        <v>770</v>
      </c>
      <c r="K34" s="448">
        <v>854</v>
      </c>
      <c r="L34" s="448">
        <v>243</v>
      </c>
      <c r="M34" s="448">
        <v>122</v>
      </c>
      <c r="N34" s="448">
        <v>333</v>
      </c>
      <c r="O34" s="448">
        <v>41</v>
      </c>
    </row>
    <row r="35" spans="1:15" ht="15" customHeight="1">
      <c r="A35" s="450" t="s">
        <v>579</v>
      </c>
      <c r="B35" s="396"/>
      <c r="C35" s="396"/>
      <c r="D35" s="62"/>
      <c r="E35" s="62"/>
      <c r="F35" s="62"/>
      <c r="G35" s="62"/>
      <c r="H35" s="451" t="s">
        <v>86</v>
      </c>
      <c r="I35" s="62"/>
      <c r="J35" s="62"/>
      <c r="K35" s="62"/>
      <c r="L35" s="62"/>
      <c r="M35" s="62"/>
      <c r="N35" s="62"/>
      <c r="O35" s="62"/>
    </row>
    <row r="36" spans="1:15">
      <c r="D36" s="453"/>
      <c r="E36" s="453"/>
      <c r="F36" s="453"/>
      <c r="G36" s="453"/>
      <c r="H36" s="453"/>
      <c r="I36" s="453"/>
      <c r="J36" s="453"/>
      <c r="K36" s="453"/>
      <c r="L36" s="453"/>
      <c r="M36" s="453"/>
      <c r="N36" s="453"/>
      <c r="O36" s="453"/>
    </row>
    <row r="37" spans="1:15"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</row>
    <row r="38" spans="1:15"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</row>
    <row r="39" spans="1:15">
      <c r="D39" s="453"/>
      <c r="E39" s="453"/>
      <c r="F39" s="453"/>
      <c r="G39" s="453"/>
      <c r="H39" s="453"/>
      <c r="I39" s="453"/>
      <c r="J39" s="453"/>
      <c r="K39" s="453"/>
      <c r="L39" s="453"/>
      <c r="M39" s="453"/>
      <c r="N39" s="453"/>
      <c r="O39" s="453"/>
    </row>
    <row r="40" spans="1:15">
      <c r="E40" s="453"/>
    </row>
  </sheetData>
  <sheetProtection selectLockedCells="1" selectUnlockedCells="1"/>
  <mergeCells count="30">
    <mergeCell ref="A2:G2"/>
    <mergeCell ref="H2:O2"/>
    <mergeCell ref="E4:G4"/>
    <mergeCell ref="H4:O4"/>
    <mergeCell ref="F5:G5"/>
    <mergeCell ref="H5:I5"/>
    <mergeCell ref="J5:K7"/>
    <mergeCell ref="L5:O5"/>
    <mergeCell ref="A6:A7"/>
    <mergeCell ref="B6:B7"/>
    <mergeCell ref="A17:A22"/>
    <mergeCell ref="B17:B19"/>
    <mergeCell ref="B20:B22"/>
    <mergeCell ref="C6:C7"/>
    <mergeCell ref="D6:D7"/>
    <mergeCell ref="N6:O7"/>
    <mergeCell ref="C8:C10"/>
    <mergeCell ref="A11:A16"/>
    <mergeCell ref="B11:B13"/>
    <mergeCell ref="B14:B16"/>
    <mergeCell ref="E6:E7"/>
    <mergeCell ref="F6:G7"/>
    <mergeCell ref="H6:I7"/>
    <mergeCell ref="L6:M7"/>
    <mergeCell ref="A23:A28"/>
    <mergeCell ref="B23:B25"/>
    <mergeCell ref="B26:B28"/>
    <mergeCell ref="A29:A34"/>
    <mergeCell ref="B29:B31"/>
    <mergeCell ref="B32:B34"/>
  </mergeCells>
  <phoneticPr fontId="19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2">
    <tabColor theme="9" tint="0.79998168889431442"/>
  </sheetPr>
  <dimension ref="A1:Q59"/>
  <sheetViews>
    <sheetView showGridLines="0" view="pageBreakPreview" zoomScaleNormal="120" zoomScaleSheetLayoutView="100" workbookViewId="0">
      <pane xSplit="1" ySplit="7" topLeftCell="B29" activePane="bottomRight" state="frozen"/>
      <selection activeCell="A18" sqref="A18"/>
      <selection pane="topRight" activeCell="A18" sqref="A18"/>
      <selection pane="bottomLeft" activeCell="A18" sqref="A18"/>
      <selection pane="bottomRight" activeCell="A30" sqref="A30"/>
    </sheetView>
  </sheetViews>
  <sheetFormatPr defaultColWidth="10.625" defaultRowHeight="21.95" customHeight="1"/>
  <cols>
    <col min="1" max="1" width="19.875" style="6" customWidth="1"/>
    <col min="2" max="8" width="9.875" style="2" customWidth="1"/>
    <col min="9" max="13" width="10.125" style="2" customWidth="1"/>
    <col min="14" max="14" width="11.625" style="2" customWidth="1"/>
    <col min="15" max="16" width="10.125" style="2" customWidth="1"/>
    <col min="17" max="17" width="7.625" style="2" customWidth="1"/>
    <col min="18" max="16384" width="10.625" style="3"/>
  </cols>
  <sheetData>
    <row r="1" spans="1:17" s="52" customFormat="1" ht="18" customHeight="1">
      <c r="A1" s="88" t="s">
        <v>354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88"/>
      <c r="O1" s="53"/>
      <c r="P1" s="53"/>
      <c r="Q1" s="55" t="s">
        <v>0</v>
      </c>
    </row>
    <row r="2" spans="1:17" s="86" customFormat="1" ht="24.95" customHeight="1">
      <c r="A2" s="638" t="s">
        <v>355</v>
      </c>
      <c r="B2" s="638"/>
      <c r="C2" s="638"/>
      <c r="D2" s="638"/>
      <c r="E2" s="638"/>
      <c r="F2" s="638"/>
      <c r="G2" s="638"/>
      <c r="H2" s="638"/>
      <c r="I2" s="638" t="s">
        <v>9</v>
      </c>
      <c r="J2" s="638"/>
      <c r="K2" s="638"/>
      <c r="L2" s="638"/>
      <c r="M2" s="638"/>
      <c r="N2" s="638"/>
      <c r="O2" s="638"/>
      <c r="P2" s="638"/>
      <c r="Q2" s="638"/>
    </row>
    <row r="3" spans="1:17" s="62" customFormat="1" ht="15.95" customHeight="1" thickBot="1">
      <c r="A3" s="56"/>
      <c r="B3" s="89"/>
      <c r="C3" s="89"/>
      <c r="D3" s="89"/>
      <c r="E3" s="89"/>
      <c r="F3" s="89"/>
      <c r="G3" s="89"/>
      <c r="H3" s="90" t="s">
        <v>157</v>
      </c>
      <c r="I3" s="80"/>
      <c r="J3" s="89"/>
      <c r="K3" s="89"/>
      <c r="L3" s="80"/>
      <c r="M3" s="80"/>
      <c r="N3" s="90"/>
      <c r="O3" s="59"/>
      <c r="P3" s="59"/>
      <c r="Q3" s="91" t="s">
        <v>10</v>
      </c>
    </row>
    <row r="4" spans="1:17" s="62" customFormat="1" ht="18.95" customHeight="1">
      <c r="A4" s="624" t="s">
        <v>158</v>
      </c>
      <c r="B4" s="639" t="s">
        <v>356</v>
      </c>
      <c r="C4" s="627"/>
      <c r="D4" s="627"/>
      <c r="E4" s="627"/>
      <c r="F4" s="627"/>
      <c r="G4" s="627"/>
      <c r="H4" s="627"/>
      <c r="I4" s="627" t="s">
        <v>11</v>
      </c>
      <c r="J4" s="627"/>
      <c r="K4" s="627"/>
      <c r="L4" s="627"/>
      <c r="M4" s="627"/>
      <c r="N4" s="627"/>
      <c r="O4" s="627"/>
      <c r="P4" s="627"/>
      <c r="Q4" s="628"/>
    </row>
    <row r="5" spans="1:17" s="62" customFormat="1" ht="18.95" customHeight="1">
      <c r="A5" s="625"/>
      <c r="B5" s="640" t="s">
        <v>159</v>
      </c>
      <c r="C5" s="633"/>
      <c r="D5" s="634"/>
      <c r="E5" s="65" t="s">
        <v>160</v>
      </c>
      <c r="F5" s="637" t="s">
        <v>244</v>
      </c>
      <c r="G5" s="633"/>
      <c r="H5" s="633"/>
      <c r="I5" s="80"/>
      <c r="J5" s="92"/>
      <c r="K5" s="92" t="s">
        <v>12</v>
      </c>
      <c r="L5" s="92"/>
      <c r="M5" s="93"/>
      <c r="N5" s="641" t="s">
        <v>245</v>
      </c>
      <c r="O5" s="280" t="s">
        <v>288</v>
      </c>
      <c r="P5" s="65" t="s">
        <v>161</v>
      </c>
      <c r="Q5" s="65" t="s">
        <v>162</v>
      </c>
    </row>
    <row r="6" spans="1:17" s="62" customFormat="1" ht="18.95" customHeight="1">
      <c r="A6" s="635" t="s">
        <v>13</v>
      </c>
      <c r="B6" s="94" t="s">
        <v>163</v>
      </c>
      <c r="C6" s="95" t="s">
        <v>164</v>
      </c>
      <c r="D6" s="95" t="s">
        <v>165</v>
      </c>
      <c r="E6" s="273"/>
      <c r="F6" s="96" t="s">
        <v>166</v>
      </c>
      <c r="G6" s="95" t="s">
        <v>167</v>
      </c>
      <c r="H6" s="96" t="s">
        <v>168</v>
      </c>
      <c r="I6" s="95" t="s">
        <v>169</v>
      </c>
      <c r="J6" s="95" t="s">
        <v>170</v>
      </c>
      <c r="K6" s="95" t="s">
        <v>171</v>
      </c>
      <c r="L6" s="95" t="s">
        <v>172</v>
      </c>
      <c r="M6" s="95" t="s">
        <v>353</v>
      </c>
      <c r="N6" s="631"/>
      <c r="O6" s="281"/>
      <c r="P6" s="65"/>
      <c r="Q6" s="65"/>
    </row>
    <row r="7" spans="1:17" s="100" customFormat="1" ht="31.5" customHeight="1" thickBot="1">
      <c r="A7" s="636"/>
      <c r="B7" s="97" t="s">
        <v>14</v>
      </c>
      <c r="C7" s="98" t="s">
        <v>15</v>
      </c>
      <c r="D7" s="98" t="s">
        <v>16</v>
      </c>
      <c r="E7" s="283" t="s">
        <v>81</v>
      </c>
      <c r="F7" s="282" t="s">
        <v>17</v>
      </c>
      <c r="G7" s="99" t="s">
        <v>105</v>
      </c>
      <c r="H7" s="282" t="s">
        <v>106</v>
      </c>
      <c r="I7" s="99" t="s">
        <v>107</v>
      </c>
      <c r="J7" s="99" t="s">
        <v>108</v>
      </c>
      <c r="K7" s="99" t="s">
        <v>18</v>
      </c>
      <c r="L7" s="99" t="s">
        <v>19</v>
      </c>
      <c r="M7" s="99" t="s">
        <v>20</v>
      </c>
      <c r="N7" s="282" t="s">
        <v>109</v>
      </c>
      <c r="O7" s="282" t="s">
        <v>82</v>
      </c>
      <c r="P7" s="99" t="s">
        <v>21</v>
      </c>
      <c r="Q7" s="99" t="s">
        <v>20</v>
      </c>
    </row>
    <row r="8" spans="1:17" s="62" customFormat="1" ht="26.1" customHeight="1">
      <c r="A8" s="264" t="s">
        <v>390</v>
      </c>
      <c r="B8" s="101">
        <v>134191</v>
      </c>
      <c r="C8" s="102">
        <v>61273</v>
      </c>
      <c r="D8" s="102">
        <v>72918</v>
      </c>
      <c r="E8" s="102">
        <v>3010</v>
      </c>
      <c r="F8" s="102" t="s">
        <v>22</v>
      </c>
      <c r="G8" s="102">
        <v>10154</v>
      </c>
      <c r="H8" s="102" t="s">
        <v>22</v>
      </c>
      <c r="I8" s="102" t="s">
        <v>22</v>
      </c>
      <c r="J8" s="102">
        <v>2391</v>
      </c>
      <c r="K8" s="102">
        <v>0</v>
      </c>
      <c r="L8" s="102">
        <v>555</v>
      </c>
      <c r="M8" s="102">
        <v>0</v>
      </c>
      <c r="N8" s="102">
        <v>65847</v>
      </c>
      <c r="O8" s="102">
        <v>48874</v>
      </c>
      <c r="P8" s="102">
        <v>3349</v>
      </c>
      <c r="Q8" s="102">
        <v>11</v>
      </c>
    </row>
    <row r="9" spans="1:17" s="62" customFormat="1" ht="26.1" customHeight="1">
      <c r="A9" s="264" t="s">
        <v>391</v>
      </c>
      <c r="B9" s="101">
        <v>99132</v>
      </c>
      <c r="C9" s="102">
        <v>44535</v>
      </c>
      <c r="D9" s="102">
        <v>54597</v>
      </c>
      <c r="E9" s="102">
        <v>3023</v>
      </c>
      <c r="F9" s="102">
        <v>16507</v>
      </c>
      <c r="G9" s="102">
        <v>6883</v>
      </c>
      <c r="H9" s="102">
        <v>2663</v>
      </c>
      <c r="I9" s="102">
        <v>1653</v>
      </c>
      <c r="J9" s="102">
        <v>2549</v>
      </c>
      <c r="K9" s="102">
        <v>0</v>
      </c>
      <c r="L9" s="102">
        <v>448</v>
      </c>
      <c r="M9" s="102">
        <v>0</v>
      </c>
      <c r="N9" s="102">
        <v>16225</v>
      </c>
      <c r="O9" s="102">
        <v>46493</v>
      </c>
      <c r="P9" s="102">
        <v>2680</v>
      </c>
      <c r="Q9" s="102">
        <v>8</v>
      </c>
    </row>
    <row r="10" spans="1:17" s="62" customFormat="1" ht="26.1" customHeight="1">
      <c r="A10" s="264" t="s">
        <v>392</v>
      </c>
      <c r="B10" s="101">
        <v>102780</v>
      </c>
      <c r="C10" s="103">
        <v>47027</v>
      </c>
      <c r="D10" s="103">
        <v>55753</v>
      </c>
      <c r="E10" s="102">
        <v>3005</v>
      </c>
      <c r="F10" s="102">
        <v>17778</v>
      </c>
      <c r="G10" s="102">
        <v>7354</v>
      </c>
      <c r="H10" s="102">
        <v>2832</v>
      </c>
      <c r="I10" s="102">
        <v>1637</v>
      </c>
      <c r="J10" s="102">
        <v>2703</v>
      </c>
      <c r="K10" s="102">
        <v>0</v>
      </c>
      <c r="L10" s="102">
        <v>454</v>
      </c>
      <c r="M10" s="102">
        <v>0</v>
      </c>
      <c r="N10" s="102">
        <v>16273</v>
      </c>
      <c r="O10" s="102">
        <v>48225</v>
      </c>
      <c r="P10" s="102">
        <v>2473</v>
      </c>
      <c r="Q10" s="102">
        <v>6</v>
      </c>
    </row>
    <row r="11" spans="1:17" s="62" customFormat="1" ht="26.1" customHeight="1">
      <c r="A11" s="264" t="s">
        <v>393</v>
      </c>
      <c r="B11" s="101">
        <v>104227</v>
      </c>
      <c r="C11" s="103">
        <v>47800</v>
      </c>
      <c r="D11" s="103">
        <v>56427</v>
      </c>
      <c r="E11" s="102">
        <v>2892</v>
      </c>
      <c r="F11" s="102">
        <v>17706</v>
      </c>
      <c r="G11" s="102">
        <v>7417</v>
      </c>
      <c r="H11" s="102">
        <v>2813</v>
      </c>
      <c r="I11" s="102">
        <v>1669</v>
      </c>
      <c r="J11" s="102">
        <v>2528</v>
      </c>
      <c r="K11" s="102">
        <v>0</v>
      </c>
      <c r="L11" s="102">
        <v>530</v>
      </c>
      <c r="M11" s="102">
        <v>0</v>
      </c>
      <c r="N11" s="102">
        <v>15632</v>
      </c>
      <c r="O11" s="102">
        <v>50588</v>
      </c>
      <c r="P11" s="102">
        <v>2434</v>
      </c>
      <c r="Q11" s="102">
        <v>18</v>
      </c>
    </row>
    <row r="12" spans="1:17" s="62" customFormat="1" ht="26.1" customHeight="1">
      <c r="A12" s="264" t="s">
        <v>394</v>
      </c>
      <c r="B12" s="101">
        <v>103332</v>
      </c>
      <c r="C12" s="103">
        <v>47491</v>
      </c>
      <c r="D12" s="103">
        <v>55841</v>
      </c>
      <c r="E12" s="102">
        <v>2844</v>
      </c>
      <c r="F12" s="102">
        <v>17947</v>
      </c>
      <c r="G12" s="102">
        <v>7527</v>
      </c>
      <c r="H12" s="102">
        <v>2703</v>
      </c>
      <c r="I12" s="102">
        <v>1473</v>
      </c>
      <c r="J12" s="102">
        <v>2526</v>
      </c>
      <c r="K12" s="102">
        <v>0</v>
      </c>
      <c r="L12" s="102">
        <v>692</v>
      </c>
      <c r="M12" s="102">
        <v>3</v>
      </c>
      <c r="N12" s="102">
        <v>15611</v>
      </c>
      <c r="O12" s="102">
        <v>49784</v>
      </c>
      <c r="P12" s="102">
        <v>2128</v>
      </c>
      <c r="Q12" s="102">
        <v>94</v>
      </c>
    </row>
    <row r="13" spans="1:17" s="62" customFormat="1" ht="26.1" customHeight="1">
      <c r="A13" s="264" t="s">
        <v>395</v>
      </c>
      <c r="B13" s="101">
        <v>117542</v>
      </c>
      <c r="C13" s="103">
        <v>52930</v>
      </c>
      <c r="D13" s="103">
        <v>64612</v>
      </c>
      <c r="E13" s="102">
        <v>2772</v>
      </c>
      <c r="F13" s="102">
        <v>24899</v>
      </c>
      <c r="G13" s="102">
        <v>9255</v>
      </c>
      <c r="H13" s="102">
        <v>4148</v>
      </c>
      <c r="I13" s="102">
        <v>2385</v>
      </c>
      <c r="J13" s="102">
        <v>3394</v>
      </c>
      <c r="K13" s="102">
        <v>22786</v>
      </c>
      <c r="L13" s="102">
        <v>1000</v>
      </c>
      <c r="M13" s="102">
        <v>0</v>
      </c>
      <c r="N13" s="102">
        <v>0</v>
      </c>
      <c r="O13" s="102">
        <v>44966</v>
      </c>
      <c r="P13" s="102">
        <v>1931</v>
      </c>
      <c r="Q13" s="102">
        <v>6</v>
      </c>
    </row>
    <row r="14" spans="1:17" s="62" customFormat="1" ht="26.1" customHeight="1">
      <c r="A14" s="264" t="s">
        <v>396</v>
      </c>
      <c r="B14" s="101">
        <v>108929</v>
      </c>
      <c r="C14" s="103">
        <v>49697</v>
      </c>
      <c r="D14" s="103">
        <v>59232</v>
      </c>
      <c r="E14" s="102">
        <v>2897</v>
      </c>
      <c r="F14" s="102">
        <v>22362</v>
      </c>
      <c r="G14" s="102">
        <v>10449</v>
      </c>
      <c r="H14" s="102">
        <v>3311</v>
      </c>
      <c r="I14" s="102">
        <v>1917</v>
      </c>
      <c r="J14" s="102">
        <v>2709</v>
      </c>
      <c r="K14" s="102">
        <v>18169</v>
      </c>
      <c r="L14" s="102">
        <v>955</v>
      </c>
      <c r="M14" s="102">
        <v>3</v>
      </c>
      <c r="N14" s="102">
        <v>0</v>
      </c>
      <c r="O14" s="102">
        <v>43960</v>
      </c>
      <c r="P14" s="102">
        <v>2158</v>
      </c>
      <c r="Q14" s="102">
        <v>39</v>
      </c>
    </row>
    <row r="15" spans="1:17" s="62" customFormat="1" ht="26.1" customHeight="1">
      <c r="A15" s="264" t="s">
        <v>397</v>
      </c>
      <c r="B15" s="101">
        <v>107644</v>
      </c>
      <c r="C15" s="103">
        <v>49675</v>
      </c>
      <c r="D15" s="103">
        <v>57969</v>
      </c>
      <c r="E15" s="102">
        <v>2788</v>
      </c>
      <c r="F15" s="102">
        <v>21384</v>
      </c>
      <c r="G15" s="102">
        <v>10133</v>
      </c>
      <c r="H15" s="102">
        <v>3340</v>
      </c>
      <c r="I15" s="102">
        <v>1973</v>
      </c>
      <c r="J15" s="102">
        <v>2950</v>
      </c>
      <c r="K15" s="102">
        <v>17959</v>
      </c>
      <c r="L15" s="102">
        <v>970</v>
      </c>
      <c r="M15" s="102">
        <v>2</v>
      </c>
      <c r="N15" s="102">
        <v>0</v>
      </c>
      <c r="O15" s="102">
        <v>44190</v>
      </c>
      <c r="P15" s="102">
        <v>1944</v>
      </c>
      <c r="Q15" s="102">
        <v>11</v>
      </c>
    </row>
    <row r="16" spans="1:17" s="62" customFormat="1" ht="26.1" customHeight="1">
      <c r="A16" s="264" t="s">
        <v>398</v>
      </c>
      <c r="B16" s="101">
        <v>107880</v>
      </c>
      <c r="C16" s="103">
        <v>49719</v>
      </c>
      <c r="D16" s="103">
        <v>58161</v>
      </c>
      <c r="E16" s="102">
        <v>2945</v>
      </c>
      <c r="F16" s="102">
        <v>20035</v>
      </c>
      <c r="G16" s="102">
        <v>10472</v>
      </c>
      <c r="H16" s="102">
        <v>3217</v>
      </c>
      <c r="I16" s="102">
        <v>1867</v>
      </c>
      <c r="J16" s="102">
        <v>2799</v>
      </c>
      <c r="K16" s="102">
        <v>17177</v>
      </c>
      <c r="L16" s="102">
        <v>924</v>
      </c>
      <c r="M16" s="102">
        <v>1</v>
      </c>
      <c r="N16" s="102">
        <v>0</v>
      </c>
      <c r="O16" s="102">
        <v>46453</v>
      </c>
      <c r="P16" s="102">
        <v>1973</v>
      </c>
      <c r="Q16" s="102">
        <v>17</v>
      </c>
    </row>
    <row r="17" spans="1:17" s="62" customFormat="1" ht="26.1" customHeight="1">
      <c r="A17" s="264" t="s">
        <v>365</v>
      </c>
      <c r="B17" s="101">
        <f>SUM(B18:B30)</f>
        <v>105690</v>
      </c>
      <c r="C17" s="103">
        <f>SUM(C18:C30)</f>
        <v>48403</v>
      </c>
      <c r="D17" s="103">
        <f>SUM(D18:D30)</f>
        <v>57287</v>
      </c>
      <c r="E17" s="103">
        <f>SUM(E18:E30)</f>
        <v>3219</v>
      </c>
      <c r="F17" s="103">
        <f t="shared" ref="F17:Q17" si="0">SUM(F18:F30)</f>
        <v>18471</v>
      </c>
      <c r="G17" s="103">
        <f t="shared" si="0"/>
        <v>10018</v>
      </c>
      <c r="H17" s="103">
        <f t="shared" si="0"/>
        <v>3011</v>
      </c>
      <c r="I17" s="103">
        <f t="shared" si="0"/>
        <v>1890</v>
      </c>
      <c r="J17" s="103">
        <f t="shared" si="0"/>
        <v>2577</v>
      </c>
      <c r="K17" s="103">
        <f t="shared" si="0"/>
        <v>15641</v>
      </c>
      <c r="L17" s="103">
        <f t="shared" si="0"/>
        <v>879</v>
      </c>
      <c r="M17" s="103">
        <f t="shared" si="0"/>
        <v>0</v>
      </c>
      <c r="N17" s="103">
        <f t="shared" si="0"/>
        <v>0</v>
      </c>
      <c r="O17" s="103">
        <f t="shared" si="0"/>
        <v>48107</v>
      </c>
      <c r="P17" s="103">
        <f t="shared" si="0"/>
        <v>1862</v>
      </c>
      <c r="Q17" s="103">
        <f t="shared" si="0"/>
        <v>15</v>
      </c>
    </row>
    <row r="18" spans="1:17" s="62" customFormat="1" ht="26.1" customHeight="1">
      <c r="A18" s="79" t="s">
        <v>336</v>
      </c>
      <c r="B18" s="101">
        <v>20739</v>
      </c>
      <c r="C18" s="104">
        <v>9446</v>
      </c>
      <c r="D18" s="104">
        <v>11293</v>
      </c>
      <c r="E18" s="102">
        <v>814</v>
      </c>
      <c r="F18" s="102">
        <v>3770</v>
      </c>
      <c r="G18" s="102">
        <v>2724</v>
      </c>
      <c r="H18" s="102">
        <v>576</v>
      </c>
      <c r="I18" s="102">
        <v>374</v>
      </c>
      <c r="J18" s="102">
        <v>570</v>
      </c>
      <c r="K18" s="102">
        <v>2905</v>
      </c>
      <c r="L18" s="102">
        <v>143</v>
      </c>
      <c r="M18" s="102">
        <v>0</v>
      </c>
      <c r="N18" s="102">
        <v>0</v>
      </c>
      <c r="O18" s="102">
        <v>8486</v>
      </c>
      <c r="P18" s="102">
        <v>373</v>
      </c>
      <c r="Q18" s="102">
        <v>4</v>
      </c>
    </row>
    <row r="19" spans="1:17" s="62" customFormat="1" ht="26.1" customHeight="1">
      <c r="A19" s="79" t="s">
        <v>144</v>
      </c>
      <c r="B19" s="101">
        <v>18865</v>
      </c>
      <c r="C19" s="104">
        <v>8687</v>
      </c>
      <c r="D19" s="104">
        <v>10178</v>
      </c>
      <c r="E19" s="102">
        <v>651</v>
      </c>
      <c r="F19" s="102">
        <v>2397</v>
      </c>
      <c r="G19" s="102">
        <v>1665</v>
      </c>
      <c r="H19" s="102">
        <v>583</v>
      </c>
      <c r="I19" s="102">
        <v>377</v>
      </c>
      <c r="J19" s="102">
        <v>540</v>
      </c>
      <c r="K19" s="102">
        <v>2847</v>
      </c>
      <c r="L19" s="102">
        <v>174</v>
      </c>
      <c r="M19" s="102">
        <v>0</v>
      </c>
      <c r="N19" s="102">
        <v>0</v>
      </c>
      <c r="O19" s="102">
        <v>9286</v>
      </c>
      <c r="P19" s="102">
        <v>343</v>
      </c>
      <c r="Q19" s="102">
        <v>2</v>
      </c>
    </row>
    <row r="20" spans="1:17" s="62" customFormat="1" ht="26.1" customHeight="1">
      <c r="A20" s="79" t="s">
        <v>145</v>
      </c>
      <c r="B20" s="101">
        <v>4313</v>
      </c>
      <c r="C20" s="104">
        <v>2001</v>
      </c>
      <c r="D20" s="104">
        <v>2312</v>
      </c>
      <c r="E20" s="102">
        <v>99</v>
      </c>
      <c r="F20" s="102">
        <v>868</v>
      </c>
      <c r="G20" s="102">
        <v>307</v>
      </c>
      <c r="H20" s="102">
        <v>132</v>
      </c>
      <c r="I20" s="102">
        <v>76</v>
      </c>
      <c r="J20" s="102">
        <v>80</v>
      </c>
      <c r="K20" s="102">
        <v>576</v>
      </c>
      <c r="L20" s="102">
        <v>47</v>
      </c>
      <c r="M20" s="102">
        <v>0</v>
      </c>
      <c r="N20" s="102">
        <v>0</v>
      </c>
      <c r="O20" s="102">
        <v>2080</v>
      </c>
      <c r="P20" s="102">
        <v>47</v>
      </c>
      <c r="Q20" s="102">
        <v>1</v>
      </c>
    </row>
    <row r="21" spans="1:17" s="62" customFormat="1" ht="26.1" customHeight="1">
      <c r="A21" s="79" t="s">
        <v>339</v>
      </c>
      <c r="B21" s="101">
        <v>7519</v>
      </c>
      <c r="C21" s="104">
        <v>3492</v>
      </c>
      <c r="D21" s="104">
        <v>4027</v>
      </c>
      <c r="E21" s="102">
        <v>189</v>
      </c>
      <c r="F21" s="102">
        <v>985</v>
      </c>
      <c r="G21" s="102">
        <v>548</v>
      </c>
      <c r="H21" s="102">
        <v>223</v>
      </c>
      <c r="I21" s="102">
        <v>158</v>
      </c>
      <c r="J21" s="102">
        <v>175</v>
      </c>
      <c r="K21" s="102">
        <v>1654</v>
      </c>
      <c r="L21" s="102">
        <v>54</v>
      </c>
      <c r="M21" s="102">
        <v>0</v>
      </c>
      <c r="N21" s="102">
        <v>0</v>
      </c>
      <c r="O21" s="102">
        <v>3403</v>
      </c>
      <c r="P21" s="102">
        <v>130</v>
      </c>
      <c r="Q21" s="102">
        <v>0</v>
      </c>
    </row>
    <row r="22" spans="1:17" s="62" customFormat="1" ht="26.1" customHeight="1">
      <c r="A22" s="79" t="s">
        <v>147</v>
      </c>
      <c r="B22" s="101">
        <v>7696</v>
      </c>
      <c r="C22" s="104">
        <v>3498</v>
      </c>
      <c r="D22" s="104">
        <v>4198</v>
      </c>
      <c r="E22" s="102">
        <v>294</v>
      </c>
      <c r="F22" s="102">
        <v>1214</v>
      </c>
      <c r="G22" s="102">
        <v>989</v>
      </c>
      <c r="H22" s="102">
        <v>263</v>
      </c>
      <c r="I22" s="102">
        <v>185</v>
      </c>
      <c r="J22" s="102">
        <v>209</v>
      </c>
      <c r="K22" s="102">
        <v>1144</v>
      </c>
      <c r="L22" s="102">
        <v>64</v>
      </c>
      <c r="M22" s="102">
        <v>0</v>
      </c>
      <c r="N22" s="102">
        <v>0</v>
      </c>
      <c r="O22" s="102">
        <v>3148</v>
      </c>
      <c r="P22" s="102">
        <v>183</v>
      </c>
      <c r="Q22" s="102">
        <v>3</v>
      </c>
    </row>
    <row r="23" spans="1:17" s="62" customFormat="1" ht="26.1" customHeight="1">
      <c r="A23" s="79" t="s">
        <v>148</v>
      </c>
      <c r="B23" s="101">
        <v>5129</v>
      </c>
      <c r="C23" s="104">
        <v>2376</v>
      </c>
      <c r="D23" s="104">
        <v>2753</v>
      </c>
      <c r="E23" s="102">
        <v>101</v>
      </c>
      <c r="F23" s="102">
        <v>718</v>
      </c>
      <c r="G23" s="102">
        <v>495</v>
      </c>
      <c r="H23" s="102">
        <v>148</v>
      </c>
      <c r="I23" s="102">
        <v>84</v>
      </c>
      <c r="J23" s="102">
        <v>123</v>
      </c>
      <c r="K23" s="102">
        <v>715</v>
      </c>
      <c r="L23" s="102">
        <v>21</v>
      </c>
      <c r="M23" s="102">
        <v>0</v>
      </c>
      <c r="N23" s="102">
        <v>0</v>
      </c>
      <c r="O23" s="102">
        <v>2636</v>
      </c>
      <c r="P23" s="102">
        <v>88</v>
      </c>
      <c r="Q23" s="102">
        <v>0</v>
      </c>
    </row>
    <row r="24" spans="1:17" s="62" customFormat="1" ht="26.1" customHeight="1">
      <c r="A24" s="79" t="s">
        <v>149</v>
      </c>
      <c r="B24" s="101">
        <v>9586</v>
      </c>
      <c r="C24" s="104">
        <v>4361</v>
      </c>
      <c r="D24" s="104">
        <v>5225</v>
      </c>
      <c r="E24" s="102">
        <v>226</v>
      </c>
      <c r="F24" s="102">
        <v>3570</v>
      </c>
      <c r="G24" s="102">
        <v>1293</v>
      </c>
      <c r="H24" s="102">
        <v>276</v>
      </c>
      <c r="I24" s="102">
        <v>190</v>
      </c>
      <c r="J24" s="102">
        <v>220</v>
      </c>
      <c r="K24" s="102">
        <v>1222</v>
      </c>
      <c r="L24" s="102">
        <v>55</v>
      </c>
      <c r="M24" s="102">
        <v>0</v>
      </c>
      <c r="N24" s="102">
        <v>0</v>
      </c>
      <c r="O24" s="102">
        <v>2393</v>
      </c>
      <c r="P24" s="102">
        <v>140</v>
      </c>
      <c r="Q24" s="102">
        <v>1</v>
      </c>
    </row>
    <row r="25" spans="1:17" s="62" customFormat="1" ht="26.1" customHeight="1">
      <c r="A25" s="79" t="s">
        <v>150</v>
      </c>
      <c r="B25" s="101">
        <v>11359</v>
      </c>
      <c r="C25" s="104">
        <v>5274</v>
      </c>
      <c r="D25" s="104">
        <v>6085</v>
      </c>
      <c r="E25" s="102">
        <v>279</v>
      </c>
      <c r="F25" s="102">
        <v>2551</v>
      </c>
      <c r="G25" s="102">
        <v>822</v>
      </c>
      <c r="H25" s="102">
        <v>257</v>
      </c>
      <c r="I25" s="102">
        <v>155</v>
      </c>
      <c r="J25" s="102">
        <v>241</v>
      </c>
      <c r="K25" s="102">
        <v>1330</v>
      </c>
      <c r="L25" s="102">
        <v>157</v>
      </c>
      <c r="M25" s="102">
        <v>0</v>
      </c>
      <c r="N25" s="102">
        <v>0</v>
      </c>
      <c r="O25" s="102">
        <v>5388</v>
      </c>
      <c r="P25" s="102">
        <v>178</v>
      </c>
      <c r="Q25" s="102">
        <v>1</v>
      </c>
    </row>
    <row r="26" spans="1:17" s="62" customFormat="1" ht="26.1" customHeight="1">
      <c r="A26" s="79" t="s">
        <v>151</v>
      </c>
      <c r="B26" s="101">
        <v>4761</v>
      </c>
      <c r="C26" s="104">
        <v>2120</v>
      </c>
      <c r="D26" s="104">
        <v>2641</v>
      </c>
      <c r="E26" s="102">
        <v>182</v>
      </c>
      <c r="F26" s="102">
        <v>786</v>
      </c>
      <c r="G26" s="102">
        <v>394</v>
      </c>
      <c r="H26" s="102">
        <v>160</v>
      </c>
      <c r="I26" s="102">
        <v>95</v>
      </c>
      <c r="J26" s="102">
        <v>131</v>
      </c>
      <c r="K26" s="102">
        <v>890</v>
      </c>
      <c r="L26" s="102">
        <v>54</v>
      </c>
      <c r="M26" s="102">
        <v>0</v>
      </c>
      <c r="N26" s="102">
        <v>0</v>
      </c>
      <c r="O26" s="102">
        <v>1941</v>
      </c>
      <c r="P26" s="102">
        <v>127</v>
      </c>
      <c r="Q26" s="105">
        <v>1</v>
      </c>
    </row>
    <row r="27" spans="1:17" s="62" customFormat="1" ht="26.1" customHeight="1">
      <c r="A27" s="79" t="s">
        <v>152</v>
      </c>
      <c r="B27" s="101">
        <v>10316</v>
      </c>
      <c r="C27" s="104">
        <v>4675</v>
      </c>
      <c r="D27" s="104">
        <v>5641</v>
      </c>
      <c r="E27" s="102">
        <v>284</v>
      </c>
      <c r="F27" s="102">
        <v>953</v>
      </c>
      <c r="G27" s="102">
        <v>558</v>
      </c>
      <c r="H27" s="102">
        <v>252</v>
      </c>
      <c r="I27" s="102">
        <v>143</v>
      </c>
      <c r="J27" s="102">
        <v>196</v>
      </c>
      <c r="K27" s="102">
        <v>1520</v>
      </c>
      <c r="L27" s="102">
        <v>86</v>
      </c>
      <c r="M27" s="102">
        <v>0</v>
      </c>
      <c r="N27" s="102">
        <v>0</v>
      </c>
      <c r="O27" s="102">
        <v>6167</v>
      </c>
      <c r="P27" s="102">
        <v>157</v>
      </c>
      <c r="Q27" s="102">
        <v>0</v>
      </c>
    </row>
    <row r="28" spans="1:17" s="62" customFormat="1" ht="26.1" customHeight="1">
      <c r="A28" s="79" t="s">
        <v>153</v>
      </c>
      <c r="B28" s="101">
        <v>1735</v>
      </c>
      <c r="C28" s="104">
        <v>802</v>
      </c>
      <c r="D28" s="104">
        <v>933</v>
      </c>
      <c r="E28" s="102">
        <v>40</v>
      </c>
      <c r="F28" s="102">
        <v>191</v>
      </c>
      <c r="G28" s="102">
        <v>60</v>
      </c>
      <c r="H28" s="102">
        <v>39</v>
      </c>
      <c r="I28" s="102">
        <v>14</v>
      </c>
      <c r="J28" s="102">
        <v>15</v>
      </c>
      <c r="K28" s="102">
        <v>276</v>
      </c>
      <c r="L28" s="102">
        <v>9</v>
      </c>
      <c r="M28" s="102">
        <v>0</v>
      </c>
      <c r="N28" s="102">
        <v>0</v>
      </c>
      <c r="O28" s="102">
        <v>1059</v>
      </c>
      <c r="P28" s="102">
        <v>31</v>
      </c>
      <c r="Q28" s="102">
        <v>1</v>
      </c>
    </row>
    <row r="29" spans="1:17" s="62" customFormat="1" ht="26.1" customHeight="1">
      <c r="A29" s="339" t="s">
        <v>460</v>
      </c>
      <c r="B29" s="101">
        <v>2948</v>
      </c>
      <c r="C29" s="104">
        <v>1337</v>
      </c>
      <c r="D29" s="104">
        <v>1611</v>
      </c>
      <c r="E29" s="102">
        <v>55</v>
      </c>
      <c r="F29" s="102">
        <v>407</v>
      </c>
      <c r="G29" s="102">
        <v>143</v>
      </c>
      <c r="H29" s="102">
        <v>86</v>
      </c>
      <c r="I29" s="102">
        <v>31</v>
      </c>
      <c r="J29" s="102">
        <v>75</v>
      </c>
      <c r="K29" s="102">
        <v>474</v>
      </c>
      <c r="L29" s="102">
        <v>12</v>
      </c>
      <c r="M29" s="102">
        <v>0</v>
      </c>
      <c r="N29" s="102">
        <v>0</v>
      </c>
      <c r="O29" s="102">
        <v>1605</v>
      </c>
      <c r="P29" s="102">
        <v>59</v>
      </c>
      <c r="Q29" s="102">
        <v>1</v>
      </c>
    </row>
    <row r="30" spans="1:17" s="62" customFormat="1" ht="26.1" customHeight="1" thickBot="1">
      <c r="A30" s="341" t="s">
        <v>461</v>
      </c>
      <c r="B30" s="106">
        <v>724</v>
      </c>
      <c r="C30" s="107">
        <v>334</v>
      </c>
      <c r="D30" s="107">
        <v>390</v>
      </c>
      <c r="E30" s="106">
        <v>5</v>
      </c>
      <c r="F30" s="106">
        <v>61</v>
      </c>
      <c r="G30" s="106">
        <v>20</v>
      </c>
      <c r="H30" s="106">
        <v>16</v>
      </c>
      <c r="I30" s="106">
        <v>8</v>
      </c>
      <c r="J30" s="106">
        <v>2</v>
      </c>
      <c r="K30" s="106">
        <v>88</v>
      </c>
      <c r="L30" s="106">
        <v>3</v>
      </c>
      <c r="M30" s="106">
        <v>0</v>
      </c>
      <c r="N30" s="106">
        <v>0</v>
      </c>
      <c r="O30" s="106">
        <v>515</v>
      </c>
      <c r="P30" s="106">
        <v>6</v>
      </c>
      <c r="Q30" s="106">
        <v>0</v>
      </c>
    </row>
    <row r="31" spans="1:17" s="62" customFormat="1" ht="14.1" customHeight="1">
      <c r="A31" s="88" t="s">
        <v>173</v>
      </c>
      <c r="B31" s="88"/>
      <c r="C31" s="88"/>
      <c r="D31" s="88"/>
      <c r="E31" s="88"/>
      <c r="F31" s="88"/>
      <c r="G31" s="88"/>
      <c r="H31" s="88"/>
      <c r="I31" s="84" t="s">
        <v>86</v>
      </c>
      <c r="J31" s="88"/>
      <c r="K31" s="88"/>
      <c r="L31" s="88"/>
      <c r="M31" s="88"/>
      <c r="N31" s="88"/>
      <c r="O31" s="80"/>
      <c r="P31" s="80"/>
      <c r="Q31" s="80"/>
    </row>
    <row r="32" spans="1:17" s="62" customFormat="1" ht="14.1" customHeight="1">
      <c r="A32" s="316" t="s">
        <v>407</v>
      </c>
      <c r="B32" s="88"/>
      <c r="C32" s="88"/>
      <c r="D32" s="88"/>
      <c r="E32" s="88"/>
      <c r="F32" s="88"/>
      <c r="G32" s="88"/>
      <c r="H32" s="88"/>
      <c r="I32" s="88" t="s">
        <v>125</v>
      </c>
      <c r="J32" s="88"/>
      <c r="K32" s="88"/>
      <c r="L32" s="88"/>
      <c r="M32" s="88"/>
      <c r="N32" s="88"/>
      <c r="O32" s="80"/>
      <c r="P32" s="80"/>
      <c r="Q32" s="80"/>
    </row>
    <row r="33" spans="1:17" s="62" customFormat="1" ht="14.1" customHeight="1">
      <c r="A33" s="317" t="s">
        <v>408</v>
      </c>
      <c r="B33" s="88"/>
      <c r="C33" s="88"/>
      <c r="D33" s="88"/>
      <c r="E33" s="88"/>
      <c r="F33" s="88"/>
      <c r="G33" s="88"/>
      <c r="H33" s="88"/>
      <c r="I33" s="80"/>
      <c r="J33" s="88"/>
      <c r="K33" s="88"/>
      <c r="L33" s="88"/>
      <c r="M33" s="88"/>
      <c r="N33" s="88"/>
      <c r="P33" s="80"/>
      <c r="Q33" s="80"/>
    </row>
    <row r="34" spans="1:17" s="62" customFormat="1" ht="14.1" customHeight="1">
      <c r="B34" s="80"/>
      <c r="C34" s="80"/>
      <c r="D34" s="80"/>
      <c r="E34" s="80"/>
      <c r="F34" s="80"/>
      <c r="G34" s="80"/>
      <c r="H34" s="80"/>
      <c r="I34" s="80" t="s">
        <v>123</v>
      </c>
      <c r="J34" s="80"/>
      <c r="K34" s="80"/>
      <c r="L34" s="80"/>
      <c r="M34" s="80"/>
      <c r="N34" s="80"/>
      <c r="O34" s="80"/>
      <c r="P34" s="80"/>
      <c r="Q34" s="80"/>
    </row>
    <row r="35" spans="1:17" s="62" customFormat="1" ht="14.1" customHeight="1">
      <c r="A35" s="52"/>
      <c r="B35" s="80"/>
      <c r="C35" s="80"/>
      <c r="D35" s="80"/>
      <c r="E35" s="80"/>
      <c r="F35" s="80"/>
      <c r="G35" s="80"/>
      <c r="H35" s="80"/>
      <c r="J35" s="80"/>
      <c r="K35" s="80"/>
      <c r="L35" s="80"/>
      <c r="M35" s="80"/>
      <c r="N35" s="80"/>
      <c r="O35" s="80"/>
      <c r="P35" s="80"/>
      <c r="Q35" s="80"/>
    </row>
    <row r="36" spans="1:17" s="62" customFormat="1" ht="21.95" customHeight="1">
      <c r="A36" s="52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pans="1:17" s="62" customFormat="1" ht="21.95" customHeight="1">
      <c r="A37" s="52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</row>
    <row r="38" spans="1:17" s="62" customFormat="1" ht="21.95" customHeight="1">
      <c r="A38" s="52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s="62" customFormat="1" ht="21.95" customHeight="1">
      <c r="A39" s="52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1:17" s="62" customFormat="1" ht="21.95" customHeight="1">
      <c r="A40" s="52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</row>
    <row r="41" spans="1:17" s="62" customFormat="1" ht="21.95" customHeight="1">
      <c r="A41" s="52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</row>
    <row r="42" spans="1:17" s="62" customFormat="1" ht="21.95" customHeight="1">
      <c r="A42" s="52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</row>
    <row r="43" spans="1:17" s="62" customFormat="1" ht="21.95" customHeight="1">
      <c r="A43" s="52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</row>
    <row r="44" spans="1:17" s="62" customFormat="1" ht="21.95" customHeight="1">
      <c r="A44" s="52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</row>
    <row r="45" spans="1:17" s="62" customFormat="1" ht="21.95" customHeight="1">
      <c r="A45" s="52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</row>
    <row r="46" spans="1:17" s="62" customFormat="1" ht="21.95" customHeight="1">
      <c r="A46" s="52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</row>
    <row r="47" spans="1:17" s="62" customFormat="1" ht="21.95" customHeight="1">
      <c r="A47" s="52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</row>
    <row r="48" spans="1:17" s="62" customFormat="1" ht="21.95" customHeight="1">
      <c r="A48" s="52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49" spans="1:17" s="62" customFormat="1" ht="21.95" customHeight="1">
      <c r="A49" s="52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</row>
    <row r="50" spans="1:17" s="62" customFormat="1" ht="21.95" customHeight="1">
      <c r="A50" s="52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</row>
    <row r="51" spans="1:17" s="62" customFormat="1" ht="21.95" customHeight="1">
      <c r="A51" s="52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</row>
    <row r="52" spans="1:17" s="62" customFormat="1" ht="21.95" customHeight="1">
      <c r="A52" s="52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</row>
    <row r="53" spans="1:17" s="62" customFormat="1" ht="21.95" customHeight="1">
      <c r="A53" s="52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</row>
    <row r="54" spans="1:17" s="62" customFormat="1" ht="21.95" customHeight="1">
      <c r="A54" s="52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</row>
    <row r="55" spans="1:17" s="62" customFormat="1" ht="21.95" customHeight="1">
      <c r="A55" s="52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</row>
    <row r="56" spans="1:17" s="62" customFormat="1" ht="21.95" customHeight="1">
      <c r="A56" s="52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</row>
    <row r="57" spans="1:17" s="62" customFormat="1" ht="21.95" customHeight="1">
      <c r="A57" s="52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</row>
    <row r="58" spans="1:17" s="62" customFormat="1" ht="21.95" customHeight="1">
      <c r="A58" s="52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</row>
    <row r="59" spans="1:17" s="62" customFormat="1" ht="21.95" customHeight="1">
      <c r="A59" s="52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</row>
  </sheetData>
  <sheetProtection selectLockedCells="1" selectUnlockedCells="1"/>
  <mergeCells count="9">
    <mergeCell ref="A6:A7"/>
    <mergeCell ref="F5:H5"/>
    <mergeCell ref="A2:H2"/>
    <mergeCell ref="I2:Q2"/>
    <mergeCell ref="A4:A5"/>
    <mergeCell ref="B4:H4"/>
    <mergeCell ref="I4:Q4"/>
    <mergeCell ref="B5:D5"/>
    <mergeCell ref="N5:N6"/>
  </mergeCells>
  <phoneticPr fontId="19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A6F1C-54D5-4A2F-BA71-74BD83D22595}">
  <dimension ref="A1:R39"/>
  <sheetViews>
    <sheetView showGridLines="0" view="pageBreakPreview" zoomScaleNormal="120" zoomScaleSheetLayoutView="100" workbookViewId="0">
      <selection activeCell="M29" sqref="M29"/>
    </sheetView>
  </sheetViews>
  <sheetFormatPr defaultRowHeight="12.75"/>
  <cols>
    <col min="1" max="1" width="11.625" style="396" customWidth="1"/>
    <col min="2" max="2" width="6.125" style="396" customWidth="1"/>
    <col min="3" max="3" width="15.875" style="396" customWidth="1"/>
    <col min="4" max="7" width="9.625" style="484" customWidth="1"/>
    <col min="8" max="8" width="17.625" style="484" customWidth="1"/>
    <col min="9" max="10" width="15.125" style="484" customWidth="1"/>
    <col min="11" max="14" width="14.625" style="484" customWidth="1"/>
    <col min="15" max="16384" width="9" style="484"/>
  </cols>
  <sheetData>
    <row r="1" spans="1:18" s="52" customFormat="1" ht="18" customHeight="1">
      <c r="A1" s="88" t="s">
        <v>270</v>
      </c>
      <c r="B1" s="88"/>
      <c r="C1" s="88"/>
      <c r="D1" s="53"/>
      <c r="E1" s="53"/>
      <c r="F1" s="53"/>
      <c r="G1" s="53"/>
      <c r="H1" s="53"/>
      <c r="I1" s="53"/>
      <c r="J1" s="53"/>
      <c r="N1" s="55" t="s">
        <v>0</v>
      </c>
    </row>
    <row r="2" spans="1:18" s="454" customFormat="1" ht="24.95" customHeight="1">
      <c r="A2" s="791" t="s">
        <v>580</v>
      </c>
      <c r="B2" s="791"/>
      <c r="C2" s="791"/>
      <c r="D2" s="791"/>
      <c r="E2" s="791"/>
      <c r="F2" s="791"/>
      <c r="G2" s="791"/>
      <c r="H2" s="791"/>
      <c r="I2" s="770" t="s">
        <v>581</v>
      </c>
      <c r="J2" s="770"/>
      <c r="K2" s="770"/>
      <c r="L2" s="770"/>
      <c r="M2" s="770"/>
      <c r="N2" s="770"/>
    </row>
    <row r="3" spans="1:18" s="396" customFormat="1" ht="15" customHeight="1" thickBot="1">
      <c r="A3" s="392"/>
      <c r="B3" s="392"/>
      <c r="C3" s="393"/>
      <c r="D3" s="455"/>
      <c r="E3" s="455"/>
      <c r="F3" s="456"/>
      <c r="G3" s="457"/>
      <c r="H3" s="395" t="s">
        <v>556</v>
      </c>
      <c r="K3" s="456"/>
      <c r="L3" s="456"/>
      <c r="M3" s="456"/>
      <c r="N3" s="348" t="s">
        <v>10</v>
      </c>
    </row>
    <row r="4" spans="1:18" s="62" customFormat="1" ht="15" customHeight="1">
      <c r="A4" s="398"/>
      <c r="B4" s="399"/>
      <c r="C4" s="400"/>
      <c r="D4" s="792" t="s">
        <v>582</v>
      </c>
      <c r="E4" s="793"/>
      <c r="F4" s="793"/>
      <c r="G4" s="793"/>
      <c r="H4" s="793"/>
      <c r="I4" s="793" t="s">
        <v>558</v>
      </c>
      <c r="J4" s="793"/>
      <c r="K4" s="793"/>
      <c r="L4" s="793"/>
      <c r="M4" s="794"/>
      <c r="N4" s="458"/>
      <c r="O4" s="77"/>
      <c r="P4" s="175"/>
      <c r="Q4" s="459"/>
      <c r="R4" s="459"/>
    </row>
    <row r="5" spans="1:18" s="62" customFormat="1" ht="15" customHeight="1">
      <c r="A5" s="404"/>
      <c r="B5" s="405"/>
      <c r="C5" s="406"/>
      <c r="D5" s="795" t="s">
        <v>583</v>
      </c>
      <c r="E5" s="796"/>
      <c r="F5" s="796"/>
      <c r="G5" s="796"/>
      <c r="H5" s="797"/>
      <c r="I5" s="766" t="s">
        <v>584</v>
      </c>
      <c r="J5" s="767"/>
      <c r="K5" s="778" t="s">
        <v>585</v>
      </c>
      <c r="L5" s="779"/>
      <c r="M5" s="460"/>
      <c r="N5" s="178"/>
      <c r="O5" s="175"/>
      <c r="P5" s="459"/>
      <c r="Q5" s="459"/>
    </row>
    <row r="6" spans="1:18" s="62" customFormat="1" ht="15" customHeight="1">
      <c r="A6" s="461" t="s">
        <v>292</v>
      </c>
      <c r="B6" s="462" t="s">
        <v>180</v>
      </c>
      <c r="C6" s="759" t="s">
        <v>507</v>
      </c>
      <c r="D6" s="777" t="s">
        <v>586</v>
      </c>
      <c r="E6" s="767"/>
      <c r="F6" s="777" t="s">
        <v>587</v>
      </c>
      <c r="G6" s="766"/>
      <c r="H6" s="767"/>
      <c r="I6" s="798"/>
      <c r="J6" s="779"/>
      <c r="K6" s="778"/>
      <c r="L6" s="779"/>
      <c r="M6" s="421" t="s">
        <v>588</v>
      </c>
      <c r="N6" s="787" t="s">
        <v>589</v>
      </c>
    </row>
    <row r="7" spans="1:18" s="62" customFormat="1" ht="15" customHeight="1">
      <c r="A7" s="461"/>
      <c r="B7" s="462"/>
      <c r="C7" s="759"/>
      <c r="D7" s="780"/>
      <c r="E7" s="769"/>
      <c r="F7" s="780"/>
      <c r="G7" s="768"/>
      <c r="H7" s="769"/>
      <c r="I7" s="768"/>
      <c r="J7" s="769"/>
      <c r="K7" s="780"/>
      <c r="L7" s="769"/>
      <c r="M7" s="421"/>
      <c r="N7" s="787"/>
    </row>
    <row r="8" spans="1:18" s="62" customFormat="1" ht="27" customHeight="1">
      <c r="A8" s="417"/>
      <c r="B8" s="410"/>
      <c r="C8" s="759" t="s">
        <v>567</v>
      </c>
      <c r="D8" s="414" t="s">
        <v>590</v>
      </c>
      <c r="E8" s="414" t="s">
        <v>569</v>
      </c>
      <c r="F8" s="414" t="s">
        <v>568</v>
      </c>
      <c r="G8" s="415" t="s">
        <v>571</v>
      </c>
      <c r="H8" s="788" t="s">
        <v>591</v>
      </c>
      <c r="I8" s="413" t="s">
        <v>568</v>
      </c>
      <c r="J8" s="414" t="s">
        <v>569</v>
      </c>
      <c r="K8" s="414" t="s">
        <v>568</v>
      </c>
      <c r="L8" s="414" t="s">
        <v>569</v>
      </c>
      <c r="M8" s="463"/>
      <c r="N8" s="464"/>
    </row>
    <row r="9" spans="1:18" s="62" customFormat="1" ht="15" customHeight="1">
      <c r="A9" s="417" t="s">
        <v>572</v>
      </c>
      <c r="B9" s="410" t="s">
        <v>414</v>
      </c>
      <c r="C9" s="759"/>
      <c r="D9" s="465" t="s">
        <v>72</v>
      </c>
      <c r="E9" s="465" t="s">
        <v>573</v>
      </c>
      <c r="F9" s="466" t="s">
        <v>72</v>
      </c>
      <c r="G9" s="466" t="s">
        <v>573</v>
      </c>
      <c r="H9" s="789"/>
      <c r="I9" s="419" t="s">
        <v>72</v>
      </c>
      <c r="J9" s="419" t="s">
        <v>573</v>
      </c>
      <c r="K9" s="419" t="s">
        <v>72</v>
      </c>
      <c r="L9" s="419" t="s">
        <v>573</v>
      </c>
      <c r="M9" s="421" t="s">
        <v>592</v>
      </c>
      <c r="N9" s="467" t="s">
        <v>73</v>
      </c>
    </row>
    <row r="10" spans="1:18" s="473" customFormat="1" ht="15" customHeight="1" thickBot="1">
      <c r="A10" s="422"/>
      <c r="B10" s="423"/>
      <c r="C10" s="760"/>
      <c r="D10" s="468"/>
      <c r="E10" s="469"/>
      <c r="F10" s="468"/>
      <c r="G10" s="470"/>
      <c r="H10" s="790"/>
      <c r="I10" s="469"/>
      <c r="J10" s="469"/>
      <c r="K10" s="469"/>
      <c r="L10" s="469"/>
      <c r="M10" s="471"/>
      <c r="N10" s="472"/>
    </row>
    <row r="11" spans="1:18" s="129" customFormat="1" ht="24.95" customHeight="1">
      <c r="A11" s="761" t="s">
        <v>575</v>
      </c>
      <c r="B11" s="762" t="s">
        <v>141</v>
      </c>
      <c r="C11" s="431" t="s">
        <v>518</v>
      </c>
      <c r="D11" s="474">
        <v>1489</v>
      </c>
      <c r="E11" s="474">
        <v>1199</v>
      </c>
      <c r="F11" s="474">
        <v>3829</v>
      </c>
      <c r="G11" s="474">
        <v>2683</v>
      </c>
      <c r="H11" s="475">
        <v>34</v>
      </c>
      <c r="I11" s="474">
        <v>4230</v>
      </c>
      <c r="J11" s="476">
        <v>1162</v>
      </c>
      <c r="K11" s="476">
        <v>1862</v>
      </c>
      <c r="L11" s="474">
        <v>392</v>
      </c>
      <c r="M11" s="474">
        <v>15</v>
      </c>
      <c r="N11" s="474">
        <v>22</v>
      </c>
    </row>
    <row r="12" spans="1:18" s="129" customFormat="1" ht="24.95" customHeight="1">
      <c r="A12" s="746"/>
      <c r="B12" s="752"/>
      <c r="C12" s="435" t="s">
        <v>519</v>
      </c>
      <c r="D12" s="77">
        <v>827</v>
      </c>
      <c r="E12" s="77">
        <v>692</v>
      </c>
      <c r="F12" s="77">
        <v>2209</v>
      </c>
      <c r="G12" s="77">
        <v>1557</v>
      </c>
      <c r="H12" s="475">
        <v>15</v>
      </c>
      <c r="I12" s="77">
        <v>2586</v>
      </c>
      <c r="J12" s="77">
        <v>639</v>
      </c>
      <c r="K12" s="77">
        <v>1142</v>
      </c>
      <c r="L12" s="175">
        <v>236</v>
      </c>
      <c r="M12" s="77">
        <v>11</v>
      </c>
      <c r="N12" s="77">
        <v>16</v>
      </c>
    </row>
    <row r="13" spans="1:18" s="129" customFormat="1" ht="24.95" customHeight="1">
      <c r="A13" s="746"/>
      <c r="B13" s="752"/>
      <c r="C13" s="435" t="s">
        <v>520</v>
      </c>
      <c r="D13" s="175">
        <v>662</v>
      </c>
      <c r="E13" s="175">
        <v>507</v>
      </c>
      <c r="F13" s="175">
        <v>1620</v>
      </c>
      <c r="G13" s="175">
        <v>1126</v>
      </c>
      <c r="H13" s="475">
        <v>19</v>
      </c>
      <c r="I13" s="175">
        <v>1644</v>
      </c>
      <c r="J13" s="175">
        <v>523</v>
      </c>
      <c r="K13" s="175">
        <v>720</v>
      </c>
      <c r="L13" s="175">
        <v>156</v>
      </c>
      <c r="M13" s="175">
        <v>4</v>
      </c>
      <c r="N13" s="387">
        <v>6</v>
      </c>
    </row>
    <row r="14" spans="1:18" s="129" customFormat="1" ht="24.95" customHeight="1">
      <c r="A14" s="746"/>
      <c r="B14" s="752" t="s">
        <v>142</v>
      </c>
      <c r="C14" s="435" t="s">
        <v>518</v>
      </c>
      <c r="D14" s="175">
        <v>1508</v>
      </c>
      <c r="E14" s="175">
        <v>1188</v>
      </c>
      <c r="F14" s="175">
        <v>3937</v>
      </c>
      <c r="G14" s="175">
        <v>2310</v>
      </c>
      <c r="H14" s="475">
        <v>345</v>
      </c>
      <c r="I14" s="175">
        <v>4683</v>
      </c>
      <c r="J14" s="175">
        <v>996</v>
      </c>
      <c r="K14" s="175">
        <v>3587</v>
      </c>
      <c r="L14" s="175">
        <v>567</v>
      </c>
      <c r="M14" s="175">
        <v>29</v>
      </c>
      <c r="N14" s="387">
        <v>99</v>
      </c>
    </row>
    <row r="15" spans="1:18" s="129" customFormat="1" ht="24.95" customHeight="1">
      <c r="A15" s="746"/>
      <c r="B15" s="752"/>
      <c r="C15" s="435" t="s">
        <v>519</v>
      </c>
      <c r="D15" s="77">
        <v>893</v>
      </c>
      <c r="E15" s="77">
        <v>647</v>
      </c>
      <c r="F15" s="77">
        <v>2258</v>
      </c>
      <c r="G15" s="77">
        <v>1263</v>
      </c>
      <c r="H15" s="475">
        <v>173</v>
      </c>
      <c r="I15" s="77">
        <v>2495</v>
      </c>
      <c r="J15" s="387">
        <v>532</v>
      </c>
      <c r="K15" s="77">
        <v>1708</v>
      </c>
      <c r="L15" s="77">
        <v>320</v>
      </c>
      <c r="M15" s="77">
        <v>20</v>
      </c>
      <c r="N15" s="387">
        <v>67</v>
      </c>
    </row>
    <row r="16" spans="1:18" s="129" customFormat="1" ht="24.95" customHeight="1">
      <c r="A16" s="746"/>
      <c r="B16" s="752"/>
      <c r="C16" s="435" t="s">
        <v>520</v>
      </c>
      <c r="D16" s="77">
        <v>615</v>
      </c>
      <c r="E16" s="77">
        <v>541</v>
      </c>
      <c r="F16" s="77">
        <v>1679</v>
      </c>
      <c r="G16" s="77">
        <v>1047</v>
      </c>
      <c r="H16" s="475">
        <v>172</v>
      </c>
      <c r="I16" s="77">
        <v>2188</v>
      </c>
      <c r="J16" s="77">
        <v>464</v>
      </c>
      <c r="K16" s="77">
        <v>1879</v>
      </c>
      <c r="L16" s="77">
        <v>247</v>
      </c>
      <c r="M16" s="77">
        <v>9</v>
      </c>
      <c r="N16" s="175">
        <v>32</v>
      </c>
    </row>
    <row r="17" spans="1:14" s="129" customFormat="1" ht="24.95" customHeight="1">
      <c r="A17" s="751" t="s">
        <v>576</v>
      </c>
      <c r="B17" s="752" t="s">
        <v>141</v>
      </c>
      <c r="C17" s="435" t="s">
        <v>518</v>
      </c>
      <c r="D17" s="77">
        <v>1541</v>
      </c>
      <c r="E17" s="77">
        <v>1199</v>
      </c>
      <c r="F17" s="77">
        <v>3986</v>
      </c>
      <c r="G17" s="77">
        <v>2769</v>
      </c>
      <c r="H17" s="475">
        <v>37</v>
      </c>
      <c r="I17" s="77">
        <v>4723</v>
      </c>
      <c r="J17" s="77">
        <v>1225</v>
      </c>
      <c r="K17" s="77">
        <v>1843</v>
      </c>
      <c r="L17" s="77">
        <v>382</v>
      </c>
      <c r="M17" s="77">
        <v>14</v>
      </c>
      <c r="N17" s="175">
        <v>24</v>
      </c>
    </row>
    <row r="18" spans="1:14" s="129" customFormat="1" ht="24.95" customHeight="1">
      <c r="A18" s="746"/>
      <c r="B18" s="752"/>
      <c r="C18" s="435" t="s">
        <v>519</v>
      </c>
      <c r="D18" s="77">
        <v>858</v>
      </c>
      <c r="E18" s="77">
        <v>689</v>
      </c>
      <c r="F18" s="77">
        <v>2275</v>
      </c>
      <c r="G18" s="77">
        <v>1588</v>
      </c>
      <c r="H18" s="475">
        <v>18</v>
      </c>
      <c r="I18" s="77">
        <v>2903</v>
      </c>
      <c r="J18" s="77">
        <v>655</v>
      </c>
      <c r="K18" s="77">
        <v>1132</v>
      </c>
      <c r="L18" s="77">
        <v>240</v>
      </c>
      <c r="M18" s="77">
        <v>10</v>
      </c>
      <c r="N18" s="175">
        <v>16</v>
      </c>
    </row>
    <row r="19" spans="1:14" s="129" customFormat="1" ht="24.95" customHeight="1">
      <c r="A19" s="746"/>
      <c r="B19" s="752"/>
      <c r="C19" s="435" t="s">
        <v>520</v>
      </c>
      <c r="D19" s="77">
        <v>683</v>
      </c>
      <c r="E19" s="77">
        <v>510</v>
      </c>
      <c r="F19" s="77">
        <v>1711</v>
      </c>
      <c r="G19" s="77">
        <v>1181</v>
      </c>
      <c r="H19" s="475">
        <v>19</v>
      </c>
      <c r="I19" s="77">
        <v>1820</v>
      </c>
      <c r="J19" s="77">
        <v>570</v>
      </c>
      <c r="K19" s="77">
        <v>711</v>
      </c>
      <c r="L19" s="77">
        <v>142</v>
      </c>
      <c r="M19" s="77">
        <v>4</v>
      </c>
      <c r="N19" s="175">
        <v>8</v>
      </c>
    </row>
    <row r="20" spans="1:14" s="129" customFormat="1" ht="24.95" customHeight="1">
      <c r="A20" s="746"/>
      <c r="B20" s="752" t="s">
        <v>142</v>
      </c>
      <c r="C20" s="435" t="s">
        <v>518</v>
      </c>
      <c r="D20" s="77">
        <v>1575</v>
      </c>
      <c r="E20" s="77">
        <v>1175</v>
      </c>
      <c r="F20" s="77">
        <v>4136</v>
      </c>
      <c r="G20" s="77">
        <v>2388</v>
      </c>
      <c r="H20" s="475">
        <v>369</v>
      </c>
      <c r="I20" s="77">
        <v>5203</v>
      </c>
      <c r="J20" s="77">
        <v>1052</v>
      </c>
      <c r="K20" s="77">
        <v>3572</v>
      </c>
      <c r="L20" s="77">
        <v>549</v>
      </c>
      <c r="M20" s="77">
        <v>28</v>
      </c>
      <c r="N20" s="175">
        <v>100</v>
      </c>
    </row>
    <row r="21" spans="1:14" s="129" customFormat="1" ht="24.95" customHeight="1">
      <c r="A21" s="746"/>
      <c r="B21" s="752"/>
      <c r="C21" s="435" t="s">
        <v>519</v>
      </c>
      <c r="D21" s="77">
        <v>924</v>
      </c>
      <c r="E21" s="77">
        <v>639</v>
      </c>
      <c r="F21" s="77">
        <v>2385</v>
      </c>
      <c r="G21" s="77">
        <v>1298</v>
      </c>
      <c r="H21" s="475">
        <v>178</v>
      </c>
      <c r="I21" s="77">
        <v>2819</v>
      </c>
      <c r="J21" s="77">
        <v>545</v>
      </c>
      <c r="K21" s="77">
        <v>1706</v>
      </c>
      <c r="L21" s="77">
        <v>314</v>
      </c>
      <c r="M21" s="77">
        <v>19</v>
      </c>
      <c r="N21" s="175">
        <v>66</v>
      </c>
    </row>
    <row r="22" spans="1:14" s="129" customFormat="1" ht="24.95" customHeight="1">
      <c r="A22" s="746"/>
      <c r="B22" s="752"/>
      <c r="C22" s="435" t="s">
        <v>520</v>
      </c>
      <c r="D22" s="77">
        <v>651</v>
      </c>
      <c r="E22" s="77">
        <v>536</v>
      </c>
      <c r="F22" s="77">
        <v>1751</v>
      </c>
      <c r="G22" s="77">
        <v>1090</v>
      </c>
      <c r="H22" s="475">
        <v>191</v>
      </c>
      <c r="I22" s="77">
        <v>2384</v>
      </c>
      <c r="J22" s="77">
        <v>507</v>
      </c>
      <c r="K22" s="77">
        <v>1866</v>
      </c>
      <c r="L22" s="77">
        <v>235</v>
      </c>
      <c r="M22" s="77">
        <v>9</v>
      </c>
      <c r="N22" s="175">
        <v>34</v>
      </c>
    </row>
    <row r="23" spans="1:14" s="129" customFormat="1" ht="24.95" customHeight="1">
      <c r="A23" s="751" t="s">
        <v>577</v>
      </c>
      <c r="B23" s="752" t="s">
        <v>141</v>
      </c>
      <c r="C23" s="435" t="s">
        <v>518</v>
      </c>
      <c r="D23" s="477">
        <v>1556</v>
      </c>
      <c r="E23" s="478">
        <v>1217</v>
      </c>
      <c r="F23" s="478">
        <v>4239</v>
      </c>
      <c r="G23" s="478">
        <v>3045</v>
      </c>
      <c r="H23" s="479">
        <v>51</v>
      </c>
      <c r="I23" s="478">
        <v>4344</v>
      </c>
      <c r="J23" s="478">
        <v>1180</v>
      </c>
      <c r="K23" s="478">
        <v>1820</v>
      </c>
      <c r="L23" s="478">
        <v>368</v>
      </c>
      <c r="M23" s="478">
        <v>13</v>
      </c>
      <c r="N23" s="479">
        <v>24</v>
      </c>
    </row>
    <row r="24" spans="1:14" s="129" customFormat="1" ht="24.95" customHeight="1">
      <c r="A24" s="746"/>
      <c r="B24" s="752"/>
      <c r="C24" s="435" t="s">
        <v>519</v>
      </c>
      <c r="D24" s="477">
        <v>865</v>
      </c>
      <c r="E24" s="478">
        <v>677</v>
      </c>
      <c r="F24" s="478">
        <v>2420</v>
      </c>
      <c r="G24" s="478">
        <v>1740</v>
      </c>
      <c r="H24" s="479">
        <v>26</v>
      </c>
      <c r="I24" s="478">
        <v>2649</v>
      </c>
      <c r="J24" s="478">
        <v>658</v>
      </c>
      <c r="K24" s="478">
        <v>1116</v>
      </c>
      <c r="L24" s="478">
        <v>229</v>
      </c>
      <c r="M24" s="478">
        <v>9</v>
      </c>
      <c r="N24" s="479">
        <v>16</v>
      </c>
    </row>
    <row r="25" spans="1:14" s="129" customFormat="1" ht="24.95" customHeight="1">
      <c r="A25" s="746"/>
      <c r="B25" s="752"/>
      <c r="C25" s="435" t="s">
        <v>520</v>
      </c>
      <c r="D25" s="477">
        <v>691</v>
      </c>
      <c r="E25" s="478">
        <v>540</v>
      </c>
      <c r="F25" s="478">
        <v>1819</v>
      </c>
      <c r="G25" s="478">
        <v>1305</v>
      </c>
      <c r="H25" s="479">
        <v>25</v>
      </c>
      <c r="I25" s="478">
        <v>1695</v>
      </c>
      <c r="J25" s="478">
        <v>522</v>
      </c>
      <c r="K25" s="478">
        <v>704</v>
      </c>
      <c r="L25" s="478">
        <v>139</v>
      </c>
      <c r="M25" s="478">
        <v>4</v>
      </c>
      <c r="N25" s="479">
        <v>8</v>
      </c>
    </row>
    <row r="26" spans="1:14" s="129" customFormat="1" ht="24.95" customHeight="1">
      <c r="A26" s="746"/>
      <c r="B26" s="752" t="s">
        <v>142</v>
      </c>
      <c r="C26" s="435" t="s">
        <v>518</v>
      </c>
      <c r="D26" s="477">
        <v>1601</v>
      </c>
      <c r="E26" s="478">
        <v>1106</v>
      </c>
      <c r="F26" s="478">
        <v>4354</v>
      </c>
      <c r="G26" s="478">
        <v>2507</v>
      </c>
      <c r="H26" s="479">
        <v>451</v>
      </c>
      <c r="I26" s="478">
        <v>4868</v>
      </c>
      <c r="J26" s="478">
        <v>1078</v>
      </c>
      <c r="K26" s="478">
        <v>3559</v>
      </c>
      <c r="L26" s="478">
        <v>526</v>
      </c>
      <c r="M26" s="478">
        <v>36</v>
      </c>
      <c r="N26" s="479">
        <v>84</v>
      </c>
    </row>
    <row r="27" spans="1:14" s="129" customFormat="1" ht="24.95" customHeight="1">
      <c r="A27" s="746"/>
      <c r="B27" s="752"/>
      <c r="C27" s="435" t="s">
        <v>519</v>
      </c>
      <c r="D27" s="477">
        <v>946</v>
      </c>
      <c r="E27" s="478">
        <v>616</v>
      </c>
      <c r="F27" s="478">
        <v>2499</v>
      </c>
      <c r="G27" s="478">
        <v>1368</v>
      </c>
      <c r="H27" s="479">
        <v>214</v>
      </c>
      <c r="I27" s="478">
        <v>2593</v>
      </c>
      <c r="J27" s="478">
        <v>557</v>
      </c>
      <c r="K27" s="478">
        <v>1709</v>
      </c>
      <c r="L27" s="478">
        <v>310</v>
      </c>
      <c r="M27" s="478">
        <v>27</v>
      </c>
      <c r="N27" s="479">
        <v>55</v>
      </c>
    </row>
    <row r="28" spans="1:14" s="129" customFormat="1" ht="24.95" customHeight="1">
      <c r="A28" s="746"/>
      <c r="B28" s="752"/>
      <c r="C28" s="435" t="s">
        <v>520</v>
      </c>
      <c r="D28" s="477">
        <v>655</v>
      </c>
      <c r="E28" s="478">
        <v>490</v>
      </c>
      <c r="F28" s="478">
        <v>1855</v>
      </c>
      <c r="G28" s="478">
        <v>1139</v>
      </c>
      <c r="H28" s="479">
        <v>237</v>
      </c>
      <c r="I28" s="478">
        <v>2275</v>
      </c>
      <c r="J28" s="478">
        <v>521</v>
      </c>
      <c r="K28" s="478">
        <v>1850</v>
      </c>
      <c r="L28" s="478">
        <v>216</v>
      </c>
      <c r="M28" s="478">
        <v>9</v>
      </c>
      <c r="N28" s="479">
        <v>29</v>
      </c>
    </row>
    <row r="29" spans="1:14" s="129" customFormat="1" ht="24.95" customHeight="1">
      <c r="A29" s="751" t="s">
        <v>593</v>
      </c>
      <c r="B29" s="752" t="s">
        <v>141</v>
      </c>
      <c r="C29" s="435" t="s">
        <v>518</v>
      </c>
      <c r="D29" s="478">
        <v>1607</v>
      </c>
      <c r="E29" s="478">
        <v>1262</v>
      </c>
      <c r="F29" s="478">
        <v>4423</v>
      </c>
      <c r="G29" s="478">
        <v>3087</v>
      </c>
      <c r="H29" s="479">
        <v>64</v>
      </c>
      <c r="I29" s="478">
        <v>4356</v>
      </c>
      <c r="J29" s="478">
        <v>1142</v>
      </c>
      <c r="K29" s="478">
        <v>1755</v>
      </c>
      <c r="L29" s="478">
        <v>355</v>
      </c>
      <c r="M29" s="478">
        <v>13</v>
      </c>
      <c r="N29" s="479">
        <v>21</v>
      </c>
    </row>
    <row r="30" spans="1:14" s="129" customFormat="1" ht="24.95" customHeight="1">
      <c r="A30" s="746"/>
      <c r="B30" s="752"/>
      <c r="C30" s="435" t="s">
        <v>519</v>
      </c>
      <c r="D30" s="478">
        <v>906</v>
      </c>
      <c r="E30" s="478">
        <v>688</v>
      </c>
      <c r="F30" s="478">
        <v>2536</v>
      </c>
      <c r="G30" s="478">
        <v>1733</v>
      </c>
      <c r="H30" s="479">
        <v>32</v>
      </c>
      <c r="I30" s="478">
        <v>2662</v>
      </c>
      <c r="J30" s="478">
        <v>639</v>
      </c>
      <c r="K30" s="478">
        <v>1084</v>
      </c>
      <c r="L30" s="478">
        <v>214</v>
      </c>
      <c r="M30" s="478">
        <v>9</v>
      </c>
      <c r="N30" s="479">
        <v>14</v>
      </c>
    </row>
    <row r="31" spans="1:14" s="129" customFormat="1" ht="24.95" customHeight="1">
      <c r="A31" s="746"/>
      <c r="B31" s="752"/>
      <c r="C31" s="435" t="s">
        <v>520</v>
      </c>
      <c r="D31" s="478">
        <v>701</v>
      </c>
      <c r="E31" s="478">
        <v>574</v>
      </c>
      <c r="F31" s="478">
        <v>1887</v>
      </c>
      <c r="G31" s="478">
        <v>1354</v>
      </c>
      <c r="H31" s="479">
        <v>32</v>
      </c>
      <c r="I31" s="478">
        <v>1694</v>
      </c>
      <c r="J31" s="478">
        <v>503</v>
      </c>
      <c r="K31" s="478">
        <v>671</v>
      </c>
      <c r="L31" s="478">
        <v>141</v>
      </c>
      <c r="M31" s="478">
        <v>4</v>
      </c>
      <c r="N31" s="479">
        <v>7</v>
      </c>
    </row>
    <row r="32" spans="1:14" s="129" customFormat="1" ht="24.95" customHeight="1">
      <c r="A32" s="746"/>
      <c r="B32" s="752" t="s">
        <v>142</v>
      </c>
      <c r="C32" s="435" t="s">
        <v>518</v>
      </c>
      <c r="D32" s="478">
        <v>1624</v>
      </c>
      <c r="E32" s="478">
        <v>1081</v>
      </c>
      <c r="F32" s="478">
        <v>4496</v>
      </c>
      <c r="G32" s="478">
        <v>2559</v>
      </c>
      <c r="H32" s="479">
        <v>512</v>
      </c>
      <c r="I32" s="478">
        <v>4891</v>
      </c>
      <c r="J32" s="478">
        <v>1029</v>
      </c>
      <c r="K32" s="478">
        <v>3509</v>
      </c>
      <c r="L32" s="478">
        <v>539</v>
      </c>
      <c r="M32" s="478">
        <v>27</v>
      </c>
      <c r="N32" s="479">
        <v>95</v>
      </c>
    </row>
    <row r="33" spans="1:14" s="129" customFormat="1" ht="24.95" customHeight="1">
      <c r="A33" s="746"/>
      <c r="B33" s="752"/>
      <c r="C33" s="435" t="s">
        <v>519</v>
      </c>
      <c r="D33" s="478">
        <v>956</v>
      </c>
      <c r="E33" s="478">
        <v>598</v>
      </c>
      <c r="F33" s="478">
        <v>2604</v>
      </c>
      <c r="G33" s="478">
        <v>1396</v>
      </c>
      <c r="H33" s="479">
        <v>231</v>
      </c>
      <c r="I33" s="478">
        <v>2613</v>
      </c>
      <c r="J33" s="478">
        <v>525</v>
      </c>
      <c r="K33" s="478">
        <v>1707</v>
      </c>
      <c r="L33" s="478">
        <v>314</v>
      </c>
      <c r="M33" s="478">
        <v>18</v>
      </c>
      <c r="N33" s="479">
        <v>66</v>
      </c>
    </row>
    <row r="34" spans="1:14" s="129" customFormat="1" ht="24.95" customHeight="1" thickBot="1">
      <c r="A34" s="785"/>
      <c r="B34" s="786"/>
      <c r="C34" s="480" t="s">
        <v>520</v>
      </c>
      <c r="D34" s="481">
        <v>668</v>
      </c>
      <c r="E34" s="481">
        <v>483</v>
      </c>
      <c r="F34" s="481">
        <v>1892</v>
      </c>
      <c r="G34" s="481">
        <v>1163</v>
      </c>
      <c r="H34" s="482">
        <v>281</v>
      </c>
      <c r="I34" s="481">
        <v>2278</v>
      </c>
      <c r="J34" s="481">
        <v>504</v>
      </c>
      <c r="K34" s="481">
        <v>1802</v>
      </c>
      <c r="L34" s="481">
        <v>225</v>
      </c>
      <c r="M34" s="481">
        <v>9</v>
      </c>
      <c r="N34" s="482">
        <v>29</v>
      </c>
    </row>
    <row r="36" spans="1:14">
      <c r="D36" s="483"/>
      <c r="E36" s="483"/>
      <c r="F36" s="483"/>
      <c r="G36" s="483"/>
      <c r="H36" s="483"/>
      <c r="I36" s="483"/>
      <c r="J36" s="483"/>
      <c r="K36" s="483"/>
      <c r="L36" s="483"/>
      <c r="M36" s="483"/>
      <c r="N36" s="483"/>
    </row>
    <row r="37" spans="1:14">
      <c r="D37" s="483"/>
      <c r="E37" s="483"/>
      <c r="F37" s="483"/>
      <c r="G37" s="483"/>
      <c r="H37" s="483"/>
      <c r="I37" s="483"/>
      <c r="J37" s="483"/>
      <c r="K37" s="483"/>
      <c r="L37" s="483"/>
      <c r="M37" s="483"/>
      <c r="N37" s="483"/>
    </row>
    <row r="38" spans="1:14">
      <c r="D38" s="483"/>
      <c r="E38" s="483"/>
      <c r="F38" s="483"/>
      <c r="G38" s="483"/>
      <c r="H38" s="483"/>
      <c r="I38" s="483"/>
      <c r="J38" s="483"/>
      <c r="K38" s="483"/>
      <c r="L38" s="483"/>
      <c r="M38" s="483"/>
      <c r="N38" s="483"/>
    </row>
    <row r="39" spans="1:14">
      <c r="D39" s="483"/>
      <c r="E39" s="483"/>
      <c r="F39" s="483"/>
      <c r="G39" s="483"/>
      <c r="H39" s="483"/>
      <c r="I39" s="483"/>
      <c r="J39" s="483"/>
      <c r="K39" s="483"/>
      <c r="L39" s="483"/>
      <c r="M39" s="483"/>
      <c r="N39" s="483"/>
    </row>
  </sheetData>
  <sheetProtection selectLockedCells="1" selectUnlockedCells="1"/>
  <mergeCells count="25">
    <mergeCell ref="A2:H2"/>
    <mergeCell ref="I2:N2"/>
    <mergeCell ref="D4:H4"/>
    <mergeCell ref="I4:M4"/>
    <mergeCell ref="D5:H5"/>
    <mergeCell ref="I5:J7"/>
    <mergeCell ref="K5:L7"/>
    <mergeCell ref="C6:C7"/>
    <mergeCell ref="D6:E7"/>
    <mergeCell ref="F6:H7"/>
    <mergeCell ref="N6:N7"/>
    <mergeCell ref="C8:C10"/>
    <mergeCell ref="H8:H10"/>
    <mergeCell ref="A11:A16"/>
    <mergeCell ref="B11:B13"/>
    <mergeCell ref="B14:B16"/>
    <mergeCell ref="A29:A34"/>
    <mergeCell ref="B29:B31"/>
    <mergeCell ref="B32:B34"/>
    <mergeCell ref="A17:A22"/>
    <mergeCell ref="B17:B19"/>
    <mergeCell ref="B20:B22"/>
    <mergeCell ref="A23:A28"/>
    <mergeCell ref="B23:B25"/>
    <mergeCell ref="B26:B28"/>
  </mergeCells>
  <phoneticPr fontId="19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orientation="portrait" useFirstPageNumber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AD727-A911-4E97-83F7-0CA310370074}">
  <dimension ref="A1:Q41"/>
  <sheetViews>
    <sheetView showGridLines="0" view="pageBreakPreview" zoomScaleNormal="120" zoomScaleSheetLayoutView="100" workbookViewId="0">
      <pane xSplit="1" ySplit="10" topLeftCell="B11" activePane="bottomRight" state="frozen"/>
      <selection activeCell="M29" sqref="M29"/>
      <selection pane="topRight" activeCell="M29" sqref="M29"/>
      <selection pane="bottomLeft" activeCell="M29" sqref="M29"/>
      <selection pane="bottomRight" activeCell="M29" sqref="M29"/>
    </sheetView>
  </sheetViews>
  <sheetFormatPr defaultRowHeight="12.75"/>
  <cols>
    <col min="1" max="1" width="10.625" style="397" customWidth="1"/>
    <col min="2" max="2" width="6.625" style="397" customWidth="1"/>
    <col min="3" max="3" width="15.375" style="397" customWidth="1"/>
    <col min="4" max="7" width="13.625" style="452" customWidth="1"/>
    <col min="8" max="15" width="11.125" style="452" customWidth="1"/>
    <col min="16" max="16" width="10.25" style="452" customWidth="1"/>
    <col min="17" max="17" width="10.125" style="452" customWidth="1"/>
    <col min="18" max="16384" width="9" style="452"/>
  </cols>
  <sheetData>
    <row r="1" spans="1:17" s="390" customFormat="1" ht="18" customHeight="1">
      <c r="A1" s="88" t="s">
        <v>270</v>
      </c>
      <c r="B1" s="88"/>
      <c r="C1" s="88"/>
      <c r="D1" s="53"/>
      <c r="E1" s="53"/>
      <c r="F1" s="53"/>
      <c r="G1" s="53"/>
      <c r="H1" s="53"/>
      <c r="I1" s="53"/>
      <c r="J1" s="53"/>
      <c r="K1" s="53"/>
      <c r="L1" s="53"/>
      <c r="M1" s="52"/>
      <c r="N1" s="53"/>
      <c r="O1" s="55" t="s">
        <v>0</v>
      </c>
      <c r="P1" s="485"/>
    </row>
    <row r="2" spans="1:17" s="391" customFormat="1" ht="24.95" customHeight="1">
      <c r="A2" s="770" t="s">
        <v>594</v>
      </c>
      <c r="B2" s="770"/>
      <c r="C2" s="770"/>
      <c r="D2" s="770"/>
      <c r="E2" s="770"/>
      <c r="F2" s="770"/>
      <c r="G2" s="770"/>
      <c r="H2" s="770" t="s">
        <v>595</v>
      </c>
      <c r="I2" s="770"/>
      <c r="J2" s="770"/>
      <c r="K2" s="770"/>
      <c r="L2" s="770"/>
      <c r="M2" s="770"/>
      <c r="N2" s="770"/>
      <c r="O2" s="770"/>
      <c r="P2" s="486"/>
      <c r="Q2" s="486"/>
    </row>
    <row r="3" spans="1:17" s="397" customFormat="1" ht="15" customHeight="1" thickBot="1">
      <c r="A3" s="392"/>
      <c r="B3" s="392"/>
      <c r="C3" s="393"/>
      <c r="D3" s="394"/>
      <c r="E3" s="395"/>
      <c r="F3" s="395"/>
      <c r="G3" s="395" t="s">
        <v>556</v>
      </c>
      <c r="H3" s="396"/>
      <c r="I3" s="396"/>
      <c r="J3" s="396"/>
      <c r="K3" s="396"/>
      <c r="L3" s="396"/>
      <c r="M3" s="396"/>
      <c r="N3" s="396"/>
      <c r="O3" s="90" t="s">
        <v>10</v>
      </c>
      <c r="P3" s="487"/>
    </row>
    <row r="4" spans="1:17" ht="15" customHeight="1">
      <c r="A4" s="398"/>
      <c r="B4" s="399"/>
      <c r="C4" s="400"/>
      <c r="D4" s="401"/>
      <c r="E4" s="771" t="s">
        <v>557</v>
      </c>
      <c r="F4" s="772"/>
      <c r="G4" s="772"/>
      <c r="H4" s="773" t="s">
        <v>558</v>
      </c>
      <c r="I4" s="773"/>
      <c r="J4" s="773"/>
      <c r="K4" s="773"/>
      <c r="L4" s="773"/>
      <c r="M4" s="773"/>
      <c r="N4" s="773"/>
      <c r="O4" s="773"/>
      <c r="P4" s="488"/>
      <c r="Q4" s="488"/>
    </row>
    <row r="5" spans="1:17" ht="15" customHeight="1">
      <c r="A5" s="404"/>
      <c r="B5" s="405"/>
      <c r="C5" s="406"/>
      <c r="D5" s="407"/>
      <c r="E5" s="408"/>
      <c r="F5" s="774" t="s">
        <v>559</v>
      </c>
      <c r="G5" s="809"/>
      <c r="H5" s="775" t="s">
        <v>560</v>
      </c>
      <c r="I5" s="776"/>
      <c r="J5" s="777" t="s">
        <v>561</v>
      </c>
      <c r="K5" s="767"/>
      <c r="L5" s="781" t="s">
        <v>562</v>
      </c>
      <c r="M5" s="782"/>
      <c r="N5" s="782"/>
      <c r="O5" s="782"/>
      <c r="P5" s="488"/>
      <c r="Q5" s="488"/>
    </row>
    <row r="6" spans="1:17" ht="15" customHeight="1">
      <c r="A6" s="810" t="s">
        <v>596</v>
      </c>
      <c r="B6" s="784" t="s">
        <v>597</v>
      </c>
      <c r="C6" s="763" t="s">
        <v>507</v>
      </c>
      <c r="D6" s="808" t="s">
        <v>598</v>
      </c>
      <c r="E6" s="765" t="s">
        <v>599</v>
      </c>
      <c r="F6" s="766" t="s">
        <v>600</v>
      </c>
      <c r="G6" s="767"/>
      <c r="H6" s="766" t="s">
        <v>564</v>
      </c>
      <c r="I6" s="767"/>
      <c r="J6" s="778"/>
      <c r="K6" s="779"/>
      <c r="L6" s="766" t="s">
        <v>565</v>
      </c>
      <c r="M6" s="767"/>
      <c r="N6" s="755" t="s">
        <v>566</v>
      </c>
      <c r="O6" s="756"/>
    </row>
    <row r="7" spans="1:17" ht="15" customHeight="1">
      <c r="A7" s="810"/>
      <c r="B7" s="784"/>
      <c r="C7" s="763"/>
      <c r="D7" s="764"/>
      <c r="E7" s="765"/>
      <c r="F7" s="768"/>
      <c r="G7" s="769"/>
      <c r="H7" s="768"/>
      <c r="I7" s="769"/>
      <c r="J7" s="780"/>
      <c r="K7" s="769"/>
      <c r="L7" s="768"/>
      <c r="M7" s="769"/>
      <c r="N7" s="757"/>
      <c r="O7" s="758"/>
    </row>
    <row r="8" spans="1:17" ht="24.95" customHeight="1">
      <c r="A8" s="417"/>
      <c r="B8" s="489"/>
      <c r="C8" s="759" t="s">
        <v>567</v>
      </c>
      <c r="D8" s="411"/>
      <c r="E8" s="412"/>
      <c r="F8" s="767" t="s">
        <v>601</v>
      </c>
      <c r="G8" s="804" t="s">
        <v>602</v>
      </c>
      <c r="H8" s="767" t="s">
        <v>601</v>
      </c>
      <c r="I8" s="804" t="s">
        <v>602</v>
      </c>
      <c r="J8" s="804" t="s">
        <v>601</v>
      </c>
      <c r="K8" s="804" t="s">
        <v>602</v>
      </c>
      <c r="L8" s="804" t="s">
        <v>601</v>
      </c>
      <c r="M8" s="804" t="s">
        <v>602</v>
      </c>
      <c r="N8" s="804" t="s">
        <v>601</v>
      </c>
      <c r="O8" s="777" t="s">
        <v>602</v>
      </c>
    </row>
    <row r="9" spans="1:17" ht="15" customHeight="1">
      <c r="A9" s="417" t="s">
        <v>572</v>
      </c>
      <c r="B9" s="462" t="s">
        <v>37</v>
      </c>
      <c r="C9" s="759"/>
      <c r="D9" s="412" t="s">
        <v>38</v>
      </c>
      <c r="E9" s="412" t="s">
        <v>14</v>
      </c>
      <c r="F9" s="779"/>
      <c r="G9" s="765"/>
      <c r="H9" s="779"/>
      <c r="I9" s="765"/>
      <c r="J9" s="765"/>
      <c r="K9" s="765"/>
      <c r="L9" s="765"/>
      <c r="M9" s="765"/>
      <c r="N9" s="765"/>
      <c r="O9" s="778"/>
    </row>
    <row r="10" spans="1:17" ht="15" customHeight="1" thickBot="1">
      <c r="A10" s="422"/>
      <c r="B10" s="490"/>
      <c r="C10" s="760"/>
      <c r="D10" s="424"/>
      <c r="E10" s="425"/>
      <c r="F10" s="807"/>
      <c r="G10" s="805"/>
      <c r="H10" s="807"/>
      <c r="I10" s="805"/>
      <c r="J10" s="805"/>
      <c r="K10" s="805"/>
      <c r="L10" s="805"/>
      <c r="M10" s="805"/>
      <c r="N10" s="805"/>
      <c r="O10" s="806"/>
    </row>
    <row r="11" spans="1:17" ht="18.95" customHeight="1">
      <c r="A11" s="799" t="s">
        <v>603</v>
      </c>
      <c r="B11" s="802" t="s">
        <v>604</v>
      </c>
      <c r="C11" s="491" t="s">
        <v>605</v>
      </c>
      <c r="D11" s="492">
        <v>23226</v>
      </c>
      <c r="E11" s="493">
        <v>23207</v>
      </c>
      <c r="F11" s="493">
        <v>5</v>
      </c>
      <c r="G11" s="493">
        <v>9</v>
      </c>
      <c r="H11" s="493">
        <v>109</v>
      </c>
      <c r="I11" s="493">
        <v>112</v>
      </c>
      <c r="J11" s="493">
        <v>1372</v>
      </c>
      <c r="K11" s="493">
        <v>2064</v>
      </c>
      <c r="L11" s="493">
        <v>583</v>
      </c>
      <c r="M11" s="493">
        <v>327</v>
      </c>
      <c r="N11" s="493">
        <v>353</v>
      </c>
      <c r="O11" s="493">
        <v>92</v>
      </c>
      <c r="P11" s="494"/>
      <c r="Q11" s="494"/>
    </row>
    <row r="12" spans="1:17" ht="18.95" customHeight="1">
      <c r="A12" s="800"/>
      <c r="B12" s="802"/>
      <c r="C12" s="491" t="s">
        <v>606</v>
      </c>
      <c r="D12" s="492">
        <v>13436</v>
      </c>
      <c r="E12" s="493">
        <v>13424</v>
      </c>
      <c r="F12" s="493">
        <v>3</v>
      </c>
      <c r="G12" s="493">
        <v>3</v>
      </c>
      <c r="H12" s="493">
        <v>54</v>
      </c>
      <c r="I12" s="493">
        <v>51</v>
      </c>
      <c r="J12" s="493">
        <v>761</v>
      </c>
      <c r="K12" s="493">
        <v>1240</v>
      </c>
      <c r="L12" s="493">
        <v>316</v>
      </c>
      <c r="M12" s="493">
        <v>194</v>
      </c>
      <c r="N12" s="493">
        <v>181</v>
      </c>
      <c r="O12" s="493">
        <v>49</v>
      </c>
      <c r="P12" s="494"/>
      <c r="Q12" s="494"/>
    </row>
    <row r="13" spans="1:17" ht="18.95" customHeight="1">
      <c r="A13" s="800"/>
      <c r="B13" s="802"/>
      <c r="C13" s="491" t="s">
        <v>607</v>
      </c>
      <c r="D13" s="492">
        <v>9790</v>
      </c>
      <c r="E13" s="493">
        <v>9783</v>
      </c>
      <c r="F13" s="495">
        <v>2</v>
      </c>
      <c r="G13" s="495">
        <v>6</v>
      </c>
      <c r="H13" s="495">
        <v>55</v>
      </c>
      <c r="I13" s="495">
        <v>61</v>
      </c>
      <c r="J13" s="493">
        <v>611</v>
      </c>
      <c r="K13" s="493">
        <v>824</v>
      </c>
      <c r="L13" s="493">
        <v>267</v>
      </c>
      <c r="M13" s="493">
        <v>133</v>
      </c>
      <c r="N13" s="493">
        <v>172</v>
      </c>
      <c r="O13" s="493">
        <v>43</v>
      </c>
      <c r="P13" s="494"/>
      <c r="Q13" s="494"/>
    </row>
    <row r="14" spans="1:17" ht="18.95" customHeight="1">
      <c r="A14" s="800"/>
      <c r="B14" s="802" t="s">
        <v>608</v>
      </c>
      <c r="C14" s="491" t="s">
        <v>605</v>
      </c>
      <c r="D14" s="492">
        <v>26316</v>
      </c>
      <c r="E14" s="493">
        <v>26222</v>
      </c>
      <c r="F14" s="493">
        <v>3</v>
      </c>
      <c r="G14" s="493">
        <v>6</v>
      </c>
      <c r="H14" s="493">
        <v>87</v>
      </c>
      <c r="I14" s="493">
        <v>105</v>
      </c>
      <c r="J14" s="493">
        <v>1904</v>
      </c>
      <c r="K14" s="493">
        <v>2050</v>
      </c>
      <c r="L14" s="493">
        <v>586</v>
      </c>
      <c r="M14" s="493">
        <v>296</v>
      </c>
      <c r="N14" s="493">
        <v>666</v>
      </c>
      <c r="O14" s="493">
        <v>81</v>
      </c>
      <c r="P14" s="494"/>
      <c r="Q14" s="494"/>
    </row>
    <row r="15" spans="1:17" ht="18.95" customHeight="1">
      <c r="A15" s="800"/>
      <c r="B15" s="802"/>
      <c r="C15" s="491" t="s">
        <v>606</v>
      </c>
      <c r="D15" s="492">
        <v>14280</v>
      </c>
      <c r="E15" s="493">
        <v>14215</v>
      </c>
      <c r="F15" s="493">
        <v>2</v>
      </c>
      <c r="G15" s="493">
        <v>0</v>
      </c>
      <c r="H15" s="493">
        <v>42</v>
      </c>
      <c r="I15" s="493">
        <v>52</v>
      </c>
      <c r="J15" s="496">
        <v>1015</v>
      </c>
      <c r="K15" s="496">
        <v>1168</v>
      </c>
      <c r="L15" s="496">
        <v>333</v>
      </c>
      <c r="M15" s="496">
        <v>174</v>
      </c>
      <c r="N15" s="496">
        <v>323</v>
      </c>
      <c r="O15" s="496">
        <v>43</v>
      </c>
      <c r="P15" s="494"/>
      <c r="Q15" s="494"/>
    </row>
    <row r="16" spans="1:17" ht="18.95" customHeight="1">
      <c r="A16" s="800"/>
      <c r="B16" s="802"/>
      <c r="C16" s="491" t="s">
        <v>607</v>
      </c>
      <c r="D16" s="492">
        <v>12036</v>
      </c>
      <c r="E16" s="493">
        <v>12007</v>
      </c>
      <c r="F16" s="496">
        <v>1</v>
      </c>
      <c r="G16" s="496">
        <v>6</v>
      </c>
      <c r="H16" s="496">
        <v>45</v>
      </c>
      <c r="I16" s="496">
        <v>53</v>
      </c>
      <c r="J16" s="496">
        <v>889</v>
      </c>
      <c r="K16" s="496">
        <v>882</v>
      </c>
      <c r="L16" s="496">
        <v>253</v>
      </c>
      <c r="M16" s="496">
        <v>122</v>
      </c>
      <c r="N16" s="496">
        <v>343</v>
      </c>
      <c r="O16" s="496">
        <v>38</v>
      </c>
      <c r="P16" s="494"/>
      <c r="Q16" s="494"/>
    </row>
    <row r="17" spans="1:17" ht="18.95" customHeight="1">
      <c r="A17" s="799" t="s">
        <v>609</v>
      </c>
      <c r="B17" s="802" t="s">
        <v>604</v>
      </c>
      <c r="C17" s="491" t="s">
        <v>605</v>
      </c>
      <c r="D17" s="437">
        <v>24167</v>
      </c>
      <c r="E17" s="437">
        <v>24149</v>
      </c>
      <c r="F17" s="437">
        <v>7</v>
      </c>
      <c r="G17" s="437">
        <v>10</v>
      </c>
      <c r="H17" s="437">
        <v>125</v>
      </c>
      <c r="I17" s="437">
        <v>131</v>
      </c>
      <c r="J17" s="437">
        <v>1559</v>
      </c>
      <c r="K17" s="437">
        <v>2238</v>
      </c>
      <c r="L17" s="437">
        <v>614</v>
      </c>
      <c r="M17" s="437">
        <v>335</v>
      </c>
      <c r="N17" s="437">
        <v>352</v>
      </c>
      <c r="O17" s="437">
        <v>99</v>
      </c>
      <c r="P17" s="494"/>
      <c r="Q17" s="494"/>
    </row>
    <row r="18" spans="1:17" ht="18.95" customHeight="1">
      <c r="A18" s="800"/>
      <c r="B18" s="802"/>
      <c r="C18" s="491" t="s">
        <v>606</v>
      </c>
      <c r="D18" s="436">
        <v>13991</v>
      </c>
      <c r="E18" s="437">
        <v>13980</v>
      </c>
      <c r="F18" s="437">
        <v>5</v>
      </c>
      <c r="G18" s="437">
        <v>3</v>
      </c>
      <c r="H18" s="437">
        <v>65</v>
      </c>
      <c r="I18" s="437">
        <v>63</v>
      </c>
      <c r="J18" s="437">
        <v>877</v>
      </c>
      <c r="K18" s="437">
        <v>1320</v>
      </c>
      <c r="L18" s="437">
        <v>336</v>
      </c>
      <c r="M18" s="437">
        <v>198</v>
      </c>
      <c r="N18" s="437">
        <v>181</v>
      </c>
      <c r="O18" s="437">
        <v>52</v>
      </c>
      <c r="P18" s="494"/>
      <c r="Q18" s="494"/>
    </row>
    <row r="19" spans="1:17" ht="18.95" customHeight="1">
      <c r="A19" s="800"/>
      <c r="B19" s="802"/>
      <c r="C19" s="491" t="s">
        <v>607</v>
      </c>
      <c r="D19" s="436">
        <v>10176</v>
      </c>
      <c r="E19" s="437">
        <v>10169</v>
      </c>
      <c r="F19" s="437">
        <v>2</v>
      </c>
      <c r="G19" s="437">
        <v>7</v>
      </c>
      <c r="H19" s="437">
        <v>60</v>
      </c>
      <c r="I19" s="437">
        <v>68</v>
      </c>
      <c r="J19" s="437">
        <v>682</v>
      </c>
      <c r="K19" s="437">
        <v>918</v>
      </c>
      <c r="L19" s="437">
        <v>278</v>
      </c>
      <c r="M19" s="437">
        <v>137</v>
      </c>
      <c r="N19" s="437">
        <v>171</v>
      </c>
      <c r="O19" s="437">
        <v>47</v>
      </c>
      <c r="P19" s="494"/>
      <c r="Q19" s="494"/>
    </row>
    <row r="20" spans="1:17" ht="18.95" customHeight="1">
      <c r="A20" s="800"/>
      <c r="B20" s="802" t="s">
        <v>608</v>
      </c>
      <c r="C20" s="491" t="s">
        <v>605</v>
      </c>
      <c r="D20" s="436">
        <v>27389</v>
      </c>
      <c r="E20" s="437">
        <v>27295</v>
      </c>
      <c r="F20" s="437">
        <v>3</v>
      </c>
      <c r="G20" s="437">
        <v>6</v>
      </c>
      <c r="H20" s="437">
        <v>104</v>
      </c>
      <c r="I20" s="437">
        <v>114</v>
      </c>
      <c r="J20" s="437">
        <v>2231</v>
      </c>
      <c r="K20" s="437">
        <v>2181</v>
      </c>
      <c r="L20" s="437">
        <v>615</v>
      </c>
      <c r="M20" s="437">
        <v>314</v>
      </c>
      <c r="N20" s="437">
        <v>708</v>
      </c>
      <c r="O20" s="437">
        <v>93</v>
      </c>
      <c r="P20" s="494"/>
      <c r="Q20" s="494"/>
    </row>
    <row r="21" spans="1:17" ht="18.95" customHeight="1">
      <c r="A21" s="800"/>
      <c r="B21" s="802"/>
      <c r="C21" s="491" t="s">
        <v>606</v>
      </c>
      <c r="D21" s="436">
        <v>14918</v>
      </c>
      <c r="E21" s="437">
        <v>14853</v>
      </c>
      <c r="F21" s="373">
        <v>2</v>
      </c>
      <c r="G21" s="373">
        <v>0</v>
      </c>
      <c r="H21" s="373">
        <v>53</v>
      </c>
      <c r="I21" s="373">
        <v>50</v>
      </c>
      <c r="J21" s="373">
        <v>1199</v>
      </c>
      <c r="K21" s="373">
        <v>1239</v>
      </c>
      <c r="L21" s="373">
        <v>361</v>
      </c>
      <c r="M21" s="373">
        <v>188</v>
      </c>
      <c r="N21" s="373">
        <v>339</v>
      </c>
      <c r="O21" s="373">
        <v>50</v>
      </c>
      <c r="P21" s="494"/>
      <c r="Q21" s="494"/>
    </row>
    <row r="22" spans="1:17" ht="18.95" customHeight="1">
      <c r="A22" s="800"/>
      <c r="B22" s="802"/>
      <c r="C22" s="491" t="s">
        <v>607</v>
      </c>
      <c r="D22" s="437">
        <v>12471</v>
      </c>
      <c r="E22" s="437">
        <v>12442</v>
      </c>
      <c r="F22" s="373">
        <v>1</v>
      </c>
      <c r="G22" s="373">
        <v>6</v>
      </c>
      <c r="H22" s="373">
        <v>51</v>
      </c>
      <c r="I22" s="373">
        <v>64</v>
      </c>
      <c r="J22" s="373">
        <v>1032</v>
      </c>
      <c r="K22" s="373">
        <v>942</v>
      </c>
      <c r="L22" s="373">
        <v>254</v>
      </c>
      <c r="M22" s="373">
        <v>126</v>
      </c>
      <c r="N22" s="438">
        <v>369</v>
      </c>
      <c r="O22" s="373">
        <v>43</v>
      </c>
      <c r="P22" s="494"/>
      <c r="Q22" s="494"/>
    </row>
    <row r="23" spans="1:17" ht="18.95" customHeight="1">
      <c r="A23" s="799" t="s">
        <v>610</v>
      </c>
      <c r="B23" s="802" t="s">
        <v>604</v>
      </c>
      <c r="C23" s="491" t="s">
        <v>605</v>
      </c>
      <c r="D23" s="437">
        <v>25033</v>
      </c>
      <c r="E23" s="437">
        <v>25015</v>
      </c>
      <c r="F23" s="373">
        <v>8</v>
      </c>
      <c r="G23" s="373">
        <v>16</v>
      </c>
      <c r="H23" s="373">
        <v>153</v>
      </c>
      <c r="I23" s="373">
        <v>141</v>
      </c>
      <c r="J23" s="373">
        <v>1779</v>
      </c>
      <c r="K23" s="373">
        <v>2374</v>
      </c>
      <c r="L23" s="373">
        <v>646</v>
      </c>
      <c r="M23" s="373">
        <v>356</v>
      </c>
      <c r="N23" s="438">
        <v>357</v>
      </c>
      <c r="O23" s="373">
        <v>96</v>
      </c>
      <c r="P23" s="494"/>
      <c r="Q23" s="494"/>
    </row>
    <row r="24" spans="1:17" ht="18.95" customHeight="1">
      <c r="A24" s="800"/>
      <c r="B24" s="802"/>
      <c r="C24" s="491" t="s">
        <v>606</v>
      </c>
      <c r="D24" s="437">
        <v>14450</v>
      </c>
      <c r="E24" s="437">
        <v>14438</v>
      </c>
      <c r="F24" s="373">
        <v>5</v>
      </c>
      <c r="G24" s="373">
        <v>4</v>
      </c>
      <c r="H24" s="373">
        <v>87</v>
      </c>
      <c r="I24" s="373">
        <v>64</v>
      </c>
      <c r="J24" s="373">
        <v>1010</v>
      </c>
      <c r="K24" s="373">
        <v>1392</v>
      </c>
      <c r="L24" s="373">
        <v>353</v>
      </c>
      <c r="M24" s="373">
        <v>202</v>
      </c>
      <c r="N24" s="438">
        <v>182</v>
      </c>
      <c r="O24" s="373">
        <v>51</v>
      </c>
      <c r="P24" s="494"/>
      <c r="Q24" s="494"/>
    </row>
    <row r="25" spans="1:17" ht="18.95" customHeight="1">
      <c r="A25" s="800"/>
      <c r="B25" s="802"/>
      <c r="C25" s="491" t="s">
        <v>607</v>
      </c>
      <c r="D25" s="437">
        <v>10583</v>
      </c>
      <c r="E25" s="437">
        <v>10577</v>
      </c>
      <c r="F25" s="373">
        <v>3</v>
      </c>
      <c r="G25" s="373">
        <v>12</v>
      </c>
      <c r="H25" s="373">
        <v>66</v>
      </c>
      <c r="I25" s="373">
        <v>77</v>
      </c>
      <c r="J25" s="373">
        <v>769</v>
      </c>
      <c r="K25" s="373">
        <v>982</v>
      </c>
      <c r="L25" s="373">
        <v>293</v>
      </c>
      <c r="M25" s="373">
        <v>154</v>
      </c>
      <c r="N25" s="438">
        <v>175</v>
      </c>
      <c r="O25" s="373">
        <v>45</v>
      </c>
      <c r="P25" s="494"/>
      <c r="Q25" s="494"/>
    </row>
    <row r="26" spans="1:17" ht="18.95" customHeight="1">
      <c r="A26" s="800"/>
      <c r="B26" s="802" t="s">
        <v>608</v>
      </c>
      <c r="C26" s="491" t="s">
        <v>605</v>
      </c>
      <c r="D26" s="437">
        <v>28406</v>
      </c>
      <c r="E26" s="437">
        <v>28317</v>
      </c>
      <c r="F26" s="373">
        <v>3</v>
      </c>
      <c r="G26" s="373">
        <v>7</v>
      </c>
      <c r="H26" s="373">
        <v>121</v>
      </c>
      <c r="I26" s="373">
        <v>134</v>
      </c>
      <c r="J26" s="373">
        <v>2582</v>
      </c>
      <c r="K26" s="373">
        <v>2315</v>
      </c>
      <c r="L26" s="373">
        <v>649</v>
      </c>
      <c r="M26" s="373">
        <v>349</v>
      </c>
      <c r="N26" s="438">
        <v>765</v>
      </c>
      <c r="O26" s="373">
        <v>83</v>
      </c>
      <c r="P26" s="494"/>
      <c r="Q26" s="494"/>
    </row>
    <row r="27" spans="1:17" ht="18.95" customHeight="1">
      <c r="A27" s="800"/>
      <c r="B27" s="802"/>
      <c r="C27" s="491" t="s">
        <v>606</v>
      </c>
      <c r="D27" s="437">
        <v>15477</v>
      </c>
      <c r="E27" s="437">
        <v>15417</v>
      </c>
      <c r="F27" s="373">
        <v>2</v>
      </c>
      <c r="G27" s="373">
        <v>1</v>
      </c>
      <c r="H27" s="373">
        <v>63</v>
      </c>
      <c r="I27" s="373">
        <v>57</v>
      </c>
      <c r="J27" s="373">
        <v>1373</v>
      </c>
      <c r="K27" s="373">
        <v>1312</v>
      </c>
      <c r="L27" s="373">
        <v>377</v>
      </c>
      <c r="M27" s="373">
        <v>202</v>
      </c>
      <c r="N27" s="438">
        <v>374</v>
      </c>
      <c r="O27" s="373">
        <v>46</v>
      </c>
      <c r="P27" s="494"/>
      <c r="Q27" s="494"/>
    </row>
    <row r="28" spans="1:17" s="498" customFormat="1" ht="18.95" customHeight="1">
      <c r="A28" s="800"/>
      <c r="B28" s="802"/>
      <c r="C28" s="491" t="s">
        <v>607</v>
      </c>
      <c r="D28" s="437">
        <v>12929</v>
      </c>
      <c r="E28" s="437">
        <v>12900</v>
      </c>
      <c r="F28" s="373">
        <v>1</v>
      </c>
      <c r="G28" s="373">
        <v>6</v>
      </c>
      <c r="H28" s="373">
        <v>58</v>
      </c>
      <c r="I28" s="373">
        <v>77</v>
      </c>
      <c r="J28" s="373">
        <v>1209</v>
      </c>
      <c r="K28" s="373">
        <v>1003</v>
      </c>
      <c r="L28" s="373">
        <v>272</v>
      </c>
      <c r="M28" s="373">
        <v>147</v>
      </c>
      <c r="N28" s="438">
        <v>391</v>
      </c>
      <c r="O28" s="373">
        <v>37</v>
      </c>
      <c r="P28" s="497"/>
      <c r="Q28" s="497"/>
    </row>
    <row r="29" spans="1:17" s="498" customFormat="1" ht="18.95" customHeight="1">
      <c r="A29" s="799" t="s">
        <v>611</v>
      </c>
      <c r="B29" s="802" t="s">
        <v>604</v>
      </c>
      <c r="C29" s="491" t="s">
        <v>605</v>
      </c>
      <c r="D29" s="437">
        <v>25829</v>
      </c>
      <c r="E29" s="437">
        <v>25814</v>
      </c>
      <c r="F29" s="373">
        <v>8</v>
      </c>
      <c r="G29" s="373">
        <v>18</v>
      </c>
      <c r="H29" s="373">
        <v>162</v>
      </c>
      <c r="I29" s="373">
        <v>159</v>
      </c>
      <c r="J29" s="373">
        <v>2019</v>
      </c>
      <c r="K29" s="373">
        <v>2507</v>
      </c>
      <c r="L29" s="373">
        <v>677</v>
      </c>
      <c r="M29" s="373">
        <v>365</v>
      </c>
      <c r="N29" s="438">
        <v>361</v>
      </c>
      <c r="O29" s="373">
        <v>96</v>
      </c>
      <c r="P29" s="497"/>
      <c r="Q29" s="497"/>
    </row>
    <row r="30" spans="1:17" s="498" customFormat="1" ht="18.95" customHeight="1">
      <c r="A30" s="800"/>
      <c r="B30" s="802"/>
      <c r="C30" s="491" t="s">
        <v>606</v>
      </c>
      <c r="D30" s="437">
        <v>14896</v>
      </c>
      <c r="E30" s="437">
        <v>14885</v>
      </c>
      <c r="F30" s="373">
        <v>4</v>
      </c>
      <c r="G30" s="373">
        <v>4</v>
      </c>
      <c r="H30" s="373">
        <v>87</v>
      </c>
      <c r="I30" s="373">
        <v>75</v>
      </c>
      <c r="J30" s="373">
        <v>1140</v>
      </c>
      <c r="K30" s="373">
        <v>1461</v>
      </c>
      <c r="L30" s="373">
        <v>379</v>
      </c>
      <c r="M30" s="373">
        <v>195</v>
      </c>
      <c r="N30" s="438">
        <v>186</v>
      </c>
      <c r="O30" s="373">
        <v>49</v>
      </c>
      <c r="P30" s="497"/>
      <c r="Q30" s="497"/>
    </row>
    <row r="31" spans="1:17" s="498" customFormat="1" ht="18.95" customHeight="1">
      <c r="A31" s="800"/>
      <c r="B31" s="802"/>
      <c r="C31" s="491" t="s">
        <v>607</v>
      </c>
      <c r="D31" s="437">
        <v>10933</v>
      </c>
      <c r="E31" s="437">
        <v>10929</v>
      </c>
      <c r="F31" s="373">
        <v>4</v>
      </c>
      <c r="G31" s="373">
        <v>14</v>
      </c>
      <c r="H31" s="373">
        <v>75</v>
      </c>
      <c r="I31" s="373">
        <v>84</v>
      </c>
      <c r="J31" s="373">
        <v>879</v>
      </c>
      <c r="K31" s="373">
        <v>1046</v>
      </c>
      <c r="L31" s="373">
        <v>298</v>
      </c>
      <c r="M31" s="373">
        <v>170</v>
      </c>
      <c r="N31" s="438">
        <v>175</v>
      </c>
      <c r="O31" s="373">
        <v>47</v>
      </c>
      <c r="P31" s="497"/>
      <c r="Q31" s="497"/>
    </row>
    <row r="32" spans="1:17" s="498" customFormat="1" ht="18.95" customHeight="1">
      <c r="A32" s="800"/>
      <c r="B32" s="802" t="s">
        <v>608</v>
      </c>
      <c r="C32" s="491" t="s">
        <v>605</v>
      </c>
      <c r="D32" s="437">
        <v>29409</v>
      </c>
      <c r="E32" s="437">
        <v>29323</v>
      </c>
      <c r="F32" s="373">
        <v>3</v>
      </c>
      <c r="G32" s="373">
        <v>8</v>
      </c>
      <c r="H32" s="373">
        <v>149</v>
      </c>
      <c r="I32" s="373">
        <v>160</v>
      </c>
      <c r="J32" s="373">
        <v>2943</v>
      </c>
      <c r="K32" s="373">
        <v>2447</v>
      </c>
      <c r="L32" s="373">
        <v>671</v>
      </c>
      <c r="M32" s="373">
        <v>371</v>
      </c>
      <c r="N32" s="438">
        <v>809</v>
      </c>
      <c r="O32" s="373">
        <v>87</v>
      </c>
      <c r="P32" s="497"/>
      <c r="Q32" s="497"/>
    </row>
    <row r="33" spans="1:17" s="498" customFormat="1" ht="18.95" customHeight="1">
      <c r="A33" s="800"/>
      <c r="B33" s="802"/>
      <c r="C33" s="491" t="s">
        <v>606</v>
      </c>
      <c r="D33" s="437">
        <v>16058</v>
      </c>
      <c r="E33" s="437">
        <v>15997</v>
      </c>
      <c r="F33" s="373">
        <v>2</v>
      </c>
      <c r="G33" s="373">
        <v>2</v>
      </c>
      <c r="H33" s="373">
        <v>76</v>
      </c>
      <c r="I33" s="373">
        <v>70</v>
      </c>
      <c r="J33" s="373">
        <v>1564</v>
      </c>
      <c r="K33" s="373">
        <v>1402</v>
      </c>
      <c r="L33" s="373">
        <v>386</v>
      </c>
      <c r="M33" s="373">
        <v>214</v>
      </c>
      <c r="N33" s="438">
        <v>392</v>
      </c>
      <c r="O33" s="373">
        <v>47</v>
      </c>
      <c r="P33" s="497"/>
      <c r="Q33" s="497"/>
    </row>
    <row r="34" spans="1:17" s="498" customFormat="1" ht="18.95" customHeight="1">
      <c r="A34" s="800"/>
      <c r="B34" s="802"/>
      <c r="C34" s="491" t="s">
        <v>607</v>
      </c>
      <c r="D34" s="437">
        <v>13351</v>
      </c>
      <c r="E34" s="437">
        <v>13326</v>
      </c>
      <c r="F34" s="373">
        <v>1</v>
      </c>
      <c r="G34" s="373">
        <v>6</v>
      </c>
      <c r="H34" s="373">
        <v>73</v>
      </c>
      <c r="I34" s="373">
        <v>90</v>
      </c>
      <c r="J34" s="373">
        <v>1379</v>
      </c>
      <c r="K34" s="373">
        <v>1045</v>
      </c>
      <c r="L34" s="373">
        <v>285</v>
      </c>
      <c r="M34" s="373">
        <v>157</v>
      </c>
      <c r="N34" s="438">
        <v>417</v>
      </c>
      <c r="O34" s="373">
        <v>40</v>
      </c>
      <c r="P34" s="497"/>
      <c r="Q34" s="497"/>
    </row>
    <row r="35" spans="1:17" ht="18.95" customHeight="1">
      <c r="A35" s="799" t="s">
        <v>612</v>
      </c>
      <c r="B35" s="802" t="s">
        <v>604</v>
      </c>
      <c r="C35" s="491" t="s">
        <v>605</v>
      </c>
      <c r="D35" s="437">
        <v>26409</v>
      </c>
      <c r="E35" s="437">
        <v>26395</v>
      </c>
      <c r="F35" s="437">
        <v>11</v>
      </c>
      <c r="G35" s="437">
        <v>18</v>
      </c>
      <c r="H35" s="437">
        <v>189</v>
      </c>
      <c r="I35" s="437">
        <v>186</v>
      </c>
      <c r="J35" s="437">
        <v>2228</v>
      </c>
      <c r="K35" s="437">
        <v>2634</v>
      </c>
      <c r="L35" s="437">
        <v>690</v>
      </c>
      <c r="M35" s="437">
        <v>391</v>
      </c>
      <c r="N35" s="437">
        <v>373</v>
      </c>
      <c r="O35" s="437">
        <v>93</v>
      </c>
    </row>
    <row r="36" spans="1:17" ht="18.95" customHeight="1">
      <c r="A36" s="800"/>
      <c r="B36" s="802"/>
      <c r="C36" s="491" t="s">
        <v>606</v>
      </c>
      <c r="D36" s="436">
        <v>15166</v>
      </c>
      <c r="E36" s="437">
        <v>15155</v>
      </c>
      <c r="F36" s="437">
        <v>4</v>
      </c>
      <c r="G36" s="437">
        <v>4</v>
      </c>
      <c r="H36" s="437">
        <v>100</v>
      </c>
      <c r="I36" s="437">
        <v>84</v>
      </c>
      <c r="J36" s="437">
        <v>1258</v>
      </c>
      <c r="K36" s="437">
        <v>1502</v>
      </c>
      <c r="L36" s="437">
        <v>380</v>
      </c>
      <c r="M36" s="437">
        <v>217</v>
      </c>
      <c r="N36" s="437">
        <v>194</v>
      </c>
      <c r="O36" s="437">
        <v>47</v>
      </c>
    </row>
    <row r="37" spans="1:17" ht="18.95" customHeight="1">
      <c r="A37" s="800"/>
      <c r="B37" s="802"/>
      <c r="C37" s="491" t="s">
        <v>607</v>
      </c>
      <c r="D37" s="436">
        <v>11243</v>
      </c>
      <c r="E37" s="437">
        <v>11240</v>
      </c>
      <c r="F37" s="437">
        <v>7</v>
      </c>
      <c r="G37" s="437">
        <v>14</v>
      </c>
      <c r="H37" s="437">
        <v>89</v>
      </c>
      <c r="I37" s="437">
        <v>102</v>
      </c>
      <c r="J37" s="437">
        <v>970</v>
      </c>
      <c r="K37" s="437">
        <v>1132</v>
      </c>
      <c r="L37" s="437">
        <v>310</v>
      </c>
      <c r="M37" s="437">
        <v>174</v>
      </c>
      <c r="N37" s="437">
        <v>179</v>
      </c>
      <c r="O37" s="437">
        <v>46</v>
      </c>
    </row>
    <row r="38" spans="1:17" ht="18.95" customHeight="1">
      <c r="A38" s="800"/>
      <c r="B38" s="802" t="s">
        <v>608</v>
      </c>
      <c r="C38" s="491" t="s">
        <v>605</v>
      </c>
      <c r="D38" s="436">
        <v>30114</v>
      </c>
      <c r="E38" s="437">
        <v>30033</v>
      </c>
      <c r="F38" s="437">
        <v>2</v>
      </c>
      <c r="G38" s="437">
        <v>8</v>
      </c>
      <c r="H38" s="437">
        <v>172</v>
      </c>
      <c r="I38" s="437">
        <v>179</v>
      </c>
      <c r="J38" s="437">
        <v>3263</v>
      </c>
      <c r="K38" s="437">
        <v>2605</v>
      </c>
      <c r="L38" s="437">
        <v>681</v>
      </c>
      <c r="M38" s="437">
        <v>388</v>
      </c>
      <c r="N38" s="437">
        <v>850</v>
      </c>
      <c r="O38" s="437">
        <v>95</v>
      </c>
    </row>
    <row r="39" spans="1:17" ht="18.95" customHeight="1">
      <c r="A39" s="800"/>
      <c r="B39" s="802"/>
      <c r="C39" s="491" t="s">
        <v>606</v>
      </c>
      <c r="D39" s="436">
        <v>16407</v>
      </c>
      <c r="E39" s="437">
        <v>16349</v>
      </c>
      <c r="F39" s="373">
        <v>1</v>
      </c>
      <c r="G39" s="373">
        <v>2</v>
      </c>
      <c r="H39" s="373">
        <v>86</v>
      </c>
      <c r="I39" s="373">
        <v>81</v>
      </c>
      <c r="J39" s="373">
        <v>1745</v>
      </c>
      <c r="K39" s="373">
        <v>1486</v>
      </c>
      <c r="L39" s="373">
        <v>391</v>
      </c>
      <c r="M39" s="373">
        <v>226</v>
      </c>
      <c r="N39" s="373">
        <v>403</v>
      </c>
      <c r="O39" s="373">
        <v>49</v>
      </c>
    </row>
    <row r="40" spans="1:17" ht="18.95" customHeight="1" thickBot="1">
      <c r="A40" s="801"/>
      <c r="B40" s="803"/>
      <c r="C40" s="499" t="s">
        <v>607</v>
      </c>
      <c r="D40" s="500">
        <v>13707</v>
      </c>
      <c r="E40" s="500">
        <v>13684</v>
      </c>
      <c r="F40" s="501">
        <v>1</v>
      </c>
      <c r="G40" s="501">
        <v>6</v>
      </c>
      <c r="H40" s="501">
        <v>86</v>
      </c>
      <c r="I40" s="501">
        <v>98</v>
      </c>
      <c r="J40" s="501">
        <v>1518</v>
      </c>
      <c r="K40" s="501">
        <v>1119</v>
      </c>
      <c r="L40" s="501">
        <v>290</v>
      </c>
      <c r="M40" s="501">
        <v>162</v>
      </c>
      <c r="N40" s="502">
        <v>447</v>
      </c>
      <c r="O40" s="501">
        <v>46</v>
      </c>
    </row>
    <row r="41" spans="1:17">
      <c r="E41" s="453"/>
    </row>
  </sheetData>
  <sheetProtection selectLockedCells="1" selectUnlockedCells="1"/>
  <mergeCells count="43">
    <mergeCell ref="F6:G7"/>
    <mergeCell ref="H6:I7"/>
    <mergeCell ref="L6:M7"/>
    <mergeCell ref="A2:G2"/>
    <mergeCell ref="H2:O2"/>
    <mergeCell ref="E4:G4"/>
    <mergeCell ref="H4:O4"/>
    <mergeCell ref="F5:G5"/>
    <mergeCell ref="H5:I5"/>
    <mergeCell ref="J5:K7"/>
    <mergeCell ref="L5:O5"/>
    <mergeCell ref="A6:A7"/>
    <mergeCell ref="B6:B7"/>
    <mergeCell ref="A17:A22"/>
    <mergeCell ref="B17:B19"/>
    <mergeCell ref="B20:B22"/>
    <mergeCell ref="N6:O7"/>
    <mergeCell ref="C8:C10"/>
    <mergeCell ref="F8:F10"/>
    <mergeCell ref="G8:G10"/>
    <mergeCell ref="H8:H10"/>
    <mergeCell ref="I8:I10"/>
    <mergeCell ref="J8:J10"/>
    <mergeCell ref="K8:K10"/>
    <mergeCell ref="L8:L10"/>
    <mergeCell ref="M8:M10"/>
    <mergeCell ref="C6:C7"/>
    <mergeCell ref="D6:D7"/>
    <mergeCell ref="E6:E7"/>
    <mergeCell ref="N8:N10"/>
    <mergeCell ref="O8:O10"/>
    <mergeCell ref="A11:A16"/>
    <mergeCell ref="B11:B13"/>
    <mergeCell ref="B14:B16"/>
    <mergeCell ref="A35:A40"/>
    <mergeCell ref="B35:B37"/>
    <mergeCell ref="B38:B40"/>
    <mergeCell ref="A23:A28"/>
    <mergeCell ref="B23:B25"/>
    <mergeCell ref="B26:B28"/>
    <mergeCell ref="A29:A34"/>
    <mergeCell ref="B29:B31"/>
    <mergeCell ref="B32:B34"/>
  </mergeCells>
  <phoneticPr fontId="19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orientation="portrait" useFirstPageNumber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D4109-A45A-4A41-8235-47FCB3808C9C}">
  <dimension ref="A1:O42"/>
  <sheetViews>
    <sheetView showGridLines="0" view="pageBreakPreview" zoomScaleNormal="120" zoomScaleSheetLayoutView="100" workbookViewId="0">
      <pane xSplit="3" ySplit="10" topLeftCell="D11" activePane="bottomRight" state="frozen"/>
      <selection activeCell="M29" sqref="M29"/>
      <selection pane="topRight" activeCell="M29" sqref="M29"/>
      <selection pane="bottomLeft" activeCell="M29" sqref="M29"/>
      <selection pane="bottomRight" activeCell="M29" sqref="M29"/>
    </sheetView>
  </sheetViews>
  <sheetFormatPr defaultRowHeight="12.75"/>
  <cols>
    <col min="1" max="1" width="10.625" style="397" customWidth="1"/>
    <col min="2" max="2" width="6.125" style="397" customWidth="1"/>
    <col min="3" max="3" width="15.625" style="397" customWidth="1"/>
    <col min="4" max="7" width="9.625" style="452" customWidth="1"/>
    <col min="8" max="8" width="17.625" style="452" customWidth="1"/>
    <col min="9" max="10" width="15.125" style="452" customWidth="1"/>
    <col min="11" max="14" width="14.625" style="452" customWidth="1"/>
    <col min="15" max="16384" width="9" style="452"/>
  </cols>
  <sheetData>
    <row r="1" spans="1:14" s="390" customFormat="1" ht="18" customHeight="1">
      <c r="A1" s="88" t="s">
        <v>270</v>
      </c>
      <c r="B1" s="88"/>
      <c r="C1" s="88"/>
      <c r="D1" s="53"/>
      <c r="E1" s="53"/>
      <c r="F1" s="53"/>
      <c r="G1" s="53"/>
      <c r="H1" s="53"/>
      <c r="I1" s="53"/>
      <c r="J1" s="53"/>
      <c r="K1" s="52"/>
      <c r="L1" s="52"/>
      <c r="M1" s="52"/>
      <c r="N1" s="55" t="s">
        <v>0</v>
      </c>
    </row>
    <row r="2" spans="1:14" s="391" customFormat="1" ht="24.95" customHeight="1">
      <c r="A2" s="791" t="s">
        <v>613</v>
      </c>
      <c r="B2" s="791"/>
      <c r="C2" s="791"/>
      <c r="D2" s="791"/>
      <c r="E2" s="791"/>
      <c r="F2" s="791"/>
      <c r="G2" s="791"/>
      <c r="H2" s="791"/>
      <c r="I2" s="770" t="s">
        <v>614</v>
      </c>
      <c r="J2" s="770"/>
      <c r="K2" s="770"/>
      <c r="L2" s="770"/>
      <c r="M2" s="770"/>
      <c r="N2" s="770"/>
    </row>
    <row r="3" spans="1:14" s="397" customFormat="1" ht="15" customHeight="1" thickBot="1">
      <c r="A3" s="392"/>
      <c r="B3" s="392"/>
      <c r="C3" s="393"/>
      <c r="D3" s="455"/>
      <c r="E3" s="455"/>
      <c r="F3" s="456"/>
      <c r="G3" s="457"/>
      <c r="H3" s="395" t="s">
        <v>556</v>
      </c>
      <c r="I3" s="396"/>
      <c r="J3" s="396"/>
      <c r="K3" s="503"/>
      <c r="L3" s="503"/>
      <c r="M3" s="503"/>
      <c r="N3" s="348" t="s">
        <v>10</v>
      </c>
    </row>
    <row r="4" spans="1:14" s="504" customFormat="1" ht="15" customHeight="1">
      <c r="A4" s="398"/>
      <c r="B4" s="399"/>
      <c r="C4" s="400"/>
      <c r="D4" s="792" t="s">
        <v>557</v>
      </c>
      <c r="E4" s="793"/>
      <c r="F4" s="793"/>
      <c r="G4" s="793"/>
      <c r="H4" s="793"/>
      <c r="I4" s="793" t="s">
        <v>558</v>
      </c>
      <c r="J4" s="793"/>
      <c r="K4" s="793"/>
      <c r="L4" s="793"/>
      <c r="M4" s="794"/>
    </row>
    <row r="5" spans="1:14" s="504" customFormat="1" ht="15" customHeight="1">
      <c r="A5" s="404"/>
      <c r="B5" s="405"/>
      <c r="C5" s="406"/>
      <c r="D5" s="795" t="s">
        <v>615</v>
      </c>
      <c r="E5" s="796"/>
      <c r="F5" s="796"/>
      <c r="G5" s="796"/>
      <c r="H5" s="797"/>
      <c r="I5" s="766" t="s">
        <v>584</v>
      </c>
      <c r="J5" s="767"/>
      <c r="K5" s="777" t="s">
        <v>585</v>
      </c>
      <c r="L5" s="767"/>
      <c r="M5" s="414"/>
      <c r="N5" s="505"/>
    </row>
    <row r="6" spans="1:14" s="504" customFormat="1" ht="15" customHeight="1">
      <c r="A6" s="810" t="s">
        <v>596</v>
      </c>
      <c r="B6" s="784" t="s">
        <v>597</v>
      </c>
      <c r="C6" s="759" t="s">
        <v>507</v>
      </c>
      <c r="D6" s="777" t="s">
        <v>586</v>
      </c>
      <c r="E6" s="767"/>
      <c r="F6" s="777" t="s">
        <v>587</v>
      </c>
      <c r="G6" s="766"/>
      <c r="H6" s="814"/>
      <c r="I6" s="798"/>
      <c r="J6" s="779"/>
      <c r="K6" s="778"/>
      <c r="L6" s="779"/>
      <c r="M6" s="420" t="s">
        <v>588</v>
      </c>
      <c r="N6" s="778" t="s">
        <v>589</v>
      </c>
    </row>
    <row r="7" spans="1:14" s="504" customFormat="1" ht="15" customHeight="1">
      <c r="A7" s="810"/>
      <c r="B7" s="784"/>
      <c r="C7" s="759"/>
      <c r="D7" s="780"/>
      <c r="E7" s="769"/>
      <c r="F7" s="780"/>
      <c r="G7" s="768"/>
      <c r="H7" s="815"/>
      <c r="I7" s="768"/>
      <c r="J7" s="769"/>
      <c r="K7" s="780"/>
      <c r="L7" s="769"/>
      <c r="N7" s="778"/>
    </row>
    <row r="8" spans="1:14" s="504" customFormat="1" ht="27" customHeight="1">
      <c r="A8" s="409"/>
      <c r="B8" s="506"/>
      <c r="C8" s="759" t="s">
        <v>567</v>
      </c>
      <c r="D8" s="804" t="s">
        <v>601</v>
      </c>
      <c r="E8" s="804" t="s">
        <v>602</v>
      </c>
      <c r="F8" s="804" t="s">
        <v>601</v>
      </c>
      <c r="G8" s="804" t="s">
        <v>602</v>
      </c>
      <c r="H8" s="788" t="s">
        <v>591</v>
      </c>
      <c r="I8" s="767" t="s">
        <v>601</v>
      </c>
      <c r="J8" s="804" t="s">
        <v>602</v>
      </c>
      <c r="K8" s="804" t="s">
        <v>601</v>
      </c>
      <c r="L8" s="804" t="s">
        <v>602</v>
      </c>
      <c r="M8" s="420"/>
      <c r="N8" s="505"/>
    </row>
    <row r="9" spans="1:14" s="504" customFormat="1" ht="15" customHeight="1">
      <c r="A9" s="417" t="s">
        <v>572</v>
      </c>
      <c r="B9" s="462" t="s">
        <v>414</v>
      </c>
      <c r="C9" s="759"/>
      <c r="D9" s="765"/>
      <c r="E9" s="765"/>
      <c r="F9" s="765"/>
      <c r="G9" s="765"/>
      <c r="H9" s="789"/>
      <c r="I9" s="816"/>
      <c r="J9" s="812"/>
      <c r="K9" s="765"/>
      <c r="L9" s="765"/>
      <c r="M9" s="420" t="s">
        <v>592</v>
      </c>
      <c r="N9" s="467" t="s">
        <v>616</v>
      </c>
    </row>
    <row r="10" spans="1:14" s="504" customFormat="1" ht="15" customHeight="1" thickBot="1">
      <c r="A10" s="422"/>
      <c r="B10" s="423"/>
      <c r="C10" s="760"/>
      <c r="D10" s="805"/>
      <c r="E10" s="805"/>
      <c r="F10" s="805"/>
      <c r="G10" s="805"/>
      <c r="H10" s="790"/>
      <c r="I10" s="817"/>
      <c r="J10" s="813"/>
      <c r="K10" s="805"/>
      <c r="L10" s="805"/>
      <c r="M10" s="507"/>
      <c r="N10" s="472"/>
    </row>
    <row r="11" spans="1:14" ht="18.95" customHeight="1">
      <c r="A11" s="799" t="s">
        <v>603</v>
      </c>
      <c r="B11" s="802" t="s">
        <v>604</v>
      </c>
      <c r="C11" s="491" t="s">
        <v>605</v>
      </c>
      <c r="D11" s="508">
        <v>1626</v>
      </c>
      <c r="E11" s="508">
        <v>1267</v>
      </c>
      <c r="F11" s="508">
        <v>4558</v>
      </c>
      <c r="G11" s="508">
        <v>3127</v>
      </c>
      <c r="H11" s="452">
        <v>67</v>
      </c>
      <c r="I11" s="508">
        <v>4321</v>
      </c>
      <c r="J11" s="508">
        <v>1148</v>
      </c>
      <c r="K11" s="508">
        <v>1711</v>
      </c>
      <c r="L11" s="508">
        <v>343</v>
      </c>
      <c r="M11" s="508">
        <v>13</v>
      </c>
      <c r="N11" s="509">
        <v>19</v>
      </c>
    </row>
    <row r="12" spans="1:14" ht="18.95" customHeight="1">
      <c r="A12" s="800"/>
      <c r="B12" s="802"/>
      <c r="C12" s="491" t="s">
        <v>606</v>
      </c>
      <c r="D12" s="508">
        <v>930</v>
      </c>
      <c r="E12" s="508">
        <v>689</v>
      </c>
      <c r="F12" s="508">
        <v>2611</v>
      </c>
      <c r="G12" s="508">
        <v>1736</v>
      </c>
      <c r="H12" s="452">
        <v>33</v>
      </c>
      <c r="I12" s="508">
        <v>2632</v>
      </c>
      <c r="J12" s="508">
        <v>658</v>
      </c>
      <c r="K12" s="508">
        <v>1064</v>
      </c>
      <c r="L12" s="508">
        <v>210</v>
      </c>
      <c r="M12" s="508">
        <v>9</v>
      </c>
      <c r="N12" s="509">
        <v>12</v>
      </c>
    </row>
    <row r="13" spans="1:14" ht="18.95" customHeight="1">
      <c r="A13" s="800"/>
      <c r="B13" s="802"/>
      <c r="C13" s="491" t="s">
        <v>607</v>
      </c>
      <c r="D13" s="508">
        <v>696</v>
      </c>
      <c r="E13" s="508">
        <v>578</v>
      </c>
      <c r="F13" s="508">
        <v>1947</v>
      </c>
      <c r="G13" s="508">
        <v>1391</v>
      </c>
      <c r="H13" s="452">
        <v>34</v>
      </c>
      <c r="I13" s="508">
        <v>1689</v>
      </c>
      <c r="J13" s="508">
        <v>490</v>
      </c>
      <c r="K13" s="508">
        <v>647</v>
      </c>
      <c r="L13" s="508">
        <v>133</v>
      </c>
      <c r="M13" s="508">
        <v>4</v>
      </c>
      <c r="N13" s="508">
        <v>7</v>
      </c>
    </row>
    <row r="14" spans="1:14" ht="18.95" customHeight="1">
      <c r="A14" s="800"/>
      <c r="B14" s="802" t="s">
        <v>608</v>
      </c>
      <c r="C14" s="491" t="s">
        <v>605</v>
      </c>
      <c r="D14" s="508">
        <v>1634</v>
      </c>
      <c r="E14" s="508">
        <v>1069</v>
      </c>
      <c r="F14" s="508">
        <v>4589</v>
      </c>
      <c r="G14" s="508">
        <v>2686</v>
      </c>
      <c r="H14" s="452">
        <v>556</v>
      </c>
      <c r="I14" s="508">
        <v>4874</v>
      </c>
      <c r="J14" s="508">
        <v>1011</v>
      </c>
      <c r="K14" s="508">
        <v>3470</v>
      </c>
      <c r="L14" s="508">
        <v>521</v>
      </c>
      <c r="M14" s="508">
        <v>28</v>
      </c>
      <c r="N14" s="509">
        <v>94</v>
      </c>
    </row>
    <row r="15" spans="1:14" ht="18.95" customHeight="1">
      <c r="A15" s="800"/>
      <c r="B15" s="802"/>
      <c r="C15" s="491" t="s">
        <v>606</v>
      </c>
      <c r="D15" s="509">
        <v>949</v>
      </c>
      <c r="E15" s="509">
        <v>566</v>
      </c>
      <c r="F15" s="509">
        <v>2654</v>
      </c>
      <c r="G15" s="509">
        <v>1473</v>
      </c>
      <c r="H15" s="452">
        <v>241</v>
      </c>
      <c r="I15" s="509">
        <v>2631</v>
      </c>
      <c r="J15" s="509">
        <v>529</v>
      </c>
      <c r="K15" s="509">
        <v>1692</v>
      </c>
      <c r="L15" s="509">
        <v>309</v>
      </c>
      <c r="M15" s="509">
        <v>19</v>
      </c>
      <c r="N15" s="509">
        <v>65</v>
      </c>
    </row>
    <row r="16" spans="1:14" ht="18.95" customHeight="1">
      <c r="A16" s="800"/>
      <c r="B16" s="802"/>
      <c r="C16" s="491" t="s">
        <v>607</v>
      </c>
      <c r="D16" s="509">
        <v>685</v>
      </c>
      <c r="E16" s="509">
        <v>503</v>
      </c>
      <c r="F16" s="509">
        <v>1935</v>
      </c>
      <c r="G16" s="509">
        <v>1213</v>
      </c>
      <c r="H16" s="452">
        <v>315</v>
      </c>
      <c r="I16" s="509">
        <v>2243</v>
      </c>
      <c r="J16" s="509">
        <v>482</v>
      </c>
      <c r="K16" s="509">
        <v>1778</v>
      </c>
      <c r="L16" s="509">
        <v>212</v>
      </c>
      <c r="M16" s="509">
        <v>9</v>
      </c>
      <c r="N16" s="508">
        <v>29</v>
      </c>
    </row>
    <row r="17" spans="1:15" ht="18.95" customHeight="1">
      <c r="A17" s="799" t="s">
        <v>609</v>
      </c>
      <c r="B17" s="802" t="s">
        <v>604</v>
      </c>
      <c r="C17" s="491" t="s">
        <v>605</v>
      </c>
      <c r="D17" s="175">
        <v>1701</v>
      </c>
      <c r="E17" s="175">
        <v>1263</v>
      </c>
      <c r="F17" s="175">
        <v>4823</v>
      </c>
      <c r="G17" s="175">
        <v>3253</v>
      </c>
      <c r="H17" s="452">
        <v>75</v>
      </c>
      <c r="I17" s="175">
        <v>4350</v>
      </c>
      <c r="J17" s="175">
        <v>1179</v>
      </c>
      <c r="K17" s="175">
        <v>1678</v>
      </c>
      <c r="L17" s="175">
        <v>344</v>
      </c>
      <c r="M17" s="175">
        <v>13</v>
      </c>
      <c r="N17" s="175">
        <v>18</v>
      </c>
      <c r="O17" s="510"/>
    </row>
    <row r="18" spans="1:15" ht="18.95" customHeight="1">
      <c r="A18" s="800"/>
      <c r="B18" s="802"/>
      <c r="C18" s="491" t="s">
        <v>606</v>
      </c>
      <c r="D18" s="175">
        <v>959</v>
      </c>
      <c r="E18" s="175">
        <v>687</v>
      </c>
      <c r="F18" s="175">
        <v>2773</v>
      </c>
      <c r="G18" s="175">
        <v>1832</v>
      </c>
      <c r="H18" s="452">
        <v>34</v>
      </c>
      <c r="I18" s="175">
        <v>2646</v>
      </c>
      <c r="J18" s="175">
        <v>673</v>
      </c>
      <c r="K18" s="175">
        <v>1051</v>
      </c>
      <c r="L18" s="175">
        <v>216</v>
      </c>
      <c r="M18" s="175">
        <v>9</v>
      </c>
      <c r="N18" s="387">
        <v>11</v>
      </c>
      <c r="O18" s="510"/>
    </row>
    <row r="19" spans="1:15" ht="18.95" customHeight="1">
      <c r="A19" s="800"/>
      <c r="B19" s="802"/>
      <c r="C19" s="491" t="s">
        <v>607</v>
      </c>
      <c r="D19" s="175">
        <v>742</v>
      </c>
      <c r="E19" s="175">
        <v>576</v>
      </c>
      <c r="F19" s="175">
        <v>2050</v>
      </c>
      <c r="G19" s="175">
        <v>1421</v>
      </c>
      <c r="H19" s="452">
        <v>41</v>
      </c>
      <c r="I19" s="175">
        <v>1704</v>
      </c>
      <c r="J19" s="175">
        <v>506</v>
      </c>
      <c r="K19" s="175">
        <v>627</v>
      </c>
      <c r="L19" s="175">
        <v>128</v>
      </c>
      <c r="M19" s="175">
        <v>4</v>
      </c>
      <c r="N19" s="175">
        <v>7</v>
      </c>
      <c r="O19" s="510"/>
    </row>
    <row r="20" spans="1:15" ht="18.95" customHeight="1">
      <c r="A20" s="800"/>
      <c r="B20" s="802" t="s">
        <v>608</v>
      </c>
      <c r="C20" s="491" t="s">
        <v>605</v>
      </c>
      <c r="D20" s="175">
        <v>1667</v>
      </c>
      <c r="E20" s="175">
        <v>1086</v>
      </c>
      <c r="F20" s="175">
        <v>4851</v>
      </c>
      <c r="G20" s="175">
        <v>2847</v>
      </c>
      <c r="H20" s="452">
        <v>603</v>
      </c>
      <c r="I20" s="175">
        <v>4894</v>
      </c>
      <c r="J20" s="175">
        <v>999</v>
      </c>
      <c r="K20" s="175">
        <v>3421</v>
      </c>
      <c r="L20" s="175">
        <v>530</v>
      </c>
      <c r="M20" s="175">
        <v>28</v>
      </c>
      <c r="N20" s="175">
        <v>94</v>
      </c>
      <c r="O20" s="510"/>
    </row>
    <row r="21" spans="1:15" ht="18.95" customHeight="1">
      <c r="A21" s="800"/>
      <c r="B21" s="802"/>
      <c r="C21" s="491" t="s">
        <v>606</v>
      </c>
      <c r="D21" s="77">
        <v>972</v>
      </c>
      <c r="E21" s="77">
        <v>571</v>
      </c>
      <c r="F21" s="77">
        <v>2792</v>
      </c>
      <c r="G21" s="77">
        <v>1575</v>
      </c>
      <c r="H21" s="452">
        <v>268</v>
      </c>
      <c r="I21" s="77">
        <v>2649</v>
      </c>
      <c r="J21" s="387">
        <v>528</v>
      </c>
      <c r="K21" s="77">
        <v>1677</v>
      </c>
      <c r="L21" s="77">
        <v>321</v>
      </c>
      <c r="M21" s="77">
        <v>19</v>
      </c>
      <c r="N21" s="387">
        <v>65</v>
      </c>
      <c r="O21" s="510"/>
    </row>
    <row r="22" spans="1:15" ht="18.95" customHeight="1">
      <c r="A22" s="800"/>
      <c r="B22" s="802"/>
      <c r="C22" s="491" t="s">
        <v>607</v>
      </c>
      <c r="D22" s="77">
        <v>695</v>
      </c>
      <c r="E22" s="77">
        <v>515</v>
      </c>
      <c r="F22" s="77">
        <v>2059</v>
      </c>
      <c r="G22" s="77">
        <v>1272</v>
      </c>
      <c r="H22" s="452">
        <v>335</v>
      </c>
      <c r="I22" s="77">
        <v>2245</v>
      </c>
      <c r="J22" s="77">
        <v>471</v>
      </c>
      <c r="K22" s="175">
        <v>1744</v>
      </c>
      <c r="L22" s="77">
        <v>209</v>
      </c>
      <c r="M22" s="77">
        <v>9</v>
      </c>
      <c r="N22" s="77">
        <v>29</v>
      </c>
      <c r="O22" s="510"/>
    </row>
    <row r="23" spans="1:15" ht="18.95" customHeight="1">
      <c r="A23" s="799" t="s">
        <v>610</v>
      </c>
      <c r="B23" s="802" t="s">
        <v>604</v>
      </c>
      <c r="C23" s="491" t="s">
        <v>605</v>
      </c>
      <c r="D23" s="77">
        <v>1749</v>
      </c>
      <c r="E23" s="77">
        <v>1295</v>
      </c>
      <c r="F23" s="77">
        <v>5001</v>
      </c>
      <c r="G23" s="77">
        <v>3413</v>
      </c>
      <c r="H23" s="452">
        <v>92</v>
      </c>
      <c r="I23" s="77">
        <v>4362</v>
      </c>
      <c r="J23" s="77">
        <v>1169</v>
      </c>
      <c r="K23" s="175">
        <v>1648</v>
      </c>
      <c r="L23" s="77">
        <v>348</v>
      </c>
      <c r="M23" s="77">
        <v>12</v>
      </c>
      <c r="N23" s="77">
        <v>18</v>
      </c>
      <c r="O23" s="510"/>
    </row>
    <row r="24" spans="1:15" ht="18.95" customHeight="1">
      <c r="A24" s="800"/>
      <c r="B24" s="802"/>
      <c r="C24" s="491" t="s">
        <v>606</v>
      </c>
      <c r="D24" s="77">
        <v>982</v>
      </c>
      <c r="E24" s="77">
        <v>699</v>
      </c>
      <c r="F24" s="77">
        <v>2864</v>
      </c>
      <c r="G24" s="77">
        <v>1919</v>
      </c>
      <c r="H24" s="452">
        <v>43</v>
      </c>
      <c r="I24" s="77">
        <v>2659</v>
      </c>
      <c r="J24" s="77">
        <v>663</v>
      </c>
      <c r="K24" s="175">
        <v>1037</v>
      </c>
      <c r="L24" s="77">
        <v>214</v>
      </c>
      <c r="M24" s="77">
        <v>8</v>
      </c>
      <c r="N24" s="77">
        <v>12</v>
      </c>
      <c r="O24" s="510"/>
    </row>
    <row r="25" spans="1:15" ht="18.95" customHeight="1">
      <c r="A25" s="800"/>
      <c r="B25" s="802"/>
      <c r="C25" s="491" t="s">
        <v>607</v>
      </c>
      <c r="D25" s="77">
        <v>767</v>
      </c>
      <c r="E25" s="77">
        <v>596</v>
      </c>
      <c r="F25" s="77">
        <v>2137</v>
      </c>
      <c r="G25" s="77">
        <v>1494</v>
      </c>
      <c r="H25" s="452">
        <v>49</v>
      </c>
      <c r="I25" s="77">
        <v>1703</v>
      </c>
      <c r="J25" s="77">
        <v>506</v>
      </c>
      <c r="K25" s="175">
        <v>611</v>
      </c>
      <c r="L25" s="77">
        <v>134</v>
      </c>
      <c r="M25" s="77">
        <v>4</v>
      </c>
      <c r="N25" s="77">
        <v>6</v>
      </c>
      <c r="O25" s="510"/>
    </row>
    <row r="26" spans="1:15" ht="18.95" customHeight="1">
      <c r="A26" s="800"/>
      <c r="B26" s="802" t="s">
        <v>608</v>
      </c>
      <c r="C26" s="491" t="s">
        <v>605</v>
      </c>
      <c r="D26" s="77">
        <v>1707</v>
      </c>
      <c r="E26" s="77">
        <v>1061</v>
      </c>
      <c r="F26" s="77">
        <v>4998</v>
      </c>
      <c r="G26" s="77">
        <v>3000</v>
      </c>
      <c r="H26" s="452">
        <v>638</v>
      </c>
      <c r="I26" s="77">
        <v>4950</v>
      </c>
      <c r="J26" s="77">
        <v>996</v>
      </c>
      <c r="K26" s="175">
        <v>3406</v>
      </c>
      <c r="L26" s="77">
        <v>530</v>
      </c>
      <c r="M26" s="77">
        <v>23</v>
      </c>
      <c r="N26" s="77">
        <v>89</v>
      </c>
      <c r="O26" s="510"/>
    </row>
    <row r="27" spans="1:15" ht="18.95" customHeight="1">
      <c r="A27" s="800"/>
      <c r="B27" s="802"/>
      <c r="C27" s="491" t="s">
        <v>606</v>
      </c>
      <c r="D27" s="77">
        <v>996</v>
      </c>
      <c r="E27" s="77">
        <v>562</v>
      </c>
      <c r="F27" s="77">
        <v>2872</v>
      </c>
      <c r="G27" s="77">
        <v>1676</v>
      </c>
      <c r="H27" s="452">
        <v>284</v>
      </c>
      <c r="I27" s="77">
        <v>2697</v>
      </c>
      <c r="J27" s="77">
        <v>516</v>
      </c>
      <c r="K27" s="175">
        <v>1680</v>
      </c>
      <c r="L27" s="77">
        <v>312</v>
      </c>
      <c r="M27" s="77">
        <v>15</v>
      </c>
      <c r="N27" s="77">
        <v>60</v>
      </c>
      <c r="O27" s="510"/>
    </row>
    <row r="28" spans="1:15" ht="18.95" customHeight="1">
      <c r="A28" s="800"/>
      <c r="B28" s="802"/>
      <c r="C28" s="491" t="s">
        <v>607</v>
      </c>
      <c r="D28" s="77">
        <v>711</v>
      </c>
      <c r="E28" s="77">
        <v>499</v>
      </c>
      <c r="F28" s="77">
        <v>2126</v>
      </c>
      <c r="G28" s="77">
        <v>1324</v>
      </c>
      <c r="H28" s="452">
        <v>354</v>
      </c>
      <c r="I28" s="77">
        <v>2253</v>
      </c>
      <c r="J28" s="77">
        <v>480</v>
      </c>
      <c r="K28" s="175">
        <v>1726</v>
      </c>
      <c r="L28" s="77">
        <v>218</v>
      </c>
      <c r="M28" s="77">
        <v>8</v>
      </c>
      <c r="N28" s="77">
        <v>29</v>
      </c>
      <c r="O28" s="510"/>
    </row>
    <row r="29" spans="1:15" ht="18.95" customHeight="1">
      <c r="A29" s="799" t="s">
        <v>617</v>
      </c>
      <c r="B29" s="802" t="s">
        <v>604</v>
      </c>
      <c r="C29" s="491" t="s">
        <v>605</v>
      </c>
      <c r="D29" s="77">
        <v>1805</v>
      </c>
      <c r="E29" s="77">
        <v>1351</v>
      </c>
      <c r="F29" s="77">
        <v>5149</v>
      </c>
      <c r="G29" s="77">
        <v>3559</v>
      </c>
      <c r="H29" s="452">
        <v>102</v>
      </c>
      <c r="I29" s="77">
        <v>4400</v>
      </c>
      <c r="J29" s="77">
        <v>1157</v>
      </c>
      <c r="K29" s="175">
        <v>1574</v>
      </c>
      <c r="L29" s="77">
        <v>335</v>
      </c>
      <c r="M29" s="77">
        <v>10</v>
      </c>
      <c r="N29" s="77">
        <v>15</v>
      </c>
      <c r="O29" s="510"/>
    </row>
    <row r="30" spans="1:15" ht="18.95" customHeight="1">
      <c r="A30" s="800"/>
      <c r="B30" s="802"/>
      <c r="C30" s="491" t="s">
        <v>606</v>
      </c>
      <c r="D30" s="77">
        <v>1014</v>
      </c>
      <c r="E30" s="77">
        <v>711</v>
      </c>
      <c r="F30" s="77">
        <v>2945</v>
      </c>
      <c r="G30" s="77">
        <v>2018</v>
      </c>
      <c r="H30" s="452">
        <v>48</v>
      </c>
      <c r="I30" s="77">
        <v>2688</v>
      </c>
      <c r="J30" s="77">
        <v>663</v>
      </c>
      <c r="K30" s="175">
        <v>1008</v>
      </c>
      <c r="L30" s="77">
        <v>204</v>
      </c>
      <c r="M30" s="77">
        <v>6</v>
      </c>
      <c r="N30" s="77">
        <v>11</v>
      </c>
      <c r="O30" s="510"/>
    </row>
    <row r="31" spans="1:15" ht="18.95" customHeight="1">
      <c r="A31" s="800"/>
      <c r="B31" s="802"/>
      <c r="C31" s="491" t="s">
        <v>607</v>
      </c>
      <c r="D31" s="77">
        <v>791</v>
      </c>
      <c r="E31" s="77">
        <v>640</v>
      </c>
      <c r="F31" s="77">
        <v>2204</v>
      </c>
      <c r="G31" s="77">
        <v>1541</v>
      </c>
      <c r="H31" s="452">
        <v>54</v>
      </c>
      <c r="I31" s="77">
        <v>1712</v>
      </c>
      <c r="J31" s="77">
        <v>494</v>
      </c>
      <c r="K31" s="175">
        <v>566</v>
      </c>
      <c r="L31" s="77">
        <v>131</v>
      </c>
      <c r="M31" s="77">
        <v>4</v>
      </c>
      <c r="N31" s="77">
        <v>4</v>
      </c>
      <c r="O31" s="510"/>
    </row>
    <row r="32" spans="1:15" ht="18.95" customHeight="1">
      <c r="A32" s="800"/>
      <c r="B32" s="802" t="s">
        <v>608</v>
      </c>
      <c r="C32" s="491" t="s">
        <v>605</v>
      </c>
      <c r="D32" s="77">
        <v>1753</v>
      </c>
      <c r="E32" s="77">
        <v>1090</v>
      </c>
      <c r="F32" s="77">
        <v>5205</v>
      </c>
      <c r="G32" s="77">
        <v>3073</v>
      </c>
      <c r="H32" s="452">
        <v>658</v>
      </c>
      <c r="I32" s="77">
        <v>4990</v>
      </c>
      <c r="J32" s="77">
        <v>1032</v>
      </c>
      <c r="K32" s="175">
        <v>3363</v>
      </c>
      <c r="L32" s="77">
        <v>487</v>
      </c>
      <c r="M32" s="77">
        <v>24</v>
      </c>
      <c r="N32" s="77">
        <v>86</v>
      </c>
      <c r="O32" s="510"/>
    </row>
    <row r="33" spans="1:15" ht="18.95" customHeight="1">
      <c r="A33" s="800"/>
      <c r="B33" s="802"/>
      <c r="C33" s="491" t="s">
        <v>606</v>
      </c>
      <c r="D33" s="77">
        <v>1023</v>
      </c>
      <c r="E33" s="77">
        <v>578</v>
      </c>
      <c r="F33" s="77">
        <v>2978</v>
      </c>
      <c r="G33" s="77">
        <v>1710</v>
      </c>
      <c r="H33" s="452">
        <v>299</v>
      </c>
      <c r="I33" s="77">
        <v>2724</v>
      </c>
      <c r="J33" s="77">
        <v>544</v>
      </c>
      <c r="K33" s="175">
        <v>1678</v>
      </c>
      <c r="L33" s="77">
        <v>292</v>
      </c>
      <c r="M33" s="77">
        <v>16</v>
      </c>
      <c r="N33" s="77">
        <v>61</v>
      </c>
      <c r="O33" s="510"/>
    </row>
    <row r="34" spans="1:15" ht="18.95" customHeight="1">
      <c r="A34" s="800"/>
      <c r="B34" s="802"/>
      <c r="C34" s="491" t="s">
        <v>607</v>
      </c>
      <c r="D34" s="77">
        <v>730</v>
      </c>
      <c r="E34" s="77">
        <v>512</v>
      </c>
      <c r="F34" s="77">
        <v>2227</v>
      </c>
      <c r="G34" s="77">
        <v>1363</v>
      </c>
      <c r="H34" s="452">
        <v>359</v>
      </c>
      <c r="I34" s="77">
        <v>2266</v>
      </c>
      <c r="J34" s="77">
        <v>488</v>
      </c>
      <c r="K34" s="175">
        <v>1685</v>
      </c>
      <c r="L34" s="77">
        <v>195</v>
      </c>
      <c r="M34" s="77">
        <v>8</v>
      </c>
      <c r="N34" s="77">
        <v>25</v>
      </c>
      <c r="O34" s="510"/>
    </row>
    <row r="35" spans="1:15" ht="18.95" customHeight="1">
      <c r="A35" s="799" t="s">
        <v>612</v>
      </c>
      <c r="B35" s="802" t="s">
        <v>604</v>
      </c>
      <c r="C35" s="491" t="s">
        <v>605</v>
      </c>
      <c r="D35" s="175">
        <v>1839</v>
      </c>
      <c r="E35" s="175">
        <v>1402</v>
      </c>
      <c r="F35" s="175">
        <v>5283</v>
      </c>
      <c r="G35" s="175">
        <v>3650</v>
      </c>
      <c r="H35" s="498">
        <v>105</v>
      </c>
      <c r="I35" s="175">
        <v>4315</v>
      </c>
      <c r="J35" s="175">
        <v>1119</v>
      </c>
      <c r="K35" s="175">
        <v>1522</v>
      </c>
      <c r="L35" s="175">
        <v>337</v>
      </c>
      <c r="M35" s="175">
        <v>10</v>
      </c>
      <c r="N35" s="175">
        <v>14</v>
      </c>
    </row>
    <row r="36" spans="1:15" ht="18.95" customHeight="1">
      <c r="A36" s="800"/>
      <c r="B36" s="802"/>
      <c r="C36" s="491" t="s">
        <v>618</v>
      </c>
      <c r="D36" s="175">
        <v>1026</v>
      </c>
      <c r="E36" s="175">
        <v>742</v>
      </c>
      <c r="F36" s="175">
        <v>3009</v>
      </c>
      <c r="G36" s="175">
        <v>2081</v>
      </c>
      <c r="H36" s="498">
        <v>44</v>
      </c>
      <c r="I36" s="175">
        <v>2633</v>
      </c>
      <c r="J36" s="175">
        <v>649</v>
      </c>
      <c r="K36" s="175">
        <v>970</v>
      </c>
      <c r="L36" s="175">
        <v>205</v>
      </c>
      <c r="M36" s="175">
        <v>6</v>
      </c>
      <c r="N36" s="387">
        <v>11</v>
      </c>
    </row>
    <row r="37" spans="1:15" ht="18.95" customHeight="1">
      <c r="A37" s="800"/>
      <c r="B37" s="802"/>
      <c r="C37" s="491" t="s">
        <v>607</v>
      </c>
      <c r="D37" s="175">
        <v>813</v>
      </c>
      <c r="E37" s="175">
        <v>660</v>
      </c>
      <c r="F37" s="175">
        <v>2274</v>
      </c>
      <c r="G37" s="175">
        <v>1569</v>
      </c>
      <c r="H37" s="498">
        <v>61</v>
      </c>
      <c r="I37" s="175">
        <v>1682</v>
      </c>
      <c r="J37" s="175">
        <v>470</v>
      </c>
      <c r="K37" s="175">
        <v>552</v>
      </c>
      <c r="L37" s="175">
        <v>132</v>
      </c>
      <c r="M37" s="175">
        <v>4</v>
      </c>
      <c r="N37" s="175">
        <v>3</v>
      </c>
    </row>
    <row r="38" spans="1:15" ht="18.95" customHeight="1">
      <c r="A38" s="800"/>
      <c r="B38" s="802" t="s">
        <v>608</v>
      </c>
      <c r="C38" s="491" t="s">
        <v>605</v>
      </c>
      <c r="D38" s="175">
        <v>1786</v>
      </c>
      <c r="E38" s="175">
        <v>1119</v>
      </c>
      <c r="F38" s="175">
        <v>5330</v>
      </c>
      <c r="G38" s="175">
        <v>3106</v>
      </c>
      <c r="H38" s="498">
        <v>687</v>
      </c>
      <c r="I38" s="175">
        <v>4977</v>
      </c>
      <c r="J38" s="175">
        <v>951</v>
      </c>
      <c r="K38" s="175">
        <v>3314</v>
      </c>
      <c r="L38" s="175">
        <v>499</v>
      </c>
      <c r="M38" s="175">
        <v>21</v>
      </c>
      <c r="N38" s="175">
        <v>81</v>
      </c>
    </row>
    <row r="39" spans="1:15" ht="18.95" customHeight="1">
      <c r="A39" s="800"/>
      <c r="B39" s="802"/>
      <c r="C39" s="491" t="s">
        <v>606</v>
      </c>
      <c r="D39" s="77">
        <v>1053</v>
      </c>
      <c r="E39" s="77">
        <v>587</v>
      </c>
      <c r="F39" s="77">
        <v>3044</v>
      </c>
      <c r="G39" s="77">
        <v>1710</v>
      </c>
      <c r="H39" s="498">
        <v>300</v>
      </c>
      <c r="I39" s="77">
        <v>2705</v>
      </c>
      <c r="J39" s="387">
        <v>500</v>
      </c>
      <c r="K39" s="77">
        <v>1663</v>
      </c>
      <c r="L39" s="77">
        <v>303</v>
      </c>
      <c r="M39" s="77">
        <v>14</v>
      </c>
      <c r="N39" s="387">
        <v>58</v>
      </c>
    </row>
    <row r="40" spans="1:15" ht="18.95" customHeight="1" thickBot="1">
      <c r="A40" s="811"/>
      <c r="B40" s="802"/>
      <c r="C40" s="491" t="s">
        <v>607</v>
      </c>
      <c r="D40" s="77">
        <v>733</v>
      </c>
      <c r="E40" s="77">
        <v>532</v>
      </c>
      <c r="F40" s="77">
        <v>2286</v>
      </c>
      <c r="G40" s="77">
        <v>1396</v>
      </c>
      <c r="H40" s="498">
        <v>387</v>
      </c>
      <c r="I40" s="77">
        <v>2272</v>
      </c>
      <c r="J40" s="77">
        <v>451</v>
      </c>
      <c r="K40" s="175">
        <v>1651</v>
      </c>
      <c r="L40" s="77">
        <v>196</v>
      </c>
      <c r="M40" s="77">
        <v>7</v>
      </c>
      <c r="N40" s="77">
        <v>23</v>
      </c>
    </row>
    <row r="41" spans="1:15" ht="15" customHeight="1">
      <c r="A41" s="511" t="s">
        <v>619</v>
      </c>
      <c r="B41" s="512"/>
      <c r="C41" s="513"/>
      <c r="D41" s="514"/>
      <c r="E41" s="514"/>
      <c r="F41" s="514"/>
      <c r="G41" s="514"/>
      <c r="H41" s="515"/>
      <c r="I41" s="516" t="s">
        <v>620</v>
      </c>
      <c r="J41" s="517"/>
      <c r="K41" s="518"/>
      <c r="L41" s="517"/>
      <c r="M41" s="517"/>
      <c r="N41" s="517"/>
    </row>
    <row r="42" spans="1:15" ht="15" customHeight="1">
      <c r="A42" s="519" t="s">
        <v>621</v>
      </c>
      <c r="B42" s="520"/>
      <c r="C42" s="521"/>
      <c r="D42" s="521"/>
      <c r="E42" s="521"/>
      <c r="F42" s="521"/>
      <c r="G42" s="521"/>
      <c r="H42" s="521"/>
      <c r="I42" s="522" t="s">
        <v>622</v>
      </c>
      <c r="J42" s="498"/>
      <c r="K42" s="498"/>
      <c r="L42" s="498"/>
      <c r="M42" s="498"/>
      <c r="N42" s="498"/>
    </row>
  </sheetData>
  <sheetProtection selectLockedCells="1" selectUnlockedCells="1"/>
  <mergeCells count="38">
    <mergeCell ref="A2:H2"/>
    <mergeCell ref="I2:N2"/>
    <mergeCell ref="D4:H4"/>
    <mergeCell ref="I4:M4"/>
    <mergeCell ref="D5:H5"/>
    <mergeCell ref="I5:J7"/>
    <mergeCell ref="K5:L7"/>
    <mergeCell ref="A6:A7"/>
    <mergeCell ref="B6:B7"/>
    <mergeCell ref="C6:C7"/>
    <mergeCell ref="D6:E7"/>
    <mergeCell ref="F6:H7"/>
    <mergeCell ref="N6:N7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  <mergeCell ref="A11:A16"/>
    <mergeCell ref="B11:B13"/>
    <mergeCell ref="B14:B16"/>
    <mergeCell ref="A17:A22"/>
    <mergeCell ref="B17:B19"/>
    <mergeCell ref="B20:B22"/>
    <mergeCell ref="A23:A28"/>
    <mergeCell ref="B23:B25"/>
    <mergeCell ref="B26:B28"/>
    <mergeCell ref="A29:A34"/>
    <mergeCell ref="B29:B31"/>
    <mergeCell ref="B32:B34"/>
    <mergeCell ref="A35:A40"/>
    <mergeCell ref="B35:B37"/>
    <mergeCell ref="B38:B40"/>
  </mergeCells>
  <phoneticPr fontId="19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orientation="portrait" useFirstPageNumber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1EF9E-5549-4A78-B2B3-F1C897964DBF}">
  <dimension ref="A1:AD62"/>
  <sheetViews>
    <sheetView showGridLines="0" view="pageBreakPreview" zoomScaleNormal="120" zoomScaleSheetLayoutView="100" workbookViewId="0">
      <pane xSplit="3" ySplit="9" topLeftCell="D10" activePane="bottomRight" state="frozen"/>
      <selection activeCell="M29" sqref="M29"/>
      <selection pane="topRight" activeCell="M29" sqref="M29"/>
      <selection pane="bottomLeft" activeCell="M29" sqref="M29"/>
      <selection pane="bottomRight" activeCell="M29" sqref="M29"/>
    </sheetView>
  </sheetViews>
  <sheetFormatPr defaultRowHeight="12.75"/>
  <cols>
    <col min="1" max="1" width="8.875" style="569" customWidth="1"/>
    <col min="2" max="2" width="5.125" style="569" customWidth="1"/>
    <col min="3" max="3" width="10.375" style="569" customWidth="1"/>
    <col min="4" max="5" width="5.875" style="130" customWidth="1"/>
    <col min="6" max="6" width="6.875" style="570" customWidth="1"/>
    <col min="7" max="7" width="6.625" style="570" customWidth="1"/>
    <col min="8" max="8" width="6.875" style="570" customWidth="1"/>
    <col min="9" max="9" width="6.625" style="570" customWidth="1"/>
    <col min="10" max="10" width="6.875" style="570" customWidth="1"/>
    <col min="11" max="11" width="6.625" style="570" customWidth="1"/>
    <col min="12" max="12" width="6.875" style="570" customWidth="1"/>
    <col min="13" max="19" width="6.625" style="570" customWidth="1"/>
    <col min="20" max="20" width="12.625" style="570" customWidth="1"/>
    <col min="21" max="24" width="6.625" style="570" customWidth="1"/>
    <col min="25" max="26" width="5.625" style="570" customWidth="1"/>
    <col min="27" max="16384" width="9" style="570"/>
  </cols>
  <sheetData>
    <row r="1" spans="1:30" s="52" customFormat="1" ht="18" customHeight="1">
      <c r="A1" s="88" t="s">
        <v>270</v>
      </c>
      <c r="B1" s="88"/>
      <c r="C1" s="88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Z1" s="55" t="s">
        <v>0</v>
      </c>
    </row>
    <row r="2" spans="1:30" s="523" customFormat="1" ht="27.75" customHeight="1">
      <c r="A2" s="791" t="s">
        <v>623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70" t="s">
        <v>624</v>
      </c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</row>
    <row r="3" spans="1:30" s="528" customFormat="1" ht="12.6" customHeight="1" thickBot="1">
      <c r="A3" s="524"/>
      <c r="B3" s="524"/>
      <c r="C3" s="525"/>
      <c r="D3" s="526"/>
      <c r="E3" s="527"/>
      <c r="K3" s="529"/>
      <c r="M3" s="530" t="s">
        <v>625</v>
      </c>
      <c r="N3" s="531"/>
      <c r="P3" s="532"/>
      <c r="Q3" s="532"/>
      <c r="R3" s="519"/>
      <c r="S3" s="533"/>
      <c r="T3" s="534"/>
      <c r="W3" s="535"/>
      <c r="X3" s="535"/>
      <c r="Y3" s="535"/>
      <c r="Z3" s="536" t="s">
        <v>10</v>
      </c>
    </row>
    <row r="4" spans="1:30" s="10" customFormat="1" ht="12.6" customHeight="1">
      <c r="A4" s="28"/>
      <c r="B4" s="537"/>
      <c r="C4" s="538"/>
      <c r="D4" s="26"/>
      <c r="E4" s="839" t="s">
        <v>95</v>
      </c>
      <c r="F4" s="840"/>
      <c r="G4" s="840"/>
      <c r="H4" s="840"/>
      <c r="I4" s="840"/>
      <c r="J4" s="840"/>
      <c r="K4" s="840"/>
      <c r="L4" s="840"/>
      <c r="M4" s="840"/>
      <c r="N4" s="840" t="s">
        <v>558</v>
      </c>
      <c r="O4" s="840"/>
      <c r="P4" s="840"/>
      <c r="Q4" s="840"/>
      <c r="R4" s="840"/>
      <c r="S4" s="840"/>
      <c r="T4" s="840"/>
      <c r="U4" s="840"/>
      <c r="V4" s="840"/>
      <c r="W4" s="840"/>
      <c r="X4" s="840"/>
      <c r="Y4" s="841"/>
      <c r="Z4" s="215"/>
    </row>
    <row r="5" spans="1:30" s="10" customFormat="1" ht="12.6" customHeight="1">
      <c r="A5" s="818" t="s">
        <v>626</v>
      </c>
      <c r="B5" s="825" t="s">
        <v>627</v>
      </c>
      <c r="C5" s="842" t="s">
        <v>628</v>
      </c>
      <c r="D5" s="843" t="s">
        <v>629</v>
      </c>
      <c r="E5" s="687" t="s">
        <v>630</v>
      </c>
      <c r="F5" s="693" t="s">
        <v>272</v>
      </c>
      <c r="G5" s="694"/>
      <c r="H5" s="694"/>
      <c r="I5" s="695"/>
      <c r="J5" s="683" t="s">
        <v>251</v>
      </c>
      <c r="K5" s="684"/>
      <c r="L5" s="696" t="s">
        <v>273</v>
      </c>
      <c r="M5" s="697"/>
      <c r="N5" s="833" t="s">
        <v>631</v>
      </c>
      <c r="O5" s="834"/>
      <c r="P5" s="698" t="s">
        <v>274</v>
      </c>
      <c r="Q5" s="694"/>
      <c r="R5" s="694"/>
      <c r="S5" s="694"/>
      <c r="T5" s="695"/>
      <c r="U5" s="835" t="s">
        <v>632</v>
      </c>
      <c r="V5" s="836"/>
      <c r="W5" s="683" t="s">
        <v>256</v>
      </c>
      <c r="X5" s="684"/>
      <c r="Y5" s="687" t="s">
        <v>96</v>
      </c>
      <c r="Z5" s="679" t="s">
        <v>254</v>
      </c>
    </row>
    <row r="6" spans="1:30" s="10" customFormat="1" ht="24.95" customHeight="1">
      <c r="A6" s="818"/>
      <c r="B6" s="825"/>
      <c r="C6" s="842"/>
      <c r="D6" s="843"/>
      <c r="E6" s="688"/>
      <c r="F6" s="680" t="s">
        <v>324</v>
      </c>
      <c r="G6" s="681"/>
      <c r="H6" s="680" t="s">
        <v>325</v>
      </c>
      <c r="I6" s="681"/>
      <c r="J6" s="685"/>
      <c r="K6" s="686"/>
      <c r="L6" s="689" t="s">
        <v>326</v>
      </c>
      <c r="M6" s="690"/>
      <c r="N6" s="832" t="s">
        <v>633</v>
      </c>
      <c r="O6" s="684"/>
      <c r="P6" s="680" t="s">
        <v>327</v>
      </c>
      <c r="Q6" s="681"/>
      <c r="R6" s="680" t="s">
        <v>328</v>
      </c>
      <c r="S6" s="682"/>
      <c r="T6" s="681"/>
      <c r="U6" s="837"/>
      <c r="V6" s="838"/>
      <c r="W6" s="685"/>
      <c r="X6" s="686"/>
      <c r="Y6" s="688"/>
      <c r="Z6" s="679"/>
    </row>
    <row r="7" spans="1:30" s="10" customFormat="1" ht="45" customHeight="1">
      <c r="A7" s="699" t="s">
        <v>634</v>
      </c>
      <c r="B7" s="825" t="s">
        <v>37</v>
      </c>
      <c r="C7" s="827" t="s">
        <v>567</v>
      </c>
      <c r="D7" s="843"/>
      <c r="E7" s="688"/>
      <c r="F7" s="220" t="s">
        <v>255</v>
      </c>
      <c r="G7" s="220" t="s">
        <v>94</v>
      </c>
      <c r="H7" s="220" t="s">
        <v>93</v>
      </c>
      <c r="I7" s="220" t="s">
        <v>94</v>
      </c>
      <c r="J7" s="220" t="s">
        <v>93</v>
      </c>
      <c r="K7" s="220" t="s">
        <v>94</v>
      </c>
      <c r="L7" s="220" t="s">
        <v>93</v>
      </c>
      <c r="M7" s="220" t="s">
        <v>94</v>
      </c>
      <c r="N7" s="829" t="s">
        <v>635</v>
      </c>
      <c r="O7" s="686"/>
      <c r="P7" s="220" t="s">
        <v>93</v>
      </c>
      <c r="Q7" s="220" t="s">
        <v>94</v>
      </c>
      <c r="R7" s="220" t="s">
        <v>93</v>
      </c>
      <c r="S7" s="220" t="s">
        <v>94</v>
      </c>
      <c r="T7" s="539" t="s">
        <v>636</v>
      </c>
      <c r="U7" s="685" t="s">
        <v>637</v>
      </c>
      <c r="V7" s="830"/>
      <c r="W7" s="220" t="s">
        <v>93</v>
      </c>
      <c r="X7" s="220" t="s">
        <v>94</v>
      </c>
      <c r="Y7" s="688"/>
      <c r="Z7" s="679"/>
    </row>
    <row r="8" spans="1:30" s="10" customFormat="1" ht="12.6" customHeight="1">
      <c r="A8" s="699"/>
      <c r="B8" s="825"/>
      <c r="C8" s="827"/>
      <c r="D8" s="540" t="s">
        <v>638</v>
      </c>
      <c r="E8" s="541"/>
      <c r="F8" s="217"/>
      <c r="G8" s="217"/>
      <c r="H8" s="217"/>
      <c r="I8" s="217"/>
      <c r="J8" s="217"/>
      <c r="K8" s="217"/>
      <c r="L8" s="217"/>
      <c r="M8" s="217"/>
      <c r="N8" s="542" t="s">
        <v>570</v>
      </c>
      <c r="O8" s="542" t="s">
        <v>571</v>
      </c>
      <c r="P8" s="217"/>
      <c r="Q8" s="217"/>
      <c r="R8" s="217"/>
      <c r="S8" s="217"/>
      <c r="T8" s="688" t="s">
        <v>639</v>
      </c>
      <c r="U8" s="542" t="s">
        <v>570</v>
      </c>
      <c r="V8" s="542" t="s">
        <v>571</v>
      </c>
      <c r="W8" s="217"/>
      <c r="X8" s="217"/>
      <c r="Y8" s="252"/>
      <c r="Z8" s="221"/>
    </row>
    <row r="9" spans="1:30" s="10" customFormat="1" ht="24.95" customHeight="1" thickBot="1">
      <c r="A9" s="824"/>
      <c r="B9" s="826"/>
      <c r="C9" s="828"/>
      <c r="D9" s="543" t="s">
        <v>14</v>
      </c>
      <c r="E9" s="544" t="s">
        <v>14</v>
      </c>
      <c r="F9" s="544" t="s">
        <v>72</v>
      </c>
      <c r="G9" s="544" t="s">
        <v>260</v>
      </c>
      <c r="H9" s="544" t="s">
        <v>72</v>
      </c>
      <c r="I9" s="544" t="s">
        <v>260</v>
      </c>
      <c r="J9" s="544" t="s">
        <v>72</v>
      </c>
      <c r="K9" s="544" t="s">
        <v>260</v>
      </c>
      <c r="L9" s="544" t="s">
        <v>72</v>
      </c>
      <c r="M9" s="544" t="s">
        <v>260</v>
      </c>
      <c r="N9" s="545" t="s">
        <v>268</v>
      </c>
      <c r="O9" s="546" t="s">
        <v>260</v>
      </c>
      <c r="P9" s="547" t="s">
        <v>72</v>
      </c>
      <c r="Q9" s="544" t="s">
        <v>260</v>
      </c>
      <c r="R9" s="547" t="s">
        <v>72</v>
      </c>
      <c r="S9" s="544" t="s">
        <v>260</v>
      </c>
      <c r="T9" s="831"/>
      <c r="U9" s="545" t="s">
        <v>268</v>
      </c>
      <c r="V9" s="546" t="s">
        <v>260</v>
      </c>
      <c r="W9" s="547" t="s">
        <v>72</v>
      </c>
      <c r="X9" s="548" t="s">
        <v>260</v>
      </c>
      <c r="Y9" s="544" t="s">
        <v>74</v>
      </c>
      <c r="Z9" s="549" t="s">
        <v>73</v>
      </c>
    </row>
    <row r="10" spans="1:30" s="552" customFormat="1" ht="13.5" customHeight="1">
      <c r="A10" s="822" t="s">
        <v>640</v>
      </c>
      <c r="B10" s="823" t="s">
        <v>641</v>
      </c>
      <c r="C10" s="550" t="s">
        <v>642</v>
      </c>
      <c r="D10" s="551">
        <v>27167</v>
      </c>
      <c r="E10" s="551">
        <v>27154</v>
      </c>
      <c r="F10" s="551">
        <v>11</v>
      </c>
      <c r="G10" s="551">
        <v>21</v>
      </c>
      <c r="H10" s="551">
        <v>204</v>
      </c>
      <c r="I10" s="551">
        <v>208</v>
      </c>
      <c r="J10" s="551">
        <v>2429</v>
      </c>
      <c r="K10" s="551">
        <v>2814</v>
      </c>
      <c r="L10" s="551">
        <v>724</v>
      </c>
      <c r="M10" s="551">
        <v>391</v>
      </c>
      <c r="N10" s="551">
        <v>374</v>
      </c>
      <c r="O10" s="551">
        <v>92</v>
      </c>
      <c r="P10" s="551">
        <v>1878</v>
      </c>
      <c r="Q10" s="551">
        <v>1419</v>
      </c>
      <c r="R10" s="551">
        <v>5486</v>
      </c>
      <c r="S10" s="551">
        <v>3733</v>
      </c>
      <c r="T10" s="551">
        <v>108</v>
      </c>
      <c r="U10" s="551">
        <v>4325</v>
      </c>
      <c r="V10" s="551">
        <v>1119</v>
      </c>
      <c r="W10" s="551">
        <v>1487</v>
      </c>
      <c r="X10" s="551">
        <v>321</v>
      </c>
      <c r="Y10" s="551">
        <v>10</v>
      </c>
      <c r="Z10" s="551">
        <v>13</v>
      </c>
    </row>
    <row r="11" spans="1:30" s="553" customFormat="1" ht="13.5" customHeight="1">
      <c r="A11" s="818"/>
      <c r="B11" s="820"/>
      <c r="C11" s="550" t="s">
        <v>643</v>
      </c>
      <c r="D11" s="551">
        <v>15608</v>
      </c>
      <c r="E11" s="551">
        <v>15598</v>
      </c>
      <c r="F11" s="551">
        <v>4</v>
      </c>
      <c r="G11" s="551">
        <v>7</v>
      </c>
      <c r="H11" s="551">
        <v>104</v>
      </c>
      <c r="I11" s="551">
        <v>97</v>
      </c>
      <c r="J11" s="551">
        <v>1356</v>
      </c>
      <c r="K11" s="551">
        <v>1621</v>
      </c>
      <c r="L11" s="551">
        <v>390</v>
      </c>
      <c r="M11" s="551">
        <v>225</v>
      </c>
      <c r="N11" s="551">
        <v>192</v>
      </c>
      <c r="O11" s="551">
        <v>48</v>
      </c>
      <c r="P11" s="551">
        <v>1037</v>
      </c>
      <c r="Q11" s="551">
        <v>753</v>
      </c>
      <c r="R11" s="551">
        <v>3122</v>
      </c>
      <c r="S11" s="551">
        <v>2137</v>
      </c>
      <c r="T11" s="551">
        <v>46</v>
      </c>
      <c r="U11" s="551">
        <v>2642</v>
      </c>
      <c r="V11" s="551">
        <v>656</v>
      </c>
      <c r="W11" s="551">
        <v>954</v>
      </c>
      <c r="X11" s="551">
        <v>201</v>
      </c>
      <c r="Y11" s="551">
        <v>6</v>
      </c>
      <c r="Z11" s="551">
        <v>10</v>
      </c>
      <c r="AA11" s="552"/>
      <c r="AC11" s="554"/>
      <c r="AD11" s="554"/>
    </row>
    <row r="12" spans="1:30" s="555" customFormat="1" ht="13.5" customHeight="1">
      <c r="A12" s="818"/>
      <c r="B12" s="820"/>
      <c r="C12" s="550" t="s">
        <v>644</v>
      </c>
      <c r="D12" s="551">
        <v>11559</v>
      </c>
      <c r="E12" s="551">
        <v>11556</v>
      </c>
      <c r="F12" s="551">
        <v>7</v>
      </c>
      <c r="G12" s="551">
        <v>14</v>
      </c>
      <c r="H12" s="551">
        <v>100</v>
      </c>
      <c r="I12" s="551">
        <v>111</v>
      </c>
      <c r="J12" s="551">
        <v>1073</v>
      </c>
      <c r="K12" s="551">
        <v>1193</v>
      </c>
      <c r="L12" s="551">
        <v>334</v>
      </c>
      <c r="M12" s="551">
        <v>166</v>
      </c>
      <c r="N12" s="551">
        <v>182</v>
      </c>
      <c r="O12" s="551">
        <v>44</v>
      </c>
      <c r="P12" s="551">
        <v>841</v>
      </c>
      <c r="Q12" s="551">
        <v>666</v>
      </c>
      <c r="R12" s="551">
        <v>2364</v>
      </c>
      <c r="S12" s="551">
        <v>1596</v>
      </c>
      <c r="T12" s="551">
        <v>62</v>
      </c>
      <c r="U12" s="551">
        <v>1683</v>
      </c>
      <c r="V12" s="551">
        <v>463</v>
      </c>
      <c r="W12" s="551">
        <v>533</v>
      </c>
      <c r="X12" s="551">
        <v>120</v>
      </c>
      <c r="Y12" s="551">
        <v>4</v>
      </c>
      <c r="Z12" s="551">
        <v>3</v>
      </c>
      <c r="AA12" s="552"/>
      <c r="AC12" s="554"/>
      <c r="AD12" s="554"/>
    </row>
    <row r="13" spans="1:30" s="556" customFormat="1" ht="13.5" customHeight="1">
      <c r="A13" s="818"/>
      <c r="B13" s="820" t="s">
        <v>645</v>
      </c>
      <c r="C13" s="550" t="s">
        <v>642</v>
      </c>
      <c r="D13" s="551">
        <v>31016</v>
      </c>
      <c r="E13" s="551">
        <v>30936</v>
      </c>
      <c r="F13" s="551">
        <v>4</v>
      </c>
      <c r="G13" s="551">
        <v>7</v>
      </c>
      <c r="H13" s="551">
        <v>192</v>
      </c>
      <c r="I13" s="551">
        <v>217</v>
      </c>
      <c r="J13" s="551">
        <v>3594</v>
      </c>
      <c r="K13" s="551">
        <v>2769</v>
      </c>
      <c r="L13" s="551">
        <v>712</v>
      </c>
      <c r="M13" s="551">
        <v>412</v>
      </c>
      <c r="N13" s="551">
        <v>886</v>
      </c>
      <c r="O13" s="551">
        <v>97</v>
      </c>
      <c r="P13" s="551">
        <v>1810</v>
      </c>
      <c r="Q13" s="551">
        <v>1136</v>
      </c>
      <c r="R13" s="551">
        <v>5477</v>
      </c>
      <c r="S13" s="551">
        <v>3137</v>
      </c>
      <c r="T13" s="551">
        <v>715</v>
      </c>
      <c r="U13" s="551">
        <v>5016</v>
      </c>
      <c r="V13" s="551">
        <v>985</v>
      </c>
      <c r="W13" s="551">
        <v>3260</v>
      </c>
      <c r="X13" s="551">
        <v>490</v>
      </c>
      <c r="Y13" s="551">
        <v>20</v>
      </c>
      <c r="Z13" s="551">
        <v>80</v>
      </c>
      <c r="AA13" s="552"/>
      <c r="AC13" s="557"/>
    </row>
    <row r="14" spans="1:30" s="558" customFormat="1" ht="13.5" customHeight="1">
      <c r="A14" s="818"/>
      <c r="B14" s="820"/>
      <c r="C14" s="550" t="s">
        <v>643</v>
      </c>
      <c r="D14" s="551">
        <v>16883</v>
      </c>
      <c r="E14" s="551">
        <v>16826</v>
      </c>
      <c r="F14" s="551">
        <v>2</v>
      </c>
      <c r="G14" s="551">
        <v>2</v>
      </c>
      <c r="H14" s="551">
        <v>94</v>
      </c>
      <c r="I14" s="551">
        <v>100</v>
      </c>
      <c r="J14" s="551">
        <v>1899</v>
      </c>
      <c r="K14" s="551">
        <v>1582</v>
      </c>
      <c r="L14" s="551">
        <v>409</v>
      </c>
      <c r="M14" s="551">
        <v>237</v>
      </c>
      <c r="N14" s="551">
        <v>420</v>
      </c>
      <c r="O14" s="551">
        <v>48</v>
      </c>
      <c r="P14" s="551">
        <v>1059</v>
      </c>
      <c r="Q14" s="551">
        <v>598</v>
      </c>
      <c r="R14" s="551">
        <v>3127</v>
      </c>
      <c r="S14" s="551">
        <v>1721</v>
      </c>
      <c r="T14" s="551">
        <v>310</v>
      </c>
      <c r="U14" s="551">
        <v>2742</v>
      </c>
      <c r="V14" s="551">
        <v>518</v>
      </c>
      <c r="W14" s="551">
        <v>1648</v>
      </c>
      <c r="X14" s="551">
        <v>296</v>
      </c>
      <c r="Y14" s="551">
        <v>14</v>
      </c>
      <c r="Z14" s="551">
        <v>57</v>
      </c>
      <c r="AA14" s="552"/>
      <c r="AC14" s="557"/>
    </row>
    <row r="15" spans="1:30" s="559" customFormat="1" ht="13.5" customHeight="1">
      <c r="A15" s="818"/>
      <c r="B15" s="820"/>
      <c r="C15" s="550" t="s">
        <v>644</v>
      </c>
      <c r="D15" s="551">
        <v>14133</v>
      </c>
      <c r="E15" s="551">
        <v>14110</v>
      </c>
      <c r="F15" s="551">
        <v>2</v>
      </c>
      <c r="G15" s="551">
        <v>5</v>
      </c>
      <c r="H15" s="551">
        <v>98</v>
      </c>
      <c r="I15" s="551">
        <v>117</v>
      </c>
      <c r="J15" s="551">
        <v>1695</v>
      </c>
      <c r="K15" s="551">
        <v>1187</v>
      </c>
      <c r="L15" s="551">
        <v>303</v>
      </c>
      <c r="M15" s="551">
        <v>175</v>
      </c>
      <c r="N15" s="551">
        <v>466</v>
      </c>
      <c r="O15" s="551">
        <v>49</v>
      </c>
      <c r="P15" s="551">
        <v>751</v>
      </c>
      <c r="Q15" s="551">
        <v>538</v>
      </c>
      <c r="R15" s="551">
        <v>2350</v>
      </c>
      <c r="S15" s="551">
        <v>1416</v>
      </c>
      <c r="T15" s="551">
        <v>405</v>
      </c>
      <c r="U15" s="551">
        <v>2274</v>
      </c>
      <c r="V15" s="551">
        <v>467</v>
      </c>
      <c r="W15" s="551">
        <v>1612</v>
      </c>
      <c r="X15" s="551">
        <v>194</v>
      </c>
      <c r="Y15" s="551">
        <v>6</v>
      </c>
      <c r="Z15" s="551">
        <v>23</v>
      </c>
      <c r="AA15" s="552"/>
      <c r="AC15" s="557"/>
    </row>
    <row r="16" spans="1:30" s="556" customFormat="1" ht="13.5" customHeight="1">
      <c r="A16" s="709" t="s">
        <v>297</v>
      </c>
      <c r="B16" s="820" t="s">
        <v>641</v>
      </c>
      <c r="C16" s="550" t="s">
        <v>642</v>
      </c>
      <c r="D16" s="551">
        <v>2704</v>
      </c>
      <c r="E16" s="560">
        <v>2704</v>
      </c>
      <c r="F16" s="560">
        <v>5</v>
      </c>
      <c r="G16" s="560">
        <v>3</v>
      </c>
      <c r="H16" s="560">
        <v>34</v>
      </c>
      <c r="I16" s="560">
        <v>23</v>
      </c>
      <c r="J16" s="560">
        <v>332</v>
      </c>
      <c r="K16" s="560">
        <v>364</v>
      </c>
      <c r="L16" s="560">
        <v>105</v>
      </c>
      <c r="M16" s="560">
        <v>39</v>
      </c>
      <c r="N16" s="560">
        <v>46</v>
      </c>
      <c r="O16" s="560">
        <v>11</v>
      </c>
      <c r="P16" s="560">
        <v>170</v>
      </c>
      <c r="Q16" s="560">
        <v>135</v>
      </c>
      <c r="R16" s="560">
        <v>562</v>
      </c>
      <c r="S16" s="560">
        <v>372</v>
      </c>
      <c r="T16" s="560">
        <v>12</v>
      </c>
      <c r="U16" s="560">
        <v>297</v>
      </c>
      <c r="V16" s="560">
        <v>84</v>
      </c>
      <c r="W16" s="560">
        <v>88</v>
      </c>
      <c r="X16" s="560">
        <v>20</v>
      </c>
      <c r="Y16" s="560">
        <v>2</v>
      </c>
      <c r="Z16" s="560">
        <v>0</v>
      </c>
      <c r="AA16" s="552"/>
      <c r="AC16" s="557"/>
    </row>
    <row r="17" spans="1:29" s="558" customFormat="1" ht="13.5" customHeight="1">
      <c r="A17" s="709"/>
      <c r="B17" s="820"/>
      <c r="C17" s="550" t="s">
        <v>643</v>
      </c>
      <c r="D17" s="551">
        <v>1870</v>
      </c>
      <c r="E17" s="560">
        <v>1870</v>
      </c>
      <c r="F17" s="560">
        <v>2</v>
      </c>
      <c r="G17" s="551">
        <v>0</v>
      </c>
      <c r="H17" s="551">
        <v>24</v>
      </c>
      <c r="I17" s="551">
        <v>18</v>
      </c>
      <c r="J17" s="551">
        <v>214</v>
      </c>
      <c r="K17" s="551">
        <v>259</v>
      </c>
      <c r="L17" s="551">
        <v>72</v>
      </c>
      <c r="M17" s="551">
        <v>28</v>
      </c>
      <c r="N17" s="551">
        <v>35</v>
      </c>
      <c r="O17" s="551">
        <v>10</v>
      </c>
      <c r="P17" s="551">
        <v>114</v>
      </c>
      <c r="Q17" s="551">
        <v>92</v>
      </c>
      <c r="R17" s="551">
        <v>388</v>
      </c>
      <c r="S17" s="551">
        <v>241</v>
      </c>
      <c r="T17" s="551">
        <v>8</v>
      </c>
      <c r="U17" s="551">
        <v>229</v>
      </c>
      <c r="V17" s="551">
        <v>56</v>
      </c>
      <c r="W17" s="551">
        <v>67</v>
      </c>
      <c r="X17" s="551">
        <v>12</v>
      </c>
      <c r="Y17" s="551">
        <v>1</v>
      </c>
      <c r="Z17" s="551">
        <v>0</v>
      </c>
      <c r="AA17" s="552"/>
      <c r="AC17" s="557"/>
    </row>
    <row r="18" spans="1:29" s="559" customFormat="1" ht="13.5" customHeight="1">
      <c r="A18" s="709"/>
      <c r="B18" s="820"/>
      <c r="C18" s="550" t="s">
        <v>644</v>
      </c>
      <c r="D18" s="551">
        <v>834</v>
      </c>
      <c r="E18" s="560">
        <v>834</v>
      </c>
      <c r="F18" s="560">
        <v>3</v>
      </c>
      <c r="G18" s="551">
        <v>3</v>
      </c>
      <c r="H18" s="551">
        <v>10</v>
      </c>
      <c r="I18" s="551">
        <v>5</v>
      </c>
      <c r="J18" s="551">
        <v>118</v>
      </c>
      <c r="K18" s="551">
        <v>105</v>
      </c>
      <c r="L18" s="551">
        <v>33</v>
      </c>
      <c r="M18" s="551">
        <v>11</v>
      </c>
      <c r="N18" s="551">
        <v>11</v>
      </c>
      <c r="O18" s="551">
        <v>1</v>
      </c>
      <c r="P18" s="551">
        <v>56</v>
      </c>
      <c r="Q18" s="551">
        <v>43</v>
      </c>
      <c r="R18" s="551">
        <v>174</v>
      </c>
      <c r="S18" s="551">
        <v>131</v>
      </c>
      <c r="T18" s="551">
        <v>4</v>
      </c>
      <c r="U18" s="551">
        <v>68</v>
      </c>
      <c r="V18" s="551">
        <v>28</v>
      </c>
      <c r="W18" s="551">
        <v>21</v>
      </c>
      <c r="X18" s="551">
        <v>8</v>
      </c>
      <c r="Y18" s="551">
        <v>1</v>
      </c>
      <c r="Z18" s="551">
        <v>0</v>
      </c>
      <c r="AA18" s="552"/>
      <c r="AC18" s="557"/>
    </row>
    <row r="19" spans="1:29" s="556" customFormat="1" ht="13.5" customHeight="1">
      <c r="A19" s="709"/>
      <c r="B19" s="820" t="s">
        <v>645</v>
      </c>
      <c r="C19" s="550" t="s">
        <v>642</v>
      </c>
      <c r="D19" s="551">
        <v>3500</v>
      </c>
      <c r="E19" s="560">
        <v>3489</v>
      </c>
      <c r="F19" s="560">
        <v>1</v>
      </c>
      <c r="G19" s="560">
        <v>1</v>
      </c>
      <c r="H19" s="560">
        <v>28</v>
      </c>
      <c r="I19" s="560">
        <v>30</v>
      </c>
      <c r="J19" s="560">
        <v>485</v>
      </c>
      <c r="K19" s="560">
        <v>355</v>
      </c>
      <c r="L19" s="560">
        <v>103</v>
      </c>
      <c r="M19" s="560">
        <v>54</v>
      </c>
      <c r="N19" s="560">
        <v>129</v>
      </c>
      <c r="O19" s="560">
        <v>15</v>
      </c>
      <c r="P19" s="560">
        <v>233</v>
      </c>
      <c r="Q19" s="560">
        <v>129</v>
      </c>
      <c r="R19" s="560">
        <v>715</v>
      </c>
      <c r="S19" s="560">
        <v>352</v>
      </c>
      <c r="T19" s="560">
        <v>59</v>
      </c>
      <c r="U19" s="560">
        <v>458</v>
      </c>
      <c r="V19" s="560">
        <v>86</v>
      </c>
      <c r="W19" s="560">
        <v>223</v>
      </c>
      <c r="X19" s="560">
        <v>32</v>
      </c>
      <c r="Y19" s="560">
        <v>1</v>
      </c>
      <c r="Z19" s="560">
        <v>11</v>
      </c>
      <c r="AA19" s="552"/>
      <c r="AC19" s="557"/>
    </row>
    <row r="20" spans="1:29" s="558" customFormat="1" ht="13.5" customHeight="1">
      <c r="A20" s="709"/>
      <c r="B20" s="820"/>
      <c r="C20" s="550" t="s">
        <v>643</v>
      </c>
      <c r="D20" s="551">
        <v>2266</v>
      </c>
      <c r="E20" s="560">
        <v>2256</v>
      </c>
      <c r="F20" s="560">
        <v>0</v>
      </c>
      <c r="G20" s="551">
        <v>1</v>
      </c>
      <c r="H20" s="551">
        <v>18</v>
      </c>
      <c r="I20" s="551">
        <v>18</v>
      </c>
      <c r="J20" s="551">
        <v>300</v>
      </c>
      <c r="K20" s="551">
        <v>235</v>
      </c>
      <c r="L20" s="551">
        <v>72</v>
      </c>
      <c r="M20" s="551">
        <v>39</v>
      </c>
      <c r="N20" s="551">
        <v>71</v>
      </c>
      <c r="O20" s="551">
        <v>9</v>
      </c>
      <c r="P20" s="551">
        <v>148</v>
      </c>
      <c r="Q20" s="551">
        <v>83</v>
      </c>
      <c r="R20" s="551">
        <v>467</v>
      </c>
      <c r="S20" s="551">
        <v>215</v>
      </c>
      <c r="T20" s="551">
        <v>35</v>
      </c>
      <c r="U20" s="551">
        <v>311</v>
      </c>
      <c r="V20" s="551">
        <v>58</v>
      </c>
      <c r="W20" s="551">
        <v>149</v>
      </c>
      <c r="X20" s="551">
        <v>26</v>
      </c>
      <c r="Y20" s="551">
        <v>1</v>
      </c>
      <c r="Z20" s="551">
        <v>10</v>
      </c>
      <c r="AA20" s="552"/>
      <c r="AC20" s="557"/>
    </row>
    <row r="21" spans="1:29" s="559" customFormat="1" ht="13.5" customHeight="1">
      <c r="A21" s="709"/>
      <c r="B21" s="820"/>
      <c r="C21" s="550" t="s">
        <v>644</v>
      </c>
      <c r="D21" s="551">
        <v>1234</v>
      </c>
      <c r="E21" s="560">
        <v>1233</v>
      </c>
      <c r="F21" s="560">
        <v>1</v>
      </c>
      <c r="G21" s="551">
        <v>0</v>
      </c>
      <c r="H21" s="551">
        <v>10</v>
      </c>
      <c r="I21" s="551">
        <v>12</v>
      </c>
      <c r="J21" s="551">
        <v>185</v>
      </c>
      <c r="K21" s="551">
        <v>120</v>
      </c>
      <c r="L21" s="551">
        <v>31</v>
      </c>
      <c r="M21" s="551">
        <v>15</v>
      </c>
      <c r="N21" s="551">
        <v>58</v>
      </c>
      <c r="O21" s="551">
        <v>6</v>
      </c>
      <c r="P21" s="551">
        <v>85</v>
      </c>
      <c r="Q21" s="551">
        <v>46</v>
      </c>
      <c r="R21" s="551">
        <v>248</v>
      </c>
      <c r="S21" s="551">
        <v>137</v>
      </c>
      <c r="T21" s="551">
        <v>24</v>
      </c>
      <c r="U21" s="551">
        <v>147</v>
      </c>
      <c r="V21" s="551">
        <v>28</v>
      </c>
      <c r="W21" s="551">
        <v>74</v>
      </c>
      <c r="X21" s="551">
        <v>6</v>
      </c>
      <c r="Y21" s="551">
        <v>0</v>
      </c>
      <c r="Z21" s="551">
        <v>1</v>
      </c>
      <c r="AA21" s="552"/>
      <c r="AC21" s="557"/>
    </row>
    <row r="22" spans="1:29" s="552" customFormat="1" ht="13.5" customHeight="1">
      <c r="A22" s="818" t="s">
        <v>298</v>
      </c>
      <c r="B22" s="820" t="s">
        <v>641</v>
      </c>
      <c r="C22" s="550" t="s">
        <v>642</v>
      </c>
      <c r="D22" s="551">
        <v>3094</v>
      </c>
      <c r="E22" s="560">
        <v>3093</v>
      </c>
      <c r="F22" s="560">
        <v>1</v>
      </c>
      <c r="G22" s="560">
        <v>4</v>
      </c>
      <c r="H22" s="560">
        <v>25</v>
      </c>
      <c r="I22" s="560">
        <v>28</v>
      </c>
      <c r="J22" s="560">
        <v>356</v>
      </c>
      <c r="K22" s="560">
        <v>418</v>
      </c>
      <c r="L22" s="560">
        <v>103</v>
      </c>
      <c r="M22" s="560">
        <v>52</v>
      </c>
      <c r="N22" s="560">
        <v>58</v>
      </c>
      <c r="O22" s="560">
        <v>12</v>
      </c>
      <c r="P22" s="560">
        <v>216</v>
      </c>
      <c r="Q22" s="560">
        <v>165</v>
      </c>
      <c r="R22" s="560">
        <v>654</v>
      </c>
      <c r="S22" s="560">
        <v>379</v>
      </c>
      <c r="T22" s="560">
        <v>9</v>
      </c>
      <c r="U22" s="560">
        <v>371</v>
      </c>
      <c r="V22" s="560">
        <v>105</v>
      </c>
      <c r="W22" s="560">
        <v>112</v>
      </c>
      <c r="X22" s="560">
        <v>25</v>
      </c>
      <c r="Y22" s="560">
        <v>0</v>
      </c>
      <c r="Z22" s="560">
        <v>1</v>
      </c>
      <c r="AC22" s="557"/>
    </row>
    <row r="23" spans="1:29" s="553" customFormat="1" ht="13.5" customHeight="1">
      <c r="A23" s="818"/>
      <c r="B23" s="820"/>
      <c r="C23" s="550" t="s">
        <v>643</v>
      </c>
      <c r="D23" s="551">
        <v>1929</v>
      </c>
      <c r="E23" s="560">
        <v>1929</v>
      </c>
      <c r="F23" s="560">
        <v>0</v>
      </c>
      <c r="G23" s="551">
        <v>3</v>
      </c>
      <c r="H23" s="551">
        <v>15</v>
      </c>
      <c r="I23" s="551">
        <v>14</v>
      </c>
      <c r="J23" s="551">
        <v>212</v>
      </c>
      <c r="K23" s="551">
        <v>254</v>
      </c>
      <c r="L23" s="551">
        <v>61</v>
      </c>
      <c r="M23" s="551">
        <v>34</v>
      </c>
      <c r="N23" s="551">
        <v>31</v>
      </c>
      <c r="O23" s="551">
        <v>9</v>
      </c>
      <c r="P23" s="551">
        <v>130</v>
      </c>
      <c r="Q23" s="551">
        <v>89</v>
      </c>
      <c r="R23" s="551">
        <v>384</v>
      </c>
      <c r="S23" s="551">
        <v>238</v>
      </c>
      <c r="T23" s="551">
        <v>2</v>
      </c>
      <c r="U23" s="551">
        <v>266</v>
      </c>
      <c r="V23" s="551">
        <v>77</v>
      </c>
      <c r="W23" s="551">
        <v>90</v>
      </c>
      <c r="X23" s="551">
        <v>20</v>
      </c>
      <c r="Y23" s="551">
        <v>0</v>
      </c>
      <c r="Z23" s="551">
        <v>0</v>
      </c>
      <c r="AA23" s="552"/>
      <c r="AC23" s="557"/>
    </row>
    <row r="24" spans="1:29" s="555" customFormat="1" ht="13.5" customHeight="1">
      <c r="A24" s="818"/>
      <c r="B24" s="820"/>
      <c r="C24" s="550" t="s">
        <v>644</v>
      </c>
      <c r="D24" s="551">
        <v>1165</v>
      </c>
      <c r="E24" s="560">
        <v>1164</v>
      </c>
      <c r="F24" s="560">
        <v>1</v>
      </c>
      <c r="G24" s="551">
        <v>1</v>
      </c>
      <c r="H24" s="551">
        <v>10</v>
      </c>
      <c r="I24" s="551">
        <v>14</v>
      </c>
      <c r="J24" s="551">
        <v>144</v>
      </c>
      <c r="K24" s="551">
        <v>164</v>
      </c>
      <c r="L24" s="551">
        <v>42</v>
      </c>
      <c r="M24" s="551">
        <v>18</v>
      </c>
      <c r="N24" s="551">
        <v>27</v>
      </c>
      <c r="O24" s="551">
        <v>3</v>
      </c>
      <c r="P24" s="551">
        <v>86</v>
      </c>
      <c r="Q24" s="551">
        <v>76</v>
      </c>
      <c r="R24" s="551">
        <v>270</v>
      </c>
      <c r="S24" s="551">
        <v>141</v>
      </c>
      <c r="T24" s="551">
        <v>7</v>
      </c>
      <c r="U24" s="551">
        <v>105</v>
      </c>
      <c r="V24" s="551">
        <v>28</v>
      </c>
      <c r="W24" s="551">
        <v>22</v>
      </c>
      <c r="X24" s="551">
        <v>5</v>
      </c>
      <c r="Y24" s="551">
        <v>0</v>
      </c>
      <c r="Z24" s="551">
        <v>1</v>
      </c>
      <c r="AA24" s="552"/>
      <c r="AC24" s="557"/>
    </row>
    <row r="25" spans="1:29" s="556" customFormat="1" ht="13.5" customHeight="1">
      <c r="A25" s="818"/>
      <c r="B25" s="820" t="s">
        <v>645</v>
      </c>
      <c r="C25" s="550" t="s">
        <v>642</v>
      </c>
      <c r="D25" s="551">
        <v>4072</v>
      </c>
      <c r="E25" s="560">
        <v>4066</v>
      </c>
      <c r="F25" s="560">
        <v>0</v>
      </c>
      <c r="G25" s="560">
        <v>1</v>
      </c>
      <c r="H25" s="560">
        <v>31</v>
      </c>
      <c r="I25" s="560">
        <v>27</v>
      </c>
      <c r="J25" s="560">
        <v>559</v>
      </c>
      <c r="K25" s="560">
        <v>419</v>
      </c>
      <c r="L25" s="560">
        <v>103</v>
      </c>
      <c r="M25" s="560">
        <v>48</v>
      </c>
      <c r="N25" s="560">
        <v>100</v>
      </c>
      <c r="O25" s="560">
        <v>8</v>
      </c>
      <c r="P25" s="560">
        <v>275</v>
      </c>
      <c r="Q25" s="560">
        <v>162</v>
      </c>
      <c r="R25" s="560">
        <v>780</v>
      </c>
      <c r="S25" s="560">
        <v>341</v>
      </c>
      <c r="T25" s="560">
        <v>86</v>
      </c>
      <c r="U25" s="560">
        <v>568</v>
      </c>
      <c r="V25" s="560">
        <v>115</v>
      </c>
      <c r="W25" s="560">
        <v>393</v>
      </c>
      <c r="X25" s="560">
        <v>48</v>
      </c>
      <c r="Y25" s="560">
        <v>2</v>
      </c>
      <c r="Z25" s="560">
        <v>6</v>
      </c>
      <c r="AA25" s="552"/>
      <c r="AC25" s="557"/>
    </row>
    <row r="26" spans="1:29" s="558" customFormat="1" ht="13.5" customHeight="1">
      <c r="A26" s="818"/>
      <c r="B26" s="820"/>
      <c r="C26" s="550" t="s">
        <v>643</v>
      </c>
      <c r="D26" s="551">
        <v>2332</v>
      </c>
      <c r="E26" s="560">
        <v>2326</v>
      </c>
      <c r="F26" s="560">
        <v>0</v>
      </c>
      <c r="G26" s="560">
        <v>1</v>
      </c>
      <c r="H26" s="551">
        <v>14</v>
      </c>
      <c r="I26" s="551">
        <v>13</v>
      </c>
      <c r="J26" s="551">
        <v>304</v>
      </c>
      <c r="K26" s="551">
        <v>238</v>
      </c>
      <c r="L26" s="551">
        <v>57</v>
      </c>
      <c r="M26" s="551">
        <v>31</v>
      </c>
      <c r="N26" s="551">
        <v>45</v>
      </c>
      <c r="O26" s="551">
        <v>5</v>
      </c>
      <c r="P26" s="551">
        <v>175</v>
      </c>
      <c r="Q26" s="551">
        <v>98</v>
      </c>
      <c r="R26" s="551">
        <v>472</v>
      </c>
      <c r="S26" s="551">
        <v>209</v>
      </c>
      <c r="T26" s="551">
        <v>38</v>
      </c>
      <c r="U26" s="551">
        <v>332</v>
      </c>
      <c r="V26" s="551">
        <v>68</v>
      </c>
      <c r="W26" s="551">
        <v>198</v>
      </c>
      <c r="X26" s="551">
        <v>28</v>
      </c>
      <c r="Y26" s="551">
        <v>0</v>
      </c>
      <c r="Z26" s="551">
        <v>6</v>
      </c>
      <c r="AA26" s="552"/>
      <c r="AC26" s="557"/>
    </row>
    <row r="27" spans="1:29" s="559" customFormat="1" ht="13.5" customHeight="1">
      <c r="A27" s="818"/>
      <c r="B27" s="820"/>
      <c r="C27" s="550" t="s">
        <v>644</v>
      </c>
      <c r="D27" s="551">
        <v>1740</v>
      </c>
      <c r="E27" s="560">
        <v>1740</v>
      </c>
      <c r="F27" s="560">
        <v>0</v>
      </c>
      <c r="G27" s="560">
        <v>0</v>
      </c>
      <c r="H27" s="551">
        <v>17</v>
      </c>
      <c r="I27" s="551">
        <v>14</v>
      </c>
      <c r="J27" s="551">
        <v>255</v>
      </c>
      <c r="K27" s="551">
        <v>181</v>
      </c>
      <c r="L27" s="551">
        <v>46</v>
      </c>
      <c r="M27" s="551">
        <v>17</v>
      </c>
      <c r="N27" s="551">
        <v>55</v>
      </c>
      <c r="O27" s="551">
        <v>3</v>
      </c>
      <c r="P27" s="551">
        <v>100</v>
      </c>
      <c r="Q27" s="551">
        <v>64</v>
      </c>
      <c r="R27" s="551">
        <v>308</v>
      </c>
      <c r="S27" s="551">
        <v>132</v>
      </c>
      <c r="T27" s="551">
        <v>48</v>
      </c>
      <c r="U27" s="551">
        <v>236</v>
      </c>
      <c r="V27" s="551">
        <v>47</v>
      </c>
      <c r="W27" s="551">
        <v>195</v>
      </c>
      <c r="X27" s="551">
        <v>20</v>
      </c>
      <c r="Y27" s="551">
        <v>2</v>
      </c>
      <c r="Z27" s="551">
        <v>0</v>
      </c>
      <c r="AA27" s="552"/>
      <c r="AC27" s="557"/>
    </row>
    <row r="28" spans="1:29" s="556" customFormat="1" ht="13.5" customHeight="1">
      <c r="A28" s="818" t="s">
        <v>299</v>
      </c>
      <c r="B28" s="820" t="s">
        <v>641</v>
      </c>
      <c r="C28" s="550" t="s">
        <v>642</v>
      </c>
      <c r="D28" s="551">
        <v>2554</v>
      </c>
      <c r="E28" s="560">
        <v>2552</v>
      </c>
      <c r="F28" s="560">
        <v>0</v>
      </c>
      <c r="G28" s="560">
        <v>3</v>
      </c>
      <c r="H28" s="560">
        <v>17</v>
      </c>
      <c r="I28" s="560">
        <v>22</v>
      </c>
      <c r="J28" s="560">
        <v>182</v>
      </c>
      <c r="K28" s="560">
        <v>234</v>
      </c>
      <c r="L28" s="560">
        <v>63</v>
      </c>
      <c r="M28" s="560">
        <v>35</v>
      </c>
      <c r="N28" s="560">
        <v>21</v>
      </c>
      <c r="O28" s="560">
        <v>8</v>
      </c>
      <c r="P28" s="560">
        <v>147</v>
      </c>
      <c r="Q28" s="560">
        <v>119</v>
      </c>
      <c r="R28" s="560">
        <v>567</v>
      </c>
      <c r="S28" s="560">
        <v>418</v>
      </c>
      <c r="T28" s="560">
        <v>13</v>
      </c>
      <c r="U28" s="560">
        <v>384</v>
      </c>
      <c r="V28" s="560">
        <v>117</v>
      </c>
      <c r="W28" s="560">
        <v>166</v>
      </c>
      <c r="X28" s="560">
        <v>33</v>
      </c>
      <c r="Y28" s="560">
        <v>3</v>
      </c>
      <c r="Z28" s="560">
        <v>2</v>
      </c>
      <c r="AA28" s="552"/>
      <c r="AC28" s="557"/>
    </row>
    <row r="29" spans="1:29" s="558" customFormat="1" ht="13.5" customHeight="1">
      <c r="A29" s="818"/>
      <c r="B29" s="820"/>
      <c r="C29" s="550" t="s">
        <v>643</v>
      </c>
      <c r="D29" s="551">
        <v>1496</v>
      </c>
      <c r="E29" s="560">
        <v>1494</v>
      </c>
      <c r="F29" s="560">
        <v>0</v>
      </c>
      <c r="G29" s="551">
        <v>2</v>
      </c>
      <c r="H29" s="551">
        <v>9</v>
      </c>
      <c r="I29" s="551">
        <v>9</v>
      </c>
      <c r="J29" s="551">
        <v>91</v>
      </c>
      <c r="K29" s="551">
        <v>122</v>
      </c>
      <c r="L29" s="551">
        <v>21</v>
      </c>
      <c r="M29" s="551">
        <v>19</v>
      </c>
      <c r="N29" s="551">
        <v>13</v>
      </c>
      <c r="O29" s="551">
        <v>3</v>
      </c>
      <c r="P29" s="551">
        <v>89</v>
      </c>
      <c r="Q29" s="551">
        <v>51</v>
      </c>
      <c r="R29" s="551">
        <v>334</v>
      </c>
      <c r="S29" s="551">
        <v>219</v>
      </c>
      <c r="T29" s="551">
        <v>6</v>
      </c>
      <c r="U29" s="551">
        <v>258</v>
      </c>
      <c r="V29" s="551">
        <v>87</v>
      </c>
      <c r="W29" s="551">
        <v>136</v>
      </c>
      <c r="X29" s="551">
        <v>22</v>
      </c>
      <c r="Y29" s="551">
        <v>3</v>
      </c>
      <c r="Z29" s="551">
        <v>2</v>
      </c>
      <c r="AA29" s="552"/>
      <c r="AC29" s="557"/>
    </row>
    <row r="30" spans="1:29" s="559" customFormat="1" ht="13.5" customHeight="1">
      <c r="A30" s="818"/>
      <c r="B30" s="820"/>
      <c r="C30" s="550" t="s">
        <v>644</v>
      </c>
      <c r="D30" s="551">
        <v>1058</v>
      </c>
      <c r="E30" s="560">
        <v>1058</v>
      </c>
      <c r="F30" s="560">
        <v>0</v>
      </c>
      <c r="G30" s="551">
        <v>1</v>
      </c>
      <c r="H30" s="551">
        <v>8</v>
      </c>
      <c r="I30" s="551">
        <v>13</v>
      </c>
      <c r="J30" s="551">
        <v>91</v>
      </c>
      <c r="K30" s="551">
        <v>112</v>
      </c>
      <c r="L30" s="551">
        <v>42</v>
      </c>
      <c r="M30" s="551">
        <v>16</v>
      </c>
      <c r="N30" s="551">
        <v>8</v>
      </c>
      <c r="O30" s="551">
        <v>5</v>
      </c>
      <c r="P30" s="551">
        <v>58</v>
      </c>
      <c r="Q30" s="551">
        <v>68</v>
      </c>
      <c r="R30" s="551">
        <v>233</v>
      </c>
      <c r="S30" s="551">
        <v>199</v>
      </c>
      <c r="T30" s="551">
        <v>7</v>
      </c>
      <c r="U30" s="551">
        <v>126</v>
      </c>
      <c r="V30" s="551">
        <v>30</v>
      </c>
      <c r="W30" s="551">
        <v>30</v>
      </c>
      <c r="X30" s="551">
        <v>11</v>
      </c>
      <c r="Y30" s="551">
        <v>0</v>
      </c>
      <c r="Z30" s="551">
        <v>0</v>
      </c>
      <c r="AA30" s="552"/>
      <c r="AC30" s="557"/>
    </row>
    <row r="31" spans="1:29" s="556" customFormat="1" ht="13.5" customHeight="1">
      <c r="A31" s="818" t="s">
        <v>646</v>
      </c>
      <c r="B31" s="820" t="s">
        <v>645</v>
      </c>
      <c r="C31" s="550" t="s">
        <v>642</v>
      </c>
      <c r="D31" s="551">
        <v>2928</v>
      </c>
      <c r="E31" s="560">
        <v>2915</v>
      </c>
      <c r="F31" s="560">
        <v>1</v>
      </c>
      <c r="G31" s="560">
        <v>1</v>
      </c>
      <c r="H31" s="560">
        <v>16</v>
      </c>
      <c r="I31" s="560">
        <v>24</v>
      </c>
      <c r="J31" s="560">
        <v>269</v>
      </c>
      <c r="K31" s="560">
        <v>245</v>
      </c>
      <c r="L31" s="560">
        <v>70</v>
      </c>
      <c r="M31" s="560">
        <v>31</v>
      </c>
      <c r="N31" s="560">
        <v>87</v>
      </c>
      <c r="O31" s="560">
        <v>16</v>
      </c>
      <c r="P31" s="560">
        <v>119</v>
      </c>
      <c r="Q31" s="560">
        <v>107</v>
      </c>
      <c r="R31" s="560">
        <v>511</v>
      </c>
      <c r="S31" s="560">
        <v>365</v>
      </c>
      <c r="T31" s="560">
        <v>69</v>
      </c>
      <c r="U31" s="560">
        <v>485</v>
      </c>
      <c r="V31" s="560">
        <v>96</v>
      </c>
      <c r="W31" s="560">
        <v>345</v>
      </c>
      <c r="X31" s="560">
        <v>56</v>
      </c>
      <c r="Y31" s="560">
        <v>2</v>
      </c>
      <c r="Z31" s="560">
        <v>13</v>
      </c>
      <c r="AA31" s="552"/>
      <c r="AC31" s="557"/>
    </row>
    <row r="32" spans="1:29" s="558" customFormat="1" ht="13.5" customHeight="1">
      <c r="A32" s="818"/>
      <c r="B32" s="820"/>
      <c r="C32" s="550" t="s">
        <v>643</v>
      </c>
      <c r="D32" s="551">
        <v>1503</v>
      </c>
      <c r="E32" s="560">
        <v>1493</v>
      </c>
      <c r="F32" s="560">
        <v>0</v>
      </c>
      <c r="G32" s="551">
        <v>0</v>
      </c>
      <c r="H32" s="551">
        <v>7</v>
      </c>
      <c r="I32" s="551">
        <v>9</v>
      </c>
      <c r="J32" s="551">
        <v>141</v>
      </c>
      <c r="K32" s="551">
        <v>131</v>
      </c>
      <c r="L32" s="551">
        <v>33</v>
      </c>
      <c r="M32" s="551">
        <v>12</v>
      </c>
      <c r="N32" s="551">
        <v>33</v>
      </c>
      <c r="O32" s="551">
        <v>6</v>
      </c>
      <c r="P32" s="551">
        <v>60</v>
      </c>
      <c r="Q32" s="551">
        <v>53</v>
      </c>
      <c r="R32" s="551">
        <v>255</v>
      </c>
      <c r="S32" s="551">
        <v>165</v>
      </c>
      <c r="T32" s="551">
        <v>30</v>
      </c>
      <c r="U32" s="551">
        <v>259</v>
      </c>
      <c r="V32" s="551">
        <v>41</v>
      </c>
      <c r="W32" s="551">
        <v>223</v>
      </c>
      <c r="X32" s="551">
        <v>34</v>
      </c>
      <c r="Y32" s="551">
        <v>1</v>
      </c>
      <c r="Z32" s="551">
        <v>10</v>
      </c>
      <c r="AA32" s="552"/>
      <c r="AC32" s="557"/>
    </row>
    <row r="33" spans="1:29" s="559" customFormat="1" ht="13.5" customHeight="1">
      <c r="A33" s="818"/>
      <c r="B33" s="820"/>
      <c r="C33" s="550" t="s">
        <v>644</v>
      </c>
      <c r="D33" s="551">
        <v>1425</v>
      </c>
      <c r="E33" s="560">
        <v>1422</v>
      </c>
      <c r="F33" s="560">
        <v>1</v>
      </c>
      <c r="G33" s="551">
        <v>1</v>
      </c>
      <c r="H33" s="551">
        <v>9</v>
      </c>
      <c r="I33" s="551">
        <v>15</v>
      </c>
      <c r="J33" s="551">
        <v>128</v>
      </c>
      <c r="K33" s="551">
        <v>114</v>
      </c>
      <c r="L33" s="551">
        <v>37</v>
      </c>
      <c r="M33" s="551">
        <v>19</v>
      </c>
      <c r="N33" s="551">
        <v>54</v>
      </c>
      <c r="O33" s="551">
        <v>10</v>
      </c>
      <c r="P33" s="551">
        <v>59</v>
      </c>
      <c r="Q33" s="551">
        <v>54</v>
      </c>
      <c r="R33" s="551">
        <v>256</v>
      </c>
      <c r="S33" s="551">
        <v>200</v>
      </c>
      <c r="T33" s="551">
        <v>39</v>
      </c>
      <c r="U33" s="551">
        <v>226</v>
      </c>
      <c r="V33" s="551">
        <v>55</v>
      </c>
      <c r="W33" s="551">
        <v>122</v>
      </c>
      <c r="X33" s="551">
        <v>22</v>
      </c>
      <c r="Y33" s="551">
        <v>1</v>
      </c>
      <c r="Z33" s="551">
        <v>3</v>
      </c>
      <c r="AA33" s="552"/>
      <c r="AC33" s="557"/>
    </row>
    <row r="34" spans="1:29" s="556" customFormat="1" ht="13.5" customHeight="1">
      <c r="A34" s="818" t="s">
        <v>300</v>
      </c>
      <c r="B34" s="820" t="s">
        <v>641</v>
      </c>
      <c r="C34" s="550" t="s">
        <v>642</v>
      </c>
      <c r="D34" s="551">
        <v>1537</v>
      </c>
      <c r="E34" s="560">
        <v>1536</v>
      </c>
      <c r="F34" s="560">
        <v>1</v>
      </c>
      <c r="G34" s="560">
        <v>0</v>
      </c>
      <c r="H34" s="560">
        <v>13</v>
      </c>
      <c r="I34" s="560">
        <v>11</v>
      </c>
      <c r="J34" s="560">
        <v>130</v>
      </c>
      <c r="K34" s="560">
        <v>197</v>
      </c>
      <c r="L34" s="560">
        <v>49</v>
      </c>
      <c r="M34" s="560">
        <v>27</v>
      </c>
      <c r="N34" s="560">
        <v>24</v>
      </c>
      <c r="O34" s="560">
        <v>6</v>
      </c>
      <c r="P34" s="560">
        <v>111</v>
      </c>
      <c r="Q34" s="560">
        <v>71</v>
      </c>
      <c r="R34" s="560">
        <v>322</v>
      </c>
      <c r="S34" s="560">
        <v>213</v>
      </c>
      <c r="T34" s="560">
        <v>4</v>
      </c>
      <c r="U34" s="560">
        <v>232</v>
      </c>
      <c r="V34" s="560">
        <v>43</v>
      </c>
      <c r="W34" s="560">
        <v>68</v>
      </c>
      <c r="X34" s="560">
        <v>13</v>
      </c>
      <c r="Y34" s="560">
        <v>1</v>
      </c>
      <c r="Z34" s="560">
        <v>1</v>
      </c>
      <c r="AA34" s="552"/>
      <c r="AC34" s="557"/>
    </row>
    <row r="35" spans="1:29" s="558" customFormat="1" ht="13.5" customHeight="1">
      <c r="A35" s="818"/>
      <c r="B35" s="820"/>
      <c r="C35" s="550" t="s">
        <v>643</v>
      </c>
      <c r="D35" s="551">
        <v>963</v>
      </c>
      <c r="E35" s="560">
        <v>962</v>
      </c>
      <c r="F35" s="560">
        <v>0</v>
      </c>
      <c r="G35" s="551">
        <v>0</v>
      </c>
      <c r="H35" s="551">
        <v>6</v>
      </c>
      <c r="I35" s="551">
        <v>3</v>
      </c>
      <c r="J35" s="551">
        <v>81</v>
      </c>
      <c r="K35" s="551">
        <v>113</v>
      </c>
      <c r="L35" s="551">
        <v>32</v>
      </c>
      <c r="M35" s="551">
        <v>16</v>
      </c>
      <c r="N35" s="551">
        <v>13</v>
      </c>
      <c r="O35" s="551">
        <v>3</v>
      </c>
      <c r="P35" s="551">
        <v>71</v>
      </c>
      <c r="Q35" s="551">
        <v>40</v>
      </c>
      <c r="R35" s="551">
        <v>188</v>
      </c>
      <c r="S35" s="551">
        <v>142</v>
      </c>
      <c r="T35" s="551">
        <v>1</v>
      </c>
      <c r="U35" s="551">
        <v>158</v>
      </c>
      <c r="V35" s="551">
        <v>33</v>
      </c>
      <c r="W35" s="551">
        <v>51</v>
      </c>
      <c r="X35" s="551">
        <v>10</v>
      </c>
      <c r="Y35" s="560">
        <v>1</v>
      </c>
      <c r="Z35" s="551">
        <v>1</v>
      </c>
      <c r="AA35" s="552"/>
      <c r="AC35" s="557"/>
    </row>
    <row r="36" spans="1:29" s="559" customFormat="1" ht="13.5" customHeight="1">
      <c r="A36" s="818"/>
      <c r="B36" s="820"/>
      <c r="C36" s="550" t="s">
        <v>644</v>
      </c>
      <c r="D36" s="551">
        <v>574</v>
      </c>
      <c r="E36" s="560">
        <v>574</v>
      </c>
      <c r="F36" s="560">
        <v>1</v>
      </c>
      <c r="G36" s="551">
        <v>0</v>
      </c>
      <c r="H36" s="551">
        <v>7</v>
      </c>
      <c r="I36" s="551">
        <v>8</v>
      </c>
      <c r="J36" s="551">
        <v>49</v>
      </c>
      <c r="K36" s="551">
        <v>84</v>
      </c>
      <c r="L36" s="551">
        <v>17</v>
      </c>
      <c r="M36" s="551">
        <v>11</v>
      </c>
      <c r="N36" s="551">
        <v>11</v>
      </c>
      <c r="O36" s="551">
        <v>3</v>
      </c>
      <c r="P36" s="551">
        <v>40</v>
      </c>
      <c r="Q36" s="551">
        <v>31</v>
      </c>
      <c r="R36" s="551">
        <v>134</v>
      </c>
      <c r="S36" s="551">
        <v>71</v>
      </c>
      <c r="T36" s="551">
        <v>3</v>
      </c>
      <c r="U36" s="551">
        <v>74</v>
      </c>
      <c r="V36" s="551">
        <v>10</v>
      </c>
      <c r="W36" s="551">
        <v>17</v>
      </c>
      <c r="X36" s="551">
        <v>3</v>
      </c>
      <c r="Y36" s="560">
        <v>0</v>
      </c>
      <c r="Z36" s="551">
        <v>0</v>
      </c>
      <c r="AA36" s="552"/>
      <c r="AC36" s="557"/>
    </row>
    <row r="37" spans="1:29" s="556" customFormat="1" ht="13.5" customHeight="1">
      <c r="A37" s="818"/>
      <c r="B37" s="820" t="s">
        <v>645</v>
      </c>
      <c r="C37" s="550" t="s">
        <v>642</v>
      </c>
      <c r="D37" s="551">
        <v>1863</v>
      </c>
      <c r="E37" s="560">
        <v>1861</v>
      </c>
      <c r="F37" s="560">
        <v>0</v>
      </c>
      <c r="G37" s="560">
        <v>0</v>
      </c>
      <c r="H37" s="560">
        <v>19</v>
      </c>
      <c r="I37" s="560">
        <v>13</v>
      </c>
      <c r="J37" s="560">
        <v>217</v>
      </c>
      <c r="K37" s="560">
        <v>173</v>
      </c>
      <c r="L37" s="560">
        <v>40</v>
      </c>
      <c r="M37" s="560">
        <v>27</v>
      </c>
      <c r="N37" s="560">
        <v>59</v>
      </c>
      <c r="O37" s="560">
        <v>6</v>
      </c>
      <c r="P37" s="560">
        <v>120</v>
      </c>
      <c r="Q37" s="560">
        <v>71</v>
      </c>
      <c r="R37" s="560">
        <v>395</v>
      </c>
      <c r="S37" s="560">
        <v>181</v>
      </c>
      <c r="T37" s="560">
        <v>32</v>
      </c>
      <c r="U37" s="560">
        <v>288</v>
      </c>
      <c r="V37" s="560">
        <v>49</v>
      </c>
      <c r="W37" s="560">
        <v>144</v>
      </c>
      <c r="X37" s="560">
        <v>27</v>
      </c>
      <c r="Y37" s="560">
        <v>0</v>
      </c>
      <c r="Z37" s="560">
        <v>2</v>
      </c>
      <c r="AA37" s="552"/>
      <c r="AC37" s="557"/>
    </row>
    <row r="38" spans="1:29" s="558" customFormat="1" ht="13.5" customHeight="1">
      <c r="A38" s="818"/>
      <c r="B38" s="820"/>
      <c r="C38" s="550" t="s">
        <v>643</v>
      </c>
      <c r="D38" s="561">
        <v>1074</v>
      </c>
      <c r="E38" s="560">
        <v>1072</v>
      </c>
      <c r="F38" s="560">
        <v>0</v>
      </c>
      <c r="G38" s="551">
        <v>0</v>
      </c>
      <c r="H38" s="551">
        <v>9</v>
      </c>
      <c r="I38" s="551">
        <v>6</v>
      </c>
      <c r="J38" s="551">
        <v>112</v>
      </c>
      <c r="K38" s="551">
        <v>102</v>
      </c>
      <c r="L38" s="551">
        <v>26</v>
      </c>
      <c r="M38" s="551">
        <v>13</v>
      </c>
      <c r="N38" s="551">
        <v>30</v>
      </c>
      <c r="O38" s="551">
        <v>2</v>
      </c>
      <c r="P38" s="551">
        <v>64</v>
      </c>
      <c r="Q38" s="551">
        <v>31</v>
      </c>
      <c r="R38" s="551">
        <v>246</v>
      </c>
      <c r="S38" s="551">
        <v>96</v>
      </c>
      <c r="T38" s="551">
        <v>16</v>
      </c>
      <c r="U38" s="551">
        <v>182</v>
      </c>
      <c r="V38" s="551">
        <v>28</v>
      </c>
      <c r="W38" s="551">
        <v>89</v>
      </c>
      <c r="X38" s="551">
        <v>20</v>
      </c>
      <c r="Y38" s="551">
        <v>0</v>
      </c>
      <c r="Z38" s="551">
        <v>2</v>
      </c>
      <c r="AA38" s="552"/>
      <c r="AC38" s="557"/>
    </row>
    <row r="39" spans="1:29" s="559" customFormat="1" ht="13.5" customHeight="1">
      <c r="A39" s="818"/>
      <c r="B39" s="820"/>
      <c r="C39" s="550" t="s">
        <v>644</v>
      </c>
      <c r="D39" s="551">
        <v>789</v>
      </c>
      <c r="E39" s="560">
        <v>789</v>
      </c>
      <c r="F39" s="560">
        <v>0</v>
      </c>
      <c r="G39" s="551">
        <v>0</v>
      </c>
      <c r="H39" s="551">
        <v>10</v>
      </c>
      <c r="I39" s="551">
        <v>7</v>
      </c>
      <c r="J39" s="551">
        <v>105</v>
      </c>
      <c r="K39" s="551">
        <v>71</v>
      </c>
      <c r="L39" s="551">
        <v>14</v>
      </c>
      <c r="M39" s="551">
        <v>14</v>
      </c>
      <c r="N39" s="551">
        <v>29</v>
      </c>
      <c r="O39" s="551">
        <v>4</v>
      </c>
      <c r="P39" s="551">
        <v>56</v>
      </c>
      <c r="Q39" s="551">
        <v>40</v>
      </c>
      <c r="R39" s="551">
        <v>149</v>
      </c>
      <c r="S39" s="551">
        <v>85</v>
      </c>
      <c r="T39" s="551">
        <v>16</v>
      </c>
      <c r="U39" s="551">
        <v>106</v>
      </c>
      <c r="V39" s="551">
        <v>21</v>
      </c>
      <c r="W39" s="551">
        <v>55</v>
      </c>
      <c r="X39" s="551">
        <v>7</v>
      </c>
      <c r="Y39" s="551">
        <v>0</v>
      </c>
      <c r="Z39" s="551">
        <v>0</v>
      </c>
      <c r="AA39" s="552"/>
      <c r="AC39" s="557"/>
    </row>
    <row r="40" spans="1:29" s="556" customFormat="1" ht="13.5" customHeight="1">
      <c r="A40" s="818" t="s">
        <v>301</v>
      </c>
      <c r="B40" s="820" t="s">
        <v>641</v>
      </c>
      <c r="C40" s="550" t="s">
        <v>642</v>
      </c>
      <c r="D40" s="551">
        <v>1751</v>
      </c>
      <c r="E40" s="560">
        <v>1750</v>
      </c>
      <c r="F40" s="560">
        <v>1</v>
      </c>
      <c r="G40" s="560">
        <v>0</v>
      </c>
      <c r="H40" s="560">
        <v>15</v>
      </c>
      <c r="I40" s="560">
        <v>8</v>
      </c>
      <c r="J40" s="560">
        <v>147</v>
      </c>
      <c r="K40" s="560">
        <v>198</v>
      </c>
      <c r="L40" s="560">
        <v>52</v>
      </c>
      <c r="M40" s="560">
        <v>26</v>
      </c>
      <c r="N40" s="560">
        <v>30</v>
      </c>
      <c r="O40" s="560">
        <v>8</v>
      </c>
      <c r="P40" s="560">
        <v>130</v>
      </c>
      <c r="Q40" s="560">
        <v>115</v>
      </c>
      <c r="R40" s="560">
        <v>352</v>
      </c>
      <c r="S40" s="560">
        <v>229</v>
      </c>
      <c r="T40" s="560">
        <v>7</v>
      </c>
      <c r="U40" s="560">
        <v>262</v>
      </c>
      <c r="V40" s="560">
        <v>68</v>
      </c>
      <c r="W40" s="560">
        <v>81</v>
      </c>
      <c r="X40" s="560">
        <v>21</v>
      </c>
      <c r="Y40" s="560">
        <v>0</v>
      </c>
      <c r="Z40" s="560">
        <v>1</v>
      </c>
      <c r="AA40" s="552"/>
      <c r="AC40" s="557"/>
    </row>
    <row r="41" spans="1:29" s="558" customFormat="1" ht="13.5" customHeight="1">
      <c r="A41" s="818"/>
      <c r="B41" s="820"/>
      <c r="C41" s="550" t="s">
        <v>643</v>
      </c>
      <c r="D41" s="551">
        <v>1299</v>
      </c>
      <c r="E41" s="560">
        <v>1298</v>
      </c>
      <c r="F41" s="560">
        <v>1</v>
      </c>
      <c r="G41" s="560">
        <v>0</v>
      </c>
      <c r="H41" s="551">
        <v>11</v>
      </c>
      <c r="I41" s="551">
        <v>6</v>
      </c>
      <c r="J41" s="551">
        <v>106</v>
      </c>
      <c r="K41" s="551">
        <v>133</v>
      </c>
      <c r="L41" s="551">
        <v>41</v>
      </c>
      <c r="M41" s="551">
        <v>20</v>
      </c>
      <c r="N41" s="551">
        <v>24</v>
      </c>
      <c r="O41" s="551">
        <v>6</v>
      </c>
      <c r="P41" s="551">
        <v>103</v>
      </c>
      <c r="Q41" s="551">
        <v>82</v>
      </c>
      <c r="R41" s="551">
        <v>241</v>
      </c>
      <c r="S41" s="551">
        <v>171</v>
      </c>
      <c r="T41" s="551">
        <v>3</v>
      </c>
      <c r="U41" s="551">
        <v>208</v>
      </c>
      <c r="V41" s="551">
        <v>56</v>
      </c>
      <c r="W41" s="551">
        <v>71</v>
      </c>
      <c r="X41" s="551">
        <v>15</v>
      </c>
      <c r="Y41" s="551">
        <v>0</v>
      </c>
      <c r="Z41" s="551">
        <v>1</v>
      </c>
      <c r="AA41" s="552"/>
      <c r="AC41" s="557"/>
    </row>
    <row r="42" spans="1:29" s="559" customFormat="1" ht="13.5" customHeight="1">
      <c r="A42" s="818"/>
      <c r="B42" s="820"/>
      <c r="C42" s="550" t="s">
        <v>644</v>
      </c>
      <c r="D42" s="551">
        <v>452</v>
      </c>
      <c r="E42" s="560">
        <v>452</v>
      </c>
      <c r="F42" s="560">
        <v>0</v>
      </c>
      <c r="G42" s="560">
        <v>0</v>
      </c>
      <c r="H42" s="551">
        <v>4</v>
      </c>
      <c r="I42" s="551">
        <v>2</v>
      </c>
      <c r="J42" s="551">
        <v>41</v>
      </c>
      <c r="K42" s="551">
        <v>65</v>
      </c>
      <c r="L42" s="551">
        <v>11</v>
      </c>
      <c r="M42" s="551">
        <v>6</v>
      </c>
      <c r="N42" s="551">
        <v>6</v>
      </c>
      <c r="O42" s="551">
        <v>2</v>
      </c>
      <c r="P42" s="551">
        <v>27</v>
      </c>
      <c r="Q42" s="551">
        <v>33</v>
      </c>
      <c r="R42" s="551">
        <v>111</v>
      </c>
      <c r="S42" s="551">
        <v>58</v>
      </c>
      <c r="T42" s="551">
        <v>4</v>
      </c>
      <c r="U42" s="551">
        <v>54</v>
      </c>
      <c r="V42" s="551">
        <v>12</v>
      </c>
      <c r="W42" s="551">
        <v>10</v>
      </c>
      <c r="X42" s="551">
        <v>6</v>
      </c>
      <c r="Y42" s="551">
        <v>0</v>
      </c>
      <c r="Z42" s="551">
        <v>0</v>
      </c>
      <c r="AA42" s="552"/>
      <c r="AC42" s="557"/>
    </row>
    <row r="43" spans="1:29" s="556" customFormat="1" ht="13.5" customHeight="1">
      <c r="A43" s="818" t="s">
        <v>647</v>
      </c>
      <c r="B43" s="820" t="s">
        <v>645</v>
      </c>
      <c r="C43" s="550" t="s">
        <v>642</v>
      </c>
      <c r="D43" s="551">
        <v>1923</v>
      </c>
      <c r="E43" s="560">
        <v>1920</v>
      </c>
      <c r="F43" s="560">
        <v>1</v>
      </c>
      <c r="G43" s="560">
        <v>0</v>
      </c>
      <c r="H43" s="560">
        <v>5</v>
      </c>
      <c r="I43" s="560">
        <v>15</v>
      </c>
      <c r="J43" s="560">
        <v>227</v>
      </c>
      <c r="K43" s="560">
        <v>167</v>
      </c>
      <c r="L43" s="560">
        <v>46</v>
      </c>
      <c r="M43" s="560">
        <v>32</v>
      </c>
      <c r="N43" s="560">
        <v>58</v>
      </c>
      <c r="O43" s="560">
        <v>6</v>
      </c>
      <c r="P43" s="560">
        <v>148</v>
      </c>
      <c r="Q43" s="560">
        <v>70</v>
      </c>
      <c r="R43" s="560">
        <v>379</v>
      </c>
      <c r="S43" s="560">
        <v>182</v>
      </c>
      <c r="T43" s="560">
        <v>49</v>
      </c>
      <c r="U43" s="560">
        <v>313</v>
      </c>
      <c r="V43" s="560">
        <v>69</v>
      </c>
      <c r="W43" s="560">
        <v>127</v>
      </c>
      <c r="X43" s="560">
        <v>24</v>
      </c>
      <c r="Y43" s="560">
        <v>2</v>
      </c>
      <c r="Z43" s="560">
        <v>3</v>
      </c>
      <c r="AA43" s="552"/>
      <c r="AC43" s="557"/>
    </row>
    <row r="44" spans="1:29" s="558" customFormat="1" ht="13.5" customHeight="1">
      <c r="A44" s="818"/>
      <c r="B44" s="820"/>
      <c r="C44" s="550" t="s">
        <v>643</v>
      </c>
      <c r="D44" s="551">
        <v>1365</v>
      </c>
      <c r="E44" s="560">
        <v>1363</v>
      </c>
      <c r="F44" s="560">
        <v>1</v>
      </c>
      <c r="G44" s="560">
        <v>0</v>
      </c>
      <c r="H44" s="551">
        <v>3</v>
      </c>
      <c r="I44" s="551">
        <v>11</v>
      </c>
      <c r="J44" s="551">
        <v>160</v>
      </c>
      <c r="K44" s="551">
        <v>116</v>
      </c>
      <c r="L44" s="551">
        <v>41</v>
      </c>
      <c r="M44" s="551">
        <v>24</v>
      </c>
      <c r="N44" s="551">
        <v>37</v>
      </c>
      <c r="O44" s="551">
        <v>5</v>
      </c>
      <c r="P44" s="551">
        <v>107</v>
      </c>
      <c r="Q44" s="551">
        <v>46</v>
      </c>
      <c r="R44" s="551">
        <v>266</v>
      </c>
      <c r="S44" s="551">
        <v>125</v>
      </c>
      <c r="T44" s="551">
        <v>29</v>
      </c>
      <c r="U44" s="551">
        <v>228</v>
      </c>
      <c r="V44" s="551">
        <v>49</v>
      </c>
      <c r="W44" s="551">
        <v>95</v>
      </c>
      <c r="X44" s="551">
        <v>18</v>
      </c>
      <c r="Y44" s="551">
        <v>2</v>
      </c>
      <c r="Z44" s="551">
        <v>2</v>
      </c>
      <c r="AA44" s="552"/>
      <c r="AC44" s="557"/>
    </row>
    <row r="45" spans="1:29" s="559" customFormat="1" ht="13.5" customHeight="1">
      <c r="A45" s="818"/>
      <c r="B45" s="820"/>
      <c r="C45" s="550" t="s">
        <v>644</v>
      </c>
      <c r="D45" s="551">
        <v>558</v>
      </c>
      <c r="E45" s="560">
        <v>557</v>
      </c>
      <c r="F45" s="560">
        <v>0</v>
      </c>
      <c r="G45" s="560">
        <v>0</v>
      </c>
      <c r="H45" s="551">
        <v>2</v>
      </c>
      <c r="I45" s="551">
        <v>4</v>
      </c>
      <c r="J45" s="551">
        <v>67</v>
      </c>
      <c r="K45" s="551">
        <v>51</v>
      </c>
      <c r="L45" s="551">
        <v>5</v>
      </c>
      <c r="M45" s="551">
        <v>8</v>
      </c>
      <c r="N45" s="551">
        <v>21</v>
      </c>
      <c r="O45" s="551">
        <v>1</v>
      </c>
      <c r="P45" s="551">
        <v>41</v>
      </c>
      <c r="Q45" s="551">
        <v>24</v>
      </c>
      <c r="R45" s="551">
        <v>113</v>
      </c>
      <c r="S45" s="551">
        <v>57</v>
      </c>
      <c r="T45" s="551">
        <v>20</v>
      </c>
      <c r="U45" s="551">
        <v>85</v>
      </c>
      <c r="V45" s="551">
        <v>20</v>
      </c>
      <c r="W45" s="551">
        <v>32</v>
      </c>
      <c r="X45" s="551">
        <v>6</v>
      </c>
      <c r="Y45" s="551">
        <v>0</v>
      </c>
      <c r="Z45" s="551">
        <v>1</v>
      </c>
      <c r="AA45" s="552"/>
      <c r="AC45" s="557"/>
    </row>
    <row r="46" spans="1:29" s="556" customFormat="1" ht="13.5" customHeight="1">
      <c r="A46" s="818" t="s">
        <v>302</v>
      </c>
      <c r="B46" s="820" t="s">
        <v>641</v>
      </c>
      <c r="C46" s="550" t="s">
        <v>642</v>
      </c>
      <c r="D46" s="551">
        <v>1423</v>
      </c>
      <c r="E46" s="560">
        <v>1423</v>
      </c>
      <c r="F46" s="560">
        <v>0</v>
      </c>
      <c r="G46" s="560">
        <v>0</v>
      </c>
      <c r="H46" s="560">
        <v>9</v>
      </c>
      <c r="I46" s="560">
        <v>1</v>
      </c>
      <c r="J46" s="560">
        <v>106</v>
      </c>
      <c r="K46" s="560">
        <v>115</v>
      </c>
      <c r="L46" s="560">
        <v>27</v>
      </c>
      <c r="M46" s="560">
        <v>16</v>
      </c>
      <c r="N46" s="560">
        <v>8</v>
      </c>
      <c r="O46" s="560">
        <v>1</v>
      </c>
      <c r="P46" s="560">
        <v>98</v>
      </c>
      <c r="Q46" s="560">
        <v>65</v>
      </c>
      <c r="R46" s="560">
        <v>285</v>
      </c>
      <c r="S46" s="560">
        <v>212</v>
      </c>
      <c r="T46" s="560">
        <v>4</v>
      </c>
      <c r="U46" s="560">
        <v>299</v>
      </c>
      <c r="V46" s="560">
        <v>60</v>
      </c>
      <c r="W46" s="560">
        <v>97</v>
      </c>
      <c r="X46" s="560">
        <v>20</v>
      </c>
      <c r="Y46" s="560">
        <v>0</v>
      </c>
      <c r="Z46" s="560">
        <v>0</v>
      </c>
      <c r="AA46" s="552"/>
      <c r="AC46" s="557"/>
    </row>
    <row r="47" spans="1:29" s="558" customFormat="1" ht="13.5" customHeight="1">
      <c r="A47" s="818"/>
      <c r="B47" s="820"/>
      <c r="C47" s="550" t="s">
        <v>643</v>
      </c>
      <c r="D47" s="551">
        <v>1110</v>
      </c>
      <c r="E47" s="560">
        <v>1110</v>
      </c>
      <c r="F47" s="560">
        <v>0</v>
      </c>
      <c r="G47" s="562">
        <v>0</v>
      </c>
      <c r="H47" s="562">
        <v>6</v>
      </c>
      <c r="I47" s="562">
        <v>1</v>
      </c>
      <c r="J47" s="562">
        <v>86</v>
      </c>
      <c r="K47" s="562">
        <v>87</v>
      </c>
      <c r="L47" s="562">
        <v>17</v>
      </c>
      <c r="M47" s="562">
        <v>14</v>
      </c>
      <c r="N47" s="562">
        <v>7</v>
      </c>
      <c r="O47" s="562">
        <v>1</v>
      </c>
      <c r="P47" s="562">
        <v>72</v>
      </c>
      <c r="Q47" s="562">
        <v>55</v>
      </c>
      <c r="R47" s="562">
        <v>202</v>
      </c>
      <c r="S47" s="562">
        <v>163</v>
      </c>
      <c r="T47" s="562">
        <v>2</v>
      </c>
      <c r="U47" s="562">
        <v>246</v>
      </c>
      <c r="V47" s="562">
        <v>44</v>
      </c>
      <c r="W47" s="562">
        <v>89</v>
      </c>
      <c r="X47" s="562">
        <v>18</v>
      </c>
      <c r="Y47" s="562">
        <v>0</v>
      </c>
      <c r="Z47" s="562">
        <v>0</v>
      </c>
      <c r="AA47" s="552"/>
      <c r="AC47" s="557"/>
    </row>
    <row r="48" spans="1:29" s="559" customFormat="1" ht="13.5" customHeight="1">
      <c r="A48" s="818"/>
      <c r="B48" s="820"/>
      <c r="C48" s="550" t="s">
        <v>644</v>
      </c>
      <c r="D48" s="551">
        <v>313</v>
      </c>
      <c r="E48" s="560">
        <v>313</v>
      </c>
      <c r="F48" s="560">
        <v>0</v>
      </c>
      <c r="G48" s="562">
        <v>0</v>
      </c>
      <c r="H48" s="562">
        <v>3</v>
      </c>
      <c r="I48" s="562">
        <v>0</v>
      </c>
      <c r="J48" s="562">
        <v>20</v>
      </c>
      <c r="K48" s="562">
        <v>28</v>
      </c>
      <c r="L48" s="562">
        <v>10</v>
      </c>
      <c r="M48" s="562">
        <v>2</v>
      </c>
      <c r="N48" s="562">
        <v>1</v>
      </c>
      <c r="O48" s="562">
        <v>0</v>
      </c>
      <c r="P48" s="562">
        <v>26</v>
      </c>
      <c r="Q48" s="562">
        <v>10</v>
      </c>
      <c r="R48" s="562">
        <v>83</v>
      </c>
      <c r="S48" s="562">
        <v>49</v>
      </c>
      <c r="T48" s="562">
        <v>2</v>
      </c>
      <c r="U48" s="562">
        <v>53</v>
      </c>
      <c r="V48" s="562">
        <v>16</v>
      </c>
      <c r="W48" s="562">
        <v>8</v>
      </c>
      <c r="X48" s="562">
        <v>2</v>
      </c>
      <c r="Y48" s="562">
        <v>0</v>
      </c>
      <c r="Z48" s="562">
        <v>0</v>
      </c>
      <c r="AA48" s="552"/>
      <c r="AC48" s="557"/>
    </row>
    <row r="49" spans="1:29" s="556" customFormat="1" ht="13.5" customHeight="1">
      <c r="A49" s="818"/>
      <c r="B49" s="820" t="s">
        <v>645</v>
      </c>
      <c r="C49" s="550" t="s">
        <v>642</v>
      </c>
      <c r="D49" s="551">
        <v>1457</v>
      </c>
      <c r="E49" s="560">
        <v>1454</v>
      </c>
      <c r="F49" s="560">
        <v>0</v>
      </c>
      <c r="G49" s="560">
        <v>0</v>
      </c>
      <c r="H49" s="560">
        <v>6</v>
      </c>
      <c r="I49" s="560">
        <v>5</v>
      </c>
      <c r="J49" s="560">
        <v>132</v>
      </c>
      <c r="K49" s="560">
        <v>127</v>
      </c>
      <c r="L49" s="560">
        <v>32</v>
      </c>
      <c r="M49" s="560">
        <v>14</v>
      </c>
      <c r="N49" s="560">
        <v>36</v>
      </c>
      <c r="O49" s="560">
        <v>5</v>
      </c>
      <c r="P49" s="560">
        <v>91</v>
      </c>
      <c r="Q49" s="560">
        <v>47</v>
      </c>
      <c r="R49" s="560">
        <v>251</v>
      </c>
      <c r="S49" s="560">
        <v>177</v>
      </c>
      <c r="T49" s="560">
        <v>21</v>
      </c>
      <c r="U49" s="560">
        <v>260</v>
      </c>
      <c r="V49" s="560">
        <v>54</v>
      </c>
      <c r="W49" s="560">
        <v>166</v>
      </c>
      <c r="X49" s="560">
        <v>28</v>
      </c>
      <c r="Y49" s="560">
        <v>2</v>
      </c>
      <c r="Z49" s="560">
        <v>3</v>
      </c>
      <c r="AA49" s="552"/>
      <c r="AC49" s="557"/>
    </row>
    <row r="50" spans="1:29" s="558" customFormat="1" ht="13.5" customHeight="1">
      <c r="A50" s="818"/>
      <c r="B50" s="820"/>
      <c r="C50" s="550" t="s">
        <v>643</v>
      </c>
      <c r="D50" s="551">
        <v>1079</v>
      </c>
      <c r="E50" s="560">
        <v>1076</v>
      </c>
      <c r="F50" s="560">
        <v>0</v>
      </c>
      <c r="G50" s="562">
        <v>0</v>
      </c>
      <c r="H50" s="562">
        <v>5</v>
      </c>
      <c r="I50" s="562">
        <v>4</v>
      </c>
      <c r="J50" s="562">
        <v>99</v>
      </c>
      <c r="K50" s="562">
        <v>95</v>
      </c>
      <c r="L50" s="562">
        <v>22</v>
      </c>
      <c r="M50" s="562">
        <v>10</v>
      </c>
      <c r="N50" s="562">
        <v>22</v>
      </c>
      <c r="O50" s="562">
        <v>4</v>
      </c>
      <c r="P50" s="562">
        <v>73</v>
      </c>
      <c r="Q50" s="562">
        <v>36</v>
      </c>
      <c r="R50" s="562">
        <v>182</v>
      </c>
      <c r="S50" s="562">
        <v>129</v>
      </c>
      <c r="T50" s="562">
        <v>13</v>
      </c>
      <c r="U50" s="562">
        <v>194</v>
      </c>
      <c r="V50" s="562">
        <v>44</v>
      </c>
      <c r="W50" s="562">
        <v>121</v>
      </c>
      <c r="X50" s="562">
        <v>21</v>
      </c>
      <c r="Y50" s="562">
        <v>2</v>
      </c>
      <c r="Z50" s="562">
        <v>3</v>
      </c>
      <c r="AA50" s="552"/>
      <c r="AC50" s="557"/>
    </row>
    <row r="51" spans="1:29" s="568" customFormat="1" ht="13.5" customHeight="1" thickBot="1">
      <c r="A51" s="819"/>
      <c r="B51" s="821"/>
      <c r="C51" s="563" t="s">
        <v>644</v>
      </c>
      <c r="D51" s="564">
        <v>378</v>
      </c>
      <c r="E51" s="565">
        <v>378</v>
      </c>
      <c r="F51" s="566">
        <v>0</v>
      </c>
      <c r="G51" s="567">
        <v>0</v>
      </c>
      <c r="H51" s="567">
        <v>1</v>
      </c>
      <c r="I51" s="567">
        <v>1</v>
      </c>
      <c r="J51" s="567">
        <v>33</v>
      </c>
      <c r="K51" s="567">
        <v>32</v>
      </c>
      <c r="L51" s="567">
        <v>10</v>
      </c>
      <c r="M51" s="567">
        <v>4</v>
      </c>
      <c r="N51" s="567">
        <v>14</v>
      </c>
      <c r="O51" s="567">
        <v>1</v>
      </c>
      <c r="P51" s="567">
        <v>18</v>
      </c>
      <c r="Q51" s="567">
        <v>11</v>
      </c>
      <c r="R51" s="567">
        <v>69</v>
      </c>
      <c r="S51" s="567">
        <v>48</v>
      </c>
      <c r="T51" s="567">
        <v>8</v>
      </c>
      <c r="U51" s="567">
        <v>66</v>
      </c>
      <c r="V51" s="567">
        <v>10</v>
      </c>
      <c r="W51" s="567">
        <v>45</v>
      </c>
      <c r="X51" s="567">
        <v>7</v>
      </c>
      <c r="Y51" s="567">
        <v>0</v>
      </c>
      <c r="Z51" s="567">
        <v>0</v>
      </c>
      <c r="AA51" s="552"/>
      <c r="AC51" s="557"/>
    </row>
    <row r="52" spans="1:29" s="10" customFormat="1" ht="13.5">
      <c r="A52" s="708"/>
      <c r="B52" s="708"/>
      <c r="C52" s="708"/>
      <c r="D52" s="708"/>
      <c r="E52" s="708"/>
      <c r="F52" s="708"/>
      <c r="G52" s="708"/>
      <c r="H52" s="708"/>
      <c r="I52" s="708"/>
      <c r="J52" s="708"/>
      <c r="K52" s="708"/>
      <c r="L52" s="708"/>
      <c r="M52" s="708"/>
      <c r="N52" s="260"/>
      <c r="O52" s="211"/>
      <c r="P52" s="211"/>
      <c r="Q52" s="18"/>
      <c r="R52" s="211"/>
      <c r="S52" s="211"/>
      <c r="T52" s="211"/>
      <c r="U52" s="211"/>
      <c r="V52" s="211"/>
      <c r="W52" s="211"/>
      <c r="X52" s="211"/>
      <c r="Y52" s="211"/>
      <c r="Z52" s="211"/>
      <c r="AA52" s="211"/>
    </row>
    <row r="53" spans="1:29" s="10" customFormat="1" ht="13.5">
      <c r="A53" s="708"/>
      <c r="B53" s="708"/>
      <c r="C53" s="708"/>
      <c r="D53" s="708"/>
      <c r="E53" s="708"/>
      <c r="F53" s="708"/>
      <c r="G53" s="708"/>
      <c r="H53" s="708"/>
      <c r="I53" s="708"/>
      <c r="J53" s="708"/>
      <c r="K53" s="708"/>
      <c r="L53" s="708"/>
      <c r="M53" s="708"/>
      <c r="N53" s="258"/>
      <c r="O53" s="211"/>
      <c r="P53" s="211"/>
      <c r="Q53" s="18"/>
      <c r="R53" s="211"/>
      <c r="S53" s="211"/>
      <c r="T53" s="211"/>
      <c r="U53" s="211"/>
      <c r="V53" s="211"/>
      <c r="W53" s="211"/>
      <c r="X53" s="211"/>
      <c r="Y53" s="211"/>
      <c r="Z53" s="211"/>
      <c r="AA53" s="211"/>
    </row>
    <row r="54" spans="1:29">
      <c r="AC54" s="571"/>
    </row>
    <row r="55" spans="1:29">
      <c r="AC55" s="571"/>
    </row>
    <row r="56" spans="1:29">
      <c r="AC56" s="571"/>
    </row>
    <row r="57" spans="1:29">
      <c r="AC57" s="571"/>
    </row>
    <row r="58" spans="1:29">
      <c r="AC58" s="571"/>
    </row>
    <row r="59" spans="1:29">
      <c r="AC59" s="571"/>
    </row>
    <row r="60" spans="1:29">
      <c r="AC60" s="571"/>
    </row>
    <row r="61" spans="1:29">
      <c r="AC61" s="571"/>
    </row>
    <row r="62" spans="1:29">
      <c r="AC62" s="571"/>
    </row>
  </sheetData>
  <sheetProtection selectLockedCells="1" selectUnlockedCells="1"/>
  <mergeCells count="53">
    <mergeCell ref="A2:M2"/>
    <mergeCell ref="N2:Z2"/>
    <mergeCell ref="E4:M4"/>
    <mergeCell ref="N4:Y4"/>
    <mergeCell ref="A5:A6"/>
    <mergeCell ref="B5:B6"/>
    <mergeCell ref="C5:C6"/>
    <mergeCell ref="D5:D7"/>
    <mergeCell ref="E5:E7"/>
    <mergeCell ref="F5:I5"/>
    <mergeCell ref="Y5:Y7"/>
    <mergeCell ref="Z5:Z7"/>
    <mergeCell ref="F6:G6"/>
    <mergeCell ref="H6:I6"/>
    <mergeCell ref="L6:M6"/>
    <mergeCell ref="N6:O6"/>
    <mergeCell ref="P6:Q6"/>
    <mergeCell ref="R6:T6"/>
    <mergeCell ref="J5:K6"/>
    <mergeCell ref="L5:M5"/>
    <mergeCell ref="N5:O5"/>
    <mergeCell ref="P5:T5"/>
    <mergeCell ref="U5:V6"/>
    <mergeCell ref="W5:X6"/>
    <mergeCell ref="A7:A9"/>
    <mergeCell ref="B7:B9"/>
    <mergeCell ref="C7:C9"/>
    <mergeCell ref="N7:O7"/>
    <mergeCell ref="U7:V7"/>
    <mergeCell ref="T8:T9"/>
    <mergeCell ref="A10:A15"/>
    <mergeCell ref="B10:B12"/>
    <mergeCell ref="B13:B15"/>
    <mergeCell ref="A16:A21"/>
    <mergeCell ref="B16:B18"/>
    <mergeCell ref="B19:B21"/>
    <mergeCell ref="A22:A27"/>
    <mergeCell ref="B22:B24"/>
    <mergeCell ref="B25:B27"/>
    <mergeCell ref="A28:A33"/>
    <mergeCell ref="B28:B30"/>
    <mergeCell ref="B31:B33"/>
    <mergeCell ref="A34:A39"/>
    <mergeCell ref="B34:B36"/>
    <mergeCell ref="B37:B39"/>
    <mergeCell ref="A40:A45"/>
    <mergeCell ref="B40:B42"/>
    <mergeCell ref="B43:B45"/>
    <mergeCell ref="A46:A51"/>
    <mergeCell ref="B46:B48"/>
    <mergeCell ref="B49:B51"/>
    <mergeCell ref="A52:M52"/>
    <mergeCell ref="A53:M53"/>
  </mergeCells>
  <phoneticPr fontId="19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orientation="portrait" useFirstPageNumber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C71ED-AD43-4D4A-90B3-D7B8A064BB48}">
  <dimension ref="A1:AD62"/>
  <sheetViews>
    <sheetView showGridLines="0" view="pageBreakPreview" zoomScaleNormal="120" zoomScaleSheetLayoutView="100" workbookViewId="0">
      <selection activeCell="M29" sqref="M29"/>
    </sheetView>
  </sheetViews>
  <sheetFormatPr defaultRowHeight="12.75"/>
  <cols>
    <col min="1" max="1" width="8.875" style="569" customWidth="1"/>
    <col min="2" max="2" width="5.125" style="569" customWidth="1"/>
    <col min="3" max="3" width="10.375" style="569" customWidth="1"/>
    <col min="4" max="5" width="5.875" style="130" customWidth="1"/>
    <col min="6" max="6" width="6.875" style="570" customWidth="1"/>
    <col min="7" max="7" width="6.625" style="570" customWidth="1"/>
    <col min="8" max="8" width="6.875" style="570" customWidth="1"/>
    <col min="9" max="9" width="6.625" style="570" customWidth="1"/>
    <col min="10" max="10" width="6.875" style="570" customWidth="1"/>
    <col min="11" max="11" width="6.625" style="570" customWidth="1"/>
    <col min="12" max="12" width="6.875" style="570" customWidth="1"/>
    <col min="13" max="19" width="6.625" style="570" customWidth="1"/>
    <col min="20" max="20" width="12.625" style="570" customWidth="1"/>
    <col min="21" max="24" width="6.625" style="570" customWidth="1"/>
    <col min="25" max="26" width="5.625" style="570" customWidth="1"/>
    <col min="27" max="16384" width="9" style="570"/>
  </cols>
  <sheetData>
    <row r="1" spans="1:30" s="52" customFormat="1" ht="17.100000000000001" customHeight="1">
      <c r="A1" s="88" t="s">
        <v>270</v>
      </c>
      <c r="B1" s="88"/>
      <c r="C1" s="88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Z1" s="55" t="s">
        <v>0</v>
      </c>
    </row>
    <row r="2" spans="1:30" s="523" customFormat="1" ht="27" customHeight="1">
      <c r="A2" s="791" t="s">
        <v>648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70" t="s">
        <v>649</v>
      </c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</row>
    <row r="3" spans="1:30" s="528" customFormat="1" ht="12.6" customHeight="1" thickBot="1">
      <c r="A3" s="524"/>
      <c r="B3" s="524"/>
      <c r="C3" s="525"/>
      <c r="D3" s="526"/>
      <c r="E3" s="527"/>
      <c r="K3" s="529"/>
      <c r="M3" s="530" t="s">
        <v>625</v>
      </c>
      <c r="N3" s="531"/>
      <c r="P3" s="532"/>
      <c r="Q3" s="532"/>
      <c r="R3" s="519"/>
      <c r="S3" s="533"/>
      <c r="T3" s="534"/>
      <c r="W3" s="535"/>
      <c r="X3" s="535"/>
      <c r="Y3" s="535"/>
      <c r="Z3" s="536" t="s">
        <v>10</v>
      </c>
    </row>
    <row r="4" spans="1:30" s="10" customFormat="1" ht="12.6" customHeight="1">
      <c r="A4" s="28"/>
      <c r="B4" s="537"/>
      <c r="C4" s="538"/>
      <c r="D4" s="26"/>
      <c r="E4" s="839" t="s">
        <v>95</v>
      </c>
      <c r="F4" s="840"/>
      <c r="G4" s="840"/>
      <c r="H4" s="840"/>
      <c r="I4" s="840"/>
      <c r="J4" s="840"/>
      <c r="K4" s="840"/>
      <c r="L4" s="840"/>
      <c r="M4" s="840"/>
      <c r="N4" s="840" t="s">
        <v>558</v>
      </c>
      <c r="O4" s="840"/>
      <c r="P4" s="840"/>
      <c r="Q4" s="840"/>
      <c r="R4" s="840"/>
      <c r="S4" s="840"/>
      <c r="T4" s="840"/>
      <c r="U4" s="840"/>
      <c r="V4" s="840"/>
      <c r="W4" s="840"/>
      <c r="X4" s="840"/>
      <c r="Y4" s="841"/>
      <c r="Z4" s="215"/>
    </row>
    <row r="5" spans="1:30" s="10" customFormat="1" ht="12.6" customHeight="1">
      <c r="A5" s="818" t="s">
        <v>650</v>
      </c>
      <c r="B5" s="825" t="s">
        <v>627</v>
      </c>
      <c r="C5" s="842" t="s">
        <v>628</v>
      </c>
      <c r="D5" s="843" t="s">
        <v>629</v>
      </c>
      <c r="E5" s="687" t="s">
        <v>630</v>
      </c>
      <c r="F5" s="693" t="s">
        <v>272</v>
      </c>
      <c r="G5" s="694"/>
      <c r="H5" s="694"/>
      <c r="I5" s="695"/>
      <c r="J5" s="683" t="s">
        <v>251</v>
      </c>
      <c r="K5" s="684"/>
      <c r="L5" s="696" t="s">
        <v>273</v>
      </c>
      <c r="M5" s="697"/>
      <c r="N5" s="833" t="s">
        <v>631</v>
      </c>
      <c r="O5" s="834"/>
      <c r="P5" s="698" t="s">
        <v>274</v>
      </c>
      <c r="Q5" s="694"/>
      <c r="R5" s="694"/>
      <c r="S5" s="694"/>
      <c r="T5" s="695"/>
      <c r="U5" s="835" t="s">
        <v>632</v>
      </c>
      <c r="V5" s="836"/>
      <c r="W5" s="683" t="s">
        <v>256</v>
      </c>
      <c r="X5" s="684"/>
      <c r="Y5" s="687" t="s">
        <v>96</v>
      </c>
      <c r="Z5" s="679" t="s">
        <v>254</v>
      </c>
    </row>
    <row r="6" spans="1:30" s="10" customFormat="1" ht="24.95" customHeight="1">
      <c r="A6" s="818"/>
      <c r="B6" s="825"/>
      <c r="C6" s="842"/>
      <c r="D6" s="843"/>
      <c r="E6" s="688"/>
      <c r="F6" s="680" t="s">
        <v>324</v>
      </c>
      <c r="G6" s="681"/>
      <c r="H6" s="680" t="s">
        <v>325</v>
      </c>
      <c r="I6" s="681"/>
      <c r="J6" s="685"/>
      <c r="K6" s="686"/>
      <c r="L6" s="689" t="s">
        <v>326</v>
      </c>
      <c r="M6" s="690"/>
      <c r="N6" s="832" t="s">
        <v>633</v>
      </c>
      <c r="O6" s="684"/>
      <c r="P6" s="680" t="s">
        <v>327</v>
      </c>
      <c r="Q6" s="681"/>
      <c r="R6" s="680" t="s">
        <v>328</v>
      </c>
      <c r="S6" s="682"/>
      <c r="T6" s="681"/>
      <c r="U6" s="837"/>
      <c r="V6" s="838"/>
      <c r="W6" s="685"/>
      <c r="X6" s="686"/>
      <c r="Y6" s="688"/>
      <c r="Z6" s="679"/>
    </row>
    <row r="7" spans="1:30" s="10" customFormat="1" ht="45" customHeight="1">
      <c r="A7" s="699" t="s">
        <v>651</v>
      </c>
      <c r="B7" s="825" t="s">
        <v>37</v>
      </c>
      <c r="C7" s="827" t="s">
        <v>567</v>
      </c>
      <c r="D7" s="843"/>
      <c r="E7" s="688"/>
      <c r="F7" s="220" t="s">
        <v>255</v>
      </c>
      <c r="G7" s="220" t="s">
        <v>94</v>
      </c>
      <c r="H7" s="220" t="s">
        <v>93</v>
      </c>
      <c r="I7" s="220" t="s">
        <v>94</v>
      </c>
      <c r="J7" s="220" t="s">
        <v>93</v>
      </c>
      <c r="K7" s="220" t="s">
        <v>94</v>
      </c>
      <c r="L7" s="220" t="s">
        <v>93</v>
      </c>
      <c r="M7" s="220" t="s">
        <v>94</v>
      </c>
      <c r="N7" s="829" t="s">
        <v>635</v>
      </c>
      <c r="O7" s="686"/>
      <c r="P7" s="220" t="s">
        <v>93</v>
      </c>
      <c r="Q7" s="220" t="s">
        <v>94</v>
      </c>
      <c r="R7" s="220" t="s">
        <v>93</v>
      </c>
      <c r="S7" s="220" t="s">
        <v>94</v>
      </c>
      <c r="T7" s="539" t="s">
        <v>636</v>
      </c>
      <c r="U7" s="845" t="s">
        <v>637</v>
      </c>
      <c r="V7" s="846"/>
      <c r="W7" s="220" t="s">
        <v>93</v>
      </c>
      <c r="X7" s="220" t="s">
        <v>94</v>
      </c>
      <c r="Y7" s="688"/>
      <c r="Z7" s="679"/>
    </row>
    <row r="8" spans="1:30" s="10" customFormat="1" ht="12.6" customHeight="1">
      <c r="A8" s="699"/>
      <c r="B8" s="825"/>
      <c r="C8" s="827"/>
      <c r="D8" s="540" t="s">
        <v>638</v>
      </c>
      <c r="E8" s="541"/>
      <c r="F8" s="217"/>
      <c r="G8" s="217"/>
      <c r="H8" s="217"/>
      <c r="I8" s="217"/>
      <c r="J8" s="217"/>
      <c r="K8" s="217"/>
      <c r="L8" s="217"/>
      <c r="M8" s="217"/>
      <c r="N8" s="32" t="s">
        <v>255</v>
      </c>
      <c r="O8" s="32" t="s">
        <v>94</v>
      </c>
      <c r="P8" s="217"/>
      <c r="Q8" s="217"/>
      <c r="R8" s="217"/>
      <c r="S8" s="217"/>
      <c r="T8" s="688" t="s">
        <v>639</v>
      </c>
      <c r="U8" s="32" t="s">
        <v>255</v>
      </c>
      <c r="V8" s="32" t="s">
        <v>94</v>
      </c>
      <c r="W8" s="217"/>
      <c r="X8" s="217"/>
      <c r="Y8" s="252"/>
      <c r="Z8" s="221"/>
    </row>
    <row r="9" spans="1:30" s="10" customFormat="1" ht="24.95" customHeight="1" thickBot="1">
      <c r="A9" s="824"/>
      <c r="B9" s="826"/>
      <c r="C9" s="828"/>
      <c r="D9" s="543" t="s">
        <v>14</v>
      </c>
      <c r="E9" s="544" t="s">
        <v>14</v>
      </c>
      <c r="F9" s="544" t="s">
        <v>72</v>
      </c>
      <c r="G9" s="544" t="s">
        <v>260</v>
      </c>
      <c r="H9" s="544" t="s">
        <v>72</v>
      </c>
      <c r="I9" s="544" t="s">
        <v>260</v>
      </c>
      <c r="J9" s="544" t="s">
        <v>72</v>
      </c>
      <c r="K9" s="544" t="s">
        <v>260</v>
      </c>
      <c r="L9" s="544" t="s">
        <v>72</v>
      </c>
      <c r="M9" s="544" t="s">
        <v>260</v>
      </c>
      <c r="N9" s="545" t="s">
        <v>268</v>
      </c>
      <c r="O9" s="546" t="s">
        <v>260</v>
      </c>
      <c r="P9" s="547" t="s">
        <v>72</v>
      </c>
      <c r="Q9" s="544" t="s">
        <v>260</v>
      </c>
      <c r="R9" s="547" t="s">
        <v>72</v>
      </c>
      <c r="S9" s="544" t="s">
        <v>260</v>
      </c>
      <c r="T9" s="831"/>
      <c r="U9" s="545" t="s">
        <v>268</v>
      </c>
      <c r="V9" s="546" t="s">
        <v>260</v>
      </c>
      <c r="W9" s="547" t="s">
        <v>72</v>
      </c>
      <c r="X9" s="544" t="s">
        <v>260</v>
      </c>
      <c r="Y9" s="544" t="s">
        <v>74</v>
      </c>
      <c r="Z9" s="549" t="s">
        <v>73</v>
      </c>
    </row>
    <row r="10" spans="1:30" s="552" customFormat="1" ht="14.25" customHeight="1" thickBot="1">
      <c r="A10" s="844" t="s">
        <v>303</v>
      </c>
      <c r="B10" s="823" t="s">
        <v>641</v>
      </c>
      <c r="C10" s="550" t="s">
        <v>642</v>
      </c>
      <c r="D10" s="572">
        <v>2758</v>
      </c>
      <c r="E10" s="573">
        <v>2758</v>
      </c>
      <c r="F10" s="573">
        <v>0</v>
      </c>
      <c r="G10" s="573">
        <v>0</v>
      </c>
      <c r="H10" s="573">
        <v>13</v>
      </c>
      <c r="I10" s="573">
        <v>13</v>
      </c>
      <c r="J10" s="573">
        <v>208</v>
      </c>
      <c r="K10" s="573">
        <v>283</v>
      </c>
      <c r="L10" s="573">
        <v>52</v>
      </c>
      <c r="M10" s="573">
        <v>47</v>
      </c>
      <c r="N10" s="573">
        <v>26</v>
      </c>
      <c r="O10" s="573">
        <v>7</v>
      </c>
      <c r="P10" s="573">
        <v>181</v>
      </c>
      <c r="Q10" s="573">
        <v>139</v>
      </c>
      <c r="R10" s="573">
        <v>527</v>
      </c>
      <c r="S10" s="573">
        <v>425</v>
      </c>
      <c r="T10" s="573">
        <v>9</v>
      </c>
      <c r="U10" s="573">
        <v>522</v>
      </c>
      <c r="V10" s="573">
        <v>112</v>
      </c>
      <c r="W10" s="573">
        <v>144</v>
      </c>
      <c r="X10" s="573">
        <v>49</v>
      </c>
      <c r="Y10" s="573">
        <v>1</v>
      </c>
      <c r="Z10" s="573">
        <v>0</v>
      </c>
    </row>
    <row r="11" spans="1:30" s="553" customFormat="1" ht="14.25" customHeight="1" thickBot="1">
      <c r="A11" s="818"/>
      <c r="B11" s="823"/>
      <c r="C11" s="550" t="s">
        <v>643</v>
      </c>
      <c r="D11" s="574">
        <v>2160</v>
      </c>
      <c r="E11" s="560">
        <v>2160</v>
      </c>
      <c r="F11" s="560">
        <v>0</v>
      </c>
      <c r="G11" s="560">
        <v>0</v>
      </c>
      <c r="H11" s="560">
        <v>10</v>
      </c>
      <c r="I11" s="560">
        <v>10</v>
      </c>
      <c r="J11" s="560">
        <v>143</v>
      </c>
      <c r="K11" s="560">
        <v>217</v>
      </c>
      <c r="L11" s="560">
        <v>38</v>
      </c>
      <c r="M11" s="560">
        <v>33</v>
      </c>
      <c r="N11" s="560">
        <v>19</v>
      </c>
      <c r="O11" s="560">
        <v>6</v>
      </c>
      <c r="P11" s="560">
        <v>136</v>
      </c>
      <c r="Q11" s="560">
        <v>109</v>
      </c>
      <c r="R11" s="560">
        <v>415</v>
      </c>
      <c r="S11" s="560">
        <v>324</v>
      </c>
      <c r="T11" s="560">
        <v>9</v>
      </c>
      <c r="U11" s="560">
        <v>423</v>
      </c>
      <c r="V11" s="560">
        <v>94</v>
      </c>
      <c r="W11" s="560">
        <v>128</v>
      </c>
      <c r="X11" s="560">
        <v>45</v>
      </c>
      <c r="Y11" s="560">
        <v>1</v>
      </c>
      <c r="Z11" s="560">
        <v>0</v>
      </c>
      <c r="AA11" s="552"/>
      <c r="AC11" s="554"/>
      <c r="AD11" s="554"/>
    </row>
    <row r="12" spans="1:30" s="555" customFormat="1" ht="14.25" customHeight="1">
      <c r="A12" s="818"/>
      <c r="B12" s="823"/>
      <c r="C12" s="550" t="s">
        <v>644</v>
      </c>
      <c r="D12" s="574">
        <v>598</v>
      </c>
      <c r="E12" s="560">
        <v>598</v>
      </c>
      <c r="F12" s="560">
        <v>0</v>
      </c>
      <c r="G12" s="560">
        <v>0</v>
      </c>
      <c r="H12" s="575">
        <v>3</v>
      </c>
      <c r="I12" s="575">
        <v>3</v>
      </c>
      <c r="J12" s="575">
        <v>65</v>
      </c>
      <c r="K12" s="575">
        <v>66</v>
      </c>
      <c r="L12" s="575">
        <v>14</v>
      </c>
      <c r="M12" s="575">
        <v>14</v>
      </c>
      <c r="N12" s="575">
        <v>7</v>
      </c>
      <c r="O12" s="560">
        <v>1</v>
      </c>
      <c r="P12" s="575">
        <v>45</v>
      </c>
      <c r="Q12" s="575">
        <v>30</v>
      </c>
      <c r="R12" s="575">
        <v>112</v>
      </c>
      <c r="S12" s="575">
        <v>101</v>
      </c>
      <c r="T12" s="575">
        <v>0</v>
      </c>
      <c r="U12" s="575">
        <v>99</v>
      </c>
      <c r="V12" s="575">
        <v>18</v>
      </c>
      <c r="W12" s="575">
        <v>16</v>
      </c>
      <c r="X12" s="575">
        <v>4</v>
      </c>
      <c r="Y12" s="560">
        <v>0</v>
      </c>
      <c r="Z12" s="575">
        <v>0</v>
      </c>
      <c r="AA12" s="552"/>
      <c r="AC12" s="554"/>
      <c r="AD12" s="554"/>
    </row>
    <row r="13" spans="1:30" s="556" customFormat="1" ht="14.25" customHeight="1">
      <c r="A13" s="818" t="s">
        <v>652</v>
      </c>
      <c r="B13" s="820" t="s">
        <v>645</v>
      </c>
      <c r="C13" s="550" t="s">
        <v>642</v>
      </c>
      <c r="D13" s="574">
        <v>2967</v>
      </c>
      <c r="E13" s="560">
        <v>2958</v>
      </c>
      <c r="F13" s="560">
        <v>1</v>
      </c>
      <c r="G13" s="560">
        <v>0</v>
      </c>
      <c r="H13" s="560">
        <v>10</v>
      </c>
      <c r="I13" s="560">
        <v>18</v>
      </c>
      <c r="J13" s="560">
        <v>346</v>
      </c>
      <c r="K13" s="560">
        <v>276</v>
      </c>
      <c r="L13" s="560">
        <v>64</v>
      </c>
      <c r="M13" s="560">
        <v>44</v>
      </c>
      <c r="N13" s="560">
        <v>87</v>
      </c>
      <c r="O13" s="560">
        <v>6</v>
      </c>
      <c r="P13" s="560">
        <v>174</v>
      </c>
      <c r="Q13" s="560">
        <v>100</v>
      </c>
      <c r="R13" s="560">
        <v>472</v>
      </c>
      <c r="S13" s="560">
        <v>315</v>
      </c>
      <c r="T13" s="560">
        <v>69</v>
      </c>
      <c r="U13" s="560">
        <v>532</v>
      </c>
      <c r="V13" s="560">
        <v>93</v>
      </c>
      <c r="W13" s="560">
        <v>289</v>
      </c>
      <c r="X13" s="560">
        <v>58</v>
      </c>
      <c r="Y13" s="560">
        <v>4</v>
      </c>
      <c r="Z13" s="560">
        <v>9</v>
      </c>
      <c r="AA13" s="552"/>
      <c r="AC13" s="557"/>
    </row>
    <row r="14" spans="1:30" s="558" customFormat="1" ht="14.25" customHeight="1">
      <c r="A14" s="818"/>
      <c r="B14" s="820"/>
      <c r="C14" s="550" t="s">
        <v>643</v>
      </c>
      <c r="D14" s="574">
        <v>2128</v>
      </c>
      <c r="E14" s="560">
        <v>2121</v>
      </c>
      <c r="F14" s="560">
        <v>1</v>
      </c>
      <c r="G14" s="560">
        <v>0</v>
      </c>
      <c r="H14" s="575">
        <v>9</v>
      </c>
      <c r="I14" s="575">
        <v>10</v>
      </c>
      <c r="J14" s="575">
        <v>220</v>
      </c>
      <c r="K14" s="575">
        <v>205</v>
      </c>
      <c r="L14" s="575">
        <v>48</v>
      </c>
      <c r="M14" s="575">
        <v>30</v>
      </c>
      <c r="N14" s="575">
        <v>52</v>
      </c>
      <c r="O14" s="575">
        <v>5</v>
      </c>
      <c r="P14" s="575">
        <v>126</v>
      </c>
      <c r="Q14" s="575">
        <v>71</v>
      </c>
      <c r="R14" s="575">
        <v>346</v>
      </c>
      <c r="S14" s="575">
        <v>226</v>
      </c>
      <c r="T14" s="575">
        <v>49</v>
      </c>
      <c r="U14" s="575">
        <v>397</v>
      </c>
      <c r="V14" s="575">
        <v>63</v>
      </c>
      <c r="W14" s="575">
        <v>214</v>
      </c>
      <c r="X14" s="575">
        <v>45</v>
      </c>
      <c r="Y14" s="575">
        <v>4</v>
      </c>
      <c r="Z14" s="575">
        <v>7</v>
      </c>
      <c r="AA14" s="552"/>
      <c r="AC14" s="557"/>
    </row>
    <row r="15" spans="1:30" s="559" customFormat="1" ht="14.25" customHeight="1">
      <c r="A15" s="818"/>
      <c r="B15" s="820"/>
      <c r="C15" s="550" t="s">
        <v>644</v>
      </c>
      <c r="D15" s="574">
        <v>839</v>
      </c>
      <c r="E15" s="560">
        <v>837</v>
      </c>
      <c r="F15" s="560">
        <v>0</v>
      </c>
      <c r="G15" s="560">
        <v>0</v>
      </c>
      <c r="H15" s="575">
        <v>1</v>
      </c>
      <c r="I15" s="575">
        <v>8</v>
      </c>
      <c r="J15" s="575">
        <v>126</v>
      </c>
      <c r="K15" s="575">
        <v>71</v>
      </c>
      <c r="L15" s="575">
        <v>16</v>
      </c>
      <c r="M15" s="575">
        <v>14</v>
      </c>
      <c r="N15" s="575">
        <v>35</v>
      </c>
      <c r="O15" s="575">
        <v>1</v>
      </c>
      <c r="P15" s="575">
        <v>48</v>
      </c>
      <c r="Q15" s="575">
        <v>29</v>
      </c>
      <c r="R15" s="575">
        <v>126</v>
      </c>
      <c r="S15" s="575">
        <v>89</v>
      </c>
      <c r="T15" s="575">
        <v>20</v>
      </c>
      <c r="U15" s="575">
        <v>135</v>
      </c>
      <c r="V15" s="575">
        <v>30</v>
      </c>
      <c r="W15" s="575">
        <v>75</v>
      </c>
      <c r="X15" s="575">
        <v>13</v>
      </c>
      <c r="Y15" s="560">
        <v>0</v>
      </c>
      <c r="Z15" s="575">
        <v>2</v>
      </c>
      <c r="AA15" s="552"/>
      <c r="AC15" s="557"/>
    </row>
    <row r="16" spans="1:30" s="556" customFormat="1" ht="14.25" customHeight="1">
      <c r="A16" s="818" t="s">
        <v>653</v>
      </c>
      <c r="B16" s="820" t="s">
        <v>641</v>
      </c>
      <c r="C16" s="550" t="s">
        <v>642</v>
      </c>
      <c r="D16" s="574">
        <v>2740</v>
      </c>
      <c r="E16" s="560">
        <v>2739</v>
      </c>
      <c r="F16" s="560">
        <v>0</v>
      </c>
      <c r="G16" s="560">
        <v>2</v>
      </c>
      <c r="H16" s="560">
        <v>22</v>
      </c>
      <c r="I16" s="560">
        <v>33</v>
      </c>
      <c r="J16" s="560">
        <v>286</v>
      </c>
      <c r="K16" s="560">
        <v>294</v>
      </c>
      <c r="L16" s="560">
        <v>64</v>
      </c>
      <c r="M16" s="560">
        <v>35</v>
      </c>
      <c r="N16" s="560">
        <v>29</v>
      </c>
      <c r="O16" s="560">
        <v>5</v>
      </c>
      <c r="P16" s="560">
        <v>173</v>
      </c>
      <c r="Q16" s="560">
        <v>128</v>
      </c>
      <c r="R16" s="560">
        <v>548</v>
      </c>
      <c r="S16" s="560">
        <v>390</v>
      </c>
      <c r="T16" s="560">
        <v>6</v>
      </c>
      <c r="U16" s="560">
        <v>444</v>
      </c>
      <c r="V16" s="560">
        <v>118</v>
      </c>
      <c r="W16" s="560">
        <v>134</v>
      </c>
      <c r="X16" s="560">
        <v>28</v>
      </c>
      <c r="Y16" s="560">
        <v>0</v>
      </c>
      <c r="Z16" s="560">
        <v>1</v>
      </c>
      <c r="AA16" s="552"/>
      <c r="AC16" s="557"/>
    </row>
    <row r="17" spans="1:29" s="558" customFormat="1" ht="14.25" customHeight="1">
      <c r="A17" s="818"/>
      <c r="B17" s="820"/>
      <c r="C17" s="550" t="s">
        <v>643</v>
      </c>
      <c r="D17" s="574">
        <v>1942</v>
      </c>
      <c r="E17" s="560">
        <v>1941</v>
      </c>
      <c r="F17" s="560">
        <v>0</v>
      </c>
      <c r="G17" s="560">
        <v>1</v>
      </c>
      <c r="H17" s="575">
        <v>9</v>
      </c>
      <c r="I17" s="575">
        <v>17</v>
      </c>
      <c r="J17" s="575">
        <v>182</v>
      </c>
      <c r="K17" s="575">
        <v>196</v>
      </c>
      <c r="L17" s="575">
        <v>44</v>
      </c>
      <c r="M17" s="575">
        <v>18</v>
      </c>
      <c r="N17" s="575">
        <v>24</v>
      </c>
      <c r="O17" s="575">
        <v>2</v>
      </c>
      <c r="P17" s="575">
        <v>121</v>
      </c>
      <c r="Q17" s="575">
        <v>89</v>
      </c>
      <c r="R17" s="575">
        <v>402</v>
      </c>
      <c r="S17" s="575">
        <v>259</v>
      </c>
      <c r="T17" s="560">
        <v>3</v>
      </c>
      <c r="U17" s="575">
        <v>346</v>
      </c>
      <c r="V17" s="575">
        <v>88</v>
      </c>
      <c r="W17" s="575">
        <v>118</v>
      </c>
      <c r="X17" s="575">
        <v>22</v>
      </c>
      <c r="Y17" s="560">
        <v>0</v>
      </c>
      <c r="Z17" s="560">
        <v>1</v>
      </c>
      <c r="AA17" s="552"/>
      <c r="AC17" s="557"/>
    </row>
    <row r="18" spans="1:29" s="559" customFormat="1" ht="14.25" customHeight="1">
      <c r="A18" s="818"/>
      <c r="B18" s="820"/>
      <c r="C18" s="550" t="s">
        <v>644</v>
      </c>
      <c r="D18" s="574">
        <v>798</v>
      </c>
      <c r="E18" s="560">
        <v>798</v>
      </c>
      <c r="F18" s="560">
        <v>0</v>
      </c>
      <c r="G18" s="560">
        <v>1</v>
      </c>
      <c r="H18" s="560">
        <v>13</v>
      </c>
      <c r="I18" s="560">
        <v>16</v>
      </c>
      <c r="J18" s="575">
        <v>104</v>
      </c>
      <c r="K18" s="575">
        <v>98</v>
      </c>
      <c r="L18" s="575">
        <v>20</v>
      </c>
      <c r="M18" s="575">
        <v>17</v>
      </c>
      <c r="N18" s="560">
        <v>5</v>
      </c>
      <c r="O18" s="575">
        <v>3</v>
      </c>
      <c r="P18" s="575">
        <v>52</v>
      </c>
      <c r="Q18" s="575">
        <v>39</v>
      </c>
      <c r="R18" s="575">
        <v>146</v>
      </c>
      <c r="S18" s="575">
        <v>131</v>
      </c>
      <c r="T18" s="575">
        <v>3</v>
      </c>
      <c r="U18" s="575">
        <v>98</v>
      </c>
      <c r="V18" s="575">
        <v>30</v>
      </c>
      <c r="W18" s="575">
        <v>16</v>
      </c>
      <c r="X18" s="575">
        <v>6</v>
      </c>
      <c r="Y18" s="560">
        <v>0</v>
      </c>
      <c r="Z18" s="560">
        <v>0</v>
      </c>
      <c r="AA18" s="552"/>
      <c r="AC18" s="557"/>
    </row>
    <row r="19" spans="1:29" s="556" customFormat="1" ht="14.25" customHeight="1">
      <c r="A19" s="818"/>
      <c r="B19" s="820" t="s">
        <v>645</v>
      </c>
      <c r="C19" s="550" t="s">
        <v>642</v>
      </c>
      <c r="D19" s="574">
        <v>3292</v>
      </c>
      <c r="E19" s="560">
        <v>3285</v>
      </c>
      <c r="F19" s="560">
        <v>0</v>
      </c>
      <c r="G19" s="560">
        <v>1</v>
      </c>
      <c r="H19" s="560">
        <v>15</v>
      </c>
      <c r="I19" s="560">
        <v>20</v>
      </c>
      <c r="J19" s="560">
        <v>397</v>
      </c>
      <c r="K19" s="560">
        <v>318</v>
      </c>
      <c r="L19" s="560">
        <v>66</v>
      </c>
      <c r="M19" s="560">
        <v>45</v>
      </c>
      <c r="N19" s="560">
        <v>96</v>
      </c>
      <c r="O19" s="560">
        <v>9</v>
      </c>
      <c r="P19" s="560">
        <v>193</v>
      </c>
      <c r="Q19" s="560">
        <v>127</v>
      </c>
      <c r="R19" s="560">
        <v>527</v>
      </c>
      <c r="S19" s="560">
        <v>344</v>
      </c>
      <c r="T19" s="560">
        <v>74</v>
      </c>
      <c r="U19" s="560">
        <v>505</v>
      </c>
      <c r="V19" s="560">
        <v>122</v>
      </c>
      <c r="W19" s="560">
        <v>369</v>
      </c>
      <c r="X19" s="560">
        <v>55</v>
      </c>
      <c r="Y19" s="560">
        <v>2</v>
      </c>
      <c r="Z19" s="560">
        <v>7</v>
      </c>
      <c r="AA19" s="552"/>
      <c r="AC19" s="557"/>
    </row>
    <row r="20" spans="1:29" s="558" customFormat="1" ht="14.25" customHeight="1">
      <c r="A20" s="818"/>
      <c r="B20" s="820"/>
      <c r="C20" s="550" t="s">
        <v>643</v>
      </c>
      <c r="D20" s="574">
        <v>2055</v>
      </c>
      <c r="E20" s="560">
        <v>2050</v>
      </c>
      <c r="F20" s="560">
        <v>0</v>
      </c>
      <c r="G20" s="560">
        <v>0</v>
      </c>
      <c r="H20" s="575">
        <v>8</v>
      </c>
      <c r="I20" s="575">
        <v>13</v>
      </c>
      <c r="J20" s="575">
        <v>236</v>
      </c>
      <c r="K20" s="575">
        <v>201</v>
      </c>
      <c r="L20" s="575">
        <v>36</v>
      </c>
      <c r="M20" s="575">
        <v>27</v>
      </c>
      <c r="N20" s="575">
        <v>55</v>
      </c>
      <c r="O20" s="575">
        <v>6</v>
      </c>
      <c r="P20" s="575">
        <v>128</v>
      </c>
      <c r="Q20" s="575">
        <v>74</v>
      </c>
      <c r="R20" s="575">
        <v>331</v>
      </c>
      <c r="S20" s="575">
        <v>226</v>
      </c>
      <c r="T20" s="575">
        <v>35</v>
      </c>
      <c r="U20" s="575">
        <v>334</v>
      </c>
      <c r="V20" s="575">
        <v>77</v>
      </c>
      <c r="W20" s="575">
        <v>224</v>
      </c>
      <c r="X20" s="575">
        <v>38</v>
      </c>
      <c r="Y20" s="575">
        <v>1</v>
      </c>
      <c r="Z20" s="575">
        <v>5</v>
      </c>
      <c r="AA20" s="552"/>
      <c r="AC20" s="557"/>
    </row>
    <row r="21" spans="1:29" s="559" customFormat="1" ht="14.25" customHeight="1">
      <c r="A21" s="818"/>
      <c r="B21" s="820"/>
      <c r="C21" s="550" t="s">
        <v>644</v>
      </c>
      <c r="D21" s="574">
        <v>1237</v>
      </c>
      <c r="E21" s="560">
        <v>1235</v>
      </c>
      <c r="F21" s="560">
        <v>0</v>
      </c>
      <c r="G21" s="560">
        <v>1</v>
      </c>
      <c r="H21" s="560">
        <v>7</v>
      </c>
      <c r="I21" s="560">
        <v>7</v>
      </c>
      <c r="J21" s="575">
        <v>161</v>
      </c>
      <c r="K21" s="575">
        <v>117</v>
      </c>
      <c r="L21" s="575">
        <v>30</v>
      </c>
      <c r="M21" s="575">
        <v>18</v>
      </c>
      <c r="N21" s="575">
        <v>41</v>
      </c>
      <c r="O21" s="575">
        <v>3</v>
      </c>
      <c r="P21" s="575">
        <v>65</v>
      </c>
      <c r="Q21" s="575">
        <v>53</v>
      </c>
      <c r="R21" s="575">
        <v>196</v>
      </c>
      <c r="S21" s="575">
        <v>118</v>
      </c>
      <c r="T21" s="575">
        <v>39</v>
      </c>
      <c r="U21" s="575">
        <v>171</v>
      </c>
      <c r="V21" s="575">
        <v>45</v>
      </c>
      <c r="W21" s="575">
        <v>145</v>
      </c>
      <c r="X21" s="575">
        <v>17</v>
      </c>
      <c r="Y21" s="560">
        <v>1</v>
      </c>
      <c r="Z21" s="560">
        <v>2</v>
      </c>
      <c r="AA21" s="552"/>
      <c r="AC21" s="557"/>
    </row>
    <row r="22" spans="1:29" s="552" customFormat="1" ht="14.25" customHeight="1">
      <c r="A22" s="818" t="s">
        <v>654</v>
      </c>
      <c r="B22" s="820" t="s">
        <v>641</v>
      </c>
      <c r="C22" s="550" t="s">
        <v>642</v>
      </c>
      <c r="D22" s="574">
        <v>1451</v>
      </c>
      <c r="E22" s="560">
        <v>1448</v>
      </c>
      <c r="F22" s="560">
        <v>1</v>
      </c>
      <c r="G22" s="560">
        <v>1</v>
      </c>
      <c r="H22" s="560">
        <v>17</v>
      </c>
      <c r="I22" s="560">
        <v>15</v>
      </c>
      <c r="J22" s="560">
        <v>131</v>
      </c>
      <c r="K22" s="560">
        <v>169</v>
      </c>
      <c r="L22" s="560">
        <v>42</v>
      </c>
      <c r="M22" s="560">
        <v>21</v>
      </c>
      <c r="N22" s="560">
        <v>18</v>
      </c>
      <c r="O22" s="560">
        <v>3</v>
      </c>
      <c r="P22" s="560">
        <v>92</v>
      </c>
      <c r="Q22" s="560">
        <v>72</v>
      </c>
      <c r="R22" s="560">
        <v>268</v>
      </c>
      <c r="S22" s="560">
        <v>214</v>
      </c>
      <c r="T22" s="560">
        <v>8</v>
      </c>
      <c r="U22" s="560">
        <v>210</v>
      </c>
      <c r="V22" s="560">
        <v>66</v>
      </c>
      <c r="W22" s="560">
        <v>76</v>
      </c>
      <c r="X22" s="560">
        <v>24</v>
      </c>
      <c r="Y22" s="560">
        <v>0</v>
      </c>
      <c r="Z22" s="560">
        <v>3</v>
      </c>
      <c r="AC22" s="557"/>
    </row>
    <row r="23" spans="1:29" s="553" customFormat="1" ht="14.25" customHeight="1">
      <c r="A23" s="818"/>
      <c r="B23" s="820"/>
      <c r="C23" s="550" t="s">
        <v>643</v>
      </c>
      <c r="D23" s="574">
        <v>768</v>
      </c>
      <c r="E23" s="560">
        <v>765</v>
      </c>
      <c r="F23" s="560">
        <v>1</v>
      </c>
      <c r="G23" s="560">
        <v>0</v>
      </c>
      <c r="H23" s="575">
        <v>9</v>
      </c>
      <c r="I23" s="575">
        <v>7</v>
      </c>
      <c r="J23" s="575">
        <v>69</v>
      </c>
      <c r="K23" s="575">
        <v>79</v>
      </c>
      <c r="L23" s="575">
        <v>19</v>
      </c>
      <c r="M23" s="575">
        <v>11</v>
      </c>
      <c r="N23" s="575">
        <v>11</v>
      </c>
      <c r="O23" s="575">
        <v>2</v>
      </c>
      <c r="P23" s="575">
        <v>44</v>
      </c>
      <c r="Q23" s="575">
        <v>37</v>
      </c>
      <c r="R23" s="575">
        <v>132</v>
      </c>
      <c r="S23" s="575">
        <v>106</v>
      </c>
      <c r="T23" s="575">
        <v>3</v>
      </c>
      <c r="U23" s="575">
        <v>126</v>
      </c>
      <c r="V23" s="575">
        <v>38</v>
      </c>
      <c r="W23" s="575">
        <v>56</v>
      </c>
      <c r="X23" s="575">
        <v>15</v>
      </c>
      <c r="Y23" s="575">
        <v>0</v>
      </c>
      <c r="Z23" s="575">
        <v>3</v>
      </c>
      <c r="AA23" s="552"/>
      <c r="AC23" s="557"/>
    </row>
    <row r="24" spans="1:29" s="555" customFormat="1" ht="14.25" customHeight="1">
      <c r="A24" s="818"/>
      <c r="B24" s="820"/>
      <c r="C24" s="550" t="s">
        <v>644</v>
      </c>
      <c r="D24" s="574">
        <v>683</v>
      </c>
      <c r="E24" s="560">
        <v>683</v>
      </c>
      <c r="F24" s="560">
        <v>0</v>
      </c>
      <c r="G24" s="560">
        <v>1</v>
      </c>
      <c r="H24" s="575">
        <v>8</v>
      </c>
      <c r="I24" s="575">
        <v>8</v>
      </c>
      <c r="J24" s="575">
        <v>62</v>
      </c>
      <c r="K24" s="575">
        <v>90</v>
      </c>
      <c r="L24" s="575">
        <v>23</v>
      </c>
      <c r="M24" s="575">
        <v>10</v>
      </c>
      <c r="N24" s="575">
        <v>7</v>
      </c>
      <c r="O24" s="575">
        <v>1</v>
      </c>
      <c r="P24" s="575">
        <v>48</v>
      </c>
      <c r="Q24" s="575">
        <v>35</v>
      </c>
      <c r="R24" s="575">
        <v>136</v>
      </c>
      <c r="S24" s="575">
        <v>108</v>
      </c>
      <c r="T24" s="575">
        <v>5</v>
      </c>
      <c r="U24" s="575">
        <v>84</v>
      </c>
      <c r="V24" s="575">
        <v>28</v>
      </c>
      <c r="W24" s="575">
        <v>20</v>
      </c>
      <c r="X24" s="575">
        <v>9</v>
      </c>
      <c r="Y24" s="560">
        <v>0</v>
      </c>
      <c r="Z24" s="560">
        <v>0</v>
      </c>
      <c r="AA24" s="552"/>
      <c r="AC24" s="557"/>
    </row>
    <row r="25" spans="1:29" s="556" customFormat="1" ht="14.25" customHeight="1">
      <c r="A25" s="818" t="s">
        <v>655</v>
      </c>
      <c r="B25" s="820" t="s">
        <v>645</v>
      </c>
      <c r="C25" s="550" t="s">
        <v>642</v>
      </c>
      <c r="D25" s="574">
        <v>1753</v>
      </c>
      <c r="E25" s="560">
        <v>1748</v>
      </c>
      <c r="F25" s="560">
        <v>0</v>
      </c>
      <c r="G25" s="560">
        <v>0</v>
      </c>
      <c r="H25" s="560">
        <v>15</v>
      </c>
      <c r="I25" s="560">
        <v>14</v>
      </c>
      <c r="J25" s="560">
        <v>208</v>
      </c>
      <c r="K25" s="560">
        <v>120</v>
      </c>
      <c r="L25" s="560">
        <v>30</v>
      </c>
      <c r="M25" s="560">
        <v>25</v>
      </c>
      <c r="N25" s="560">
        <v>48</v>
      </c>
      <c r="O25" s="560">
        <v>2</v>
      </c>
      <c r="P25" s="560">
        <v>104</v>
      </c>
      <c r="Q25" s="560">
        <v>58</v>
      </c>
      <c r="R25" s="560">
        <v>284</v>
      </c>
      <c r="S25" s="560">
        <v>165</v>
      </c>
      <c r="T25" s="560">
        <v>58</v>
      </c>
      <c r="U25" s="560">
        <v>286</v>
      </c>
      <c r="V25" s="560">
        <v>66</v>
      </c>
      <c r="W25" s="560">
        <v>218</v>
      </c>
      <c r="X25" s="560">
        <v>45</v>
      </c>
      <c r="Y25" s="560">
        <v>2</v>
      </c>
      <c r="Z25" s="560">
        <v>5</v>
      </c>
      <c r="AA25" s="552"/>
      <c r="AC25" s="557"/>
    </row>
    <row r="26" spans="1:29" s="558" customFormat="1" ht="14.25" customHeight="1">
      <c r="A26" s="818"/>
      <c r="B26" s="820"/>
      <c r="C26" s="550" t="s">
        <v>643</v>
      </c>
      <c r="D26" s="574">
        <v>780</v>
      </c>
      <c r="E26" s="560">
        <v>775</v>
      </c>
      <c r="F26" s="560">
        <v>0</v>
      </c>
      <c r="G26" s="560">
        <v>0</v>
      </c>
      <c r="H26" s="575">
        <v>6</v>
      </c>
      <c r="I26" s="575">
        <v>5</v>
      </c>
      <c r="J26" s="575">
        <v>75</v>
      </c>
      <c r="K26" s="575">
        <v>60</v>
      </c>
      <c r="L26" s="575">
        <v>17</v>
      </c>
      <c r="M26" s="575">
        <v>17</v>
      </c>
      <c r="N26" s="575">
        <v>23</v>
      </c>
      <c r="O26" s="575">
        <v>0</v>
      </c>
      <c r="P26" s="575">
        <v>48</v>
      </c>
      <c r="Q26" s="575">
        <v>21</v>
      </c>
      <c r="R26" s="575">
        <v>122</v>
      </c>
      <c r="S26" s="575">
        <v>75</v>
      </c>
      <c r="T26" s="575">
        <v>18</v>
      </c>
      <c r="U26" s="575">
        <v>131</v>
      </c>
      <c r="V26" s="575">
        <v>27</v>
      </c>
      <c r="W26" s="575">
        <v>98</v>
      </c>
      <c r="X26" s="575">
        <v>31</v>
      </c>
      <c r="Y26" s="575">
        <v>1</v>
      </c>
      <c r="Z26" s="575">
        <v>5</v>
      </c>
      <c r="AA26" s="552"/>
      <c r="AC26" s="557"/>
    </row>
    <row r="27" spans="1:29" s="559" customFormat="1" ht="14.25" customHeight="1">
      <c r="A27" s="818"/>
      <c r="B27" s="820"/>
      <c r="C27" s="550" t="s">
        <v>644</v>
      </c>
      <c r="D27" s="574">
        <v>973</v>
      </c>
      <c r="E27" s="560">
        <v>973</v>
      </c>
      <c r="F27" s="560">
        <v>0</v>
      </c>
      <c r="G27" s="560">
        <v>0</v>
      </c>
      <c r="H27" s="575">
        <v>9</v>
      </c>
      <c r="I27" s="575">
        <v>9</v>
      </c>
      <c r="J27" s="575">
        <v>133</v>
      </c>
      <c r="K27" s="575">
        <v>60</v>
      </c>
      <c r="L27" s="575">
        <v>13</v>
      </c>
      <c r="M27" s="575">
        <v>8</v>
      </c>
      <c r="N27" s="575">
        <v>25</v>
      </c>
      <c r="O27" s="575">
        <v>2</v>
      </c>
      <c r="P27" s="575">
        <v>56</v>
      </c>
      <c r="Q27" s="575">
        <v>37</v>
      </c>
      <c r="R27" s="575">
        <v>162</v>
      </c>
      <c r="S27" s="575">
        <v>90</v>
      </c>
      <c r="T27" s="575">
        <v>40</v>
      </c>
      <c r="U27" s="575">
        <v>155</v>
      </c>
      <c r="V27" s="575">
        <v>39</v>
      </c>
      <c r="W27" s="575">
        <v>120</v>
      </c>
      <c r="X27" s="575">
        <v>14</v>
      </c>
      <c r="Y27" s="575">
        <v>1</v>
      </c>
      <c r="Z27" s="575">
        <v>0</v>
      </c>
      <c r="AA27" s="552"/>
      <c r="AC27" s="557"/>
    </row>
    <row r="28" spans="1:29" s="556" customFormat="1" ht="14.25" customHeight="1">
      <c r="A28" s="818" t="s">
        <v>306</v>
      </c>
      <c r="B28" s="820" t="s">
        <v>641</v>
      </c>
      <c r="C28" s="550" t="s">
        <v>642</v>
      </c>
      <c r="D28" s="574">
        <v>2423</v>
      </c>
      <c r="E28" s="560">
        <v>2421</v>
      </c>
      <c r="F28" s="560">
        <v>0</v>
      </c>
      <c r="G28" s="560">
        <v>3</v>
      </c>
      <c r="H28" s="560">
        <v>16</v>
      </c>
      <c r="I28" s="560">
        <v>20</v>
      </c>
      <c r="J28" s="560">
        <v>246</v>
      </c>
      <c r="K28" s="560">
        <v>243</v>
      </c>
      <c r="L28" s="560">
        <v>61</v>
      </c>
      <c r="M28" s="560">
        <v>36</v>
      </c>
      <c r="N28" s="560">
        <v>27</v>
      </c>
      <c r="O28" s="560">
        <v>10</v>
      </c>
      <c r="P28" s="560">
        <v>178</v>
      </c>
      <c r="Q28" s="560">
        <v>144</v>
      </c>
      <c r="R28" s="560">
        <v>519</v>
      </c>
      <c r="S28" s="560">
        <v>301</v>
      </c>
      <c r="T28" s="560">
        <v>12</v>
      </c>
      <c r="U28" s="560">
        <v>358</v>
      </c>
      <c r="V28" s="560">
        <v>86</v>
      </c>
      <c r="W28" s="560">
        <v>138</v>
      </c>
      <c r="X28" s="560">
        <v>22</v>
      </c>
      <c r="Y28" s="560">
        <v>1</v>
      </c>
      <c r="Z28" s="560">
        <v>2</v>
      </c>
      <c r="AA28" s="552"/>
      <c r="AC28" s="557"/>
    </row>
    <row r="29" spans="1:29" s="558" customFormat="1" ht="14.25" customHeight="1">
      <c r="A29" s="818"/>
      <c r="B29" s="820"/>
      <c r="C29" s="550" t="s">
        <v>643</v>
      </c>
      <c r="D29" s="574">
        <v>1444</v>
      </c>
      <c r="E29" s="560">
        <v>1442</v>
      </c>
      <c r="F29" s="560">
        <v>0</v>
      </c>
      <c r="G29" s="560">
        <v>1</v>
      </c>
      <c r="H29" s="575">
        <v>5</v>
      </c>
      <c r="I29" s="575">
        <v>11</v>
      </c>
      <c r="J29" s="575">
        <v>126</v>
      </c>
      <c r="K29" s="575">
        <v>123</v>
      </c>
      <c r="L29" s="575">
        <v>32</v>
      </c>
      <c r="M29" s="575">
        <v>25</v>
      </c>
      <c r="N29" s="575">
        <v>10</v>
      </c>
      <c r="O29" s="575">
        <v>5</v>
      </c>
      <c r="P29" s="575">
        <v>101</v>
      </c>
      <c r="Q29" s="575">
        <v>72</v>
      </c>
      <c r="R29" s="575">
        <v>320</v>
      </c>
      <c r="S29" s="575">
        <v>172</v>
      </c>
      <c r="T29" s="575">
        <v>5</v>
      </c>
      <c r="U29" s="575">
        <v>255</v>
      </c>
      <c r="V29" s="575">
        <v>54</v>
      </c>
      <c r="W29" s="576">
        <v>109</v>
      </c>
      <c r="X29" s="575">
        <v>16</v>
      </c>
      <c r="Y29" s="575">
        <v>0</v>
      </c>
      <c r="Z29" s="575">
        <v>2</v>
      </c>
      <c r="AA29" s="552"/>
      <c r="AC29" s="557"/>
    </row>
    <row r="30" spans="1:29" s="559" customFormat="1" ht="14.25" customHeight="1">
      <c r="A30" s="818"/>
      <c r="B30" s="820"/>
      <c r="C30" s="550" t="s">
        <v>644</v>
      </c>
      <c r="D30" s="574">
        <v>979</v>
      </c>
      <c r="E30" s="560">
        <v>979</v>
      </c>
      <c r="F30" s="560">
        <v>0</v>
      </c>
      <c r="G30" s="575">
        <v>2</v>
      </c>
      <c r="H30" s="575">
        <v>11</v>
      </c>
      <c r="I30" s="575">
        <v>9</v>
      </c>
      <c r="J30" s="575">
        <v>120</v>
      </c>
      <c r="K30" s="575">
        <v>120</v>
      </c>
      <c r="L30" s="575">
        <v>29</v>
      </c>
      <c r="M30" s="575">
        <v>11</v>
      </c>
      <c r="N30" s="575">
        <v>17</v>
      </c>
      <c r="O30" s="575">
        <v>5</v>
      </c>
      <c r="P30" s="575">
        <v>77</v>
      </c>
      <c r="Q30" s="575">
        <v>72</v>
      </c>
      <c r="R30" s="575">
        <v>199</v>
      </c>
      <c r="S30" s="575">
        <v>129</v>
      </c>
      <c r="T30" s="575">
        <v>7</v>
      </c>
      <c r="U30" s="575">
        <v>103</v>
      </c>
      <c r="V30" s="575">
        <v>32</v>
      </c>
      <c r="W30" s="575">
        <v>29</v>
      </c>
      <c r="X30" s="575">
        <v>6</v>
      </c>
      <c r="Y30" s="560">
        <v>1</v>
      </c>
      <c r="Z30" s="560">
        <v>0</v>
      </c>
      <c r="AA30" s="552"/>
      <c r="AC30" s="557"/>
    </row>
    <row r="31" spans="1:29" s="556" customFormat="1" ht="14.25" customHeight="1">
      <c r="A31" s="818"/>
      <c r="B31" s="820" t="s">
        <v>645</v>
      </c>
      <c r="C31" s="550" t="s">
        <v>642</v>
      </c>
      <c r="D31" s="574">
        <v>2950</v>
      </c>
      <c r="E31" s="560">
        <v>2941</v>
      </c>
      <c r="F31" s="560">
        <v>0</v>
      </c>
      <c r="G31" s="560">
        <v>0</v>
      </c>
      <c r="H31" s="560">
        <v>18</v>
      </c>
      <c r="I31" s="560">
        <v>23</v>
      </c>
      <c r="J31" s="560">
        <v>362</v>
      </c>
      <c r="K31" s="560">
        <v>246</v>
      </c>
      <c r="L31" s="560">
        <v>86</v>
      </c>
      <c r="M31" s="560">
        <v>46</v>
      </c>
      <c r="N31" s="560">
        <v>66</v>
      </c>
      <c r="O31" s="560">
        <v>11</v>
      </c>
      <c r="P31" s="560">
        <v>162</v>
      </c>
      <c r="Q31" s="560">
        <v>99</v>
      </c>
      <c r="R31" s="560">
        <v>546</v>
      </c>
      <c r="S31" s="560">
        <v>302</v>
      </c>
      <c r="T31" s="560">
        <v>73</v>
      </c>
      <c r="U31" s="560">
        <v>448</v>
      </c>
      <c r="V31" s="560">
        <v>86</v>
      </c>
      <c r="W31" s="560">
        <v>323</v>
      </c>
      <c r="X31" s="560">
        <v>42</v>
      </c>
      <c r="Y31" s="560">
        <v>2</v>
      </c>
      <c r="Z31" s="560">
        <v>9</v>
      </c>
      <c r="AA31" s="552"/>
      <c r="AC31" s="557"/>
    </row>
    <row r="32" spans="1:29" s="558" customFormat="1" ht="14.25" customHeight="1">
      <c r="A32" s="818"/>
      <c r="B32" s="820"/>
      <c r="C32" s="550" t="s">
        <v>643</v>
      </c>
      <c r="D32" s="574">
        <v>1633</v>
      </c>
      <c r="E32" s="560">
        <v>1627</v>
      </c>
      <c r="F32" s="560">
        <v>0</v>
      </c>
      <c r="G32" s="560">
        <v>0</v>
      </c>
      <c r="H32" s="575">
        <v>11</v>
      </c>
      <c r="I32" s="575">
        <v>10</v>
      </c>
      <c r="J32" s="575">
        <v>189</v>
      </c>
      <c r="K32" s="575">
        <v>137</v>
      </c>
      <c r="L32" s="575">
        <v>44</v>
      </c>
      <c r="M32" s="575">
        <v>24</v>
      </c>
      <c r="N32" s="575">
        <v>38</v>
      </c>
      <c r="O32" s="560">
        <v>2</v>
      </c>
      <c r="P32" s="575">
        <v>93</v>
      </c>
      <c r="Q32" s="575">
        <v>57</v>
      </c>
      <c r="R32" s="575">
        <v>306</v>
      </c>
      <c r="S32" s="575">
        <v>173</v>
      </c>
      <c r="T32" s="575">
        <v>39</v>
      </c>
      <c r="U32" s="575">
        <v>256</v>
      </c>
      <c r="V32" s="575">
        <v>49</v>
      </c>
      <c r="W32" s="575">
        <v>173</v>
      </c>
      <c r="X32" s="575">
        <v>25</v>
      </c>
      <c r="Y32" s="560">
        <v>1</v>
      </c>
      <c r="Z32" s="575">
        <v>6</v>
      </c>
      <c r="AA32" s="552"/>
      <c r="AC32" s="557"/>
    </row>
    <row r="33" spans="1:29" s="559" customFormat="1" ht="14.25" customHeight="1">
      <c r="A33" s="818"/>
      <c r="B33" s="820"/>
      <c r="C33" s="550" t="s">
        <v>644</v>
      </c>
      <c r="D33" s="574">
        <v>1317</v>
      </c>
      <c r="E33" s="560">
        <v>1314</v>
      </c>
      <c r="F33" s="560">
        <v>0</v>
      </c>
      <c r="G33" s="560">
        <v>0</v>
      </c>
      <c r="H33" s="575">
        <v>7</v>
      </c>
      <c r="I33" s="575">
        <v>13</v>
      </c>
      <c r="J33" s="575">
        <v>173</v>
      </c>
      <c r="K33" s="575">
        <v>109</v>
      </c>
      <c r="L33" s="575">
        <v>42</v>
      </c>
      <c r="M33" s="575">
        <v>22</v>
      </c>
      <c r="N33" s="575">
        <v>28</v>
      </c>
      <c r="O33" s="575">
        <v>9</v>
      </c>
      <c r="P33" s="575">
        <v>69</v>
      </c>
      <c r="Q33" s="575">
        <v>42</v>
      </c>
      <c r="R33" s="575">
        <v>240</v>
      </c>
      <c r="S33" s="575">
        <v>129</v>
      </c>
      <c r="T33" s="575">
        <v>34</v>
      </c>
      <c r="U33" s="575">
        <v>192</v>
      </c>
      <c r="V33" s="575">
        <v>37</v>
      </c>
      <c r="W33" s="575">
        <v>150</v>
      </c>
      <c r="X33" s="575">
        <v>17</v>
      </c>
      <c r="Y33" s="575">
        <v>1</v>
      </c>
      <c r="Z33" s="575">
        <v>3</v>
      </c>
      <c r="AA33" s="552"/>
      <c r="AC33" s="557"/>
    </row>
    <row r="34" spans="1:29" s="556" customFormat="1" ht="14.25" customHeight="1">
      <c r="A34" s="818" t="s">
        <v>307</v>
      </c>
      <c r="B34" s="820" t="s">
        <v>641</v>
      </c>
      <c r="C34" s="550" t="s">
        <v>642</v>
      </c>
      <c r="D34" s="574">
        <v>258</v>
      </c>
      <c r="E34" s="560">
        <v>257</v>
      </c>
      <c r="F34" s="560">
        <v>0</v>
      </c>
      <c r="G34" s="560">
        <v>0</v>
      </c>
      <c r="H34" s="560">
        <v>1</v>
      </c>
      <c r="I34" s="560">
        <v>1</v>
      </c>
      <c r="J34" s="560">
        <v>22</v>
      </c>
      <c r="K34" s="560">
        <v>32</v>
      </c>
      <c r="L34" s="560">
        <v>10</v>
      </c>
      <c r="M34" s="560">
        <v>3</v>
      </c>
      <c r="N34" s="560">
        <v>4</v>
      </c>
      <c r="O34" s="560">
        <v>0</v>
      </c>
      <c r="P34" s="560">
        <v>14</v>
      </c>
      <c r="Q34" s="560">
        <v>10</v>
      </c>
      <c r="R34" s="560">
        <v>46</v>
      </c>
      <c r="S34" s="560">
        <v>40</v>
      </c>
      <c r="T34" s="560">
        <v>2</v>
      </c>
      <c r="U34" s="560">
        <v>48</v>
      </c>
      <c r="V34" s="560">
        <v>8</v>
      </c>
      <c r="W34" s="560">
        <v>15</v>
      </c>
      <c r="X34" s="560">
        <v>1</v>
      </c>
      <c r="Y34" s="560">
        <v>0</v>
      </c>
      <c r="Z34" s="560">
        <v>1</v>
      </c>
      <c r="AA34" s="552"/>
      <c r="AC34" s="557"/>
    </row>
    <row r="35" spans="1:29" s="558" customFormat="1" ht="14.25" customHeight="1">
      <c r="A35" s="818"/>
      <c r="B35" s="820"/>
      <c r="C35" s="550" t="s">
        <v>643</v>
      </c>
      <c r="D35" s="574">
        <v>176</v>
      </c>
      <c r="E35" s="560">
        <v>176</v>
      </c>
      <c r="F35" s="560">
        <v>0</v>
      </c>
      <c r="G35" s="560">
        <v>0</v>
      </c>
      <c r="H35" s="560">
        <v>0</v>
      </c>
      <c r="I35" s="560">
        <v>0</v>
      </c>
      <c r="J35" s="575">
        <v>14</v>
      </c>
      <c r="K35" s="575">
        <v>18</v>
      </c>
      <c r="L35" s="575">
        <v>5</v>
      </c>
      <c r="M35" s="575">
        <v>2</v>
      </c>
      <c r="N35" s="560">
        <v>3</v>
      </c>
      <c r="O35" s="575">
        <v>0</v>
      </c>
      <c r="P35" s="575">
        <v>12</v>
      </c>
      <c r="Q35" s="575">
        <v>7</v>
      </c>
      <c r="R35" s="575">
        <v>27</v>
      </c>
      <c r="S35" s="575">
        <v>32</v>
      </c>
      <c r="T35" s="575">
        <v>1</v>
      </c>
      <c r="U35" s="575">
        <v>41</v>
      </c>
      <c r="V35" s="575">
        <v>5</v>
      </c>
      <c r="W35" s="575">
        <v>9</v>
      </c>
      <c r="X35" s="575">
        <v>0</v>
      </c>
      <c r="Y35" s="560">
        <v>0</v>
      </c>
      <c r="Z35" s="560">
        <v>0</v>
      </c>
      <c r="AA35" s="552"/>
      <c r="AC35" s="557"/>
    </row>
    <row r="36" spans="1:29" s="559" customFormat="1" ht="14.25" customHeight="1">
      <c r="A36" s="818"/>
      <c r="B36" s="820"/>
      <c r="C36" s="550" t="s">
        <v>644</v>
      </c>
      <c r="D36" s="574">
        <v>82</v>
      </c>
      <c r="E36" s="560">
        <v>81</v>
      </c>
      <c r="F36" s="560">
        <v>0</v>
      </c>
      <c r="G36" s="560">
        <v>0</v>
      </c>
      <c r="H36" s="575">
        <v>1</v>
      </c>
      <c r="I36" s="575">
        <v>1</v>
      </c>
      <c r="J36" s="575">
        <v>8</v>
      </c>
      <c r="K36" s="575">
        <v>14</v>
      </c>
      <c r="L36" s="575">
        <v>5</v>
      </c>
      <c r="M36" s="560">
        <v>1</v>
      </c>
      <c r="N36" s="575">
        <v>1</v>
      </c>
      <c r="O36" s="560">
        <v>0</v>
      </c>
      <c r="P36" s="560">
        <v>2</v>
      </c>
      <c r="Q36" s="575">
        <v>3</v>
      </c>
      <c r="R36" s="575">
        <v>19</v>
      </c>
      <c r="S36" s="575">
        <v>8</v>
      </c>
      <c r="T36" s="560">
        <v>1</v>
      </c>
      <c r="U36" s="575">
        <v>7</v>
      </c>
      <c r="V36" s="575">
        <v>3</v>
      </c>
      <c r="W36" s="575">
        <v>6</v>
      </c>
      <c r="X36" s="560">
        <v>1</v>
      </c>
      <c r="Y36" s="560">
        <v>0</v>
      </c>
      <c r="Z36" s="575">
        <v>1</v>
      </c>
      <c r="AA36" s="552"/>
      <c r="AC36" s="557"/>
    </row>
    <row r="37" spans="1:29" s="556" customFormat="1" ht="14.25" customHeight="1">
      <c r="A37" s="818" t="s">
        <v>656</v>
      </c>
      <c r="B37" s="820" t="s">
        <v>645</v>
      </c>
      <c r="C37" s="550" t="s">
        <v>642</v>
      </c>
      <c r="D37" s="574">
        <v>319</v>
      </c>
      <c r="E37" s="560">
        <v>319</v>
      </c>
      <c r="F37" s="560">
        <v>0</v>
      </c>
      <c r="G37" s="560">
        <v>0</v>
      </c>
      <c r="H37" s="560">
        <v>1</v>
      </c>
      <c r="I37" s="560">
        <v>1</v>
      </c>
      <c r="J37" s="560">
        <v>24</v>
      </c>
      <c r="K37" s="560">
        <v>30</v>
      </c>
      <c r="L37" s="560">
        <v>6</v>
      </c>
      <c r="M37" s="560">
        <v>3</v>
      </c>
      <c r="N37" s="560">
        <v>5</v>
      </c>
      <c r="O37" s="560">
        <v>2</v>
      </c>
      <c r="P37" s="560">
        <v>16</v>
      </c>
      <c r="Q37" s="560">
        <v>14</v>
      </c>
      <c r="R37" s="560">
        <v>57</v>
      </c>
      <c r="S37" s="560">
        <v>43</v>
      </c>
      <c r="T37" s="560">
        <v>13</v>
      </c>
      <c r="U37" s="560">
        <v>49</v>
      </c>
      <c r="V37" s="560">
        <v>11</v>
      </c>
      <c r="W37" s="560">
        <v>42</v>
      </c>
      <c r="X37" s="560">
        <v>2</v>
      </c>
      <c r="Y37" s="560">
        <v>0</v>
      </c>
      <c r="Z37" s="560">
        <v>0</v>
      </c>
      <c r="AA37" s="552"/>
      <c r="AC37" s="557"/>
    </row>
    <row r="38" spans="1:29" s="558" customFormat="1" ht="14.25" customHeight="1">
      <c r="A38" s="818"/>
      <c r="B38" s="820"/>
      <c r="C38" s="550" t="s">
        <v>643</v>
      </c>
      <c r="D38" s="436">
        <v>195</v>
      </c>
      <c r="E38" s="560">
        <v>195</v>
      </c>
      <c r="F38" s="560">
        <v>0</v>
      </c>
      <c r="G38" s="560">
        <v>0</v>
      </c>
      <c r="H38" s="560">
        <v>0</v>
      </c>
      <c r="I38" s="560">
        <v>1</v>
      </c>
      <c r="J38" s="575">
        <v>16</v>
      </c>
      <c r="K38" s="575">
        <v>19</v>
      </c>
      <c r="L38" s="575">
        <v>4</v>
      </c>
      <c r="M38" s="575">
        <v>1</v>
      </c>
      <c r="N38" s="575">
        <v>5</v>
      </c>
      <c r="O38" s="560">
        <v>1</v>
      </c>
      <c r="P38" s="575">
        <v>12</v>
      </c>
      <c r="Q38" s="575">
        <v>9</v>
      </c>
      <c r="R38" s="575">
        <v>36</v>
      </c>
      <c r="S38" s="575">
        <v>25</v>
      </c>
      <c r="T38" s="575">
        <v>3</v>
      </c>
      <c r="U38" s="575">
        <v>31</v>
      </c>
      <c r="V38" s="575">
        <v>6</v>
      </c>
      <c r="W38" s="575">
        <v>24</v>
      </c>
      <c r="X38" s="575">
        <v>2</v>
      </c>
      <c r="Y38" s="575">
        <v>0</v>
      </c>
      <c r="Z38" s="560">
        <v>0</v>
      </c>
      <c r="AA38" s="552"/>
      <c r="AC38" s="557"/>
    </row>
    <row r="39" spans="1:29" s="559" customFormat="1" ht="14.25" customHeight="1">
      <c r="A39" s="818"/>
      <c r="B39" s="820"/>
      <c r="C39" s="550" t="s">
        <v>644</v>
      </c>
      <c r="D39" s="574">
        <v>124</v>
      </c>
      <c r="E39" s="560">
        <v>124</v>
      </c>
      <c r="F39" s="560">
        <v>0</v>
      </c>
      <c r="G39" s="560">
        <v>0</v>
      </c>
      <c r="H39" s="575">
        <v>1</v>
      </c>
      <c r="I39" s="560">
        <v>0</v>
      </c>
      <c r="J39" s="575">
        <v>8</v>
      </c>
      <c r="K39" s="575">
        <v>11</v>
      </c>
      <c r="L39" s="560">
        <v>2</v>
      </c>
      <c r="M39" s="575">
        <v>2</v>
      </c>
      <c r="N39" s="560">
        <v>0</v>
      </c>
      <c r="O39" s="560">
        <v>1</v>
      </c>
      <c r="P39" s="575">
        <v>4</v>
      </c>
      <c r="Q39" s="575">
        <v>5</v>
      </c>
      <c r="R39" s="575">
        <v>21</v>
      </c>
      <c r="S39" s="575">
        <v>18</v>
      </c>
      <c r="T39" s="575">
        <v>10</v>
      </c>
      <c r="U39" s="575">
        <v>18</v>
      </c>
      <c r="V39" s="575">
        <v>5</v>
      </c>
      <c r="W39" s="575">
        <v>18</v>
      </c>
      <c r="X39" s="575">
        <v>0</v>
      </c>
      <c r="Y39" s="560">
        <v>0</v>
      </c>
      <c r="Z39" s="560">
        <v>0</v>
      </c>
      <c r="AA39" s="552"/>
      <c r="AC39" s="557"/>
    </row>
    <row r="40" spans="1:29" s="556" customFormat="1" ht="14.25" customHeight="1">
      <c r="A40" s="818" t="s">
        <v>308</v>
      </c>
      <c r="B40" s="820" t="s">
        <v>641</v>
      </c>
      <c r="C40" s="550" t="s">
        <v>642</v>
      </c>
      <c r="D40" s="574">
        <v>652</v>
      </c>
      <c r="E40" s="560">
        <v>652</v>
      </c>
      <c r="F40" s="560">
        <v>0</v>
      </c>
      <c r="G40" s="560">
        <v>0</v>
      </c>
      <c r="H40" s="560">
        <v>4</v>
      </c>
      <c r="I40" s="560">
        <v>2</v>
      </c>
      <c r="J40" s="560">
        <v>47</v>
      </c>
      <c r="K40" s="560">
        <v>51</v>
      </c>
      <c r="L40" s="560">
        <v>6</v>
      </c>
      <c r="M40" s="560">
        <v>8</v>
      </c>
      <c r="N40" s="560">
        <v>6</v>
      </c>
      <c r="O40" s="560">
        <v>1</v>
      </c>
      <c r="P40" s="560">
        <v>64</v>
      </c>
      <c r="Q40" s="560">
        <v>45</v>
      </c>
      <c r="R40" s="560">
        <v>138</v>
      </c>
      <c r="S40" s="560">
        <v>100</v>
      </c>
      <c r="T40" s="560">
        <v>2</v>
      </c>
      <c r="U40" s="560">
        <v>113</v>
      </c>
      <c r="V40" s="560">
        <v>34</v>
      </c>
      <c r="W40" s="560">
        <v>26</v>
      </c>
      <c r="X40" s="560">
        <v>5</v>
      </c>
      <c r="Y40" s="560">
        <v>0</v>
      </c>
      <c r="Z40" s="560">
        <v>0</v>
      </c>
      <c r="AA40" s="552"/>
      <c r="AC40" s="557"/>
    </row>
    <row r="41" spans="1:29" s="558" customFormat="1" ht="14.25" customHeight="1">
      <c r="A41" s="818"/>
      <c r="B41" s="820"/>
      <c r="C41" s="550" t="s">
        <v>643</v>
      </c>
      <c r="D41" s="574">
        <v>377</v>
      </c>
      <c r="E41" s="560">
        <v>377</v>
      </c>
      <c r="F41" s="560">
        <v>0</v>
      </c>
      <c r="G41" s="560">
        <v>0</v>
      </c>
      <c r="H41" s="560">
        <v>0</v>
      </c>
      <c r="I41" s="560">
        <v>1</v>
      </c>
      <c r="J41" s="575">
        <v>28</v>
      </c>
      <c r="K41" s="575">
        <v>19</v>
      </c>
      <c r="L41" s="575">
        <v>5</v>
      </c>
      <c r="M41" s="575">
        <v>5</v>
      </c>
      <c r="N41" s="575">
        <v>2</v>
      </c>
      <c r="O41" s="575">
        <v>1</v>
      </c>
      <c r="P41" s="575">
        <v>40</v>
      </c>
      <c r="Q41" s="575">
        <v>27</v>
      </c>
      <c r="R41" s="575">
        <v>72</v>
      </c>
      <c r="S41" s="575">
        <v>59</v>
      </c>
      <c r="T41" s="560">
        <v>1</v>
      </c>
      <c r="U41" s="575">
        <v>73</v>
      </c>
      <c r="V41" s="575">
        <v>20</v>
      </c>
      <c r="W41" s="575">
        <v>19</v>
      </c>
      <c r="X41" s="575">
        <v>5</v>
      </c>
      <c r="Y41" s="560">
        <v>0</v>
      </c>
      <c r="Z41" s="560">
        <v>0</v>
      </c>
      <c r="AA41" s="552"/>
      <c r="AC41" s="557"/>
    </row>
    <row r="42" spans="1:29" s="559" customFormat="1" ht="14.25" customHeight="1">
      <c r="A42" s="818"/>
      <c r="B42" s="820"/>
      <c r="C42" s="550" t="s">
        <v>644</v>
      </c>
      <c r="D42" s="574">
        <v>275</v>
      </c>
      <c r="E42" s="560">
        <v>275</v>
      </c>
      <c r="F42" s="560">
        <v>0</v>
      </c>
      <c r="G42" s="560">
        <v>0</v>
      </c>
      <c r="H42" s="560">
        <v>4</v>
      </c>
      <c r="I42" s="560">
        <v>1</v>
      </c>
      <c r="J42" s="575">
        <v>19</v>
      </c>
      <c r="K42" s="575">
        <v>32</v>
      </c>
      <c r="L42" s="575">
        <v>1</v>
      </c>
      <c r="M42" s="575">
        <v>3</v>
      </c>
      <c r="N42" s="575">
        <v>4</v>
      </c>
      <c r="O42" s="575">
        <v>0</v>
      </c>
      <c r="P42" s="575">
        <v>24</v>
      </c>
      <c r="Q42" s="575">
        <v>18</v>
      </c>
      <c r="R42" s="575">
        <v>66</v>
      </c>
      <c r="S42" s="575">
        <v>41</v>
      </c>
      <c r="T42" s="575">
        <v>1</v>
      </c>
      <c r="U42" s="575">
        <v>40</v>
      </c>
      <c r="V42" s="575">
        <v>14</v>
      </c>
      <c r="W42" s="575">
        <v>7</v>
      </c>
      <c r="X42" s="575">
        <v>0</v>
      </c>
      <c r="Y42" s="560">
        <v>0</v>
      </c>
      <c r="Z42" s="560">
        <v>0</v>
      </c>
      <c r="AA42" s="552"/>
      <c r="AC42" s="557"/>
    </row>
    <row r="43" spans="1:29" s="556" customFormat="1" ht="14.25" customHeight="1">
      <c r="A43" s="818"/>
      <c r="B43" s="820" t="s">
        <v>645</v>
      </c>
      <c r="C43" s="550" t="s">
        <v>642</v>
      </c>
      <c r="D43" s="574">
        <v>723</v>
      </c>
      <c r="E43" s="560">
        <v>722</v>
      </c>
      <c r="F43" s="560">
        <v>0</v>
      </c>
      <c r="G43" s="560">
        <v>0</v>
      </c>
      <c r="H43" s="560">
        <v>4</v>
      </c>
      <c r="I43" s="560">
        <v>3</v>
      </c>
      <c r="J43" s="560">
        <v>71</v>
      </c>
      <c r="K43" s="560">
        <v>68</v>
      </c>
      <c r="L43" s="560">
        <v>12</v>
      </c>
      <c r="M43" s="560">
        <v>12</v>
      </c>
      <c r="N43" s="560">
        <v>21</v>
      </c>
      <c r="O43" s="560">
        <v>6</v>
      </c>
      <c r="P43" s="560">
        <v>42</v>
      </c>
      <c r="Q43" s="560">
        <v>24</v>
      </c>
      <c r="R43" s="560">
        <v>137</v>
      </c>
      <c r="S43" s="560">
        <v>90</v>
      </c>
      <c r="T43" s="560">
        <v>14</v>
      </c>
      <c r="U43" s="560">
        <v>116</v>
      </c>
      <c r="V43" s="560">
        <v>17</v>
      </c>
      <c r="W43" s="560">
        <v>69</v>
      </c>
      <c r="X43" s="560">
        <v>15</v>
      </c>
      <c r="Y43" s="560">
        <v>1</v>
      </c>
      <c r="Z43" s="560">
        <v>1</v>
      </c>
      <c r="AA43" s="552"/>
      <c r="AC43" s="557"/>
    </row>
    <row r="44" spans="1:29" s="558" customFormat="1" ht="14.25" customHeight="1">
      <c r="A44" s="818"/>
      <c r="B44" s="820"/>
      <c r="C44" s="550" t="s">
        <v>643</v>
      </c>
      <c r="D44" s="574">
        <v>368</v>
      </c>
      <c r="E44" s="560">
        <v>367</v>
      </c>
      <c r="F44" s="560">
        <v>0</v>
      </c>
      <c r="G44" s="560">
        <v>0</v>
      </c>
      <c r="H44" s="560">
        <v>3</v>
      </c>
      <c r="I44" s="575">
        <v>0</v>
      </c>
      <c r="J44" s="575">
        <v>40</v>
      </c>
      <c r="K44" s="575">
        <v>34</v>
      </c>
      <c r="L44" s="575">
        <v>6</v>
      </c>
      <c r="M44" s="575">
        <v>8</v>
      </c>
      <c r="N44" s="575">
        <v>8</v>
      </c>
      <c r="O44" s="575">
        <v>3</v>
      </c>
      <c r="P44" s="575">
        <v>22</v>
      </c>
      <c r="Q44" s="575">
        <v>14</v>
      </c>
      <c r="R44" s="575">
        <v>68</v>
      </c>
      <c r="S44" s="575">
        <v>45</v>
      </c>
      <c r="T44" s="575">
        <v>4</v>
      </c>
      <c r="U44" s="575">
        <v>67</v>
      </c>
      <c r="V44" s="575">
        <v>6</v>
      </c>
      <c r="W44" s="575">
        <v>32</v>
      </c>
      <c r="X44" s="575">
        <v>6</v>
      </c>
      <c r="Y44" s="575">
        <v>1</v>
      </c>
      <c r="Z44" s="575">
        <v>1</v>
      </c>
      <c r="AA44" s="552"/>
      <c r="AC44" s="557"/>
    </row>
    <row r="45" spans="1:29" s="559" customFormat="1" ht="14.25" customHeight="1">
      <c r="A45" s="818"/>
      <c r="B45" s="820"/>
      <c r="C45" s="550" t="s">
        <v>644</v>
      </c>
      <c r="D45" s="574">
        <v>355</v>
      </c>
      <c r="E45" s="560">
        <v>355</v>
      </c>
      <c r="F45" s="560">
        <v>0</v>
      </c>
      <c r="G45" s="560">
        <v>0</v>
      </c>
      <c r="H45" s="575">
        <v>1</v>
      </c>
      <c r="I45" s="575">
        <v>3</v>
      </c>
      <c r="J45" s="575">
        <v>31</v>
      </c>
      <c r="K45" s="575">
        <v>34</v>
      </c>
      <c r="L45" s="575">
        <v>6</v>
      </c>
      <c r="M45" s="575">
        <v>4</v>
      </c>
      <c r="N45" s="575">
        <v>13</v>
      </c>
      <c r="O45" s="575">
        <v>3</v>
      </c>
      <c r="P45" s="575">
        <v>20</v>
      </c>
      <c r="Q45" s="575">
        <v>10</v>
      </c>
      <c r="R45" s="575">
        <v>69</v>
      </c>
      <c r="S45" s="575">
        <v>45</v>
      </c>
      <c r="T45" s="575">
        <v>10</v>
      </c>
      <c r="U45" s="575">
        <v>49</v>
      </c>
      <c r="V45" s="575">
        <v>11</v>
      </c>
      <c r="W45" s="575">
        <v>37</v>
      </c>
      <c r="X45" s="575">
        <v>9</v>
      </c>
      <c r="Y45" s="560">
        <v>0</v>
      </c>
      <c r="Z45" s="560">
        <v>0</v>
      </c>
      <c r="AA45" s="552"/>
      <c r="AC45" s="557"/>
    </row>
    <row r="46" spans="1:29" s="556" customFormat="1" ht="14.25" customHeight="1">
      <c r="A46" s="818" t="s">
        <v>309</v>
      </c>
      <c r="B46" s="820" t="s">
        <v>641</v>
      </c>
      <c r="C46" s="550" t="s">
        <v>642</v>
      </c>
      <c r="D46" s="574">
        <v>3822</v>
      </c>
      <c r="E46" s="560">
        <v>3821</v>
      </c>
      <c r="F46" s="560">
        <v>2</v>
      </c>
      <c r="G46" s="560">
        <v>5</v>
      </c>
      <c r="H46" s="560">
        <v>18</v>
      </c>
      <c r="I46" s="560">
        <v>31</v>
      </c>
      <c r="J46" s="560">
        <v>236</v>
      </c>
      <c r="K46" s="560">
        <v>216</v>
      </c>
      <c r="L46" s="560">
        <v>90</v>
      </c>
      <c r="M46" s="560">
        <v>46</v>
      </c>
      <c r="N46" s="560">
        <v>77</v>
      </c>
      <c r="O46" s="560">
        <v>20</v>
      </c>
      <c r="P46" s="560">
        <v>304</v>
      </c>
      <c r="Q46" s="560">
        <v>211</v>
      </c>
      <c r="R46" s="560">
        <v>698</v>
      </c>
      <c r="S46" s="560">
        <v>440</v>
      </c>
      <c r="T46" s="560">
        <v>20</v>
      </c>
      <c r="U46" s="560">
        <v>785</v>
      </c>
      <c r="V46" s="560">
        <v>218</v>
      </c>
      <c r="W46" s="560">
        <v>342</v>
      </c>
      <c r="X46" s="560">
        <v>60</v>
      </c>
      <c r="Y46" s="560">
        <v>2</v>
      </c>
      <c r="Z46" s="560">
        <v>1</v>
      </c>
      <c r="AA46" s="552"/>
      <c r="AC46" s="557"/>
    </row>
    <row r="47" spans="1:29" s="558" customFormat="1" ht="14.25" customHeight="1">
      <c r="A47" s="818"/>
      <c r="B47" s="820"/>
      <c r="C47" s="550" t="s">
        <v>643</v>
      </c>
      <c r="D47" s="574">
        <v>74</v>
      </c>
      <c r="E47" s="560">
        <v>74</v>
      </c>
      <c r="F47" s="560">
        <v>0</v>
      </c>
      <c r="G47" s="560">
        <v>0</v>
      </c>
      <c r="H47" s="560">
        <v>0</v>
      </c>
      <c r="I47" s="560">
        <v>0</v>
      </c>
      <c r="J47" s="560">
        <v>4</v>
      </c>
      <c r="K47" s="560">
        <v>1</v>
      </c>
      <c r="L47" s="575">
        <v>3</v>
      </c>
      <c r="M47" s="575">
        <v>0</v>
      </c>
      <c r="N47" s="560">
        <v>0</v>
      </c>
      <c r="O47" s="560">
        <v>0</v>
      </c>
      <c r="P47" s="575">
        <v>4</v>
      </c>
      <c r="Q47" s="575">
        <v>3</v>
      </c>
      <c r="R47" s="575">
        <v>17</v>
      </c>
      <c r="S47" s="575">
        <v>11</v>
      </c>
      <c r="T47" s="575">
        <v>2</v>
      </c>
      <c r="U47" s="575">
        <v>13</v>
      </c>
      <c r="V47" s="575">
        <v>4</v>
      </c>
      <c r="W47" s="575">
        <v>11</v>
      </c>
      <c r="X47" s="560">
        <v>1</v>
      </c>
      <c r="Y47" s="560">
        <v>0</v>
      </c>
      <c r="Z47" s="560">
        <v>0</v>
      </c>
      <c r="AA47" s="552"/>
      <c r="AC47" s="557"/>
    </row>
    <row r="48" spans="1:29" s="559" customFormat="1" ht="14.25" customHeight="1">
      <c r="A48" s="818"/>
      <c r="B48" s="820"/>
      <c r="C48" s="550" t="s">
        <v>644</v>
      </c>
      <c r="D48" s="574">
        <v>3748</v>
      </c>
      <c r="E48" s="560">
        <v>3747</v>
      </c>
      <c r="F48" s="560">
        <v>2</v>
      </c>
      <c r="G48" s="575">
        <v>5</v>
      </c>
      <c r="H48" s="575">
        <v>18</v>
      </c>
      <c r="I48" s="575">
        <v>31</v>
      </c>
      <c r="J48" s="575">
        <v>232</v>
      </c>
      <c r="K48" s="575">
        <v>215</v>
      </c>
      <c r="L48" s="575">
        <v>87</v>
      </c>
      <c r="M48" s="575">
        <v>46</v>
      </c>
      <c r="N48" s="575">
        <v>77</v>
      </c>
      <c r="O48" s="575">
        <v>20</v>
      </c>
      <c r="P48" s="575">
        <v>300</v>
      </c>
      <c r="Q48" s="575">
        <v>208</v>
      </c>
      <c r="R48" s="575">
        <v>681</v>
      </c>
      <c r="S48" s="575">
        <v>429</v>
      </c>
      <c r="T48" s="575">
        <v>18</v>
      </c>
      <c r="U48" s="575">
        <v>772</v>
      </c>
      <c r="V48" s="575">
        <v>214</v>
      </c>
      <c r="W48" s="575">
        <v>331</v>
      </c>
      <c r="X48" s="575">
        <v>59</v>
      </c>
      <c r="Y48" s="575">
        <v>2</v>
      </c>
      <c r="Z48" s="575">
        <v>1</v>
      </c>
      <c r="AA48" s="552"/>
      <c r="AC48" s="557"/>
    </row>
    <row r="49" spans="1:29" s="556" customFormat="1" ht="14.25" customHeight="1">
      <c r="A49" s="818"/>
      <c r="B49" s="820" t="s">
        <v>657</v>
      </c>
      <c r="C49" s="550" t="s">
        <v>642</v>
      </c>
      <c r="D49" s="574">
        <v>3269</v>
      </c>
      <c r="E49" s="560">
        <v>3258</v>
      </c>
      <c r="F49" s="560">
        <v>0</v>
      </c>
      <c r="G49" s="560">
        <v>3</v>
      </c>
      <c r="H49" s="560">
        <v>24</v>
      </c>
      <c r="I49" s="560">
        <v>24</v>
      </c>
      <c r="J49" s="560">
        <v>297</v>
      </c>
      <c r="K49" s="560">
        <v>225</v>
      </c>
      <c r="L49" s="560">
        <v>54</v>
      </c>
      <c r="M49" s="560">
        <v>31</v>
      </c>
      <c r="N49" s="560">
        <v>94</v>
      </c>
      <c r="O49" s="560">
        <v>5</v>
      </c>
      <c r="P49" s="560">
        <v>133</v>
      </c>
      <c r="Q49" s="560">
        <v>128</v>
      </c>
      <c r="R49" s="560">
        <v>423</v>
      </c>
      <c r="S49" s="560">
        <v>280</v>
      </c>
      <c r="T49" s="560">
        <v>98</v>
      </c>
      <c r="U49" s="560">
        <v>708</v>
      </c>
      <c r="V49" s="560">
        <v>121</v>
      </c>
      <c r="W49" s="560">
        <v>552</v>
      </c>
      <c r="X49" s="560">
        <v>58</v>
      </c>
      <c r="Y49" s="560">
        <v>0</v>
      </c>
      <c r="Z49" s="560">
        <v>11</v>
      </c>
      <c r="AA49" s="552"/>
      <c r="AC49" s="557"/>
    </row>
    <row r="50" spans="1:29" s="558" customFormat="1" ht="14.25" customHeight="1">
      <c r="A50" s="818"/>
      <c r="B50" s="820"/>
      <c r="C50" s="550" t="s">
        <v>643</v>
      </c>
      <c r="D50" s="574">
        <v>105</v>
      </c>
      <c r="E50" s="560">
        <v>105</v>
      </c>
      <c r="F50" s="560">
        <v>0</v>
      </c>
      <c r="G50" s="560">
        <v>0</v>
      </c>
      <c r="H50" s="560">
        <v>1</v>
      </c>
      <c r="I50" s="560">
        <v>0</v>
      </c>
      <c r="J50" s="575">
        <v>7</v>
      </c>
      <c r="K50" s="575">
        <v>9</v>
      </c>
      <c r="L50" s="575">
        <v>3</v>
      </c>
      <c r="M50" s="575">
        <v>1</v>
      </c>
      <c r="N50" s="560">
        <v>1</v>
      </c>
      <c r="O50" s="560">
        <v>0</v>
      </c>
      <c r="P50" s="575">
        <v>3</v>
      </c>
      <c r="Q50" s="575">
        <v>5</v>
      </c>
      <c r="R50" s="575">
        <v>30</v>
      </c>
      <c r="S50" s="575">
        <v>12</v>
      </c>
      <c r="T50" s="560">
        <v>1</v>
      </c>
      <c r="U50" s="575">
        <v>20</v>
      </c>
      <c r="V50" s="575">
        <v>2</v>
      </c>
      <c r="W50" s="575">
        <v>8</v>
      </c>
      <c r="X50" s="575">
        <v>2</v>
      </c>
      <c r="Y50" s="560">
        <v>0</v>
      </c>
      <c r="Z50" s="560">
        <v>0</v>
      </c>
      <c r="AA50" s="552"/>
      <c r="AC50" s="557"/>
    </row>
    <row r="51" spans="1:29" s="568" customFormat="1" ht="14.25" customHeight="1" thickBot="1">
      <c r="A51" s="819"/>
      <c r="B51" s="821"/>
      <c r="C51" s="563" t="s">
        <v>644</v>
      </c>
      <c r="D51" s="577">
        <v>3164</v>
      </c>
      <c r="E51" s="566">
        <v>3153</v>
      </c>
      <c r="F51" s="566">
        <v>0</v>
      </c>
      <c r="G51" s="578">
        <v>3</v>
      </c>
      <c r="H51" s="578">
        <v>23</v>
      </c>
      <c r="I51" s="578">
        <v>24</v>
      </c>
      <c r="J51" s="578">
        <v>290</v>
      </c>
      <c r="K51" s="578">
        <v>216</v>
      </c>
      <c r="L51" s="578">
        <v>51</v>
      </c>
      <c r="M51" s="578">
        <v>30</v>
      </c>
      <c r="N51" s="578">
        <v>93</v>
      </c>
      <c r="O51" s="578">
        <v>5</v>
      </c>
      <c r="P51" s="578">
        <v>130</v>
      </c>
      <c r="Q51" s="578">
        <v>123</v>
      </c>
      <c r="R51" s="578">
        <v>393</v>
      </c>
      <c r="S51" s="578">
        <v>268</v>
      </c>
      <c r="T51" s="578">
        <v>97</v>
      </c>
      <c r="U51" s="578">
        <v>688</v>
      </c>
      <c r="V51" s="578">
        <v>119</v>
      </c>
      <c r="W51" s="578">
        <v>544</v>
      </c>
      <c r="X51" s="578">
        <v>56</v>
      </c>
      <c r="Y51" s="566">
        <v>0</v>
      </c>
      <c r="Z51" s="578">
        <v>11</v>
      </c>
      <c r="AA51" s="552"/>
      <c r="AC51" s="557"/>
    </row>
    <row r="52" spans="1:29" s="581" customFormat="1">
      <c r="A52" s="579"/>
      <c r="B52" s="579"/>
      <c r="C52" s="579"/>
      <c r="D52" s="580"/>
      <c r="E52" s="580"/>
      <c r="AC52" s="571"/>
    </row>
    <row r="53" spans="1:29">
      <c r="AC53" s="571"/>
    </row>
    <row r="54" spans="1:29">
      <c r="AC54" s="571"/>
    </row>
    <row r="55" spans="1:29">
      <c r="AC55" s="571"/>
    </row>
    <row r="56" spans="1:29">
      <c r="AC56" s="571"/>
    </row>
    <row r="57" spans="1:29">
      <c r="AC57" s="571"/>
    </row>
    <row r="58" spans="1:29">
      <c r="AC58" s="571"/>
    </row>
    <row r="59" spans="1:29">
      <c r="AC59" s="571"/>
    </row>
    <row r="60" spans="1:29">
      <c r="AC60" s="571"/>
    </row>
    <row r="61" spans="1:29">
      <c r="AC61" s="571"/>
    </row>
    <row r="62" spans="1:29">
      <c r="AC62" s="571"/>
    </row>
  </sheetData>
  <sheetProtection selectLockedCells="1" selectUnlockedCells="1"/>
  <mergeCells count="51">
    <mergeCell ref="A2:M2"/>
    <mergeCell ref="N2:Z2"/>
    <mergeCell ref="E4:M4"/>
    <mergeCell ref="N4:Y4"/>
    <mergeCell ref="A5:A6"/>
    <mergeCell ref="B5:B6"/>
    <mergeCell ref="C5:C6"/>
    <mergeCell ref="D5:D7"/>
    <mergeCell ref="E5:E7"/>
    <mergeCell ref="F5:I5"/>
    <mergeCell ref="Y5:Y7"/>
    <mergeCell ref="Z5:Z7"/>
    <mergeCell ref="F6:G6"/>
    <mergeCell ref="H6:I6"/>
    <mergeCell ref="L6:M6"/>
    <mergeCell ref="N6:O6"/>
    <mergeCell ref="P6:Q6"/>
    <mergeCell ref="R6:T6"/>
    <mergeCell ref="J5:K6"/>
    <mergeCell ref="L5:M5"/>
    <mergeCell ref="N5:O5"/>
    <mergeCell ref="P5:T5"/>
    <mergeCell ref="U5:V6"/>
    <mergeCell ref="W5:X6"/>
    <mergeCell ref="A7:A9"/>
    <mergeCell ref="B7:B9"/>
    <mergeCell ref="C7:C9"/>
    <mergeCell ref="N7:O7"/>
    <mergeCell ref="U7:V7"/>
    <mergeCell ref="T8:T9"/>
    <mergeCell ref="A10:A15"/>
    <mergeCell ref="B10:B12"/>
    <mergeCell ref="B13:B15"/>
    <mergeCell ref="A16:A21"/>
    <mergeCell ref="B16:B18"/>
    <mergeCell ref="B19:B21"/>
    <mergeCell ref="A22:A27"/>
    <mergeCell ref="B22:B24"/>
    <mergeCell ref="B25:B27"/>
    <mergeCell ref="A28:A33"/>
    <mergeCell ref="B28:B30"/>
    <mergeCell ref="B31:B33"/>
    <mergeCell ref="A46:A51"/>
    <mergeCell ref="B46:B48"/>
    <mergeCell ref="B49:B51"/>
    <mergeCell ref="A34:A39"/>
    <mergeCell ref="B34:B36"/>
    <mergeCell ref="B37:B39"/>
    <mergeCell ref="A40:A45"/>
    <mergeCell ref="B40:B42"/>
    <mergeCell ref="B43:B45"/>
  </mergeCells>
  <phoneticPr fontId="19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orientation="portrait" useFirstPageNumber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05650-DE6A-431D-990E-963E437F1C94}">
  <dimension ref="A1:Q35"/>
  <sheetViews>
    <sheetView showGridLines="0" view="pageBreakPreview" topLeftCell="A13" zoomScaleNormal="85" zoomScaleSheetLayoutView="100" workbookViewId="0">
      <selection activeCell="S30" sqref="S30"/>
    </sheetView>
  </sheetViews>
  <sheetFormatPr defaultRowHeight="12.75"/>
  <cols>
    <col min="1" max="1" width="14.625" style="403" customWidth="1"/>
    <col min="2" max="2" width="17.625" style="403" customWidth="1"/>
    <col min="3" max="17" width="9.625" style="403" customWidth="1"/>
    <col min="18" max="16384" width="9" style="403"/>
  </cols>
  <sheetData>
    <row r="1" spans="1:17" s="390" customFormat="1" ht="17.100000000000001" customHeight="1">
      <c r="A1" s="88" t="s">
        <v>270</v>
      </c>
      <c r="B1" s="88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5" t="s">
        <v>0</v>
      </c>
    </row>
    <row r="2" spans="1:17" s="391" customFormat="1" ht="24.95" customHeight="1">
      <c r="A2" s="847" t="s">
        <v>658</v>
      </c>
      <c r="B2" s="847"/>
      <c r="C2" s="847"/>
      <c r="D2" s="847"/>
      <c r="E2" s="847"/>
      <c r="F2" s="847"/>
      <c r="G2" s="847"/>
      <c r="H2" s="847"/>
      <c r="I2" s="847" t="s">
        <v>659</v>
      </c>
      <c r="J2" s="847"/>
      <c r="K2" s="847"/>
      <c r="L2" s="847"/>
      <c r="M2" s="847"/>
      <c r="N2" s="847"/>
      <c r="O2" s="847"/>
      <c r="P2" s="847"/>
      <c r="Q2" s="847"/>
    </row>
    <row r="3" spans="1:17" s="397" customFormat="1" ht="15" customHeight="1" thickBot="1">
      <c r="A3" s="451"/>
      <c r="B3" s="582"/>
      <c r="C3" s="583"/>
      <c r="D3" s="583"/>
      <c r="E3" s="583"/>
      <c r="F3" s="583"/>
      <c r="G3" s="396"/>
      <c r="H3" s="584" t="s">
        <v>556</v>
      </c>
      <c r="I3" s="585"/>
      <c r="J3" s="584" t="s">
        <v>660</v>
      </c>
      <c r="K3" s="586"/>
      <c r="L3" s="587"/>
      <c r="M3" s="503"/>
      <c r="N3" s="586"/>
      <c r="O3" s="587"/>
      <c r="P3" s="503"/>
      <c r="Q3" s="348" t="s">
        <v>10</v>
      </c>
    </row>
    <row r="4" spans="1:17" s="397" customFormat="1" ht="15.95" customHeight="1">
      <c r="A4" s="848" t="s">
        <v>661</v>
      </c>
      <c r="B4" s="850" t="s">
        <v>507</v>
      </c>
      <c r="C4" s="852" t="s">
        <v>313</v>
      </c>
      <c r="D4" s="853"/>
      <c r="E4" s="854"/>
      <c r="F4" s="852" t="s">
        <v>314</v>
      </c>
      <c r="G4" s="853"/>
      <c r="H4" s="854"/>
      <c r="I4" s="858" t="s">
        <v>315</v>
      </c>
      <c r="J4" s="853"/>
      <c r="K4" s="854"/>
      <c r="L4" s="852" t="s">
        <v>662</v>
      </c>
      <c r="M4" s="853"/>
      <c r="N4" s="854"/>
      <c r="O4" s="852" t="s">
        <v>316</v>
      </c>
      <c r="P4" s="853"/>
      <c r="Q4" s="853"/>
    </row>
    <row r="5" spans="1:17" s="397" customFormat="1" ht="15.95" customHeight="1">
      <c r="A5" s="849"/>
      <c r="B5" s="851"/>
      <c r="C5" s="855"/>
      <c r="D5" s="856"/>
      <c r="E5" s="857"/>
      <c r="F5" s="855"/>
      <c r="G5" s="856"/>
      <c r="H5" s="857"/>
      <c r="I5" s="856"/>
      <c r="J5" s="856"/>
      <c r="K5" s="857"/>
      <c r="L5" s="855"/>
      <c r="M5" s="856"/>
      <c r="N5" s="857"/>
      <c r="O5" s="855"/>
      <c r="P5" s="856"/>
      <c r="Q5" s="856"/>
    </row>
    <row r="6" spans="1:17" s="397" customFormat="1" ht="39.950000000000003" customHeight="1" thickBot="1">
      <c r="A6" s="588" t="s">
        <v>663</v>
      </c>
      <c r="B6" s="589" t="s">
        <v>567</v>
      </c>
      <c r="C6" s="590" t="s">
        <v>664</v>
      </c>
      <c r="D6" s="591" t="s">
        <v>141</v>
      </c>
      <c r="E6" s="591" t="s">
        <v>142</v>
      </c>
      <c r="F6" s="590" t="s">
        <v>664</v>
      </c>
      <c r="G6" s="592" t="s">
        <v>604</v>
      </c>
      <c r="H6" s="593" t="s">
        <v>665</v>
      </c>
      <c r="I6" s="594" t="s">
        <v>664</v>
      </c>
      <c r="J6" s="592" t="s">
        <v>604</v>
      </c>
      <c r="K6" s="593" t="s">
        <v>665</v>
      </c>
      <c r="L6" s="590" t="s">
        <v>664</v>
      </c>
      <c r="M6" s="592" t="s">
        <v>604</v>
      </c>
      <c r="N6" s="593" t="s">
        <v>665</v>
      </c>
      <c r="O6" s="590" t="s">
        <v>664</v>
      </c>
      <c r="P6" s="592" t="s">
        <v>604</v>
      </c>
      <c r="Q6" s="592" t="s">
        <v>665</v>
      </c>
    </row>
    <row r="7" spans="1:17" s="452" customFormat="1" ht="24" customHeight="1">
      <c r="A7" s="751" t="s">
        <v>666</v>
      </c>
      <c r="B7" s="435" t="s">
        <v>518</v>
      </c>
      <c r="C7" s="595">
        <v>59321</v>
      </c>
      <c r="D7" s="596">
        <v>28597</v>
      </c>
      <c r="E7" s="596">
        <v>30724</v>
      </c>
      <c r="F7" s="596">
        <v>33146</v>
      </c>
      <c r="G7" s="597">
        <v>17993</v>
      </c>
      <c r="H7" s="597">
        <v>15153</v>
      </c>
      <c r="I7" s="596">
        <v>19036</v>
      </c>
      <c r="J7" s="597">
        <v>8261</v>
      </c>
      <c r="K7" s="597">
        <v>10775</v>
      </c>
      <c r="L7" s="596">
        <v>5180</v>
      </c>
      <c r="M7" s="597">
        <v>2087</v>
      </c>
      <c r="N7" s="597">
        <v>3093</v>
      </c>
      <c r="O7" s="596">
        <v>1959</v>
      </c>
      <c r="P7" s="597">
        <v>256</v>
      </c>
      <c r="Q7" s="597">
        <v>1703</v>
      </c>
    </row>
    <row r="8" spans="1:17" s="452" customFormat="1" ht="24" customHeight="1">
      <c r="A8" s="746"/>
      <c r="B8" s="435" t="s">
        <v>519</v>
      </c>
      <c r="C8" s="595">
        <v>32515</v>
      </c>
      <c r="D8" s="596">
        <v>16087</v>
      </c>
      <c r="E8" s="596">
        <v>16428</v>
      </c>
      <c r="F8" s="596">
        <v>18330</v>
      </c>
      <c r="G8" s="597">
        <v>9983</v>
      </c>
      <c r="H8" s="597">
        <v>8347</v>
      </c>
      <c r="I8" s="596">
        <v>10492</v>
      </c>
      <c r="J8" s="597">
        <v>4752</v>
      </c>
      <c r="K8" s="597">
        <v>5740</v>
      </c>
      <c r="L8" s="596">
        <v>2904</v>
      </c>
      <c r="M8" s="597">
        <v>1234</v>
      </c>
      <c r="N8" s="597">
        <v>1670</v>
      </c>
      <c r="O8" s="596">
        <v>789</v>
      </c>
      <c r="P8" s="597">
        <v>118</v>
      </c>
      <c r="Q8" s="597">
        <v>671</v>
      </c>
    </row>
    <row r="9" spans="1:17" s="452" customFormat="1" ht="24" customHeight="1">
      <c r="A9" s="746"/>
      <c r="B9" s="435" t="s">
        <v>520</v>
      </c>
      <c r="C9" s="595">
        <v>26806</v>
      </c>
      <c r="D9" s="596">
        <v>12510</v>
      </c>
      <c r="E9" s="596">
        <v>14296</v>
      </c>
      <c r="F9" s="596">
        <v>14816</v>
      </c>
      <c r="G9" s="597">
        <v>8010</v>
      </c>
      <c r="H9" s="597">
        <v>6806</v>
      </c>
      <c r="I9" s="596">
        <v>8544</v>
      </c>
      <c r="J9" s="597">
        <v>3509</v>
      </c>
      <c r="K9" s="597">
        <v>5035</v>
      </c>
      <c r="L9" s="596">
        <v>2276</v>
      </c>
      <c r="M9" s="597">
        <v>853</v>
      </c>
      <c r="N9" s="597">
        <v>1423</v>
      </c>
      <c r="O9" s="596">
        <v>1170</v>
      </c>
      <c r="P9" s="597">
        <v>138</v>
      </c>
      <c r="Q9" s="597">
        <v>1032</v>
      </c>
    </row>
    <row r="10" spans="1:17" s="452" customFormat="1" ht="24" customHeight="1">
      <c r="A10" s="751" t="s">
        <v>667</v>
      </c>
      <c r="B10" s="435" t="s">
        <v>518</v>
      </c>
      <c r="C10" s="595">
        <v>61044</v>
      </c>
      <c r="D10" s="596">
        <v>29410</v>
      </c>
      <c r="E10" s="596">
        <v>31634</v>
      </c>
      <c r="F10" s="596">
        <v>33953</v>
      </c>
      <c r="G10" s="597">
        <v>18455</v>
      </c>
      <c r="H10" s="597">
        <v>15498</v>
      </c>
      <c r="I10" s="596">
        <v>19511</v>
      </c>
      <c r="J10" s="597">
        <v>8497</v>
      </c>
      <c r="K10" s="597">
        <v>11014</v>
      </c>
      <c r="L10" s="596">
        <v>5491</v>
      </c>
      <c r="M10" s="597">
        <v>2185</v>
      </c>
      <c r="N10" s="597">
        <v>3306</v>
      </c>
      <c r="O10" s="596">
        <v>2089</v>
      </c>
      <c r="P10" s="597">
        <v>273</v>
      </c>
      <c r="Q10" s="597">
        <v>1816</v>
      </c>
    </row>
    <row r="11" spans="1:17" s="452" customFormat="1" ht="24" customHeight="1">
      <c r="A11" s="746"/>
      <c r="B11" s="435" t="s">
        <v>519</v>
      </c>
      <c r="C11" s="595">
        <v>33539</v>
      </c>
      <c r="D11" s="596">
        <v>16574</v>
      </c>
      <c r="E11" s="596">
        <v>16965</v>
      </c>
      <c r="F11" s="596">
        <v>18774</v>
      </c>
      <c r="G11" s="597">
        <v>10248</v>
      </c>
      <c r="H11" s="597">
        <v>8526</v>
      </c>
      <c r="I11" s="596">
        <v>10810</v>
      </c>
      <c r="J11" s="597">
        <v>4898</v>
      </c>
      <c r="K11" s="597">
        <v>5912</v>
      </c>
      <c r="L11" s="596">
        <v>3104</v>
      </c>
      <c r="M11" s="597">
        <v>1300</v>
      </c>
      <c r="N11" s="597">
        <v>1804</v>
      </c>
      <c r="O11" s="596">
        <v>851</v>
      </c>
      <c r="P11" s="597">
        <v>128</v>
      </c>
      <c r="Q11" s="597">
        <v>723</v>
      </c>
    </row>
    <row r="12" spans="1:17" s="452" customFormat="1" ht="24" customHeight="1">
      <c r="A12" s="746"/>
      <c r="B12" s="435" t="s">
        <v>520</v>
      </c>
      <c r="C12" s="595">
        <v>27505</v>
      </c>
      <c r="D12" s="596">
        <v>12836</v>
      </c>
      <c r="E12" s="596">
        <v>14669</v>
      </c>
      <c r="F12" s="596">
        <v>15179</v>
      </c>
      <c r="G12" s="597">
        <v>8207</v>
      </c>
      <c r="H12" s="597">
        <v>6972</v>
      </c>
      <c r="I12" s="596">
        <v>8701</v>
      </c>
      <c r="J12" s="597">
        <v>3599</v>
      </c>
      <c r="K12" s="597">
        <v>5102</v>
      </c>
      <c r="L12" s="596">
        <v>2387</v>
      </c>
      <c r="M12" s="597">
        <v>885</v>
      </c>
      <c r="N12" s="597">
        <v>1502</v>
      </c>
      <c r="O12" s="596">
        <v>1238</v>
      </c>
      <c r="P12" s="597">
        <v>145</v>
      </c>
      <c r="Q12" s="597">
        <v>1093</v>
      </c>
    </row>
    <row r="13" spans="1:17" s="452" customFormat="1" ht="24" customHeight="1">
      <c r="A13" s="751" t="s">
        <v>668</v>
      </c>
      <c r="B13" s="435" t="s">
        <v>518</v>
      </c>
      <c r="C13" s="595">
        <v>62818</v>
      </c>
      <c r="D13" s="596">
        <v>30226</v>
      </c>
      <c r="E13" s="596">
        <v>32592</v>
      </c>
      <c r="F13" s="596">
        <v>34831</v>
      </c>
      <c r="G13" s="597">
        <v>18893</v>
      </c>
      <c r="H13" s="597">
        <v>15938</v>
      </c>
      <c r="I13" s="596">
        <v>20009</v>
      </c>
      <c r="J13" s="597">
        <v>8745</v>
      </c>
      <c r="K13" s="597">
        <v>11264</v>
      </c>
      <c r="L13" s="596">
        <v>5802</v>
      </c>
      <c r="M13" s="597">
        <v>2302</v>
      </c>
      <c r="N13" s="597">
        <v>3500</v>
      </c>
      <c r="O13" s="596">
        <v>2176</v>
      </c>
      <c r="P13" s="597">
        <v>286</v>
      </c>
      <c r="Q13" s="597">
        <v>1890</v>
      </c>
    </row>
    <row r="14" spans="1:17" s="452" customFormat="1" ht="24" customHeight="1">
      <c r="A14" s="746"/>
      <c r="B14" s="435" t="s">
        <v>519</v>
      </c>
      <c r="C14" s="595">
        <v>34503</v>
      </c>
      <c r="D14" s="596">
        <v>17031</v>
      </c>
      <c r="E14" s="596">
        <v>17472</v>
      </c>
      <c r="F14" s="596">
        <v>19192</v>
      </c>
      <c r="G14" s="597">
        <v>10460</v>
      </c>
      <c r="H14" s="597">
        <v>8732</v>
      </c>
      <c r="I14" s="596">
        <v>11114</v>
      </c>
      <c r="J14" s="597">
        <v>5054</v>
      </c>
      <c r="K14" s="597">
        <v>6060</v>
      </c>
      <c r="L14" s="596">
        <v>3293</v>
      </c>
      <c r="M14" s="597">
        <v>1372</v>
      </c>
      <c r="N14" s="597">
        <v>1921</v>
      </c>
      <c r="O14" s="596">
        <v>904</v>
      </c>
      <c r="P14" s="597">
        <v>145</v>
      </c>
      <c r="Q14" s="597">
        <v>759</v>
      </c>
    </row>
    <row r="15" spans="1:17" s="452" customFormat="1" ht="24" customHeight="1">
      <c r="A15" s="746"/>
      <c r="B15" s="435" t="s">
        <v>520</v>
      </c>
      <c r="C15" s="595">
        <v>28315</v>
      </c>
      <c r="D15" s="596">
        <v>13195</v>
      </c>
      <c r="E15" s="596">
        <v>15120</v>
      </c>
      <c r="F15" s="596">
        <v>15639</v>
      </c>
      <c r="G15" s="597">
        <v>8433</v>
      </c>
      <c r="H15" s="597">
        <v>7206</v>
      </c>
      <c r="I15" s="596">
        <v>8895</v>
      </c>
      <c r="J15" s="597">
        <v>3691</v>
      </c>
      <c r="K15" s="597">
        <v>5204</v>
      </c>
      <c r="L15" s="596">
        <v>2509</v>
      </c>
      <c r="M15" s="597">
        <v>930</v>
      </c>
      <c r="N15" s="597">
        <v>1579</v>
      </c>
      <c r="O15" s="596">
        <v>1272</v>
      </c>
      <c r="P15" s="597">
        <v>141</v>
      </c>
      <c r="Q15" s="597">
        <v>1131</v>
      </c>
    </row>
    <row r="16" spans="1:17" s="452" customFormat="1" ht="24" customHeight="1">
      <c r="A16" s="751" t="s">
        <v>669</v>
      </c>
      <c r="B16" s="435" t="s">
        <v>518</v>
      </c>
      <c r="C16" s="595">
        <v>64212</v>
      </c>
      <c r="D16" s="596">
        <v>30886</v>
      </c>
      <c r="E16" s="596">
        <v>33326</v>
      </c>
      <c r="F16" s="596">
        <v>35400</v>
      </c>
      <c r="G16" s="597">
        <v>19214</v>
      </c>
      <c r="H16" s="597">
        <v>16186</v>
      </c>
      <c r="I16" s="596">
        <v>20497</v>
      </c>
      <c r="J16" s="597">
        <v>8978</v>
      </c>
      <c r="K16" s="597">
        <v>11519</v>
      </c>
      <c r="L16" s="596">
        <v>6048</v>
      </c>
      <c r="M16" s="597">
        <v>2400</v>
      </c>
      <c r="N16" s="597">
        <v>3648</v>
      </c>
      <c r="O16" s="596">
        <v>2267</v>
      </c>
      <c r="P16" s="597">
        <v>294</v>
      </c>
      <c r="Q16" s="597">
        <v>1973</v>
      </c>
    </row>
    <row r="17" spans="1:17" s="452" customFormat="1" ht="24" customHeight="1">
      <c r="A17" s="746"/>
      <c r="B17" s="435" t="s">
        <v>519</v>
      </c>
      <c r="C17" s="595">
        <v>35319</v>
      </c>
      <c r="D17" s="596">
        <v>17421</v>
      </c>
      <c r="E17" s="596">
        <v>17898</v>
      </c>
      <c r="F17" s="596">
        <v>19523</v>
      </c>
      <c r="G17" s="597">
        <v>10662</v>
      </c>
      <c r="H17" s="597">
        <v>8861</v>
      </c>
      <c r="I17" s="596">
        <v>11423</v>
      </c>
      <c r="J17" s="597">
        <v>5204</v>
      </c>
      <c r="K17" s="597">
        <v>6219</v>
      </c>
      <c r="L17" s="596">
        <v>3431</v>
      </c>
      <c r="M17" s="597">
        <v>1412</v>
      </c>
      <c r="N17" s="597">
        <v>2019</v>
      </c>
      <c r="O17" s="596">
        <v>942</v>
      </c>
      <c r="P17" s="597">
        <v>143</v>
      </c>
      <c r="Q17" s="597">
        <v>799</v>
      </c>
    </row>
    <row r="18" spans="1:17" s="452" customFormat="1" ht="24" customHeight="1">
      <c r="A18" s="746"/>
      <c r="B18" s="435" t="s">
        <v>520</v>
      </c>
      <c r="C18" s="595">
        <v>28893</v>
      </c>
      <c r="D18" s="596">
        <v>13465</v>
      </c>
      <c r="E18" s="596">
        <v>15428</v>
      </c>
      <c r="F18" s="596">
        <v>15877</v>
      </c>
      <c r="G18" s="597">
        <v>8552</v>
      </c>
      <c r="H18" s="597">
        <v>7325</v>
      </c>
      <c r="I18" s="596">
        <v>9074</v>
      </c>
      <c r="J18" s="597">
        <v>3774</v>
      </c>
      <c r="K18" s="597">
        <v>5300</v>
      </c>
      <c r="L18" s="596">
        <v>2617</v>
      </c>
      <c r="M18" s="597">
        <v>988</v>
      </c>
      <c r="N18" s="597">
        <v>1629</v>
      </c>
      <c r="O18" s="596">
        <v>1325</v>
      </c>
      <c r="P18" s="597">
        <v>151</v>
      </c>
      <c r="Q18" s="597">
        <v>1174</v>
      </c>
    </row>
    <row r="19" spans="1:17" s="452" customFormat="1" ht="24" customHeight="1">
      <c r="A19" s="751" t="s">
        <v>670</v>
      </c>
      <c r="B19" s="435" t="s">
        <v>518</v>
      </c>
      <c r="C19" s="595">
        <v>65440</v>
      </c>
      <c r="D19" s="596">
        <v>31457</v>
      </c>
      <c r="E19" s="596">
        <v>33983</v>
      </c>
      <c r="F19" s="596">
        <v>36038</v>
      </c>
      <c r="G19" s="597">
        <v>19519</v>
      </c>
      <c r="H19" s="597">
        <v>16519</v>
      </c>
      <c r="I19" s="596">
        <v>20761</v>
      </c>
      <c r="J19" s="597">
        <v>9125</v>
      </c>
      <c r="K19" s="597">
        <v>11636</v>
      </c>
      <c r="L19" s="596">
        <v>6270</v>
      </c>
      <c r="M19" s="597">
        <v>2507</v>
      </c>
      <c r="N19" s="597">
        <v>3763</v>
      </c>
      <c r="O19" s="596">
        <v>2371</v>
      </c>
      <c r="P19" s="597">
        <v>306</v>
      </c>
      <c r="Q19" s="597">
        <v>2065</v>
      </c>
    </row>
    <row r="20" spans="1:17" s="452" customFormat="1" ht="24" customHeight="1">
      <c r="A20" s="746"/>
      <c r="B20" s="435" t="s">
        <v>519</v>
      </c>
      <c r="C20" s="595">
        <v>35987</v>
      </c>
      <c r="D20" s="596">
        <v>17726</v>
      </c>
      <c r="E20" s="596">
        <v>18261</v>
      </c>
      <c r="F20" s="596">
        <v>19825</v>
      </c>
      <c r="G20" s="597">
        <v>10802</v>
      </c>
      <c r="H20" s="597">
        <v>9023</v>
      </c>
      <c r="I20" s="596">
        <v>11581</v>
      </c>
      <c r="J20" s="597">
        <v>5279</v>
      </c>
      <c r="K20" s="597">
        <v>6302</v>
      </c>
      <c r="L20" s="596">
        <v>3575</v>
      </c>
      <c r="M20" s="597">
        <v>1487</v>
      </c>
      <c r="N20" s="597">
        <v>2088</v>
      </c>
      <c r="O20" s="596">
        <v>1006</v>
      </c>
      <c r="P20" s="597">
        <v>158</v>
      </c>
      <c r="Q20" s="597">
        <v>848</v>
      </c>
    </row>
    <row r="21" spans="1:17" s="452" customFormat="1" ht="24" customHeight="1">
      <c r="A21" s="746"/>
      <c r="B21" s="435" t="s">
        <v>520</v>
      </c>
      <c r="C21" s="595">
        <v>29453</v>
      </c>
      <c r="D21" s="596">
        <v>13731</v>
      </c>
      <c r="E21" s="596">
        <v>15722</v>
      </c>
      <c r="F21" s="596">
        <v>16213</v>
      </c>
      <c r="G21" s="597">
        <v>8717</v>
      </c>
      <c r="H21" s="597">
        <v>7496</v>
      </c>
      <c r="I21" s="596">
        <v>9180</v>
      </c>
      <c r="J21" s="597">
        <v>3846</v>
      </c>
      <c r="K21" s="597">
        <v>5334</v>
      </c>
      <c r="L21" s="596">
        <v>2695</v>
      </c>
      <c r="M21" s="597">
        <v>1020</v>
      </c>
      <c r="N21" s="597">
        <v>1675</v>
      </c>
      <c r="O21" s="596">
        <v>1365</v>
      </c>
      <c r="P21" s="597">
        <v>148</v>
      </c>
      <c r="Q21" s="597">
        <v>1217</v>
      </c>
    </row>
    <row r="22" spans="1:17" s="452" customFormat="1" ht="24" customHeight="1">
      <c r="A22" s="751" t="s">
        <v>671</v>
      </c>
      <c r="B22" s="435" t="s">
        <v>518</v>
      </c>
      <c r="C22" s="595">
        <v>67748</v>
      </c>
      <c r="D22" s="596">
        <v>32490</v>
      </c>
      <c r="E22" s="596">
        <v>35258</v>
      </c>
      <c r="F22" s="596">
        <v>37056</v>
      </c>
      <c r="G22" s="596">
        <v>19977</v>
      </c>
      <c r="H22" s="596">
        <v>17079</v>
      </c>
      <c r="I22" s="596">
        <v>21673</v>
      </c>
      <c r="J22" s="596">
        <v>9558</v>
      </c>
      <c r="K22" s="596">
        <v>12115</v>
      </c>
      <c r="L22" s="596">
        <v>6581</v>
      </c>
      <c r="M22" s="596">
        <v>2643</v>
      </c>
      <c r="N22" s="596">
        <v>3938</v>
      </c>
      <c r="O22" s="596">
        <v>2438</v>
      </c>
      <c r="P22" s="596">
        <v>312</v>
      </c>
      <c r="Q22" s="596">
        <v>2126</v>
      </c>
    </row>
    <row r="23" spans="1:17" s="452" customFormat="1" ht="24" customHeight="1">
      <c r="A23" s="746"/>
      <c r="B23" s="435" t="s">
        <v>519</v>
      </c>
      <c r="C23" s="595">
        <v>37384</v>
      </c>
      <c r="D23" s="596">
        <v>18390</v>
      </c>
      <c r="E23" s="596">
        <v>18994</v>
      </c>
      <c r="F23" s="596">
        <v>20426</v>
      </c>
      <c r="G23" s="596">
        <v>11108</v>
      </c>
      <c r="H23" s="596">
        <v>9318</v>
      </c>
      <c r="I23" s="596">
        <v>12107</v>
      </c>
      <c r="J23" s="596">
        <v>5535</v>
      </c>
      <c r="K23" s="596">
        <v>6572</v>
      </c>
      <c r="L23" s="596">
        <v>3798</v>
      </c>
      <c r="M23" s="596">
        <v>1583</v>
      </c>
      <c r="N23" s="596">
        <v>2215</v>
      </c>
      <c r="O23" s="596">
        <v>1053</v>
      </c>
      <c r="P23" s="596">
        <v>164</v>
      </c>
      <c r="Q23" s="596">
        <v>889</v>
      </c>
    </row>
    <row r="24" spans="1:17" s="452" customFormat="1" ht="24" customHeight="1">
      <c r="A24" s="746"/>
      <c r="B24" s="435" t="s">
        <v>520</v>
      </c>
      <c r="C24" s="595">
        <v>30364</v>
      </c>
      <c r="D24" s="596">
        <v>14100</v>
      </c>
      <c r="E24" s="596">
        <v>16264</v>
      </c>
      <c r="F24" s="596">
        <v>16630</v>
      </c>
      <c r="G24" s="596">
        <v>8869</v>
      </c>
      <c r="H24" s="596">
        <v>7761</v>
      </c>
      <c r="I24" s="596">
        <v>9566</v>
      </c>
      <c r="J24" s="596">
        <v>4023</v>
      </c>
      <c r="K24" s="596">
        <v>5543</v>
      </c>
      <c r="L24" s="596">
        <v>2783</v>
      </c>
      <c r="M24" s="596">
        <v>1060</v>
      </c>
      <c r="N24" s="596">
        <v>1723</v>
      </c>
      <c r="O24" s="596">
        <v>1385</v>
      </c>
      <c r="P24" s="596">
        <v>148</v>
      </c>
      <c r="Q24" s="596">
        <v>1237</v>
      </c>
    </row>
    <row r="25" spans="1:17" s="452" customFormat="1" ht="24" customHeight="1">
      <c r="A25" s="751" t="s">
        <v>672</v>
      </c>
      <c r="B25" s="435" t="s">
        <v>518</v>
      </c>
      <c r="C25" s="595">
        <v>69896</v>
      </c>
      <c r="D25" s="596">
        <v>33482</v>
      </c>
      <c r="E25" s="596">
        <v>36414</v>
      </c>
      <c r="F25" s="596">
        <v>37942</v>
      </c>
      <c r="G25" s="596">
        <v>20440</v>
      </c>
      <c r="H25" s="596">
        <v>17502</v>
      </c>
      <c r="I25" s="596">
        <v>22502</v>
      </c>
      <c r="J25" s="596">
        <v>9963</v>
      </c>
      <c r="K25" s="596">
        <v>12539</v>
      </c>
      <c r="L25" s="596">
        <v>6864</v>
      </c>
      <c r="M25" s="596">
        <v>2754</v>
      </c>
      <c r="N25" s="596">
        <v>4110</v>
      </c>
      <c r="O25" s="596">
        <v>2588</v>
      </c>
      <c r="P25" s="596">
        <v>325</v>
      </c>
      <c r="Q25" s="596">
        <v>2263</v>
      </c>
    </row>
    <row r="26" spans="1:17" s="452" customFormat="1" ht="24" customHeight="1">
      <c r="A26" s="746"/>
      <c r="B26" s="435" t="s">
        <v>519</v>
      </c>
      <c r="C26" s="595">
        <v>38553</v>
      </c>
      <c r="D26" s="596">
        <v>18928</v>
      </c>
      <c r="E26" s="596">
        <v>19625</v>
      </c>
      <c r="F26" s="596">
        <v>20912</v>
      </c>
      <c r="G26" s="596">
        <v>11356</v>
      </c>
      <c r="H26" s="596">
        <v>9556</v>
      </c>
      <c r="I26" s="596">
        <v>12555</v>
      </c>
      <c r="J26" s="596">
        <v>5742</v>
      </c>
      <c r="K26" s="596">
        <v>6813</v>
      </c>
      <c r="L26" s="596">
        <v>3963</v>
      </c>
      <c r="M26" s="596">
        <v>1662</v>
      </c>
      <c r="N26" s="596">
        <v>2301</v>
      </c>
      <c r="O26" s="596">
        <v>1123</v>
      </c>
      <c r="P26" s="596">
        <v>168</v>
      </c>
      <c r="Q26" s="596">
        <v>955</v>
      </c>
    </row>
    <row r="27" spans="1:17" s="452" customFormat="1" ht="24" customHeight="1">
      <c r="A27" s="746"/>
      <c r="B27" s="435" t="s">
        <v>520</v>
      </c>
      <c r="C27" s="595">
        <v>31343</v>
      </c>
      <c r="D27" s="596">
        <v>14554</v>
      </c>
      <c r="E27" s="596">
        <v>16789</v>
      </c>
      <c r="F27" s="596">
        <v>17030</v>
      </c>
      <c r="G27" s="596">
        <v>9084</v>
      </c>
      <c r="H27" s="596">
        <v>7946</v>
      </c>
      <c r="I27" s="596">
        <v>9947</v>
      </c>
      <c r="J27" s="596">
        <v>4221</v>
      </c>
      <c r="K27" s="596">
        <v>5726</v>
      </c>
      <c r="L27" s="596">
        <v>2901</v>
      </c>
      <c r="M27" s="596">
        <v>1092</v>
      </c>
      <c r="N27" s="596">
        <v>1809</v>
      </c>
      <c r="O27" s="596">
        <v>1465</v>
      </c>
      <c r="P27" s="596">
        <v>157</v>
      </c>
      <c r="Q27" s="596">
        <v>1308</v>
      </c>
    </row>
    <row r="28" spans="1:17" s="452" customFormat="1" ht="24" customHeight="1">
      <c r="A28" s="751" t="s">
        <v>673</v>
      </c>
      <c r="B28" s="435" t="s">
        <v>518</v>
      </c>
      <c r="C28" s="595">
        <v>72140</v>
      </c>
      <c r="D28" s="596">
        <v>34503</v>
      </c>
      <c r="E28" s="596">
        <v>37637</v>
      </c>
      <c r="F28" s="596">
        <v>39006</v>
      </c>
      <c r="G28" s="596">
        <v>20978</v>
      </c>
      <c r="H28" s="596">
        <v>18028</v>
      </c>
      <c r="I28" s="596">
        <v>23243</v>
      </c>
      <c r="J28" s="596">
        <v>10328</v>
      </c>
      <c r="K28" s="596">
        <v>12915</v>
      </c>
      <c r="L28" s="596">
        <v>7202</v>
      </c>
      <c r="M28" s="596">
        <v>2865</v>
      </c>
      <c r="N28" s="596">
        <v>4337</v>
      </c>
      <c r="O28" s="596">
        <v>2689</v>
      </c>
      <c r="P28" s="596">
        <v>332</v>
      </c>
      <c r="Q28" s="596">
        <v>2357</v>
      </c>
    </row>
    <row r="29" spans="1:17" s="452" customFormat="1" ht="24" customHeight="1">
      <c r="A29" s="746"/>
      <c r="B29" s="435" t="s">
        <v>519</v>
      </c>
      <c r="C29" s="595">
        <v>39758</v>
      </c>
      <c r="D29" s="596">
        <v>19466</v>
      </c>
      <c r="E29" s="596">
        <v>20292</v>
      </c>
      <c r="F29" s="596">
        <v>21414</v>
      </c>
      <c r="G29" s="596">
        <v>11627</v>
      </c>
      <c r="H29" s="596">
        <v>9787</v>
      </c>
      <c r="I29" s="596">
        <v>12990</v>
      </c>
      <c r="J29" s="596">
        <v>5934</v>
      </c>
      <c r="K29" s="596">
        <v>7056</v>
      </c>
      <c r="L29" s="596">
        <v>4176</v>
      </c>
      <c r="M29" s="596">
        <v>1734</v>
      </c>
      <c r="N29" s="596">
        <v>2442</v>
      </c>
      <c r="O29" s="596">
        <v>1178</v>
      </c>
      <c r="P29" s="596">
        <v>171</v>
      </c>
      <c r="Q29" s="596">
        <v>1007</v>
      </c>
    </row>
    <row r="30" spans="1:17" s="452" customFormat="1" ht="24" customHeight="1">
      <c r="A30" s="746"/>
      <c r="B30" s="435" t="s">
        <v>520</v>
      </c>
      <c r="C30" s="595">
        <v>32382</v>
      </c>
      <c r="D30" s="596">
        <v>15037</v>
      </c>
      <c r="E30" s="596">
        <v>17345</v>
      </c>
      <c r="F30" s="596">
        <v>17592</v>
      </c>
      <c r="G30" s="596">
        <v>9351</v>
      </c>
      <c r="H30" s="596">
        <v>8241</v>
      </c>
      <c r="I30" s="596">
        <v>10253</v>
      </c>
      <c r="J30" s="596">
        <v>4394</v>
      </c>
      <c r="K30" s="596">
        <v>5859</v>
      </c>
      <c r="L30" s="596">
        <v>3026</v>
      </c>
      <c r="M30" s="596">
        <v>1131</v>
      </c>
      <c r="N30" s="596">
        <v>1895</v>
      </c>
      <c r="O30" s="596">
        <v>1511</v>
      </c>
      <c r="P30" s="596">
        <v>161</v>
      </c>
      <c r="Q30" s="596">
        <v>1350</v>
      </c>
    </row>
    <row r="31" spans="1:17" s="452" customFormat="1" ht="24" customHeight="1">
      <c r="A31" s="751" t="s">
        <v>674</v>
      </c>
      <c r="B31" s="435" t="s">
        <v>518</v>
      </c>
      <c r="C31" s="595">
        <v>73874</v>
      </c>
      <c r="D31" s="596">
        <v>35305</v>
      </c>
      <c r="E31" s="596">
        <v>38569</v>
      </c>
      <c r="F31" s="596">
        <v>39950</v>
      </c>
      <c r="G31" s="596">
        <v>21489</v>
      </c>
      <c r="H31" s="596">
        <v>18461</v>
      </c>
      <c r="I31" s="596">
        <v>23585</v>
      </c>
      <c r="J31" s="596">
        <v>10488</v>
      </c>
      <c r="K31" s="596">
        <v>13097</v>
      </c>
      <c r="L31" s="596">
        <v>7533</v>
      </c>
      <c r="M31" s="596">
        <v>2979</v>
      </c>
      <c r="N31" s="596">
        <v>4554</v>
      </c>
      <c r="O31" s="596">
        <v>2806</v>
      </c>
      <c r="P31" s="596">
        <v>349</v>
      </c>
      <c r="Q31" s="596">
        <v>2457</v>
      </c>
    </row>
    <row r="32" spans="1:17" s="452" customFormat="1" ht="24" customHeight="1">
      <c r="A32" s="746"/>
      <c r="B32" s="435" t="s">
        <v>519</v>
      </c>
      <c r="C32" s="595">
        <v>40617</v>
      </c>
      <c r="D32" s="596">
        <v>19830</v>
      </c>
      <c r="E32" s="596">
        <v>20787</v>
      </c>
      <c r="F32" s="596">
        <v>21860</v>
      </c>
      <c r="G32" s="596">
        <v>11860</v>
      </c>
      <c r="H32" s="596">
        <v>10000</v>
      </c>
      <c r="I32" s="596">
        <v>13222</v>
      </c>
      <c r="J32" s="596">
        <v>6024</v>
      </c>
      <c r="K32" s="596">
        <v>7198</v>
      </c>
      <c r="L32" s="596">
        <v>4301</v>
      </c>
      <c r="M32" s="596">
        <v>1772</v>
      </c>
      <c r="N32" s="596">
        <v>2529</v>
      </c>
      <c r="O32" s="596">
        <v>1234</v>
      </c>
      <c r="P32" s="596">
        <v>174</v>
      </c>
      <c r="Q32" s="596">
        <v>1060</v>
      </c>
    </row>
    <row r="33" spans="1:17" s="452" customFormat="1" ht="24" customHeight="1" thickBot="1">
      <c r="A33" s="746"/>
      <c r="B33" s="435" t="s">
        <v>520</v>
      </c>
      <c r="C33" s="595">
        <v>33257</v>
      </c>
      <c r="D33" s="596">
        <v>15475</v>
      </c>
      <c r="E33" s="596">
        <v>17782</v>
      </c>
      <c r="F33" s="596">
        <v>18090</v>
      </c>
      <c r="G33" s="596">
        <v>9629</v>
      </c>
      <c r="H33" s="596">
        <v>8461</v>
      </c>
      <c r="I33" s="596">
        <v>10363</v>
      </c>
      <c r="J33" s="596">
        <v>4464</v>
      </c>
      <c r="K33" s="596">
        <v>5899</v>
      </c>
      <c r="L33" s="596">
        <v>3232</v>
      </c>
      <c r="M33" s="596">
        <v>1207</v>
      </c>
      <c r="N33" s="596">
        <v>2025</v>
      </c>
      <c r="O33" s="596">
        <v>1572</v>
      </c>
      <c r="P33" s="596">
        <v>175</v>
      </c>
      <c r="Q33" s="596">
        <v>1397</v>
      </c>
    </row>
    <row r="34" spans="1:17" ht="15" customHeight="1">
      <c r="A34" s="598" t="s">
        <v>271</v>
      </c>
      <c r="B34" s="599"/>
      <c r="C34" s="600"/>
      <c r="D34" s="600"/>
      <c r="E34" s="600"/>
      <c r="F34" s="600"/>
      <c r="G34" s="601"/>
      <c r="H34" s="601"/>
      <c r="I34" s="600" t="s">
        <v>86</v>
      </c>
      <c r="J34" s="601"/>
      <c r="K34" s="601"/>
      <c r="L34" s="600"/>
      <c r="M34" s="601"/>
      <c r="N34" s="601"/>
      <c r="O34" s="600"/>
      <c r="P34" s="601"/>
      <c r="Q34" s="601"/>
    </row>
    <row r="35" spans="1:17" customFormat="1" ht="16.5"/>
  </sheetData>
  <sheetProtection selectLockedCells="1" selectUnlockedCells="1"/>
  <mergeCells count="18">
    <mergeCell ref="A2:H2"/>
    <mergeCell ref="I2:Q2"/>
    <mergeCell ref="A4:A5"/>
    <mergeCell ref="B4:B5"/>
    <mergeCell ref="C4:E5"/>
    <mergeCell ref="F4:H5"/>
    <mergeCell ref="I4:K5"/>
    <mergeCell ref="L4:N5"/>
    <mergeCell ref="O4:Q5"/>
    <mergeCell ref="A25:A27"/>
    <mergeCell ref="A28:A30"/>
    <mergeCell ref="A31:A33"/>
    <mergeCell ref="A7:A9"/>
    <mergeCell ref="A10:A12"/>
    <mergeCell ref="A13:A15"/>
    <mergeCell ref="A16:A18"/>
    <mergeCell ref="A19:A21"/>
    <mergeCell ref="A22:A24"/>
  </mergeCells>
  <phoneticPr fontId="19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orientation="portrait" useFirstPageNumber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E10E1-5E57-4525-98C5-6024317A1F88}">
  <dimension ref="A1:N50"/>
  <sheetViews>
    <sheetView showGridLines="0" view="pageBreakPreview" zoomScaleNormal="120" zoomScaleSheetLayoutView="100" workbookViewId="0">
      <selection activeCell="P27" sqref="P27"/>
    </sheetView>
  </sheetViews>
  <sheetFormatPr defaultRowHeight="12.75"/>
  <cols>
    <col min="1" max="1" width="10.625" style="62" customWidth="1"/>
    <col min="2" max="2" width="6.625" style="62" customWidth="1"/>
    <col min="3" max="3" width="14.625" style="62" customWidth="1"/>
    <col min="4" max="5" width="27.625" style="62" customWidth="1"/>
    <col min="6" max="14" width="9.625" style="62" customWidth="1"/>
    <col min="15" max="16384" width="9" style="62"/>
  </cols>
  <sheetData>
    <row r="1" spans="1:14" s="52" customFormat="1" ht="17.100000000000001" customHeight="1">
      <c r="A1" s="317" t="s">
        <v>675</v>
      </c>
      <c r="B1" s="88"/>
      <c r="C1" s="88"/>
      <c r="D1" s="53"/>
      <c r="E1" s="53"/>
      <c r="F1" s="53"/>
      <c r="G1" s="53"/>
      <c r="H1" s="53"/>
      <c r="I1" s="53"/>
      <c r="J1" s="53"/>
      <c r="K1" s="53"/>
      <c r="L1" s="53"/>
      <c r="M1" s="53"/>
      <c r="N1" s="55" t="s">
        <v>0</v>
      </c>
    </row>
    <row r="2" spans="1:14" s="454" customFormat="1" ht="24.95" customHeight="1">
      <c r="A2" s="866" t="s">
        <v>676</v>
      </c>
      <c r="B2" s="866"/>
      <c r="C2" s="866"/>
      <c r="D2" s="866"/>
      <c r="E2" s="866"/>
      <c r="F2" s="791" t="s">
        <v>677</v>
      </c>
      <c r="G2" s="791"/>
      <c r="H2" s="791"/>
      <c r="I2" s="791"/>
      <c r="J2" s="791"/>
      <c r="K2" s="791"/>
      <c r="L2" s="791"/>
      <c r="M2" s="791"/>
      <c r="N2" s="791"/>
    </row>
    <row r="3" spans="1:14" s="396" customFormat="1" ht="15" customHeight="1" thickBot="1">
      <c r="A3" s="451"/>
      <c r="B3" s="451"/>
      <c r="C3" s="582"/>
      <c r="D3" s="583"/>
      <c r="E3" s="602" t="s">
        <v>678</v>
      </c>
      <c r="F3" s="585"/>
      <c r="G3" s="584" t="s">
        <v>660</v>
      </c>
      <c r="H3" s="586"/>
      <c r="I3" s="587"/>
      <c r="J3" s="503"/>
      <c r="K3" s="586"/>
      <c r="L3" s="587"/>
      <c r="M3" s="503"/>
      <c r="N3" s="348" t="s">
        <v>10</v>
      </c>
    </row>
    <row r="4" spans="1:14" s="396" customFormat="1" ht="15.95" customHeight="1">
      <c r="A4" s="624" t="s">
        <v>679</v>
      </c>
      <c r="B4" s="867" t="s">
        <v>680</v>
      </c>
      <c r="C4" s="868" t="s">
        <v>507</v>
      </c>
      <c r="D4" s="870" t="s">
        <v>681</v>
      </c>
      <c r="E4" s="870" t="s">
        <v>682</v>
      </c>
      <c r="F4" s="873" t="s">
        <v>683</v>
      </c>
      <c r="G4" s="874"/>
      <c r="H4" s="875"/>
      <c r="I4" s="878" t="s">
        <v>684</v>
      </c>
      <c r="J4" s="874"/>
      <c r="K4" s="875"/>
      <c r="L4" s="878" t="s">
        <v>685</v>
      </c>
      <c r="M4" s="874"/>
      <c r="N4" s="874"/>
    </row>
    <row r="5" spans="1:14" s="396" customFormat="1" ht="15.95" customHeight="1">
      <c r="A5" s="625"/>
      <c r="B5" s="736"/>
      <c r="C5" s="869"/>
      <c r="D5" s="871"/>
      <c r="E5" s="871"/>
      <c r="F5" s="876"/>
      <c r="G5" s="876"/>
      <c r="H5" s="877"/>
      <c r="I5" s="879"/>
      <c r="J5" s="876"/>
      <c r="K5" s="877"/>
      <c r="L5" s="879"/>
      <c r="M5" s="876"/>
      <c r="N5" s="876"/>
    </row>
    <row r="6" spans="1:14" s="396" customFormat="1" ht="39.950000000000003" customHeight="1" thickBot="1">
      <c r="A6" s="379" t="s">
        <v>651</v>
      </c>
      <c r="B6" s="603" t="s">
        <v>414</v>
      </c>
      <c r="C6" s="604" t="s">
        <v>567</v>
      </c>
      <c r="D6" s="872"/>
      <c r="E6" s="872"/>
      <c r="F6" s="605" t="s">
        <v>686</v>
      </c>
      <c r="G6" s="606" t="s">
        <v>687</v>
      </c>
      <c r="H6" s="606" t="s">
        <v>688</v>
      </c>
      <c r="I6" s="606" t="s">
        <v>664</v>
      </c>
      <c r="J6" s="606" t="s">
        <v>687</v>
      </c>
      <c r="K6" s="606" t="s">
        <v>688</v>
      </c>
      <c r="L6" s="606" t="s">
        <v>664</v>
      </c>
      <c r="M6" s="606" t="s">
        <v>687</v>
      </c>
      <c r="N6" s="606" t="s">
        <v>688</v>
      </c>
    </row>
    <row r="7" spans="1:14" s="609" customFormat="1" ht="15" customHeight="1">
      <c r="A7" s="864" t="s">
        <v>689</v>
      </c>
      <c r="B7" s="865" t="s">
        <v>690</v>
      </c>
      <c r="C7" s="368" t="s">
        <v>518</v>
      </c>
      <c r="D7" s="607">
        <f>SUM(D8:D9)</f>
        <v>36278</v>
      </c>
      <c r="E7" s="608">
        <f>SUM(E8:E9)</f>
        <v>21972</v>
      </c>
      <c r="F7" s="608">
        <f t="shared" ref="F7:N7" si="0">SUM(F8:F9)</f>
        <v>10763</v>
      </c>
      <c r="G7" s="608">
        <f t="shared" si="0"/>
        <v>10757</v>
      </c>
      <c r="H7" s="608">
        <f t="shared" si="0"/>
        <v>6</v>
      </c>
      <c r="I7" s="608">
        <f t="shared" si="0"/>
        <v>3177</v>
      </c>
      <c r="J7" s="608">
        <f t="shared" si="0"/>
        <v>3173</v>
      </c>
      <c r="K7" s="608">
        <f t="shared" si="0"/>
        <v>4</v>
      </c>
      <c r="L7" s="608">
        <f t="shared" si="0"/>
        <v>366</v>
      </c>
      <c r="M7" s="608">
        <f t="shared" si="0"/>
        <v>366</v>
      </c>
      <c r="N7" s="608">
        <f t="shared" si="0"/>
        <v>0</v>
      </c>
    </row>
    <row r="8" spans="1:14" s="498" customFormat="1" ht="15" customHeight="1">
      <c r="A8" s="625"/>
      <c r="B8" s="736"/>
      <c r="C8" s="368" t="s">
        <v>519</v>
      </c>
      <c r="D8" s="610">
        <f>D14+D20+D26+D32+D38+D44+'2-1 2續2'!D8+'2-1 2續2'!D14+'2-1 2續2'!D20+'2-1 2續2'!D26+'2-1 2續2'!D32+'2-1 2續2'!D38+'2-1 2續2'!D44</f>
        <v>20369</v>
      </c>
      <c r="E8" s="109">
        <f>E14+E20+E26+E32+E38+E44+'2-1 2續2'!E8+'2-1 2續2'!E14+'2-1 2續2'!E20+'2-1 2續2'!E26+'2-1 2續2'!E32+'2-1 2續2'!E38+'2-1 2續2'!E44</f>
        <v>12101</v>
      </c>
      <c r="F8" s="109">
        <f>F14+F20+F26+F32+F38+F44+'2-1 2續2'!F8+'2-1 2續2'!F14+'2-1 2續2'!F20+'2-1 2續2'!F26+'2-1 2續2'!F32+'2-1 2續2'!F38+'2-1 2續2'!F44</f>
        <v>6193</v>
      </c>
      <c r="G8" s="109">
        <f>G14+G20+G26+G32+G38+G44+'2-1 2續2'!G8+'2-1 2續2'!G14+'2-1 2續2'!G20+'2-1 2續2'!G26+'2-1 2續2'!G32+'2-1 2續2'!G38+'2-1 2續2'!G44</f>
        <v>6189</v>
      </c>
      <c r="H8" s="109">
        <f>H14+H20+H26+H32+H38+H44+'2-1 2續2'!H8+'2-1 2續2'!H14+'2-1 2續2'!H20+'2-1 2續2'!H26+'2-1 2續2'!H32+'2-1 2續2'!H38+'2-1 2續2'!H44</f>
        <v>4</v>
      </c>
      <c r="I8" s="109">
        <f>I14+I20+I26+I32+I38+I44+'2-1 2續2'!I8+'2-1 2續2'!I14+'2-1 2續2'!I20+'2-1 2續2'!I26+'2-1 2續2'!I32+'2-1 2續2'!I38+'2-1 2續2'!I44</f>
        <v>1886</v>
      </c>
      <c r="J8" s="109">
        <f>J14+J20+J26+J32+J38+J44+'2-1 2續2'!J8+'2-1 2續2'!J14+'2-1 2續2'!J20+'2-1 2續2'!J26+'2-1 2續2'!J32+'2-1 2續2'!J38+'2-1 2續2'!J44</f>
        <v>1883</v>
      </c>
      <c r="K8" s="109">
        <f>K14+K20+K26+K32+K38+K44+'2-1 2續2'!K8+'2-1 2續2'!K14+'2-1 2續2'!K20+'2-1 2續2'!K26+'2-1 2續2'!K32+'2-1 2續2'!K38+'2-1 2續2'!K44</f>
        <v>3</v>
      </c>
      <c r="L8" s="109">
        <f>L14+L20+L26+L32+L38+L44+'2-1 2續2'!L8+'2-1 2續2'!L14+'2-1 2續2'!L20+'2-1 2續2'!L26+'2-1 2續2'!L32+'2-1 2續2'!L38+'2-1 2續2'!L44</f>
        <v>189</v>
      </c>
      <c r="M8" s="109">
        <f>M14+M20+M26+M32+M38+M44+'2-1 2續2'!M8+'2-1 2續2'!M14+'2-1 2續2'!M20+'2-1 2續2'!M26+'2-1 2續2'!M32+'2-1 2續2'!M38+'2-1 2續2'!M44</f>
        <v>189</v>
      </c>
      <c r="N8" s="109">
        <f>N14+N20+N26+N32+N38+N44+'2-1 2續2'!N8+'2-1 2續2'!N14+'2-1 2續2'!N20+'2-1 2續2'!N26+'2-1 2續2'!N32+'2-1 2續2'!N38+'2-1 2續2'!N44</f>
        <v>0</v>
      </c>
    </row>
    <row r="9" spans="1:14" s="498" customFormat="1" ht="15" customHeight="1">
      <c r="A9" s="625"/>
      <c r="B9" s="736"/>
      <c r="C9" s="368" t="s">
        <v>520</v>
      </c>
      <c r="D9" s="610">
        <f>D15+D21+D27+D33+D39+D45+'2-1 2續2'!D9+'2-1 2續2'!D15+'2-1 2續2'!D21+'2-1 2續2'!D27+'2-1 2續2'!D33+'2-1 2續2'!D39+'2-1 2續2'!D45</f>
        <v>15909</v>
      </c>
      <c r="E9" s="109">
        <f>E15+E21+E27+E33+E39+E45+'2-1 2續2'!E9+'2-1 2續2'!E15+'2-1 2續2'!E21+'2-1 2續2'!E27+'2-1 2續2'!E33+'2-1 2續2'!E39+'2-1 2續2'!E45</f>
        <v>9871</v>
      </c>
      <c r="F9" s="109">
        <f>F15+F21+F27+F33+F39+F45+'2-1 2續2'!F9+'2-1 2續2'!F15+'2-1 2續2'!F21+'2-1 2續2'!F27+'2-1 2續2'!F33+'2-1 2續2'!F39+'2-1 2續2'!F45</f>
        <v>4570</v>
      </c>
      <c r="G9" s="109">
        <f>G15+G21+G27+G33+G39+G45+'2-1 2續2'!G9+'2-1 2續2'!G15+'2-1 2續2'!G21+'2-1 2續2'!G27+'2-1 2續2'!G33+'2-1 2續2'!G39+'2-1 2續2'!G45</f>
        <v>4568</v>
      </c>
      <c r="H9" s="109">
        <f>H15+H21+H27+H33+H39+H45+'2-1 2續2'!H9+'2-1 2續2'!H15+'2-1 2續2'!H21+'2-1 2續2'!H27+'2-1 2續2'!H33+'2-1 2續2'!H39+'2-1 2續2'!H45</f>
        <v>2</v>
      </c>
      <c r="I9" s="109">
        <f>I15+I21+I27+I33+I39+I45+'2-1 2續2'!I9+'2-1 2續2'!I15+'2-1 2續2'!I21+'2-1 2續2'!I27+'2-1 2續2'!I33+'2-1 2續2'!I39+'2-1 2續2'!I45</f>
        <v>1291</v>
      </c>
      <c r="J9" s="109">
        <f>J15+J21+J27+J33+J39+J45+'2-1 2續2'!J9+'2-1 2續2'!J15+'2-1 2續2'!J21+'2-1 2續2'!J27+'2-1 2續2'!J33+'2-1 2續2'!J39+'2-1 2續2'!J45</f>
        <v>1290</v>
      </c>
      <c r="K9" s="109">
        <f>K15+K21+K27+K33+K39+K45+'2-1 2續2'!K9+'2-1 2續2'!K15+'2-1 2續2'!K21+'2-1 2續2'!K27+'2-1 2續2'!K33+'2-1 2續2'!K39+'2-1 2續2'!K45</f>
        <v>1</v>
      </c>
      <c r="L9" s="109">
        <f>L15+L21+L27+L33+L39+L45+'2-1 2續2'!L9+'2-1 2續2'!L15+'2-1 2續2'!L21+'2-1 2續2'!L27+'2-1 2續2'!L33+'2-1 2續2'!L39+'2-1 2續2'!L45</f>
        <v>177</v>
      </c>
      <c r="M9" s="109">
        <f>M15+M21+M27+M33+M39+M45+'2-1 2續2'!M9+'2-1 2續2'!M15+'2-1 2續2'!M21+'2-1 2續2'!M27+'2-1 2續2'!M33+'2-1 2續2'!M39+'2-1 2續2'!M45</f>
        <v>177</v>
      </c>
      <c r="N9" s="109">
        <f>N15+N21+N27+N33+N39+N45+'2-1 2續2'!N9+'2-1 2續2'!N15+'2-1 2續2'!N21+'2-1 2續2'!N27+'2-1 2續2'!N33+'2-1 2續2'!N39+'2-1 2續2'!N45</f>
        <v>0</v>
      </c>
    </row>
    <row r="10" spans="1:14" s="451" customFormat="1" ht="15" customHeight="1">
      <c r="A10" s="625"/>
      <c r="B10" s="861" t="s">
        <v>691</v>
      </c>
      <c r="C10" s="368" t="s">
        <v>518</v>
      </c>
      <c r="D10" s="610">
        <f>SUM(D11:D12)</f>
        <v>39594</v>
      </c>
      <c r="E10" s="109">
        <f>SUM(E11:E12)</f>
        <v>18814</v>
      </c>
      <c r="F10" s="109">
        <f t="shared" ref="F10:N10" si="1">SUM(F11:F12)</f>
        <v>13439</v>
      </c>
      <c r="G10" s="109">
        <f t="shared" si="1"/>
        <v>13397</v>
      </c>
      <c r="H10" s="109">
        <f t="shared" si="1"/>
        <v>42</v>
      </c>
      <c r="I10" s="109">
        <f t="shared" si="1"/>
        <v>4804</v>
      </c>
      <c r="J10" s="109">
        <f t="shared" si="1"/>
        <v>4801</v>
      </c>
      <c r="K10" s="109">
        <f t="shared" si="1"/>
        <v>3</v>
      </c>
      <c r="L10" s="109">
        <f t="shared" si="1"/>
        <v>2537</v>
      </c>
      <c r="M10" s="109">
        <f t="shared" si="1"/>
        <v>2537</v>
      </c>
      <c r="N10" s="109">
        <f t="shared" si="1"/>
        <v>0</v>
      </c>
    </row>
    <row r="11" spans="1:14" s="396" customFormat="1" ht="15" customHeight="1">
      <c r="A11" s="625"/>
      <c r="B11" s="736"/>
      <c r="C11" s="368" t="s">
        <v>692</v>
      </c>
      <c r="D11" s="610">
        <f>D17+D23+D29+D35+D41+D47+'2-1 2續2'!D11+'2-1 2續2'!D17+'2-1 2續2'!D23+'2-1 2續2'!D29+'2-1 2續2'!D35+'2-1 2續2'!D41+'2-1 2續2'!D47</f>
        <v>21345</v>
      </c>
      <c r="E11" s="109">
        <f>E17+E23+E29+E35+E41+E47+'2-1 2續2'!E11+'2-1 2續2'!E17+'2-1 2續2'!E23+'2-1 2續2'!E29+'2-1 2續2'!E35+'2-1 2續2'!E41+'2-1 2續2'!E47</f>
        <v>10189</v>
      </c>
      <c r="F11" s="109">
        <f>F17+F23+F29+F35+F41+F47+'2-1 2續2'!F11+'2-1 2續2'!F17+'2-1 2續2'!F23+'2-1 2續2'!F29+'2-1 2續2'!F35+'2-1 2續2'!F41+'2-1 2續2'!F47</f>
        <v>7379</v>
      </c>
      <c r="G11" s="109">
        <f>G17+G23+G29+G35+G41+G47+'2-1 2續2'!G11+'2-1 2續2'!G17+'2-1 2續2'!G23+'2-1 2續2'!G29+'2-1 2續2'!G35+'2-1 2續2'!G41+'2-1 2續2'!G47</f>
        <v>7355</v>
      </c>
      <c r="H11" s="109">
        <f>H17+H23+H29+H35+H41+H47+'2-1 2續2'!H11+'2-1 2續2'!H17+'2-1 2續2'!H23+'2-1 2續2'!H29+'2-1 2續2'!H35+'2-1 2續2'!H41+'2-1 2續2'!H47</f>
        <v>24</v>
      </c>
      <c r="I11" s="109">
        <f>I17+I23+I29+I35+I41+I47+'2-1 2續2'!I11+'2-1 2續2'!I17+'2-1 2續2'!I23+'2-1 2續2'!I29+'2-1 2續2'!I35+'2-1 2續2'!I41+'2-1 2續2'!I47</f>
        <v>2690</v>
      </c>
      <c r="J11" s="109">
        <f>J17+J23+J29+J35+J41+J47+'2-1 2續2'!J11+'2-1 2續2'!J17+'2-1 2續2'!J23+'2-1 2續2'!J29+'2-1 2續2'!J35+'2-1 2續2'!J41+'2-1 2續2'!J47</f>
        <v>2688</v>
      </c>
      <c r="K11" s="109">
        <f>K17+K23+K29+K35+K41+K47+'2-1 2續2'!K11+'2-1 2續2'!K17+'2-1 2續2'!K23+'2-1 2續2'!K29+'2-1 2續2'!K35+'2-1 2續2'!K41+'2-1 2續2'!K47</f>
        <v>2</v>
      </c>
      <c r="L11" s="109">
        <f>L17+L23+L29+L35+L41+L47+'2-1 2續2'!L11+'2-1 2續2'!L17+'2-1 2續2'!L23+'2-1 2續2'!L29+'2-1 2續2'!L35+'2-1 2續2'!L41+'2-1 2續2'!L47</f>
        <v>1087</v>
      </c>
      <c r="M11" s="109">
        <f>M17+M23+M29+M35+M41+M47+'2-1 2續2'!M11+'2-1 2續2'!M17+'2-1 2續2'!M23+'2-1 2續2'!M29+'2-1 2續2'!M35+'2-1 2續2'!M41+'2-1 2續2'!M47</f>
        <v>1087</v>
      </c>
      <c r="N11" s="109">
        <f>N17+N23+N29+N35+N41+N47+'2-1 2續2'!N11+'2-1 2續2'!N17+'2-1 2續2'!N23+'2-1 2續2'!N29+'2-1 2續2'!N35+'2-1 2續2'!N41+'2-1 2續2'!N47</f>
        <v>0</v>
      </c>
    </row>
    <row r="12" spans="1:14" s="396" customFormat="1" ht="15" customHeight="1">
      <c r="A12" s="625"/>
      <c r="B12" s="736"/>
      <c r="C12" s="368" t="s">
        <v>693</v>
      </c>
      <c r="D12" s="610">
        <f>D18+D24+D30+D36+D42+D48+'2-1 2續2'!D12+'2-1 2續2'!D18+'2-1 2續2'!D24+'2-1 2續2'!D30+'2-1 2續2'!D36+'2-1 2續2'!D42+'2-1 2續2'!D48</f>
        <v>18249</v>
      </c>
      <c r="E12" s="109">
        <f>E18+E24+E30+E36+E42+E48+'2-1 2續2'!E12+'2-1 2續2'!E18+'2-1 2續2'!E24+'2-1 2續2'!E30+'2-1 2續2'!E36+'2-1 2續2'!E42+'2-1 2續2'!E48</f>
        <v>8625</v>
      </c>
      <c r="F12" s="109">
        <f>F18+F24+F30+F36+F42+F48+'2-1 2續2'!F12+'2-1 2續2'!F18+'2-1 2續2'!F24+'2-1 2續2'!F30+'2-1 2續2'!F36+'2-1 2續2'!F42+'2-1 2續2'!F48</f>
        <v>6060</v>
      </c>
      <c r="G12" s="109">
        <f>G18+G24+G30+G36+G42+G48+'2-1 2續2'!G12+'2-1 2續2'!G18+'2-1 2續2'!G24+'2-1 2續2'!G30+'2-1 2續2'!G36+'2-1 2續2'!G42+'2-1 2續2'!G48</f>
        <v>6042</v>
      </c>
      <c r="H12" s="109">
        <f>H18+H24+H30+H36+H42+H48+'2-1 2續2'!H12+'2-1 2續2'!H18+'2-1 2續2'!H24+'2-1 2續2'!H30+'2-1 2續2'!H36+'2-1 2續2'!H42+'2-1 2續2'!H48</f>
        <v>18</v>
      </c>
      <c r="I12" s="109">
        <f>I18+I24+I30+I36+I42+I48+'2-1 2續2'!I12+'2-1 2續2'!I18+'2-1 2續2'!I24+'2-1 2續2'!I30+'2-1 2續2'!I36+'2-1 2續2'!I42+'2-1 2續2'!I48</f>
        <v>2114</v>
      </c>
      <c r="J12" s="109">
        <f>J18+J24+J30+J36+J42+J48+'2-1 2續2'!J12+'2-1 2續2'!J18+'2-1 2續2'!J24+'2-1 2續2'!J30+'2-1 2續2'!J36+'2-1 2續2'!J42+'2-1 2續2'!J48</f>
        <v>2113</v>
      </c>
      <c r="K12" s="109">
        <f>K18+K24+K30+K36+K42+K48+'2-1 2續2'!K12+'2-1 2續2'!K18+'2-1 2續2'!K24+'2-1 2續2'!K30+'2-1 2續2'!K36+'2-1 2續2'!K42+'2-1 2續2'!K48</f>
        <v>1</v>
      </c>
      <c r="L12" s="109">
        <f>L18+L24+L30+L36+L42+L48+'2-1 2續2'!L12+'2-1 2續2'!L18+'2-1 2續2'!L24+'2-1 2續2'!L30+'2-1 2續2'!L36+'2-1 2續2'!L42+'2-1 2續2'!L48</f>
        <v>1450</v>
      </c>
      <c r="M12" s="109">
        <f>M18+M24+M30+M36+M42+M48+'2-1 2續2'!M12+'2-1 2續2'!M18+'2-1 2續2'!M24+'2-1 2續2'!M30+'2-1 2續2'!M36+'2-1 2續2'!M42+'2-1 2續2'!M48</f>
        <v>1450</v>
      </c>
      <c r="N12" s="109">
        <f>N18+N24+N30+N36+N42+N48+'2-1 2續2'!N12+'2-1 2續2'!N18+'2-1 2續2'!N24+'2-1 2續2'!N30+'2-1 2續2'!N36+'2-1 2續2'!N42+'2-1 2續2'!N48</f>
        <v>0</v>
      </c>
    </row>
    <row r="13" spans="1:14" ht="15" customHeight="1">
      <c r="A13" s="859" t="s">
        <v>694</v>
      </c>
      <c r="B13" s="861" t="s">
        <v>690</v>
      </c>
      <c r="C13" s="368" t="s">
        <v>518</v>
      </c>
      <c r="D13" s="611">
        <v>3712</v>
      </c>
      <c r="E13" s="102">
        <v>2350</v>
      </c>
      <c r="F13" s="102">
        <v>1065</v>
      </c>
      <c r="G13" s="102">
        <v>1065</v>
      </c>
      <c r="H13" s="102">
        <v>0</v>
      </c>
      <c r="I13" s="102">
        <v>280</v>
      </c>
      <c r="J13" s="102">
        <v>279</v>
      </c>
      <c r="K13" s="102">
        <v>1</v>
      </c>
      <c r="L13" s="102">
        <v>17</v>
      </c>
      <c r="M13" s="102">
        <v>17</v>
      </c>
      <c r="N13" s="102">
        <v>0</v>
      </c>
    </row>
    <row r="14" spans="1:14" s="484" customFormat="1" ht="15" customHeight="1">
      <c r="A14" s="859"/>
      <c r="B14" s="736"/>
      <c r="C14" s="368" t="s">
        <v>695</v>
      </c>
      <c r="D14" s="611">
        <v>2500</v>
      </c>
      <c r="E14" s="102">
        <v>1516</v>
      </c>
      <c r="F14" s="102">
        <v>766</v>
      </c>
      <c r="G14" s="102">
        <v>766</v>
      </c>
      <c r="H14" s="102">
        <v>0</v>
      </c>
      <c r="I14" s="102">
        <v>206</v>
      </c>
      <c r="J14" s="102">
        <v>205</v>
      </c>
      <c r="K14" s="102">
        <v>1</v>
      </c>
      <c r="L14" s="102">
        <v>12</v>
      </c>
      <c r="M14" s="612">
        <v>12</v>
      </c>
      <c r="N14" s="612">
        <v>0</v>
      </c>
    </row>
    <row r="15" spans="1:14" s="484" customFormat="1" ht="15" customHeight="1">
      <c r="A15" s="859"/>
      <c r="B15" s="736"/>
      <c r="C15" s="368" t="s">
        <v>696</v>
      </c>
      <c r="D15" s="611">
        <v>1212</v>
      </c>
      <c r="E15" s="102">
        <v>834</v>
      </c>
      <c r="F15" s="102">
        <v>299</v>
      </c>
      <c r="G15" s="102">
        <v>299</v>
      </c>
      <c r="H15" s="102">
        <v>0</v>
      </c>
      <c r="I15" s="102">
        <v>74</v>
      </c>
      <c r="J15" s="102">
        <v>74</v>
      </c>
      <c r="K15" s="102">
        <v>0</v>
      </c>
      <c r="L15" s="102">
        <v>5</v>
      </c>
      <c r="M15" s="612">
        <v>5</v>
      </c>
      <c r="N15" s="612">
        <v>0</v>
      </c>
    </row>
    <row r="16" spans="1:14" ht="15" customHeight="1">
      <c r="A16" s="859"/>
      <c r="B16" s="861" t="s">
        <v>691</v>
      </c>
      <c r="C16" s="368" t="s">
        <v>518</v>
      </c>
      <c r="D16" s="611">
        <v>4401</v>
      </c>
      <c r="E16" s="102">
        <v>2104</v>
      </c>
      <c r="F16" s="102">
        <v>1528</v>
      </c>
      <c r="G16" s="102">
        <v>1522</v>
      </c>
      <c r="H16" s="102">
        <v>6</v>
      </c>
      <c r="I16" s="102">
        <v>574</v>
      </c>
      <c r="J16" s="102">
        <v>574</v>
      </c>
      <c r="K16" s="102">
        <v>0</v>
      </c>
      <c r="L16" s="102">
        <v>195</v>
      </c>
      <c r="M16" s="102">
        <v>195</v>
      </c>
      <c r="N16" s="102">
        <v>0</v>
      </c>
    </row>
    <row r="17" spans="1:14" s="484" customFormat="1" ht="15" customHeight="1">
      <c r="A17" s="859"/>
      <c r="B17" s="736"/>
      <c r="C17" s="368" t="s">
        <v>519</v>
      </c>
      <c r="D17" s="611">
        <v>2825</v>
      </c>
      <c r="E17" s="102">
        <v>1356</v>
      </c>
      <c r="F17" s="102">
        <v>992</v>
      </c>
      <c r="G17" s="102">
        <v>990</v>
      </c>
      <c r="H17" s="102">
        <v>2</v>
      </c>
      <c r="I17" s="102">
        <v>362</v>
      </c>
      <c r="J17" s="102">
        <v>362</v>
      </c>
      <c r="K17" s="102">
        <v>0</v>
      </c>
      <c r="L17" s="102">
        <v>115</v>
      </c>
      <c r="M17" s="612">
        <v>115</v>
      </c>
      <c r="N17" s="612">
        <v>0</v>
      </c>
    </row>
    <row r="18" spans="1:14" s="484" customFormat="1" ht="15" customHeight="1">
      <c r="A18" s="859"/>
      <c r="B18" s="736"/>
      <c r="C18" s="368" t="s">
        <v>520</v>
      </c>
      <c r="D18" s="611">
        <v>1576</v>
      </c>
      <c r="E18" s="102">
        <v>748</v>
      </c>
      <c r="F18" s="102">
        <v>536</v>
      </c>
      <c r="G18" s="102">
        <v>532</v>
      </c>
      <c r="H18" s="102">
        <v>4</v>
      </c>
      <c r="I18" s="102">
        <v>212</v>
      </c>
      <c r="J18" s="102">
        <v>212</v>
      </c>
      <c r="K18" s="102">
        <v>0</v>
      </c>
      <c r="L18" s="102">
        <v>80</v>
      </c>
      <c r="M18" s="612">
        <v>80</v>
      </c>
      <c r="N18" s="612">
        <v>0</v>
      </c>
    </row>
    <row r="19" spans="1:14" ht="15" customHeight="1">
      <c r="A19" s="859" t="s">
        <v>697</v>
      </c>
      <c r="B19" s="861" t="s">
        <v>690</v>
      </c>
      <c r="C19" s="368" t="s">
        <v>518</v>
      </c>
      <c r="D19" s="611">
        <v>4226</v>
      </c>
      <c r="E19" s="102">
        <v>2724</v>
      </c>
      <c r="F19" s="102">
        <v>1136</v>
      </c>
      <c r="G19" s="102">
        <v>1134</v>
      </c>
      <c r="H19" s="102">
        <v>2</v>
      </c>
      <c r="I19" s="102">
        <v>338</v>
      </c>
      <c r="J19" s="102">
        <v>338</v>
      </c>
      <c r="K19" s="102">
        <v>0</v>
      </c>
      <c r="L19" s="102">
        <v>28</v>
      </c>
      <c r="M19" s="102">
        <v>28</v>
      </c>
      <c r="N19" s="102">
        <v>0</v>
      </c>
    </row>
    <row r="20" spans="1:14" s="484" customFormat="1" ht="15" customHeight="1">
      <c r="A20" s="859"/>
      <c r="B20" s="736"/>
      <c r="C20" s="368" t="s">
        <v>519</v>
      </c>
      <c r="D20" s="611">
        <v>2560</v>
      </c>
      <c r="E20" s="102">
        <v>1586</v>
      </c>
      <c r="F20" s="102">
        <v>739</v>
      </c>
      <c r="G20" s="102">
        <v>738</v>
      </c>
      <c r="H20" s="102">
        <v>1</v>
      </c>
      <c r="I20" s="102">
        <v>214</v>
      </c>
      <c r="J20" s="102">
        <v>214</v>
      </c>
      <c r="K20" s="102">
        <v>0</v>
      </c>
      <c r="L20" s="102">
        <v>21</v>
      </c>
      <c r="M20" s="612">
        <v>21</v>
      </c>
      <c r="N20" s="612">
        <v>0</v>
      </c>
    </row>
    <row r="21" spans="1:14" s="484" customFormat="1" ht="15" customHeight="1">
      <c r="A21" s="859"/>
      <c r="B21" s="736"/>
      <c r="C21" s="368" t="s">
        <v>520</v>
      </c>
      <c r="D21" s="611">
        <v>1666</v>
      </c>
      <c r="E21" s="102">
        <v>1138</v>
      </c>
      <c r="F21" s="102">
        <v>397</v>
      </c>
      <c r="G21" s="102">
        <v>396</v>
      </c>
      <c r="H21" s="102">
        <v>1</v>
      </c>
      <c r="I21" s="102">
        <v>124</v>
      </c>
      <c r="J21" s="102">
        <v>124</v>
      </c>
      <c r="K21" s="102">
        <v>0</v>
      </c>
      <c r="L21" s="102">
        <v>7</v>
      </c>
      <c r="M21" s="612">
        <v>7</v>
      </c>
      <c r="N21" s="612">
        <v>0</v>
      </c>
    </row>
    <row r="22" spans="1:14" ht="15" customHeight="1">
      <c r="A22" s="859"/>
      <c r="B22" s="861" t="s">
        <v>691</v>
      </c>
      <c r="C22" s="368" t="s">
        <v>518</v>
      </c>
      <c r="D22" s="611">
        <v>5138</v>
      </c>
      <c r="E22" s="102">
        <v>2442</v>
      </c>
      <c r="F22" s="102">
        <v>1671</v>
      </c>
      <c r="G22" s="102">
        <v>1662</v>
      </c>
      <c r="H22" s="102">
        <v>9</v>
      </c>
      <c r="I22" s="102">
        <v>656</v>
      </c>
      <c r="J22" s="102">
        <v>655</v>
      </c>
      <c r="K22" s="102">
        <v>1</v>
      </c>
      <c r="L22" s="102">
        <v>369</v>
      </c>
      <c r="M22" s="102">
        <v>369</v>
      </c>
      <c r="N22" s="102">
        <v>0</v>
      </c>
    </row>
    <row r="23" spans="1:14" s="484" customFormat="1" ht="15" customHeight="1">
      <c r="A23" s="859"/>
      <c r="B23" s="736"/>
      <c r="C23" s="368" t="s">
        <v>519</v>
      </c>
      <c r="D23" s="611">
        <v>2916</v>
      </c>
      <c r="E23" s="102">
        <v>1389</v>
      </c>
      <c r="F23" s="102">
        <v>990</v>
      </c>
      <c r="G23" s="102">
        <v>985</v>
      </c>
      <c r="H23" s="102">
        <v>5</v>
      </c>
      <c r="I23" s="102">
        <v>363</v>
      </c>
      <c r="J23" s="102">
        <v>362</v>
      </c>
      <c r="K23" s="102">
        <v>1</v>
      </c>
      <c r="L23" s="102">
        <v>174</v>
      </c>
      <c r="M23" s="612">
        <v>174</v>
      </c>
      <c r="N23" s="612">
        <v>0</v>
      </c>
    </row>
    <row r="24" spans="1:14" s="484" customFormat="1" ht="15" customHeight="1">
      <c r="A24" s="859"/>
      <c r="B24" s="736"/>
      <c r="C24" s="368" t="s">
        <v>520</v>
      </c>
      <c r="D24" s="611">
        <v>2222</v>
      </c>
      <c r="E24" s="102">
        <v>1053</v>
      </c>
      <c r="F24" s="102">
        <v>681</v>
      </c>
      <c r="G24" s="102">
        <v>677</v>
      </c>
      <c r="H24" s="102">
        <v>4</v>
      </c>
      <c r="I24" s="102">
        <v>293</v>
      </c>
      <c r="J24" s="102">
        <v>293</v>
      </c>
      <c r="K24" s="102">
        <v>0</v>
      </c>
      <c r="L24" s="102">
        <v>195</v>
      </c>
      <c r="M24" s="612">
        <v>195</v>
      </c>
      <c r="N24" s="612">
        <v>0</v>
      </c>
    </row>
    <row r="25" spans="1:14" ht="15" customHeight="1">
      <c r="A25" s="863" t="s">
        <v>698</v>
      </c>
      <c r="B25" s="861" t="s">
        <v>690</v>
      </c>
      <c r="C25" s="368" t="s">
        <v>518</v>
      </c>
      <c r="D25" s="611">
        <v>3436</v>
      </c>
      <c r="E25" s="102">
        <v>2115</v>
      </c>
      <c r="F25" s="102">
        <v>984</v>
      </c>
      <c r="G25" s="102">
        <v>983</v>
      </c>
      <c r="H25" s="102">
        <v>1</v>
      </c>
      <c r="I25" s="102">
        <v>294</v>
      </c>
      <c r="J25" s="102">
        <v>292</v>
      </c>
      <c r="K25" s="102">
        <v>2</v>
      </c>
      <c r="L25" s="102">
        <v>43</v>
      </c>
      <c r="M25" s="102">
        <v>43</v>
      </c>
      <c r="N25" s="102">
        <v>0</v>
      </c>
    </row>
    <row r="26" spans="1:14" s="484" customFormat="1" ht="15" customHeight="1">
      <c r="A26" s="863"/>
      <c r="B26" s="736"/>
      <c r="C26" s="368" t="s">
        <v>519</v>
      </c>
      <c r="D26" s="611">
        <v>1872</v>
      </c>
      <c r="E26" s="102">
        <v>1041</v>
      </c>
      <c r="F26" s="102">
        <v>614</v>
      </c>
      <c r="G26" s="102">
        <v>613</v>
      </c>
      <c r="H26" s="102">
        <v>1</v>
      </c>
      <c r="I26" s="102">
        <v>185</v>
      </c>
      <c r="J26" s="102">
        <v>184</v>
      </c>
      <c r="K26" s="102">
        <v>1</v>
      </c>
      <c r="L26" s="102">
        <v>32</v>
      </c>
      <c r="M26" s="612">
        <v>32</v>
      </c>
      <c r="N26" s="612">
        <v>0</v>
      </c>
    </row>
    <row r="27" spans="1:14" s="484" customFormat="1" ht="15" customHeight="1">
      <c r="A27" s="863"/>
      <c r="B27" s="736"/>
      <c r="C27" s="368" t="s">
        <v>520</v>
      </c>
      <c r="D27" s="611">
        <v>1564</v>
      </c>
      <c r="E27" s="102">
        <v>1074</v>
      </c>
      <c r="F27" s="102">
        <v>370</v>
      </c>
      <c r="G27" s="102">
        <v>370</v>
      </c>
      <c r="H27" s="102">
        <v>0</v>
      </c>
      <c r="I27" s="102">
        <v>109</v>
      </c>
      <c r="J27" s="102">
        <v>108</v>
      </c>
      <c r="K27" s="102">
        <v>1</v>
      </c>
      <c r="L27" s="102">
        <v>11</v>
      </c>
      <c r="M27" s="612">
        <v>11</v>
      </c>
      <c r="N27" s="612">
        <v>0</v>
      </c>
    </row>
    <row r="28" spans="1:14" ht="15" customHeight="1">
      <c r="A28" s="863"/>
      <c r="B28" s="861" t="s">
        <v>691</v>
      </c>
      <c r="C28" s="368" t="s">
        <v>518</v>
      </c>
      <c r="D28" s="611">
        <v>3771</v>
      </c>
      <c r="E28" s="102">
        <v>1824</v>
      </c>
      <c r="F28" s="102">
        <v>1276</v>
      </c>
      <c r="G28" s="102">
        <v>1274</v>
      </c>
      <c r="H28" s="102">
        <v>2</v>
      </c>
      <c r="I28" s="102">
        <v>426</v>
      </c>
      <c r="J28" s="102">
        <v>426</v>
      </c>
      <c r="K28" s="102">
        <v>0</v>
      </c>
      <c r="L28" s="102">
        <v>245</v>
      </c>
      <c r="M28" s="102">
        <v>245</v>
      </c>
      <c r="N28" s="102">
        <v>0</v>
      </c>
    </row>
    <row r="29" spans="1:14" s="484" customFormat="1" ht="15" customHeight="1">
      <c r="A29" s="863"/>
      <c r="B29" s="736"/>
      <c r="C29" s="368" t="s">
        <v>519</v>
      </c>
      <c r="D29" s="611">
        <v>1879</v>
      </c>
      <c r="E29" s="102">
        <v>883</v>
      </c>
      <c r="F29" s="102">
        <v>649</v>
      </c>
      <c r="G29" s="102">
        <v>647</v>
      </c>
      <c r="H29" s="102">
        <v>2</v>
      </c>
      <c r="I29" s="102">
        <v>224</v>
      </c>
      <c r="J29" s="102">
        <v>224</v>
      </c>
      <c r="K29" s="102">
        <v>0</v>
      </c>
      <c r="L29" s="102">
        <v>123</v>
      </c>
      <c r="M29" s="612">
        <v>123</v>
      </c>
      <c r="N29" s="612">
        <v>0</v>
      </c>
    </row>
    <row r="30" spans="1:14" s="484" customFormat="1" ht="15" customHeight="1">
      <c r="A30" s="863"/>
      <c r="B30" s="736"/>
      <c r="C30" s="368" t="s">
        <v>520</v>
      </c>
      <c r="D30" s="611">
        <v>1892</v>
      </c>
      <c r="E30" s="102">
        <v>941</v>
      </c>
      <c r="F30" s="102">
        <v>627</v>
      </c>
      <c r="G30" s="102">
        <v>627</v>
      </c>
      <c r="H30" s="102">
        <v>0</v>
      </c>
      <c r="I30" s="102">
        <v>202</v>
      </c>
      <c r="J30" s="102">
        <v>202</v>
      </c>
      <c r="K30" s="102">
        <v>0</v>
      </c>
      <c r="L30" s="102">
        <v>122</v>
      </c>
      <c r="M30" s="612">
        <v>122</v>
      </c>
      <c r="N30" s="612">
        <v>0</v>
      </c>
    </row>
    <row r="31" spans="1:14" ht="15" customHeight="1">
      <c r="A31" s="859" t="s">
        <v>699</v>
      </c>
      <c r="B31" s="861" t="s">
        <v>690</v>
      </c>
      <c r="C31" s="368" t="s">
        <v>518</v>
      </c>
      <c r="D31" s="611">
        <v>2121</v>
      </c>
      <c r="E31" s="102">
        <v>1323</v>
      </c>
      <c r="F31" s="102">
        <v>577</v>
      </c>
      <c r="G31" s="102">
        <v>577</v>
      </c>
      <c r="H31" s="102">
        <v>0</v>
      </c>
      <c r="I31" s="102">
        <v>201</v>
      </c>
      <c r="J31" s="102">
        <v>201</v>
      </c>
      <c r="K31" s="102">
        <v>0</v>
      </c>
      <c r="L31" s="102">
        <v>20</v>
      </c>
      <c r="M31" s="102">
        <v>20</v>
      </c>
      <c r="N31" s="102">
        <v>0</v>
      </c>
    </row>
    <row r="32" spans="1:14" s="484" customFormat="1" ht="15" customHeight="1">
      <c r="A32" s="859"/>
      <c r="B32" s="736"/>
      <c r="C32" s="368" t="s">
        <v>519</v>
      </c>
      <c r="D32" s="611">
        <v>1295</v>
      </c>
      <c r="E32" s="102">
        <v>789</v>
      </c>
      <c r="F32" s="102">
        <v>353</v>
      </c>
      <c r="G32" s="102">
        <v>353</v>
      </c>
      <c r="H32" s="102">
        <v>0</v>
      </c>
      <c r="I32" s="102">
        <v>141</v>
      </c>
      <c r="J32" s="102">
        <v>141</v>
      </c>
      <c r="K32" s="102">
        <v>0</v>
      </c>
      <c r="L32" s="102">
        <v>12</v>
      </c>
      <c r="M32" s="612">
        <v>12</v>
      </c>
      <c r="N32" s="612">
        <v>0</v>
      </c>
    </row>
    <row r="33" spans="1:14" s="484" customFormat="1" ht="15" customHeight="1">
      <c r="A33" s="859"/>
      <c r="B33" s="736"/>
      <c r="C33" s="368" t="s">
        <v>520</v>
      </c>
      <c r="D33" s="611">
        <v>826</v>
      </c>
      <c r="E33" s="102">
        <v>534</v>
      </c>
      <c r="F33" s="102">
        <v>224</v>
      </c>
      <c r="G33" s="102">
        <v>224</v>
      </c>
      <c r="H33" s="102">
        <v>0</v>
      </c>
      <c r="I33" s="102">
        <v>60</v>
      </c>
      <c r="J33" s="102">
        <v>60</v>
      </c>
      <c r="K33" s="102">
        <v>0</v>
      </c>
      <c r="L33" s="102">
        <v>8</v>
      </c>
      <c r="M33" s="612">
        <v>8</v>
      </c>
      <c r="N33" s="612">
        <v>0</v>
      </c>
    </row>
    <row r="34" spans="1:14" ht="15" customHeight="1">
      <c r="A34" s="859"/>
      <c r="B34" s="861" t="s">
        <v>691</v>
      </c>
      <c r="C34" s="368" t="s">
        <v>518</v>
      </c>
      <c r="D34" s="611">
        <v>2423</v>
      </c>
      <c r="E34" s="102">
        <v>1186</v>
      </c>
      <c r="F34" s="102">
        <v>810</v>
      </c>
      <c r="G34" s="102">
        <v>808</v>
      </c>
      <c r="H34" s="102">
        <v>2</v>
      </c>
      <c r="I34" s="102">
        <v>301</v>
      </c>
      <c r="J34" s="102">
        <v>300</v>
      </c>
      <c r="K34" s="102">
        <v>1</v>
      </c>
      <c r="L34" s="102">
        <v>126</v>
      </c>
      <c r="M34" s="102">
        <v>126</v>
      </c>
      <c r="N34" s="102">
        <v>0</v>
      </c>
    </row>
    <row r="35" spans="1:14" s="484" customFormat="1" ht="15" customHeight="1">
      <c r="A35" s="859"/>
      <c r="B35" s="736"/>
      <c r="C35" s="368" t="s">
        <v>519</v>
      </c>
      <c r="D35" s="611">
        <v>1377</v>
      </c>
      <c r="E35" s="102">
        <v>661</v>
      </c>
      <c r="F35" s="102">
        <v>458</v>
      </c>
      <c r="G35" s="102">
        <v>457</v>
      </c>
      <c r="H35" s="102">
        <v>1</v>
      </c>
      <c r="I35" s="102">
        <v>194</v>
      </c>
      <c r="J35" s="102">
        <v>193</v>
      </c>
      <c r="K35" s="102">
        <v>1</v>
      </c>
      <c r="L35" s="102">
        <v>64</v>
      </c>
      <c r="M35" s="612">
        <v>64</v>
      </c>
      <c r="N35" s="612">
        <v>0</v>
      </c>
    </row>
    <row r="36" spans="1:14" s="484" customFormat="1" ht="15" customHeight="1">
      <c r="A36" s="859"/>
      <c r="B36" s="736"/>
      <c r="C36" s="368" t="s">
        <v>520</v>
      </c>
      <c r="D36" s="611">
        <v>1046</v>
      </c>
      <c r="E36" s="102">
        <v>525</v>
      </c>
      <c r="F36" s="102">
        <v>352</v>
      </c>
      <c r="G36" s="102">
        <v>351</v>
      </c>
      <c r="H36" s="102">
        <v>1</v>
      </c>
      <c r="I36" s="102">
        <v>107</v>
      </c>
      <c r="J36" s="102">
        <v>107</v>
      </c>
      <c r="K36" s="102">
        <v>0</v>
      </c>
      <c r="L36" s="102">
        <v>62</v>
      </c>
      <c r="M36" s="612">
        <v>62</v>
      </c>
      <c r="N36" s="612">
        <v>0</v>
      </c>
    </row>
    <row r="37" spans="1:14" ht="15" customHeight="1">
      <c r="A37" s="859" t="s">
        <v>700</v>
      </c>
      <c r="B37" s="861" t="s">
        <v>690</v>
      </c>
      <c r="C37" s="368" t="s">
        <v>518</v>
      </c>
      <c r="D37" s="611">
        <v>2348</v>
      </c>
      <c r="E37" s="102">
        <v>1402</v>
      </c>
      <c r="F37" s="102">
        <v>729</v>
      </c>
      <c r="G37" s="102">
        <v>729</v>
      </c>
      <c r="H37" s="102">
        <v>0</v>
      </c>
      <c r="I37" s="102">
        <v>199</v>
      </c>
      <c r="J37" s="102">
        <v>199</v>
      </c>
      <c r="K37" s="102">
        <v>0</v>
      </c>
      <c r="L37" s="102">
        <v>18</v>
      </c>
      <c r="M37" s="102">
        <v>18</v>
      </c>
      <c r="N37" s="102">
        <v>0</v>
      </c>
    </row>
    <row r="38" spans="1:14" s="484" customFormat="1" ht="15" customHeight="1">
      <c r="A38" s="859"/>
      <c r="B38" s="736"/>
      <c r="C38" s="368" t="s">
        <v>519</v>
      </c>
      <c r="D38" s="611">
        <v>1706</v>
      </c>
      <c r="E38" s="102">
        <v>984</v>
      </c>
      <c r="F38" s="102">
        <v>553</v>
      </c>
      <c r="G38" s="102">
        <v>553</v>
      </c>
      <c r="H38" s="102">
        <v>0</v>
      </c>
      <c r="I38" s="102">
        <v>154</v>
      </c>
      <c r="J38" s="102">
        <v>154</v>
      </c>
      <c r="K38" s="102">
        <v>0</v>
      </c>
      <c r="L38" s="102">
        <v>15</v>
      </c>
      <c r="M38" s="612">
        <v>15</v>
      </c>
      <c r="N38" s="612">
        <v>0</v>
      </c>
    </row>
    <row r="39" spans="1:14" s="484" customFormat="1" ht="15" customHeight="1">
      <c r="A39" s="859"/>
      <c r="B39" s="736"/>
      <c r="C39" s="368" t="s">
        <v>520</v>
      </c>
      <c r="D39" s="611">
        <v>642</v>
      </c>
      <c r="E39" s="102">
        <v>418</v>
      </c>
      <c r="F39" s="102">
        <v>176</v>
      </c>
      <c r="G39" s="102">
        <v>176</v>
      </c>
      <c r="H39" s="102">
        <v>0</v>
      </c>
      <c r="I39" s="102">
        <v>45</v>
      </c>
      <c r="J39" s="102">
        <v>45</v>
      </c>
      <c r="K39" s="102">
        <v>0</v>
      </c>
      <c r="L39" s="102">
        <v>3</v>
      </c>
      <c r="M39" s="612">
        <v>3</v>
      </c>
      <c r="N39" s="612">
        <v>0</v>
      </c>
    </row>
    <row r="40" spans="1:14" ht="15" customHeight="1">
      <c r="A40" s="859"/>
      <c r="B40" s="861" t="s">
        <v>691</v>
      </c>
      <c r="C40" s="368" t="s">
        <v>518</v>
      </c>
      <c r="D40" s="611">
        <v>2533</v>
      </c>
      <c r="E40" s="102">
        <v>1241</v>
      </c>
      <c r="F40" s="102">
        <v>903</v>
      </c>
      <c r="G40" s="102">
        <v>902</v>
      </c>
      <c r="H40" s="102">
        <v>1</v>
      </c>
      <c r="I40" s="102">
        <v>304</v>
      </c>
      <c r="J40" s="102">
        <v>304</v>
      </c>
      <c r="K40" s="102">
        <v>0</v>
      </c>
      <c r="L40" s="102">
        <v>85</v>
      </c>
      <c r="M40" s="102">
        <v>85</v>
      </c>
      <c r="N40" s="102">
        <v>0</v>
      </c>
    </row>
    <row r="41" spans="1:14" s="484" customFormat="1" ht="15" customHeight="1">
      <c r="A41" s="859"/>
      <c r="B41" s="736"/>
      <c r="C41" s="368" t="s">
        <v>519</v>
      </c>
      <c r="D41" s="611">
        <v>1767</v>
      </c>
      <c r="E41" s="613">
        <v>849</v>
      </c>
      <c r="F41" s="613">
        <v>647</v>
      </c>
      <c r="G41" s="613">
        <v>646</v>
      </c>
      <c r="H41" s="613">
        <v>1</v>
      </c>
      <c r="I41" s="613">
        <v>216</v>
      </c>
      <c r="J41" s="613">
        <v>216</v>
      </c>
      <c r="K41" s="613">
        <v>0</v>
      </c>
      <c r="L41" s="613">
        <v>55</v>
      </c>
      <c r="M41" s="613">
        <v>55</v>
      </c>
      <c r="N41" s="613">
        <v>0</v>
      </c>
    </row>
    <row r="42" spans="1:14" s="484" customFormat="1" ht="15" customHeight="1">
      <c r="A42" s="859"/>
      <c r="B42" s="736"/>
      <c r="C42" s="368" t="s">
        <v>520</v>
      </c>
      <c r="D42" s="611">
        <v>766</v>
      </c>
      <c r="E42" s="613">
        <v>392</v>
      </c>
      <c r="F42" s="613">
        <v>256</v>
      </c>
      <c r="G42" s="613">
        <v>256</v>
      </c>
      <c r="H42" s="613">
        <v>0</v>
      </c>
      <c r="I42" s="613">
        <v>88</v>
      </c>
      <c r="J42" s="613">
        <v>88</v>
      </c>
      <c r="K42" s="613">
        <v>0</v>
      </c>
      <c r="L42" s="613">
        <v>30</v>
      </c>
      <c r="M42" s="613">
        <v>30</v>
      </c>
      <c r="N42" s="613">
        <v>0</v>
      </c>
    </row>
    <row r="43" spans="1:14" ht="15" customHeight="1">
      <c r="A43" s="859" t="s">
        <v>701</v>
      </c>
      <c r="B43" s="861" t="s">
        <v>690</v>
      </c>
      <c r="C43" s="368" t="s">
        <v>518</v>
      </c>
      <c r="D43" s="611">
        <v>1872</v>
      </c>
      <c r="E43" s="102">
        <v>1128</v>
      </c>
      <c r="F43" s="102">
        <v>551</v>
      </c>
      <c r="G43" s="102">
        <v>550</v>
      </c>
      <c r="H43" s="102">
        <v>1</v>
      </c>
      <c r="I43" s="102">
        <v>175</v>
      </c>
      <c r="J43" s="102">
        <v>175</v>
      </c>
      <c r="K43" s="102">
        <v>0</v>
      </c>
      <c r="L43" s="102">
        <v>18</v>
      </c>
      <c r="M43" s="102">
        <v>18</v>
      </c>
      <c r="N43" s="102">
        <v>0</v>
      </c>
    </row>
    <row r="44" spans="1:14" ht="15" customHeight="1">
      <c r="A44" s="859"/>
      <c r="B44" s="736"/>
      <c r="C44" s="368" t="s">
        <v>519</v>
      </c>
      <c r="D44" s="611">
        <v>1418</v>
      </c>
      <c r="E44" s="102">
        <v>832</v>
      </c>
      <c r="F44" s="102">
        <v>430</v>
      </c>
      <c r="G44" s="102">
        <v>429</v>
      </c>
      <c r="H44" s="102">
        <v>1</v>
      </c>
      <c r="I44" s="102">
        <v>142</v>
      </c>
      <c r="J44" s="102">
        <v>142</v>
      </c>
      <c r="K44" s="102">
        <v>0</v>
      </c>
      <c r="L44" s="102">
        <v>14</v>
      </c>
      <c r="M44" s="612">
        <v>14</v>
      </c>
      <c r="N44" s="612">
        <v>0</v>
      </c>
    </row>
    <row r="45" spans="1:14" ht="15" customHeight="1">
      <c r="A45" s="859"/>
      <c r="B45" s="736"/>
      <c r="C45" s="368" t="s">
        <v>520</v>
      </c>
      <c r="D45" s="611">
        <v>454</v>
      </c>
      <c r="E45" s="102">
        <v>296</v>
      </c>
      <c r="F45" s="102">
        <v>121</v>
      </c>
      <c r="G45" s="102">
        <v>121</v>
      </c>
      <c r="H45" s="102">
        <v>0</v>
      </c>
      <c r="I45" s="102">
        <v>33</v>
      </c>
      <c r="J45" s="102">
        <v>33</v>
      </c>
      <c r="K45" s="102">
        <v>0</v>
      </c>
      <c r="L45" s="102">
        <v>4</v>
      </c>
      <c r="M45" s="612">
        <v>4</v>
      </c>
      <c r="N45" s="612">
        <v>0</v>
      </c>
    </row>
    <row r="46" spans="1:14" ht="15" customHeight="1">
      <c r="A46" s="859"/>
      <c r="B46" s="861" t="s">
        <v>691</v>
      </c>
      <c r="C46" s="368" t="s">
        <v>518</v>
      </c>
      <c r="D46" s="611">
        <v>1874</v>
      </c>
      <c r="E46" s="102">
        <v>887</v>
      </c>
      <c r="F46" s="102">
        <v>666</v>
      </c>
      <c r="G46" s="102">
        <v>666</v>
      </c>
      <c r="H46" s="102">
        <v>0</v>
      </c>
      <c r="I46" s="102">
        <v>242</v>
      </c>
      <c r="J46" s="102">
        <v>242</v>
      </c>
      <c r="K46" s="102">
        <v>0</v>
      </c>
      <c r="L46" s="102">
        <v>79</v>
      </c>
      <c r="M46" s="102">
        <v>79</v>
      </c>
      <c r="N46" s="102">
        <v>0</v>
      </c>
    </row>
    <row r="47" spans="1:14" ht="15" customHeight="1">
      <c r="A47" s="859"/>
      <c r="B47" s="736"/>
      <c r="C47" s="368" t="s">
        <v>519</v>
      </c>
      <c r="D47" s="611">
        <v>1368</v>
      </c>
      <c r="E47" s="613">
        <v>640</v>
      </c>
      <c r="F47" s="613">
        <v>490</v>
      </c>
      <c r="G47" s="613">
        <v>490</v>
      </c>
      <c r="H47" s="613">
        <v>0</v>
      </c>
      <c r="I47" s="613">
        <v>177</v>
      </c>
      <c r="J47" s="613">
        <v>177</v>
      </c>
      <c r="K47" s="613">
        <v>0</v>
      </c>
      <c r="L47" s="613">
        <v>61</v>
      </c>
      <c r="M47" s="613">
        <v>61</v>
      </c>
      <c r="N47" s="613">
        <v>0</v>
      </c>
    </row>
    <row r="48" spans="1:14" ht="15" customHeight="1" thickBot="1">
      <c r="A48" s="860"/>
      <c r="B48" s="862"/>
      <c r="C48" s="614" t="s">
        <v>520</v>
      </c>
      <c r="D48" s="615">
        <v>506</v>
      </c>
      <c r="E48" s="616">
        <v>247</v>
      </c>
      <c r="F48" s="616">
        <v>176</v>
      </c>
      <c r="G48" s="616">
        <v>176</v>
      </c>
      <c r="H48" s="616">
        <v>0</v>
      </c>
      <c r="I48" s="616">
        <v>65</v>
      </c>
      <c r="J48" s="616">
        <v>65</v>
      </c>
      <c r="K48" s="616">
        <v>0</v>
      </c>
      <c r="L48" s="616">
        <v>18</v>
      </c>
      <c r="M48" s="616">
        <v>18</v>
      </c>
      <c r="N48" s="616">
        <v>0</v>
      </c>
    </row>
    <row r="49" spans="1:6" ht="15" customHeight="1">
      <c r="A49" s="617" t="s">
        <v>702</v>
      </c>
      <c r="F49" s="62" t="s">
        <v>703</v>
      </c>
    </row>
    <row r="50" spans="1:6" ht="15" customHeight="1">
      <c r="A50" s="618" t="s">
        <v>704</v>
      </c>
      <c r="F50" s="619" t="s">
        <v>705</v>
      </c>
    </row>
  </sheetData>
  <sheetProtection selectLockedCells="1" selectUnlockedCells="1"/>
  <mergeCells count="31">
    <mergeCell ref="A2:E2"/>
    <mergeCell ref="F2:N2"/>
    <mergeCell ref="A4:A5"/>
    <mergeCell ref="B4:B5"/>
    <mergeCell ref="C4:C5"/>
    <mergeCell ref="D4:D6"/>
    <mergeCell ref="E4:E6"/>
    <mergeCell ref="F4:H5"/>
    <mergeCell ref="I4:K5"/>
    <mergeCell ref="L4:N5"/>
    <mergeCell ref="A7:A12"/>
    <mergeCell ref="B7:B9"/>
    <mergeCell ref="B10:B12"/>
    <mergeCell ref="A13:A18"/>
    <mergeCell ref="B13:B15"/>
    <mergeCell ref="B16:B18"/>
    <mergeCell ref="A19:A24"/>
    <mergeCell ref="B19:B21"/>
    <mergeCell ref="B22:B24"/>
    <mergeCell ref="A25:A30"/>
    <mergeCell ref="B25:B27"/>
    <mergeCell ref="B28:B30"/>
    <mergeCell ref="A43:A48"/>
    <mergeCell ref="B43:B45"/>
    <mergeCell ref="B46:B48"/>
    <mergeCell ref="A31:A36"/>
    <mergeCell ref="B31:B33"/>
    <mergeCell ref="B34:B36"/>
    <mergeCell ref="A37:A42"/>
    <mergeCell ref="B37:B39"/>
    <mergeCell ref="B40:B42"/>
  </mergeCells>
  <phoneticPr fontId="19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orientation="portrait" useFirstPageNumber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D149B-62AD-4614-BB23-3B12D7DE788B}">
  <dimension ref="A1:N48"/>
  <sheetViews>
    <sheetView showGridLines="0" view="pageBreakPreview" zoomScaleNormal="120" zoomScaleSheetLayoutView="100" workbookViewId="0">
      <selection activeCell="M29" sqref="M29"/>
    </sheetView>
  </sheetViews>
  <sheetFormatPr defaultRowHeight="12.75"/>
  <cols>
    <col min="1" max="1" width="10.625" style="62" customWidth="1"/>
    <col min="2" max="2" width="6.625" style="62" customWidth="1"/>
    <col min="3" max="3" width="14.625" style="62" customWidth="1"/>
    <col min="4" max="5" width="27.625" style="62" customWidth="1"/>
    <col min="6" max="14" width="9.625" style="62" customWidth="1"/>
    <col min="15" max="16384" width="9" style="62"/>
  </cols>
  <sheetData>
    <row r="1" spans="1:14" s="52" customFormat="1" ht="17.100000000000001" customHeight="1">
      <c r="A1" s="88" t="s">
        <v>270</v>
      </c>
      <c r="B1" s="88"/>
      <c r="C1" s="88"/>
      <c r="D1" s="53"/>
      <c r="E1" s="53"/>
      <c r="F1" s="53"/>
      <c r="G1" s="53"/>
      <c r="H1" s="53"/>
      <c r="I1" s="53"/>
      <c r="J1" s="53"/>
      <c r="K1" s="53"/>
      <c r="L1" s="53"/>
      <c r="M1" s="53"/>
      <c r="N1" s="55" t="s">
        <v>0</v>
      </c>
    </row>
    <row r="2" spans="1:14" s="454" customFormat="1" ht="24.95" customHeight="1">
      <c r="A2" s="866" t="s">
        <v>706</v>
      </c>
      <c r="B2" s="866"/>
      <c r="C2" s="866"/>
      <c r="D2" s="866"/>
      <c r="E2" s="866"/>
      <c r="F2" s="791" t="s">
        <v>707</v>
      </c>
      <c r="G2" s="791"/>
      <c r="H2" s="791"/>
      <c r="I2" s="791"/>
      <c r="J2" s="791"/>
      <c r="K2" s="791"/>
      <c r="L2" s="791"/>
      <c r="M2" s="791"/>
      <c r="N2" s="791"/>
    </row>
    <row r="3" spans="1:14" s="396" customFormat="1" ht="15" customHeight="1" thickBot="1">
      <c r="A3" s="451"/>
      <c r="B3" s="451"/>
      <c r="C3" s="582"/>
      <c r="D3" s="583"/>
      <c r="E3" s="584" t="s">
        <v>556</v>
      </c>
      <c r="F3" s="585"/>
      <c r="G3" s="584" t="s">
        <v>660</v>
      </c>
      <c r="H3" s="586"/>
      <c r="I3" s="587"/>
      <c r="J3" s="503"/>
      <c r="K3" s="586"/>
      <c r="L3" s="587"/>
      <c r="M3" s="503"/>
      <c r="N3" s="348" t="s">
        <v>10</v>
      </c>
    </row>
    <row r="4" spans="1:14" s="396" customFormat="1" ht="15.95" customHeight="1">
      <c r="A4" s="624" t="s">
        <v>679</v>
      </c>
      <c r="B4" s="867" t="s">
        <v>680</v>
      </c>
      <c r="C4" s="868" t="s">
        <v>507</v>
      </c>
      <c r="D4" s="878" t="s">
        <v>681</v>
      </c>
      <c r="E4" s="870" t="s">
        <v>682</v>
      </c>
      <c r="F4" s="873" t="s">
        <v>683</v>
      </c>
      <c r="G4" s="874"/>
      <c r="H4" s="875"/>
      <c r="I4" s="878" t="s">
        <v>684</v>
      </c>
      <c r="J4" s="874"/>
      <c r="K4" s="875"/>
      <c r="L4" s="878" t="s">
        <v>685</v>
      </c>
      <c r="M4" s="874"/>
      <c r="N4" s="874"/>
    </row>
    <row r="5" spans="1:14" s="396" customFormat="1" ht="15.95" customHeight="1">
      <c r="A5" s="625"/>
      <c r="B5" s="736"/>
      <c r="C5" s="869"/>
      <c r="D5" s="880"/>
      <c r="E5" s="871"/>
      <c r="F5" s="876"/>
      <c r="G5" s="876"/>
      <c r="H5" s="877"/>
      <c r="I5" s="879"/>
      <c r="J5" s="876"/>
      <c r="K5" s="877"/>
      <c r="L5" s="879"/>
      <c r="M5" s="876"/>
      <c r="N5" s="876"/>
    </row>
    <row r="6" spans="1:14" s="396" customFormat="1" ht="39.950000000000003" customHeight="1" thickBot="1">
      <c r="A6" s="342" t="s">
        <v>651</v>
      </c>
      <c r="B6" s="620" t="s">
        <v>414</v>
      </c>
      <c r="C6" s="604" t="s">
        <v>567</v>
      </c>
      <c r="D6" s="881"/>
      <c r="E6" s="872"/>
      <c r="F6" s="605" t="s">
        <v>664</v>
      </c>
      <c r="G6" s="606" t="s">
        <v>687</v>
      </c>
      <c r="H6" s="606" t="s">
        <v>688</v>
      </c>
      <c r="I6" s="606" t="s">
        <v>664</v>
      </c>
      <c r="J6" s="606" t="s">
        <v>687</v>
      </c>
      <c r="K6" s="606" t="s">
        <v>688</v>
      </c>
      <c r="L6" s="606" t="s">
        <v>664</v>
      </c>
      <c r="M6" s="606" t="s">
        <v>687</v>
      </c>
      <c r="N6" s="606" t="s">
        <v>688</v>
      </c>
    </row>
    <row r="7" spans="1:14" s="609" customFormat="1" ht="15" customHeight="1">
      <c r="A7" s="864" t="s">
        <v>708</v>
      </c>
      <c r="B7" s="865" t="s">
        <v>690</v>
      </c>
      <c r="C7" s="368" t="s">
        <v>518</v>
      </c>
      <c r="D7" s="610">
        <v>3679</v>
      </c>
      <c r="E7" s="109">
        <v>2285</v>
      </c>
      <c r="F7" s="109">
        <v>1047</v>
      </c>
      <c r="G7" s="109">
        <v>1047</v>
      </c>
      <c r="H7" s="109">
        <v>0</v>
      </c>
      <c r="I7" s="109">
        <v>316</v>
      </c>
      <c r="J7" s="109">
        <v>316</v>
      </c>
      <c r="K7" s="109">
        <v>0</v>
      </c>
      <c r="L7" s="109">
        <v>31</v>
      </c>
      <c r="M7" s="109">
        <v>31</v>
      </c>
      <c r="N7" s="109">
        <v>0</v>
      </c>
    </row>
    <row r="8" spans="1:14" s="498" customFormat="1" ht="15" customHeight="1">
      <c r="A8" s="859"/>
      <c r="B8" s="736"/>
      <c r="C8" s="368" t="s">
        <v>519</v>
      </c>
      <c r="D8" s="610">
        <v>2825</v>
      </c>
      <c r="E8" s="109">
        <v>1724</v>
      </c>
      <c r="F8" s="109">
        <v>821</v>
      </c>
      <c r="G8" s="109">
        <v>821</v>
      </c>
      <c r="H8" s="109">
        <v>0</v>
      </c>
      <c r="I8" s="109">
        <v>257</v>
      </c>
      <c r="J8" s="109">
        <v>257</v>
      </c>
      <c r="K8" s="109">
        <v>0</v>
      </c>
      <c r="L8" s="109">
        <v>23</v>
      </c>
      <c r="M8" s="109">
        <v>23</v>
      </c>
      <c r="N8" s="109">
        <v>0</v>
      </c>
    </row>
    <row r="9" spans="1:14" s="498" customFormat="1" ht="15" customHeight="1">
      <c r="A9" s="859"/>
      <c r="B9" s="736"/>
      <c r="C9" s="368" t="s">
        <v>520</v>
      </c>
      <c r="D9" s="610">
        <v>854</v>
      </c>
      <c r="E9" s="109">
        <v>561</v>
      </c>
      <c r="F9" s="109">
        <v>226</v>
      </c>
      <c r="G9" s="109">
        <v>226</v>
      </c>
      <c r="H9" s="109">
        <v>0</v>
      </c>
      <c r="I9" s="109">
        <v>59</v>
      </c>
      <c r="J9" s="109">
        <v>59</v>
      </c>
      <c r="K9" s="109">
        <v>0</v>
      </c>
      <c r="L9" s="109">
        <v>8</v>
      </c>
      <c r="M9" s="109">
        <v>8</v>
      </c>
      <c r="N9" s="109">
        <v>0</v>
      </c>
    </row>
    <row r="10" spans="1:14" s="451" customFormat="1" ht="15" customHeight="1">
      <c r="A10" s="859"/>
      <c r="B10" s="861" t="s">
        <v>691</v>
      </c>
      <c r="C10" s="368" t="s">
        <v>518</v>
      </c>
      <c r="D10" s="611">
        <v>3800</v>
      </c>
      <c r="E10" s="102">
        <v>1882</v>
      </c>
      <c r="F10" s="102">
        <v>1250</v>
      </c>
      <c r="G10" s="102">
        <v>1244</v>
      </c>
      <c r="H10" s="102">
        <v>6</v>
      </c>
      <c r="I10" s="102">
        <v>472</v>
      </c>
      <c r="J10" s="102">
        <v>472</v>
      </c>
      <c r="K10" s="102">
        <v>0</v>
      </c>
      <c r="L10" s="102">
        <v>196</v>
      </c>
      <c r="M10" s="102">
        <v>196</v>
      </c>
      <c r="N10" s="102">
        <v>0</v>
      </c>
    </row>
    <row r="11" spans="1:14" s="396" customFormat="1" ht="15" customHeight="1">
      <c r="A11" s="859"/>
      <c r="B11" s="736"/>
      <c r="C11" s="368" t="s">
        <v>692</v>
      </c>
      <c r="D11" s="611">
        <v>2716</v>
      </c>
      <c r="E11" s="102">
        <v>1368</v>
      </c>
      <c r="F11" s="102">
        <v>877</v>
      </c>
      <c r="G11" s="102">
        <v>874</v>
      </c>
      <c r="H11" s="102">
        <v>3</v>
      </c>
      <c r="I11" s="102">
        <v>351</v>
      </c>
      <c r="J11" s="102">
        <v>351</v>
      </c>
      <c r="K11" s="102">
        <v>0</v>
      </c>
      <c r="L11" s="102">
        <v>120</v>
      </c>
      <c r="M11" s="102">
        <v>120</v>
      </c>
      <c r="N11" s="102">
        <v>0</v>
      </c>
    </row>
    <row r="12" spans="1:14" s="396" customFormat="1" ht="15" customHeight="1">
      <c r="A12" s="859"/>
      <c r="B12" s="736"/>
      <c r="C12" s="368" t="s">
        <v>693</v>
      </c>
      <c r="D12" s="611">
        <v>1084</v>
      </c>
      <c r="E12" s="102">
        <v>514</v>
      </c>
      <c r="F12" s="102">
        <v>373</v>
      </c>
      <c r="G12" s="102">
        <v>370</v>
      </c>
      <c r="H12" s="102">
        <v>3</v>
      </c>
      <c r="I12" s="102">
        <v>121</v>
      </c>
      <c r="J12" s="102">
        <v>121</v>
      </c>
      <c r="K12" s="102">
        <v>0</v>
      </c>
      <c r="L12" s="102">
        <v>76</v>
      </c>
      <c r="M12" s="102">
        <v>76</v>
      </c>
      <c r="N12" s="102">
        <v>0</v>
      </c>
    </row>
    <row r="13" spans="1:14" ht="15" customHeight="1">
      <c r="A13" s="859" t="s">
        <v>709</v>
      </c>
      <c r="B13" s="861" t="s">
        <v>690</v>
      </c>
      <c r="C13" s="368" t="s">
        <v>518</v>
      </c>
      <c r="D13" s="611">
        <v>3663</v>
      </c>
      <c r="E13" s="102">
        <v>2258</v>
      </c>
      <c r="F13" s="102">
        <v>1045</v>
      </c>
      <c r="G13" s="102">
        <v>1044</v>
      </c>
      <c r="H13" s="102">
        <v>1</v>
      </c>
      <c r="I13" s="102">
        <v>328</v>
      </c>
      <c r="J13" s="102">
        <v>328</v>
      </c>
      <c r="K13" s="102">
        <v>0</v>
      </c>
      <c r="L13" s="102">
        <v>32</v>
      </c>
      <c r="M13" s="102">
        <v>32</v>
      </c>
      <c r="N13" s="102">
        <v>0</v>
      </c>
    </row>
    <row r="14" spans="1:14" s="484" customFormat="1" ht="15" customHeight="1">
      <c r="A14" s="859"/>
      <c r="B14" s="736"/>
      <c r="C14" s="368" t="s">
        <v>695</v>
      </c>
      <c r="D14" s="611">
        <v>2477</v>
      </c>
      <c r="E14" s="102">
        <v>1448</v>
      </c>
      <c r="F14" s="102">
        <v>773</v>
      </c>
      <c r="G14" s="102">
        <v>772</v>
      </c>
      <c r="H14" s="102">
        <v>1</v>
      </c>
      <c r="I14" s="102">
        <v>238</v>
      </c>
      <c r="J14" s="102">
        <v>238</v>
      </c>
      <c r="K14" s="102">
        <v>0</v>
      </c>
      <c r="L14" s="102">
        <v>18</v>
      </c>
      <c r="M14" s="612">
        <v>18</v>
      </c>
      <c r="N14" s="612">
        <v>0</v>
      </c>
    </row>
    <row r="15" spans="1:14" s="484" customFormat="1" ht="15" customHeight="1">
      <c r="A15" s="859"/>
      <c r="B15" s="736"/>
      <c r="C15" s="368" t="s">
        <v>696</v>
      </c>
      <c r="D15" s="611">
        <v>1186</v>
      </c>
      <c r="E15" s="102">
        <v>810</v>
      </c>
      <c r="F15" s="102">
        <v>272</v>
      </c>
      <c r="G15" s="102">
        <v>272</v>
      </c>
      <c r="H15" s="102">
        <v>0</v>
      </c>
      <c r="I15" s="102">
        <v>90</v>
      </c>
      <c r="J15" s="102">
        <v>90</v>
      </c>
      <c r="K15" s="102">
        <v>0</v>
      </c>
      <c r="L15" s="102">
        <v>14</v>
      </c>
      <c r="M15" s="612">
        <v>14</v>
      </c>
      <c r="N15" s="612">
        <v>0</v>
      </c>
    </row>
    <row r="16" spans="1:14" ht="15" customHeight="1">
      <c r="A16" s="859"/>
      <c r="B16" s="861" t="s">
        <v>691</v>
      </c>
      <c r="C16" s="368" t="s">
        <v>518</v>
      </c>
      <c r="D16" s="611">
        <v>4171</v>
      </c>
      <c r="E16" s="102">
        <v>1983</v>
      </c>
      <c r="F16" s="102">
        <v>1385</v>
      </c>
      <c r="G16" s="102">
        <v>1382</v>
      </c>
      <c r="H16" s="102">
        <v>3</v>
      </c>
      <c r="I16" s="102">
        <v>523</v>
      </c>
      <c r="J16" s="102">
        <v>523</v>
      </c>
      <c r="K16" s="102">
        <v>0</v>
      </c>
      <c r="L16" s="102">
        <v>280</v>
      </c>
      <c r="M16" s="102">
        <v>280</v>
      </c>
      <c r="N16" s="102">
        <v>0</v>
      </c>
    </row>
    <row r="17" spans="1:14" s="484" customFormat="1" ht="15" customHeight="1">
      <c r="A17" s="859"/>
      <c r="B17" s="736"/>
      <c r="C17" s="368" t="s">
        <v>519</v>
      </c>
      <c r="D17" s="611">
        <v>2578</v>
      </c>
      <c r="E17" s="102">
        <v>1209</v>
      </c>
      <c r="F17" s="102">
        <v>879</v>
      </c>
      <c r="G17" s="102">
        <v>877</v>
      </c>
      <c r="H17" s="102">
        <v>2</v>
      </c>
      <c r="I17" s="102">
        <v>347</v>
      </c>
      <c r="J17" s="102">
        <v>347</v>
      </c>
      <c r="K17" s="102">
        <v>0</v>
      </c>
      <c r="L17" s="102">
        <v>143</v>
      </c>
      <c r="M17" s="612">
        <v>143</v>
      </c>
      <c r="N17" s="612">
        <v>0</v>
      </c>
    </row>
    <row r="18" spans="1:14" s="484" customFormat="1" ht="15" customHeight="1">
      <c r="A18" s="859"/>
      <c r="B18" s="736"/>
      <c r="C18" s="368" t="s">
        <v>520</v>
      </c>
      <c r="D18" s="611">
        <v>1593</v>
      </c>
      <c r="E18" s="102">
        <v>774</v>
      </c>
      <c r="F18" s="102">
        <v>506</v>
      </c>
      <c r="G18" s="102">
        <v>505</v>
      </c>
      <c r="H18" s="102">
        <v>1</v>
      </c>
      <c r="I18" s="102">
        <v>176</v>
      </c>
      <c r="J18" s="102">
        <v>176</v>
      </c>
      <c r="K18" s="102">
        <v>0</v>
      </c>
      <c r="L18" s="102">
        <v>137</v>
      </c>
      <c r="M18" s="612">
        <v>137</v>
      </c>
      <c r="N18" s="612">
        <v>0</v>
      </c>
    </row>
    <row r="19" spans="1:14" ht="15" customHeight="1">
      <c r="A19" s="859" t="s">
        <v>710</v>
      </c>
      <c r="B19" s="861" t="s">
        <v>690</v>
      </c>
      <c r="C19" s="368" t="s">
        <v>518</v>
      </c>
      <c r="D19" s="611">
        <v>2014</v>
      </c>
      <c r="E19" s="102">
        <v>1239</v>
      </c>
      <c r="F19" s="102">
        <v>587</v>
      </c>
      <c r="G19" s="102">
        <v>587</v>
      </c>
      <c r="H19" s="102">
        <v>0</v>
      </c>
      <c r="I19" s="102">
        <v>171</v>
      </c>
      <c r="J19" s="102">
        <v>171</v>
      </c>
      <c r="K19" s="102">
        <v>0</v>
      </c>
      <c r="L19" s="102">
        <v>17</v>
      </c>
      <c r="M19" s="102">
        <v>17</v>
      </c>
      <c r="N19" s="102">
        <v>0</v>
      </c>
    </row>
    <row r="20" spans="1:14" s="484" customFormat="1" ht="15" customHeight="1">
      <c r="A20" s="859"/>
      <c r="B20" s="736"/>
      <c r="C20" s="368" t="s">
        <v>519</v>
      </c>
      <c r="D20" s="611">
        <v>984</v>
      </c>
      <c r="E20" s="102">
        <v>558</v>
      </c>
      <c r="F20" s="102">
        <v>313</v>
      </c>
      <c r="G20" s="102">
        <v>313</v>
      </c>
      <c r="H20" s="102">
        <v>0</v>
      </c>
      <c r="I20" s="102">
        <v>102</v>
      </c>
      <c r="J20" s="102">
        <v>102</v>
      </c>
      <c r="K20" s="102">
        <v>0</v>
      </c>
      <c r="L20" s="102">
        <v>11</v>
      </c>
      <c r="M20" s="612">
        <v>11</v>
      </c>
      <c r="N20" s="612">
        <v>0</v>
      </c>
    </row>
    <row r="21" spans="1:14" s="484" customFormat="1" ht="15" customHeight="1">
      <c r="A21" s="859"/>
      <c r="B21" s="736"/>
      <c r="C21" s="368" t="s">
        <v>520</v>
      </c>
      <c r="D21" s="611">
        <v>1030</v>
      </c>
      <c r="E21" s="102">
        <v>681</v>
      </c>
      <c r="F21" s="102">
        <v>274</v>
      </c>
      <c r="G21" s="102">
        <v>274</v>
      </c>
      <c r="H21" s="102">
        <v>0</v>
      </c>
      <c r="I21" s="102">
        <v>69</v>
      </c>
      <c r="J21" s="102">
        <v>69</v>
      </c>
      <c r="K21" s="102">
        <v>0</v>
      </c>
      <c r="L21" s="102">
        <v>6</v>
      </c>
      <c r="M21" s="612">
        <v>6</v>
      </c>
      <c r="N21" s="612">
        <v>0</v>
      </c>
    </row>
    <row r="22" spans="1:14" ht="15" customHeight="1">
      <c r="A22" s="859"/>
      <c r="B22" s="861" t="s">
        <v>691</v>
      </c>
      <c r="C22" s="368" t="s">
        <v>518</v>
      </c>
      <c r="D22" s="611">
        <v>2274</v>
      </c>
      <c r="E22" s="102">
        <v>1047</v>
      </c>
      <c r="F22" s="102">
        <v>752</v>
      </c>
      <c r="G22" s="102">
        <v>750</v>
      </c>
      <c r="H22" s="102">
        <v>2</v>
      </c>
      <c r="I22" s="102">
        <v>276</v>
      </c>
      <c r="J22" s="102">
        <v>276</v>
      </c>
      <c r="K22" s="102">
        <v>0</v>
      </c>
      <c r="L22" s="102">
        <v>199</v>
      </c>
      <c r="M22" s="102">
        <v>199</v>
      </c>
      <c r="N22" s="102">
        <v>0</v>
      </c>
    </row>
    <row r="23" spans="1:14" s="484" customFormat="1" ht="15" customHeight="1">
      <c r="A23" s="859"/>
      <c r="B23" s="736"/>
      <c r="C23" s="368" t="s">
        <v>519</v>
      </c>
      <c r="D23" s="611">
        <v>998</v>
      </c>
      <c r="E23" s="102">
        <v>441</v>
      </c>
      <c r="F23" s="102">
        <v>354</v>
      </c>
      <c r="G23" s="102">
        <v>353</v>
      </c>
      <c r="H23" s="102">
        <v>1</v>
      </c>
      <c r="I23" s="102">
        <v>122</v>
      </c>
      <c r="J23" s="102">
        <v>122</v>
      </c>
      <c r="K23" s="102">
        <v>0</v>
      </c>
      <c r="L23" s="102">
        <v>81</v>
      </c>
      <c r="M23" s="612">
        <v>81</v>
      </c>
      <c r="N23" s="612">
        <v>0</v>
      </c>
    </row>
    <row r="24" spans="1:14" s="484" customFormat="1" ht="15" customHeight="1">
      <c r="A24" s="859"/>
      <c r="B24" s="736"/>
      <c r="C24" s="368" t="s">
        <v>520</v>
      </c>
      <c r="D24" s="611">
        <v>1276</v>
      </c>
      <c r="E24" s="102">
        <v>606</v>
      </c>
      <c r="F24" s="102">
        <v>398</v>
      </c>
      <c r="G24" s="102">
        <v>397</v>
      </c>
      <c r="H24" s="102">
        <v>1</v>
      </c>
      <c r="I24" s="102">
        <v>154</v>
      </c>
      <c r="J24" s="102">
        <v>154</v>
      </c>
      <c r="K24" s="102">
        <v>0</v>
      </c>
      <c r="L24" s="102">
        <v>118</v>
      </c>
      <c r="M24" s="612">
        <v>118</v>
      </c>
      <c r="N24" s="612">
        <v>0</v>
      </c>
    </row>
    <row r="25" spans="1:14" ht="15" customHeight="1">
      <c r="A25" s="863" t="s">
        <v>711</v>
      </c>
      <c r="B25" s="861" t="s">
        <v>690</v>
      </c>
      <c r="C25" s="368" t="s">
        <v>518</v>
      </c>
      <c r="D25" s="611">
        <v>3260</v>
      </c>
      <c r="E25" s="102">
        <v>2025</v>
      </c>
      <c r="F25" s="102">
        <v>939</v>
      </c>
      <c r="G25" s="102">
        <v>938</v>
      </c>
      <c r="H25" s="102">
        <v>1</v>
      </c>
      <c r="I25" s="102">
        <v>265</v>
      </c>
      <c r="J25" s="102">
        <v>264</v>
      </c>
      <c r="K25" s="102">
        <v>1</v>
      </c>
      <c r="L25" s="102">
        <v>31</v>
      </c>
      <c r="M25" s="102">
        <v>31</v>
      </c>
      <c r="N25" s="102">
        <v>0</v>
      </c>
    </row>
    <row r="26" spans="1:14" s="484" customFormat="1" ht="15" customHeight="1">
      <c r="A26" s="863"/>
      <c r="B26" s="736"/>
      <c r="C26" s="368" t="s">
        <v>519</v>
      </c>
      <c r="D26" s="611">
        <v>1880</v>
      </c>
      <c r="E26" s="102">
        <v>1116</v>
      </c>
      <c r="F26" s="102">
        <v>573</v>
      </c>
      <c r="G26" s="102">
        <v>573</v>
      </c>
      <c r="H26" s="102">
        <v>0</v>
      </c>
      <c r="I26" s="102">
        <v>168</v>
      </c>
      <c r="J26" s="102">
        <v>167</v>
      </c>
      <c r="K26" s="102">
        <v>1</v>
      </c>
      <c r="L26" s="102">
        <v>23</v>
      </c>
      <c r="M26" s="612">
        <v>23</v>
      </c>
      <c r="N26" s="612">
        <v>0</v>
      </c>
    </row>
    <row r="27" spans="1:14" s="484" customFormat="1" ht="15" customHeight="1">
      <c r="A27" s="863"/>
      <c r="B27" s="736"/>
      <c r="C27" s="368" t="s">
        <v>520</v>
      </c>
      <c r="D27" s="611">
        <v>1380</v>
      </c>
      <c r="E27" s="102">
        <v>909</v>
      </c>
      <c r="F27" s="102">
        <v>366</v>
      </c>
      <c r="G27" s="102">
        <v>365</v>
      </c>
      <c r="H27" s="102">
        <v>1</v>
      </c>
      <c r="I27" s="102">
        <v>97</v>
      </c>
      <c r="J27" s="102">
        <v>97</v>
      </c>
      <c r="K27" s="102">
        <v>0</v>
      </c>
      <c r="L27" s="102">
        <v>8</v>
      </c>
      <c r="M27" s="612">
        <v>8</v>
      </c>
      <c r="N27" s="612">
        <v>0</v>
      </c>
    </row>
    <row r="28" spans="1:14" ht="15" customHeight="1">
      <c r="A28" s="863"/>
      <c r="B28" s="861" t="s">
        <v>691</v>
      </c>
      <c r="C28" s="368" t="s">
        <v>518</v>
      </c>
      <c r="D28" s="611">
        <v>3754</v>
      </c>
      <c r="E28" s="102">
        <v>1810</v>
      </c>
      <c r="F28" s="102">
        <v>1230</v>
      </c>
      <c r="G28" s="102">
        <v>1223</v>
      </c>
      <c r="H28" s="102">
        <v>7</v>
      </c>
      <c r="I28" s="102">
        <v>437</v>
      </c>
      <c r="J28" s="102">
        <v>437</v>
      </c>
      <c r="K28" s="102">
        <v>0</v>
      </c>
      <c r="L28" s="102">
        <v>277</v>
      </c>
      <c r="M28" s="102">
        <v>277</v>
      </c>
      <c r="N28" s="102">
        <v>0</v>
      </c>
    </row>
    <row r="29" spans="1:14" s="484" customFormat="1" ht="15" customHeight="1">
      <c r="A29" s="863"/>
      <c r="B29" s="736"/>
      <c r="C29" s="368" t="s">
        <v>519</v>
      </c>
      <c r="D29" s="611">
        <v>2042</v>
      </c>
      <c r="E29" s="102">
        <v>978</v>
      </c>
      <c r="F29" s="102">
        <v>705</v>
      </c>
      <c r="G29" s="102">
        <v>700</v>
      </c>
      <c r="H29" s="102">
        <v>5</v>
      </c>
      <c r="I29" s="102">
        <v>245</v>
      </c>
      <c r="J29" s="102">
        <v>245</v>
      </c>
      <c r="K29" s="102">
        <v>0</v>
      </c>
      <c r="L29" s="102">
        <v>114</v>
      </c>
      <c r="M29" s="612">
        <v>114</v>
      </c>
      <c r="N29" s="612">
        <v>0</v>
      </c>
    </row>
    <row r="30" spans="1:14" s="484" customFormat="1" ht="15" customHeight="1">
      <c r="A30" s="863"/>
      <c r="B30" s="736"/>
      <c r="C30" s="368" t="s">
        <v>520</v>
      </c>
      <c r="D30" s="611">
        <v>1712</v>
      </c>
      <c r="E30" s="102">
        <v>832</v>
      </c>
      <c r="F30" s="102">
        <v>525</v>
      </c>
      <c r="G30" s="102">
        <v>523</v>
      </c>
      <c r="H30" s="102">
        <v>2</v>
      </c>
      <c r="I30" s="102">
        <v>192</v>
      </c>
      <c r="J30" s="102">
        <v>192</v>
      </c>
      <c r="K30" s="102">
        <v>0</v>
      </c>
      <c r="L30" s="102">
        <v>163</v>
      </c>
      <c r="M30" s="612">
        <v>163</v>
      </c>
      <c r="N30" s="612">
        <v>0</v>
      </c>
    </row>
    <row r="31" spans="1:14" ht="15" customHeight="1">
      <c r="A31" s="859" t="s">
        <v>712</v>
      </c>
      <c r="B31" s="861" t="s">
        <v>690</v>
      </c>
      <c r="C31" s="368" t="s">
        <v>518</v>
      </c>
      <c r="D31" s="611">
        <v>359</v>
      </c>
      <c r="E31" s="102">
        <v>243</v>
      </c>
      <c r="F31" s="102">
        <v>90</v>
      </c>
      <c r="G31" s="102">
        <v>90</v>
      </c>
      <c r="H31" s="102">
        <v>0</v>
      </c>
      <c r="I31" s="102">
        <v>24</v>
      </c>
      <c r="J31" s="102">
        <v>24</v>
      </c>
      <c r="K31" s="102">
        <v>0</v>
      </c>
      <c r="L31" s="102">
        <v>2</v>
      </c>
      <c r="M31" s="102">
        <v>2</v>
      </c>
      <c r="N31" s="102">
        <v>0</v>
      </c>
    </row>
    <row r="32" spans="1:14" s="484" customFormat="1" ht="15" customHeight="1">
      <c r="A32" s="859"/>
      <c r="B32" s="736"/>
      <c r="C32" s="368" t="s">
        <v>519</v>
      </c>
      <c r="D32" s="611">
        <v>242</v>
      </c>
      <c r="E32" s="102">
        <v>161</v>
      </c>
      <c r="F32" s="102">
        <v>63</v>
      </c>
      <c r="G32" s="102">
        <v>63</v>
      </c>
      <c r="H32" s="102">
        <v>0</v>
      </c>
      <c r="I32" s="102">
        <v>17</v>
      </c>
      <c r="J32" s="102">
        <v>17</v>
      </c>
      <c r="K32" s="102">
        <v>0</v>
      </c>
      <c r="L32" s="102">
        <v>1</v>
      </c>
      <c r="M32" s="612">
        <v>1</v>
      </c>
      <c r="N32" s="612">
        <v>0</v>
      </c>
    </row>
    <row r="33" spans="1:14" s="484" customFormat="1" ht="15" customHeight="1">
      <c r="A33" s="859"/>
      <c r="B33" s="736"/>
      <c r="C33" s="368" t="s">
        <v>520</v>
      </c>
      <c r="D33" s="611">
        <v>117</v>
      </c>
      <c r="E33" s="102">
        <v>82</v>
      </c>
      <c r="F33" s="102">
        <v>27</v>
      </c>
      <c r="G33" s="102">
        <v>27</v>
      </c>
      <c r="H33" s="102">
        <v>0</v>
      </c>
      <c r="I33" s="102">
        <v>7</v>
      </c>
      <c r="J33" s="102">
        <v>7</v>
      </c>
      <c r="K33" s="102">
        <v>0</v>
      </c>
      <c r="L33" s="102">
        <v>1</v>
      </c>
      <c r="M33" s="612">
        <v>1</v>
      </c>
      <c r="N33" s="612">
        <v>0</v>
      </c>
    </row>
    <row r="34" spans="1:14" ht="15" customHeight="1">
      <c r="A34" s="859"/>
      <c r="B34" s="861" t="s">
        <v>691</v>
      </c>
      <c r="C34" s="368" t="s">
        <v>518</v>
      </c>
      <c r="D34" s="611">
        <v>420</v>
      </c>
      <c r="E34" s="102">
        <v>198</v>
      </c>
      <c r="F34" s="102">
        <v>151</v>
      </c>
      <c r="G34" s="102">
        <v>148</v>
      </c>
      <c r="H34" s="102">
        <v>3</v>
      </c>
      <c r="I34" s="102">
        <v>48</v>
      </c>
      <c r="J34" s="102">
        <v>48</v>
      </c>
      <c r="K34" s="102">
        <v>0</v>
      </c>
      <c r="L34" s="102">
        <v>23</v>
      </c>
      <c r="M34" s="102">
        <v>23</v>
      </c>
      <c r="N34" s="102">
        <v>0</v>
      </c>
    </row>
    <row r="35" spans="1:14" s="484" customFormat="1" ht="15" customHeight="1">
      <c r="A35" s="859"/>
      <c r="B35" s="736"/>
      <c r="C35" s="368" t="s">
        <v>519</v>
      </c>
      <c r="D35" s="611">
        <v>254</v>
      </c>
      <c r="E35" s="102">
        <v>114</v>
      </c>
      <c r="F35" s="102">
        <v>98</v>
      </c>
      <c r="G35" s="102">
        <v>96</v>
      </c>
      <c r="H35" s="102">
        <v>2</v>
      </c>
      <c r="I35" s="102">
        <v>32</v>
      </c>
      <c r="J35" s="102">
        <v>32</v>
      </c>
      <c r="K35" s="102">
        <v>0</v>
      </c>
      <c r="L35" s="102">
        <v>10</v>
      </c>
      <c r="M35" s="612">
        <v>10</v>
      </c>
      <c r="N35" s="612">
        <v>0</v>
      </c>
    </row>
    <row r="36" spans="1:14" s="484" customFormat="1" ht="15" customHeight="1">
      <c r="A36" s="859"/>
      <c r="B36" s="736"/>
      <c r="C36" s="368" t="s">
        <v>520</v>
      </c>
      <c r="D36" s="611">
        <v>166</v>
      </c>
      <c r="E36" s="102">
        <v>84</v>
      </c>
      <c r="F36" s="102">
        <v>53</v>
      </c>
      <c r="G36" s="102">
        <v>52</v>
      </c>
      <c r="H36" s="102">
        <v>1</v>
      </c>
      <c r="I36" s="102">
        <v>16</v>
      </c>
      <c r="J36" s="102">
        <v>16</v>
      </c>
      <c r="K36" s="102">
        <v>0</v>
      </c>
      <c r="L36" s="102">
        <v>13</v>
      </c>
      <c r="M36" s="612">
        <v>13</v>
      </c>
      <c r="N36" s="612">
        <v>0</v>
      </c>
    </row>
    <row r="37" spans="1:14" ht="15" customHeight="1">
      <c r="A37" s="859" t="s">
        <v>713</v>
      </c>
      <c r="B37" s="861" t="s">
        <v>690</v>
      </c>
      <c r="C37" s="368" t="s">
        <v>518</v>
      </c>
      <c r="D37" s="611">
        <v>920</v>
      </c>
      <c r="E37" s="102">
        <v>560</v>
      </c>
      <c r="F37" s="102">
        <v>279</v>
      </c>
      <c r="G37" s="102">
        <v>279</v>
      </c>
      <c r="H37" s="102">
        <v>0</v>
      </c>
      <c r="I37" s="102">
        <v>76</v>
      </c>
      <c r="J37" s="102">
        <v>76</v>
      </c>
      <c r="K37" s="102">
        <v>0</v>
      </c>
      <c r="L37" s="102">
        <v>5</v>
      </c>
      <c r="M37" s="102">
        <v>5</v>
      </c>
      <c r="N37" s="102">
        <v>0</v>
      </c>
    </row>
    <row r="38" spans="1:14" s="484" customFormat="1" ht="15" customHeight="1">
      <c r="A38" s="859"/>
      <c r="B38" s="736"/>
      <c r="C38" s="368" t="s">
        <v>519</v>
      </c>
      <c r="D38" s="611">
        <v>510</v>
      </c>
      <c r="E38" s="102">
        <v>294</v>
      </c>
      <c r="F38" s="102">
        <v>159</v>
      </c>
      <c r="G38" s="102">
        <v>159</v>
      </c>
      <c r="H38" s="102">
        <v>0</v>
      </c>
      <c r="I38" s="102">
        <v>52</v>
      </c>
      <c r="J38" s="102">
        <v>52</v>
      </c>
      <c r="K38" s="102">
        <v>0</v>
      </c>
      <c r="L38" s="102">
        <v>5</v>
      </c>
      <c r="M38" s="612">
        <v>5</v>
      </c>
      <c r="N38" s="612">
        <v>0</v>
      </c>
    </row>
    <row r="39" spans="1:14" s="484" customFormat="1" ht="15" customHeight="1">
      <c r="A39" s="859"/>
      <c r="B39" s="736"/>
      <c r="C39" s="368" t="s">
        <v>520</v>
      </c>
      <c r="D39" s="611">
        <v>410</v>
      </c>
      <c r="E39" s="102">
        <v>266</v>
      </c>
      <c r="F39" s="102">
        <v>120</v>
      </c>
      <c r="G39" s="102">
        <v>120</v>
      </c>
      <c r="H39" s="102">
        <v>0</v>
      </c>
      <c r="I39" s="102">
        <v>24</v>
      </c>
      <c r="J39" s="102">
        <v>24</v>
      </c>
      <c r="K39" s="102">
        <v>0</v>
      </c>
      <c r="L39" s="102">
        <v>0</v>
      </c>
      <c r="M39" s="612">
        <v>0</v>
      </c>
      <c r="N39" s="612">
        <v>0</v>
      </c>
    </row>
    <row r="40" spans="1:14" ht="15" customHeight="1">
      <c r="A40" s="859"/>
      <c r="B40" s="861" t="s">
        <v>691</v>
      </c>
      <c r="C40" s="368" t="s">
        <v>518</v>
      </c>
      <c r="D40" s="611">
        <v>978</v>
      </c>
      <c r="E40" s="102">
        <v>492</v>
      </c>
      <c r="F40" s="102">
        <v>350</v>
      </c>
      <c r="G40" s="102">
        <v>349</v>
      </c>
      <c r="H40" s="102">
        <v>1</v>
      </c>
      <c r="I40" s="102">
        <v>95</v>
      </c>
      <c r="J40" s="102">
        <v>95</v>
      </c>
      <c r="K40" s="102">
        <v>0</v>
      </c>
      <c r="L40" s="102">
        <v>41</v>
      </c>
      <c r="M40" s="102">
        <v>41</v>
      </c>
      <c r="N40" s="102">
        <v>0</v>
      </c>
    </row>
    <row r="41" spans="1:14" s="484" customFormat="1" ht="15" customHeight="1">
      <c r="A41" s="859"/>
      <c r="B41" s="736"/>
      <c r="C41" s="368" t="s">
        <v>519</v>
      </c>
      <c r="D41" s="611">
        <v>501</v>
      </c>
      <c r="E41" s="613">
        <v>256</v>
      </c>
      <c r="F41" s="613">
        <v>173</v>
      </c>
      <c r="G41" s="613">
        <v>173</v>
      </c>
      <c r="H41" s="613">
        <v>0</v>
      </c>
      <c r="I41" s="613">
        <v>52</v>
      </c>
      <c r="J41" s="613">
        <v>52</v>
      </c>
      <c r="K41" s="613">
        <v>0</v>
      </c>
      <c r="L41" s="613">
        <v>20</v>
      </c>
      <c r="M41" s="613">
        <v>20</v>
      </c>
      <c r="N41" s="613">
        <v>0</v>
      </c>
    </row>
    <row r="42" spans="1:14" s="484" customFormat="1" ht="15" customHeight="1">
      <c r="A42" s="859"/>
      <c r="B42" s="736"/>
      <c r="C42" s="368" t="s">
        <v>520</v>
      </c>
      <c r="D42" s="611">
        <v>477</v>
      </c>
      <c r="E42" s="613">
        <v>236</v>
      </c>
      <c r="F42" s="613">
        <v>177</v>
      </c>
      <c r="G42" s="613">
        <v>176</v>
      </c>
      <c r="H42" s="613">
        <v>1</v>
      </c>
      <c r="I42" s="613">
        <v>43</v>
      </c>
      <c r="J42" s="613">
        <v>43</v>
      </c>
      <c r="K42" s="613">
        <v>0</v>
      </c>
      <c r="L42" s="613">
        <v>21</v>
      </c>
      <c r="M42" s="613">
        <v>21</v>
      </c>
      <c r="N42" s="613">
        <v>0</v>
      </c>
    </row>
    <row r="43" spans="1:14" ht="15" customHeight="1">
      <c r="A43" s="859" t="s">
        <v>714</v>
      </c>
      <c r="B43" s="861" t="s">
        <v>690</v>
      </c>
      <c r="C43" s="368" t="s">
        <v>518</v>
      </c>
      <c r="D43" s="611">
        <v>4668</v>
      </c>
      <c r="E43" s="102">
        <v>2320</v>
      </c>
      <c r="F43" s="102">
        <v>1734</v>
      </c>
      <c r="G43" s="102">
        <v>1734</v>
      </c>
      <c r="H43" s="102">
        <v>0</v>
      </c>
      <c r="I43" s="102">
        <v>510</v>
      </c>
      <c r="J43" s="102">
        <v>510</v>
      </c>
      <c r="K43" s="102">
        <v>0</v>
      </c>
      <c r="L43" s="102">
        <v>104</v>
      </c>
      <c r="M43" s="102">
        <v>104</v>
      </c>
      <c r="N43" s="102">
        <v>0</v>
      </c>
    </row>
    <row r="44" spans="1:14" ht="15" customHeight="1">
      <c r="A44" s="859"/>
      <c r="B44" s="736"/>
      <c r="C44" s="368" t="s">
        <v>519</v>
      </c>
      <c r="D44" s="611">
        <v>100</v>
      </c>
      <c r="E44" s="102">
        <v>52</v>
      </c>
      <c r="F44" s="102">
        <v>36</v>
      </c>
      <c r="G44" s="102">
        <v>36</v>
      </c>
      <c r="H44" s="102">
        <v>0</v>
      </c>
      <c r="I44" s="102">
        <v>10</v>
      </c>
      <c r="J44" s="102">
        <v>10</v>
      </c>
      <c r="K44" s="102">
        <v>0</v>
      </c>
      <c r="L44" s="102">
        <v>2</v>
      </c>
      <c r="M44" s="612">
        <v>2</v>
      </c>
      <c r="N44" s="612">
        <v>0</v>
      </c>
    </row>
    <row r="45" spans="1:14" ht="15" customHeight="1">
      <c r="A45" s="859"/>
      <c r="B45" s="736"/>
      <c r="C45" s="368" t="s">
        <v>520</v>
      </c>
      <c r="D45" s="611">
        <v>4568</v>
      </c>
      <c r="E45" s="102">
        <v>2268</v>
      </c>
      <c r="F45" s="102">
        <v>1698</v>
      </c>
      <c r="G45" s="102">
        <v>1698</v>
      </c>
      <c r="H45" s="102">
        <v>0</v>
      </c>
      <c r="I45" s="102">
        <v>500</v>
      </c>
      <c r="J45" s="102">
        <v>500</v>
      </c>
      <c r="K45" s="102">
        <v>0</v>
      </c>
      <c r="L45" s="102">
        <v>102</v>
      </c>
      <c r="M45" s="612">
        <v>102</v>
      </c>
      <c r="N45" s="612">
        <v>0</v>
      </c>
    </row>
    <row r="46" spans="1:14" ht="15" customHeight="1">
      <c r="A46" s="859"/>
      <c r="B46" s="861" t="s">
        <v>691</v>
      </c>
      <c r="C46" s="368" t="s">
        <v>518</v>
      </c>
      <c r="D46" s="611">
        <v>4057</v>
      </c>
      <c r="E46" s="102">
        <v>1718</v>
      </c>
      <c r="F46" s="102">
        <v>1467</v>
      </c>
      <c r="G46" s="102">
        <v>1467</v>
      </c>
      <c r="H46" s="102">
        <v>0</v>
      </c>
      <c r="I46" s="102">
        <v>450</v>
      </c>
      <c r="J46" s="102">
        <v>449</v>
      </c>
      <c r="K46" s="102">
        <v>1</v>
      </c>
      <c r="L46" s="102">
        <v>422</v>
      </c>
      <c r="M46" s="102">
        <v>422</v>
      </c>
      <c r="N46" s="102">
        <v>0</v>
      </c>
    </row>
    <row r="47" spans="1:14" ht="15" customHeight="1">
      <c r="A47" s="859"/>
      <c r="B47" s="736"/>
      <c r="C47" s="368" t="s">
        <v>519</v>
      </c>
      <c r="D47" s="611">
        <v>124</v>
      </c>
      <c r="E47" s="613">
        <v>45</v>
      </c>
      <c r="F47" s="613">
        <v>67</v>
      </c>
      <c r="G47" s="613">
        <v>67</v>
      </c>
      <c r="H47" s="613">
        <v>0</v>
      </c>
      <c r="I47" s="613">
        <v>5</v>
      </c>
      <c r="J47" s="613">
        <v>5</v>
      </c>
      <c r="K47" s="613">
        <v>0</v>
      </c>
      <c r="L47" s="613">
        <v>7</v>
      </c>
      <c r="M47" s="613">
        <v>7</v>
      </c>
      <c r="N47" s="613">
        <v>0</v>
      </c>
    </row>
    <row r="48" spans="1:14" ht="15" customHeight="1" thickBot="1">
      <c r="A48" s="860"/>
      <c r="B48" s="862"/>
      <c r="C48" s="614" t="s">
        <v>520</v>
      </c>
      <c r="D48" s="615">
        <v>3933</v>
      </c>
      <c r="E48" s="616">
        <v>1673</v>
      </c>
      <c r="F48" s="616">
        <v>1400</v>
      </c>
      <c r="G48" s="616">
        <v>1400</v>
      </c>
      <c r="H48" s="616">
        <v>0</v>
      </c>
      <c r="I48" s="616">
        <v>445</v>
      </c>
      <c r="J48" s="616">
        <v>444</v>
      </c>
      <c r="K48" s="616">
        <v>1</v>
      </c>
      <c r="L48" s="616">
        <v>415</v>
      </c>
      <c r="M48" s="616">
        <v>415</v>
      </c>
      <c r="N48" s="616">
        <v>0</v>
      </c>
    </row>
  </sheetData>
  <sheetProtection selectLockedCells="1" selectUnlockedCells="1"/>
  <mergeCells count="31">
    <mergeCell ref="A2:E2"/>
    <mergeCell ref="F2:N2"/>
    <mergeCell ref="A4:A5"/>
    <mergeCell ref="B4:B5"/>
    <mergeCell ref="C4:C5"/>
    <mergeCell ref="D4:D6"/>
    <mergeCell ref="E4:E6"/>
    <mergeCell ref="F4:H5"/>
    <mergeCell ref="I4:K5"/>
    <mergeCell ref="L4:N5"/>
    <mergeCell ref="A7:A12"/>
    <mergeCell ref="B7:B9"/>
    <mergeCell ref="B10:B12"/>
    <mergeCell ref="A13:A18"/>
    <mergeCell ref="B13:B15"/>
    <mergeCell ref="B16:B18"/>
    <mergeCell ref="A19:A24"/>
    <mergeCell ref="B19:B21"/>
    <mergeCell ref="B22:B24"/>
    <mergeCell ref="A25:A30"/>
    <mergeCell ref="B25:B27"/>
    <mergeCell ref="B28:B30"/>
    <mergeCell ref="A43:A48"/>
    <mergeCell ref="B43:B45"/>
    <mergeCell ref="B46:B48"/>
    <mergeCell ref="A31:A36"/>
    <mergeCell ref="B31:B33"/>
    <mergeCell ref="B34:B36"/>
    <mergeCell ref="A37:A42"/>
    <mergeCell ref="B37:B39"/>
    <mergeCell ref="B40:B42"/>
  </mergeCells>
  <phoneticPr fontId="19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3">
    <tabColor theme="9" tint="0.79998168889431442"/>
  </sheetPr>
  <dimension ref="A1:Q59"/>
  <sheetViews>
    <sheetView showGridLines="0" view="pageBreakPreview" zoomScale="80" zoomScaleNormal="120" zoomScaleSheetLayoutView="80" workbookViewId="0">
      <pane xSplit="1" ySplit="7" topLeftCell="B8" activePane="bottomRight" state="frozen"/>
      <selection activeCell="A18" sqref="A18"/>
      <selection pane="topRight" activeCell="A18" sqref="A18"/>
      <selection pane="bottomLeft" activeCell="A18" sqref="A18"/>
      <selection pane="bottomRight" activeCell="A18" sqref="A18"/>
    </sheetView>
  </sheetViews>
  <sheetFormatPr defaultColWidth="10.625" defaultRowHeight="21.95" customHeight="1"/>
  <cols>
    <col min="1" max="1" width="19.875" style="6" customWidth="1"/>
    <col min="2" max="6" width="9.875" style="2" customWidth="1"/>
    <col min="7" max="7" width="9.875" style="7" customWidth="1"/>
    <col min="8" max="8" width="9.875" style="3" customWidth="1"/>
    <col min="9" max="13" width="10.125" style="3" customWidth="1"/>
    <col min="14" max="14" width="11.625" style="2" customWidth="1"/>
    <col min="15" max="16" width="10.125" style="2" customWidth="1"/>
    <col min="17" max="17" width="7.625" style="2" customWidth="1"/>
    <col min="18" max="16384" width="10.625" style="3"/>
  </cols>
  <sheetData>
    <row r="1" spans="1:17" s="52" customFormat="1" ht="18" customHeight="1">
      <c r="A1" s="88" t="s">
        <v>270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N1" s="53"/>
      <c r="O1" s="53"/>
      <c r="P1" s="53"/>
      <c r="Q1" s="55" t="s">
        <v>0</v>
      </c>
    </row>
    <row r="2" spans="1:17" s="86" customFormat="1" ht="24.95" customHeight="1">
      <c r="A2" s="638" t="s">
        <v>232</v>
      </c>
      <c r="B2" s="638"/>
      <c r="C2" s="638"/>
      <c r="D2" s="638"/>
      <c r="E2" s="638"/>
      <c r="F2" s="638"/>
      <c r="G2" s="638"/>
      <c r="H2" s="638"/>
      <c r="I2" s="638" t="s">
        <v>85</v>
      </c>
      <c r="J2" s="638"/>
      <c r="K2" s="638"/>
      <c r="L2" s="638"/>
      <c r="M2" s="638"/>
      <c r="N2" s="638"/>
      <c r="O2" s="638"/>
      <c r="P2" s="638"/>
      <c r="Q2" s="638"/>
    </row>
    <row r="3" spans="1:17" s="62" customFormat="1" ht="15.95" customHeight="1" thickBot="1">
      <c r="A3" s="56"/>
      <c r="B3" s="59"/>
      <c r="C3" s="59"/>
      <c r="D3" s="59"/>
      <c r="E3" s="59"/>
      <c r="F3" s="59"/>
      <c r="G3" s="59"/>
      <c r="H3" s="90" t="s">
        <v>174</v>
      </c>
      <c r="J3" s="59"/>
      <c r="K3" s="59"/>
      <c r="L3" s="59"/>
      <c r="M3" s="91"/>
      <c r="N3" s="59"/>
      <c r="O3" s="59"/>
      <c r="P3" s="59"/>
      <c r="Q3" s="91" t="s">
        <v>10</v>
      </c>
    </row>
    <row r="4" spans="1:17" s="62" customFormat="1" ht="18.600000000000001" customHeight="1">
      <c r="A4" s="624" t="s">
        <v>286</v>
      </c>
      <c r="B4" s="639" t="s">
        <v>175</v>
      </c>
      <c r="C4" s="627"/>
      <c r="D4" s="627"/>
      <c r="E4" s="627"/>
      <c r="F4" s="627"/>
      <c r="G4" s="627"/>
      <c r="H4" s="627"/>
      <c r="I4" s="627" t="s">
        <v>23</v>
      </c>
      <c r="J4" s="627"/>
      <c r="K4" s="627"/>
      <c r="L4" s="627"/>
      <c r="M4" s="627"/>
      <c r="N4" s="627"/>
      <c r="O4" s="627"/>
      <c r="P4" s="627"/>
      <c r="Q4" s="628"/>
    </row>
    <row r="5" spans="1:17" s="62" customFormat="1" ht="18.600000000000001" customHeight="1">
      <c r="A5" s="625"/>
      <c r="B5" s="640" t="s">
        <v>159</v>
      </c>
      <c r="C5" s="633"/>
      <c r="D5" s="634"/>
      <c r="E5" s="96" t="s">
        <v>176</v>
      </c>
      <c r="F5" s="637" t="s">
        <v>177</v>
      </c>
      <c r="G5" s="633"/>
      <c r="H5" s="633"/>
      <c r="I5" s="633" t="s">
        <v>24</v>
      </c>
      <c r="J5" s="633"/>
      <c r="K5" s="633"/>
      <c r="L5" s="633"/>
      <c r="M5" s="634"/>
      <c r="N5" s="641" t="s">
        <v>178</v>
      </c>
      <c r="O5" s="280" t="s">
        <v>287</v>
      </c>
      <c r="P5" s="96" t="s">
        <v>179</v>
      </c>
      <c r="Q5" s="96" t="s">
        <v>162</v>
      </c>
    </row>
    <row r="6" spans="1:17" s="62" customFormat="1" ht="18.95" customHeight="1">
      <c r="A6" s="635" t="s">
        <v>13</v>
      </c>
      <c r="B6" s="96" t="s">
        <v>163</v>
      </c>
      <c r="C6" s="96" t="s">
        <v>164</v>
      </c>
      <c r="D6" s="96" t="s">
        <v>165</v>
      </c>
      <c r="E6" s="108"/>
      <c r="F6" s="96" t="s">
        <v>166</v>
      </c>
      <c r="G6" s="96" t="s">
        <v>167</v>
      </c>
      <c r="H6" s="96" t="s">
        <v>168</v>
      </c>
      <c r="I6" s="95" t="s">
        <v>169</v>
      </c>
      <c r="J6" s="95" t="s">
        <v>170</v>
      </c>
      <c r="K6" s="96" t="s">
        <v>171</v>
      </c>
      <c r="L6" s="96" t="s">
        <v>172</v>
      </c>
      <c r="M6" s="280" t="s">
        <v>353</v>
      </c>
      <c r="N6" s="631"/>
      <c r="O6" s="274"/>
      <c r="P6" s="70"/>
      <c r="Q6" s="70"/>
    </row>
    <row r="7" spans="1:17" s="100" customFormat="1" ht="32.1" customHeight="1" thickBot="1">
      <c r="A7" s="636"/>
      <c r="B7" s="282" t="s">
        <v>14</v>
      </c>
      <c r="C7" s="282" t="s">
        <v>15</v>
      </c>
      <c r="D7" s="282" t="s">
        <v>16</v>
      </c>
      <c r="E7" s="283" t="s">
        <v>88</v>
      </c>
      <c r="F7" s="282" t="s">
        <v>17</v>
      </c>
      <c r="G7" s="282" t="s">
        <v>77</v>
      </c>
      <c r="H7" s="282" t="s">
        <v>78</v>
      </c>
      <c r="I7" s="99" t="s">
        <v>79</v>
      </c>
      <c r="J7" s="99" t="s">
        <v>80</v>
      </c>
      <c r="K7" s="282" t="s">
        <v>18</v>
      </c>
      <c r="L7" s="282" t="s">
        <v>19</v>
      </c>
      <c r="M7" s="282" t="s">
        <v>110</v>
      </c>
      <c r="N7" s="282" t="s">
        <v>25</v>
      </c>
      <c r="O7" s="282" t="s">
        <v>111</v>
      </c>
      <c r="P7" s="282" t="s">
        <v>26</v>
      </c>
      <c r="Q7" s="99" t="s">
        <v>20</v>
      </c>
    </row>
    <row r="8" spans="1:17" s="62" customFormat="1" ht="27.6" customHeight="1">
      <c r="A8" s="264" t="s">
        <v>390</v>
      </c>
      <c r="B8" s="102">
        <v>116568</v>
      </c>
      <c r="C8" s="102">
        <v>52761</v>
      </c>
      <c r="D8" s="102">
        <v>63807</v>
      </c>
      <c r="E8" s="102">
        <v>3599</v>
      </c>
      <c r="F8" s="102" t="s">
        <v>22</v>
      </c>
      <c r="G8" s="102">
        <v>10085</v>
      </c>
      <c r="H8" s="102" t="s">
        <v>22</v>
      </c>
      <c r="I8" s="102" t="s">
        <v>22</v>
      </c>
      <c r="J8" s="102">
        <v>1819</v>
      </c>
      <c r="K8" s="102">
        <v>0</v>
      </c>
      <c r="L8" s="102">
        <v>1202</v>
      </c>
      <c r="M8" s="102">
        <v>0</v>
      </c>
      <c r="N8" s="102">
        <v>50924</v>
      </c>
      <c r="O8" s="102">
        <v>48873</v>
      </c>
      <c r="P8" s="105">
        <v>28</v>
      </c>
      <c r="Q8" s="102">
        <v>38</v>
      </c>
    </row>
    <row r="9" spans="1:17" s="62" customFormat="1" ht="27.6" customHeight="1">
      <c r="A9" s="264" t="s">
        <v>391</v>
      </c>
      <c r="B9" s="102">
        <v>95050</v>
      </c>
      <c r="C9" s="102">
        <v>42395</v>
      </c>
      <c r="D9" s="102">
        <v>52655</v>
      </c>
      <c r="E9" s="102">
        <v>3849</v>
      </c>
      <c r="F9" s="102">
        <v>13963</v>
      </c>
      <c r="G9" s="102">
        <v>8883</v>
      </c>
      <c r="H9" s="102">
        <v>2710</v>
      </c>
      <c r="I9" s="102">
        <v>1528</v>
      </c>
      <c r="J9" s="102">
        <v>2086</v>
      </c>
      <c r="K9" s="102">
        <v>0</v>
      </c>
      <c r="L9" s="102">
        <v>1748</v>
      </c>
      <c r="M9" s="102">
        <v>0</v>
      </c>
      <c r="N9" s="102">
        <v>13736</v>
      </c>
      <c r="O9" s="102">
        <v>46493</v>
      </c>
      <c r="P9" s="105">
        <v>33</v>
      </c>
      <c r="Q9" s="102">
        <v>21</v>
      </c>
    </row>
    <row r="10" spans="1:17" s="62" customFormat="1" ht="27.6" customHeight="1">
      <c r="A10" s="264" t="s">
        <v>392</v>
      </c>
      <c r="B10" s="102">
        <v>94813</v>
      </c>
      <c r="C10" s="102">
        <v>43096</v>
      </c>
      <c r="D10" s="102">
        <v>51717</v>
      </c>
      <c r="E10" s="102">
        <v>3675</v>
      </c>
      <c r="F10" s="102">
        <v>13372</v>
      </c>
      <c r="G10" s="102">
        <v>7807</v>
      </c>
      <c r="H10" s="102">
        <v>2710</v>
      </c>
      <c r="I10" s="102">
        <v>1311</v>
      </c>
      <c r="J10" s="102">
        <v>2023</v>
      </c>
      <c r="K10" s="102">
        <v>0</v>
      </c>
      <c r="L10" s="102">
        <v>2344</v>
      </c>
      <c r="M10" s="102">
        <v>0</v>
      </c>
      <c r="N10" s="102">
        <v>13219</v>
      </c>
      <c r="O10" s="102">
        <v>48255</v>
      </c>
      <c r="P10" s="105">
        <v>79</v>
      </c>
      <c r="Q10" s="102">
        <v>18</v>
      </c>
    </row>
    <row r="11" spans="1:17" s="62" customFormat="1" ht="27.6" customHeight="1">
      <c r="A11" s="264" t="s">
        <v>393</v>
      </c>
      <c r="B11" s="102">
        <v>96150</v>
      </c>
      <c r="C11" s="109">
        <v>43643</v>
      </c>
      <c r="D11" s="109">
        <v>52507</v>
      </c>
      <c r="E11" s="102">
        <v>3479</v>
      </c>
      <c r="F11" s="102">
        <v>13330</v>
      </c>
      <c r="G11" s="102">
        <v>6935</v>
      </c>
      <c r="H11" s="102">
        <v>2830</v>
      </c>
      <c r="I11" s="102">
        <v>1416</v>
      </c>
      <c r="J11" s="102">
        <v>2118</v>
      </c>
      <c r="K11" s="102">
        <v>0</v>
      </c>
      <c r="L11" s="102">
        <v>1854</v>
      </c>
      <c r="M11" s="102">
        <v>0</v>
      </c>
      <c r="N11" s="102">
        <v>13566</v>
      </c>
      <c r="O11" s="102">
        <v>50580</v>
      </c>
      <c r="P11" s="105">
        <v>13</v>
      </c>
      <c r="Q11" s="102">
        <v>29</v>
      </c>
    </row>
    <row r="12" spans="1:17" s="62" customFormat="1" ht="27.6" customHeight="1">
      <c r="A12" s="264" t="s">
        <v>394</v>
      </c>
      <c r="B12" s="102">
        <v>94533</v>
      </c>
      <c r="C12" s="109">
        <v>43108</v>
      </c>
      <c r="D12" s="109">
        <v>51425</v>
      </c>
      <c r="E12" s="102">
        <v>3434</v>
      </c>
      <c r="F12" s="102">
        <v>12234</v>
      </c>
      <c r="G12" s="102">
        <v>6888</v>
      </c>
      <c r="H12" s="102">
        <v>2736</v>
      </c>
      <c r="I12" s="102">
        <v>1340</v>
      </c>
      <c r="J12" s="102">
        <v>2022</v>
      </c>
      <c r="K12" s="102">
        <v>0</v>
      </c>
      <c r="L12" s="102">
        <v>1592</v>
      </c>
      <c r="M12" s="102">
        <v>2</v>
      </c>
      <c r="N12" s="102">
        <v>14385</v>
      </c>
      <c r="O12" s="102">
        <v>49784</v>
      </c>
      <c r="P12" s="105">
        <v>22</v>
      </c>
      <c r="Q12" s="102">
        <v>94</v>
      </c>
    </row>
    <row r="13" spans="1:17" s="62" customFormat="1" ht="27.6" customHeight="1">
      <c r="A13" s="264" t="s">
        <v>395</v>
      </c>
      <c r="B13" s="102">
        <v>80874</v>
      </c>
      <c r="C13" s="109">
        <v>36759</v>
      </c>
      <c r="D13" s="109">
        <v>44115</v>
      </c>
      <c r="E13" s="102">
        <v>3660</v>
      </c>
      <c r="F13" s="102">
        <v>9685</v>
      </c>
      <c r="G13" s="102">
        <v>4934</v>
      </c>
      <c r="H13" s="102">
        <v>2425</v>
      </c>
      <c r="I13" s="102">
        <v>1150</v>
      </c>
      <c r="J13" s="102">
        <v>1680</v>
      </c>
      <c r="K13" s="102">
        <v>10883</v>
      </c>
      <c r="L13" s="102">
        <v>1446</v>
      </c>
      <c r="M13" s="102">
        <v>0</v>
      </c>
      <c r="N13" s="102">
        <v>0</v>
      </c>
      <c r="O13" s="102">
        <v>44966</v>
      </c>
      <c r="P13" s="105">
        <v>15</v>
      </c>
      <c r="Q13" s="102">
        <v>30</v>
      </c>
    </row>
    <row r="14" spans="1:17" s="62" customFormat="1" ht="27.6" customHeight="1">
      <c r="A14" s="264" t="s">
        <v>396</v>
      </c>
      <c r="B14" s="102">
        <v>78095</v>
      </c>
      <c r="C14" s="109">
        <v>35535</v>
      </c>
      <c r="D14" s="109">
        <v>42560</v>
      </c>
      <c r="E14" s="102">
        <v>3317</v>
      </c>
      <c r="F14" s="102">
        <v>9333</v>
      </c>
      <c r="G14" s="102">
        <v>4606</v>
      </c>
      <c r="H14" s="102">
        <v>2394</v>
      </c>
      <c r="I14" s="102">
        <v>1114</v>
      </c>
      <c r="J14" s="102">
        <v>1764</v>
      </c>
      <c r="K14" s="102">
        <v>10562</v>
      </c>
      <c r="L14" s="102">
        <v>976</v>
      </c>
      <c r="M14" s="102">
        <v>0</v>
      </c>
      <c r="N14" s="102">
        <v>0</v>
      </c>
      <c r="O14" s="102">
        <v>43960</v>
      </c>
      <c r="P14" s="105">
        <v>17</v>
      </c>
      <c r="Q14" s="102">
        <v>52</v>
      </c>
    </row>
    <row r="15" spans="1:17" s="62" customFormat="1" ht="27.6" customHeight="1">
      <c r="A15" s="264" t="s">
        <v>397</v>
      </c>
      <c r="B15" s="102">
        <v>78126</v>
      </c>
      <c r="C15" s="109">
        <v>35836</v>
      </c>
      <c r="D15" s="109">
        <v>42290</v>
      </c>
      <c r="E15" s="102">
        <v>3540</v>
      </c>
      <c r="F15" s="102">
        <v>9380</v>
      </c>
      <c r="G15" s="102">
        <v>4454</v>
      </c>
      <c r="H15" s="102">
        <v>2392</v>
      </c>
      <c r="I15" s="102">
        <v>1089</v>
      </c>
      <c r="J15" s="102">
        <v>1629</v>
      </c>
      <c r="K15" s="102">
        <v>10427</v>
      </c>
      <c r="L15" s="102">
        <v>953</v>
      </c>
      <c r="M15" s="102">
        <v>0</v>
      </c>
      <c r="N15" s="102">
        <v>0</v>
      </c>
      <c r="O15" s="102">
        <v>44190</v>
      </c>
      <c r="P15" s="102">
        <v>33</v>
      </c>
      <c r="Q15" s="102">
        <v>39</v>
      </c>
    </row>
    <row r="16" spans="1:17" s="62" customFormat="1" ht="27.6" customHeight="1">
      <c r="A16" s="264" t="s">
        <v>398</v>
      </c>
      <c r="B16" s="102">
        <v>84770</v>
      </c>
      <c r="C16" s="109">
        <v>39061</v>
      </c>
      <c r="D16" s="109">
        <v>45709</v>
      </c>
      <c r="E16" s="102">
        <v>3754</v>
      </c>
      <c r="F16" s="102">
        <v>10652</v>
      </c>
      <c r="G16" s="102">
        <v>4931</v>
      </c>
      <c r="H16" s="102">
        <v>2684</v>
      </c>
      <c r="I16" s="102">
        <v>1243</v>
      </c>
      <c r="J16" s="102">
        <v>1710</v>
      </c>
      <c r="K16" s="102">
        <v>12338</v>
      </c>
      <c r="L16" s="102">
        <v>946</v>
      </c>
      <c r="M16" s="102">
        <v>0</v>
      </c>
      <c r="N16" s="102">
        <v>0</v>
      </c>
      <c r="O16" s="102">
        <v>46453</v>
      </c>
      <c r="P16" s="102">
        <v>29</v>
      </c>
      <c r="Q16" s="102">
        <v>30</v>
      </c>
    </row>
    <row r="17" spans="1:17" s="62" customFormat="1" ht="27.6" customHeight="1">
      <c r="A17" s="264" t="s">
        <v>365</v>
      </c>
      <c r="B17" s="101">
        <f>SUM(B18:B30)</f>
        <v>87168</v>
      </c>
      <c r="C17" s="103">
        <f>SUM(C18:C30)</f>
        <v>40150</v>
      </c>
      <c r="D17" s="103">
        <f>SUM(D18:D30)</f>
        <v>47018</v>
      </c>
      <c r="E17" s="103">
        <f t="shared" ref="E17:Q17" si="0">SUM(E18:E30)</f>
        <v>3595</v>
      </c>
      <c r="F17" s="103">
        <f t="shared" si="0"/>
        <v>11974</v>
      </c>
      <c r="G17" s="103">
        <f t="shared" si="0"/>
        <v>4758</v>
      </c>
      <c r="H17" s="103">
        <f t="shared" si="0"/>
        <v>2749</v>
      </c>
      <c r="I17" s="103">
        <f t="shared" si="0"/>
        <v>1364</v>
      </c>
      <c r="J17" s="103">
        <f t="shared" si="0"/>
        <v>2027</v>
      </c>
      <c r="K17" s="103">
        <f t="shared" si="0"/>
        <v>11680</v>
      </c>
      <c r="L17" s="103">
        <f t="shared" si="0"/>
        <v>857</v>
      </c>
      <c r="M17" s="103">
        <f t="shared" si="0"/>
        <v>0</v>
      </c>
      <c r="N17" s="103">
        <f t="shared" si="0"/>
        <v>0</v>
      </c>
      <c r="O17" s="103">
        <f t="shared" si="0"/>
        <v>48107</v>
      </c>
      <c r="P17" s="103">
        <f t="shared" si="0"/>
        <v>32</v>
      </c>
      <c r="Q17" s="103">
        <f t="shared" si="0"/>
        <v>25</v>
      </c>
    </row>
    <row r="18" spans="1:17" s="62" customFormat="1" ht="27.6" customHeight="1">
      <c r="A18" s="339" t="s">
        <v>445</v>
      </c>
      <c r="B18" s="101">
        <v>17041</v>
      </c>
      <c r="C18" s="110">
        <v>7945</v>
      </c>
      <c r="D18" s="110">
        <v>9096</v>
      </c>
      <c r="E18" s="102">
        <v>882</v>
      </c>
      <c r="F18" s="102">
        <v>2566</v>
      </c>
      <c r="G18" s="102">
        <v>1238</v>
      </c>
      <c r="H18" s="102">
        <v>548</v>
      </c>
      <c r="I18" s="102">
        <v>308</v>
      </c>
      <c r="J18" s="102">
        <v>408</v>
      </c>
      <c r="K18" s="102">
        <v>2189</v>
      </c>
      <c r="L18" s="102">
        <v>149</v>
      </c>
      <c r="M18" s="102">
        <v>0</v>
      </c>
      <c r="N18" s="102">
        <v>0</v>
      </c>
      <c r="O18" s="102">
        <v>8739</v>
      </c>
      <c r="P18" s="105">
        <v>7</v>
      </c>
      <c r="Q18" s="102">
        <v>7</v>
      </c>
    </row>
    <row r="19" spans="1:17" s="62" customFormat="1" ht="27.6" customHeight="1">
      <c r="A19" s="79" t="s">
        <v>144</v>
      </c>
      <c r="B19" s="101">
        <v>15297</v>
      </c>
      <c r="C19" s="110">
        <v>7025</v>
      </c>
      <c r="D19" s="110">
        <v>8272</v>
      </c>
      <c r="E19" s="102">
        <v>743</v>
      </c>
      <c r="F19" s="102">
        <v>1440</v>
      </c>
      <c r="G19" s="102">
        <v>820</v>
      </c>
      <c r="H19" s="102">
        <v>568</v>
      </c>
      <c r="I19" s="102">
        <v>257</v>
      </c>
      <c r="J19" s="102">
        <v>378</v>
      </c>
      <c r="K19" s="102">
        <v>2099</v>
      </c>
      <c r="L19" s="102">
        <v>188</v>
      </c>
      <c r="M19" s="102">
        <v>0</v>
      </c>
      <c r="N19" s="102">
        <v>0</v>
      </c>
      <c r="O19" s="102">
        <v>8789</v>
      </c>
      <c r="P19" s="105">
        <v>8</v>
      </c>
      <c r="Q19" s="102">
        <v>7</v>
      </c>
    </row>
    <row r="20" spans="1:17" s="62" customFormat="1" ht="27.6" customHeight="1">
      <c r="A20" s="79" t="s">
        <v>145</v>
      </c>
      <c r="B20" s="101">
        <v>3781</v>
      </c>
      <c r="C20" s="110">
        <v>1757</v>
      </c>
      <c r="D20" s="110">
        <v>2024</v>
      </c>
      <c r="E20" s="102">
        <v>101</v>
      </c>
      <c r="F20" s="102">
        <v>509</v>
      </c>
      <c r="G20" s="102">
        <v>157</v>
      </c>
      <c r="H20" s="102">
        <v>110</v>
      </c>
      <c r="I20" s="102">
        <v>45</v>
      </c>
      <c r="J20" s="102">
        <v>68</v>
      </c>
      <c r="K20" s="102">
        <v>435</v>
      </c>
      <c r="L20" s="102">
        <v>46</v>
      </c>
      <c r="M20" s="102">
        <v>0</v>
      </c>
      <c r="N20" s="102">
        <v>0</v>
      </c>
      <c r="O20" s="102">
        <v>2307</v>
      </c>
      <c r="P20" s="105">
        <v>1</v>
      </c>
      <c r="Q20" s="102">
        <v>2</v>
      </c>
    </row>
    <row r="21" spans="1:17" s="62" customFormat="1" ht="27.6" customHeight="1">
      <c r="A21" s="79" t="s">
        <v>146</v>
      </c>
      <c r="B21" s="101">
        <v>5735</v>
      </c>
      <c r="C21" s="110">
        <v>2636</v>
      </c>
      <c r="D21" s="110">
        <v>3099</v>
      </c>
      <c r="E21" s="102">
        <v>214</v>
      </c>
      <c r="F21" s="102">
        <v>617</v>
      </c>
      <c r="G21" s="102">
        <v>265</v>
      </c>
      <c r="H21" s="102">
        <v>193</v>
      </c>
      <c r="I21" s="102">
        <v>106</v>
      </c>
      <c r="J21" s="102">
        <v>141</v>
      </c>
      <c r="K21" s="102">
        <v>1314</v>
      </c>
      <c r="L21" s="102">
        <v>61</v>
      </c>
      <c r="M21" s="102">
        <v>0</v>
      </c>
      <c r="N21" s="102">
        <v>0</v>
      </c>
      <c r="O21" s="102">
        <v>2823</v>
      </c>
      <c r="P21" s="105">
        <v>1</v>
      </c>
      <c r="Q21" s="102">
        <v>0</v>
      </c>
    </row>
    <row r="22" spans="1:17" s="62" customFormat="1" ht="27.6" customHeight="1">
      <c r="A22" s="79" t="s">
        <v>147</v>
      </c>
      <c r="B22" s="101">
        <v>6614</v>
      </c>
      <c r="C22" s="110">
        <v>3028</v>
      </c>
      <c r="D22" s="110">
        <v>3586</v>
      </c>
      <c r="E22" s="102">
        <v>325</v>
      </c>
      <c r="F22" s="102">
        <v>787</v>
      </c>
      <c r="G22" s="102">
        <v>466</v>
      </c>
      <c r="H22" s="102">
        <v>196</v>
      </c>
      <c r="I22" s="102">
        <v>90</v>
      </c>
      <c r="J22" s="102">
        <v>168</v>
      </c>
      <c r="K22" s="102">
        <v>754</v>
      </c>
      <c r="L22" s="102">
        <v>48</v>
      </c>
      <c r="M22" s="102">
        <v>0</v>
      </c>
      <c r="N22" s="102">
        <v>0</v>
      </c>
      <c r="O22" s="102">
        <v>3774</v>
      </c>
      <c r="P22" s="102">
        <v>3</v>
      </c>
      <c r="Q22" s="102">
        <v>3</v>
      </c>
    </row>
    <row r="23" spans="1:17" s="62" customFormat="1" ht="27.6" customHeight="1">
      <c r="A23" s="79" t="s">
        <v>148</v>
      </c>
      <c r="B23" s="101">
        <v>3365</v>
      </c>
      <c r="C23" s="110">
        <v>1557</v>
      </c>
      <c r="D23" s="110">
        <v>1808</v>
      </c>
      <c r="E23" s="102">
        <v>96</v>
      </c>
      <c r="F23" s="102">
        <v>357</v>
      </c>
      <c r="G23" s="102">
        <v>171</v>
      </c>
      <c r="H23" s="102">
        <v>84</v>
      </c>
      <c r="I23" s="111">
        <v>61</v>
      </c>
      <c r="J23" s="102">
        <v>67</v>
      </c>
      <c r="K23" s="102">
        <v>430</v>
      </c>
      <c r="L23" s="102">
        <v>24</v>
      </c>
      <c r="M23" s="102">
        <v>0</v>
      </c>
      <c r="N23" s="102">
        <v>0</v>
      </c>
      <c r="O23" s="102">
        <v>2075</v>
      </c>
      <c r="P23" s="102">
        <v>0</v>
      </c>
      <c r="Q23" s="105">
        <v>0</v>
      </c>
    </row>
    <row r="24" spans="1:17" s="62" customFormat="1" ht="27.6" customHeight="1">
      <c r="A24" s="79" t="s">
        <v>149</v>
      </c>
      <c r="B24" s="101">
        <v>8066</v>
      </c>
      <c r="C24" s="110">
        <v>3736</v>
      </c>
      <c r="D24" s="110">
        <v>4330</v>
      </c>
      <c r="E24" s="102">
        <v>279</v>
      </c>
      <c r="F24" s="102">
        <v>2832</v>
      </c>
      <c r="G24" s="102">
        <v>573</v>
      </c>
      <c r="H24" s="102">
        <v>204</v>
      </c>
      <c r="I24" s="102">
        <v>121</v>
      </c>
      <c r="J24" s="102">
        <v>173</v>
      </c>
      <c r="K24" s="102">
        <v>857</v>
      </c>
      <c r="L24" s="102">
        <v>47</v>
      </c>
      <c r="M24" s="102">
        <v>0</v>
      </c>
      <c r="N24" s="102">
        <v>0</v>
      </c>
      <c r="O24" s="102">
        <v>2973</v>
      </c>
      <c r="P24" s="102">
        <v>5</v>
      </c>
      <c r="Q24" s="105">
        <v>2</v>
      </c>
    </row>
    <row r="25" spans="1:17" s="62" customFormat="1" ht="27.6" customHeight="1">
      <c r="A25" s="79" t="s">
        <v>150</v>
      </c>
      <c r="B25" s="101">
        <v>8673</v>
      </c>
      <c r="C25" s="110">
        <v>4056</v>
      </c>
      <c r="D25" s="110">
        <v>4617</v>
      </c>
      <c r="E25" s="102">
        <v>316</v>
      </c>
      <c r="F25" s="102">
        <v>1235</v>
      </c>
      <c r="G25" s="102">
        <v>333</v>
      </c>
      <c r="H25" s="102">
        <v>257</v>
      </c>
      <c r="I25" s="102">
        <v>126</v>
      </c>
      <c r="J25" s="102">
        <v>172</v>
      </c>
      <c r="K25" s="102">
        <v>1003</v>
      </c>
      <c r="L25" s="102">
        <v>131</v>
      </c>
      <c r="M25" s="102">
        <v>0</v>
      </c>
      <c r="N25" s="102">
        <v>0</v>
      </c>
      <c r="O25" s="102">
        <v>5098</v>
      </c>
      <c r="P25" s="102">
        <v>1</v>
      </c>
      <c r="Q25" s="102">
        <v>1</v>
      </c>
    </row>
    <row r="26" spans="1:17" s="62" customFormat="1" ht="27.6" customHeight="1">
      <c r="A26" s="79" t="s">
        <v>151</v>
      </c>
      <c r="B26" s="101">
        <v>4297</v>
      </c>
      <c r="C26" s="110">
        <v>1926</v>
      </c>
      <c r="D26" s="110">
        <v>2371</v>
      </c>
      <c r="E26" s="102">
        <v>210</v>
      </c>
      <c r="F26" s="102">
        <v>522</v>
      </c>
      <c r="G26" s="111">
        <v>277</v>
      </c>
      <c r="H26" s="111">
        <v>179</v>
      </c>
      <c r="I26" s="111">
        <v>80</v>
      </c>
      <c r="J26" s="111">
        <v>151</v>
      </c>
      <c r="K26" s="102">
        <v>754</v>
      </c>
      <c r="L26" s="111">
        <v>46</v>
      </c>
      <c r="M26" s="102">
        <v>0</v>
      </c>
      <c r="N26" s="102">
        <v>0</v>
      </c>
      <c r="O26" s="102">
        <v>2075</v>
      </c>
      <c r="P26" s="102">
        <v>2</v>
      </c>
      <c r="Q26" s="102">
        <v>1</v>
      </c>
    </row>
    <row r="27" spans="1:17" s="62" customFormat="1" ht="27.6" customHeight="1">
      <c r="A27" s="79" t="s">
        <v>152</v>
      </c>
      <c r="B27" s="101">
        <v>9509</v>
      </c>
      <c r="C27" s="110">
        <v>4310</v>
      </c>
      <c r="D27" s="110">
        <v>5199</v>
      </c>
      <c r="E27" s="102">
        <v>298</v>
      </c>
      <c r="F27" s="102">
        <v>748</v>
      </c>
      <c r="G27" s="102">
        <v>332</v>
      </c>
      <c r="H27" s="102">
        <v>266</v>
      </c>
      <c r="I27" s="102">
        <v>126</v>
      </c>
      <c r="J27" s="102">
        <v>190</v>
      </c>
      <c r="K27" s="102">
        <v>1209</v>
      </c>
      <c r="L27" s="102">
        <v>94</v>
      </c>
      <c r="M27" s="102">
        <v>0</v>
      </c>
      <c r="N27" s="102">
        <v>0</v>
      </c>
      <c r="O27" s="102">
        <v>6242</v>
      </c>
      <c r="P27" s="102">
        <v>4</v>
      </c>
      <c r="Q27" s="105">
        <v>0</v>
      </c>
    </row>
    <row r="28" spans="1:17" s="62" customFormat="1" ht="27.6" customHeight="1">
      <c r="A28" s="79" t="s">
        <v>153</v>
      </c>
      <c r="B28" s="101">
        <v>1660</v>
      </c>
      <c r="C28" s="110">
        <v>736</v>
      </c>
      <c r="D28" s="110">
        <v>924</v>
      </c>
      <c r="E28" s="102">
        <v>49</v>
      </c>
      <c r="F28" s="102">
        <v>133</v>
      </c>
      <c r="G28" s="102">
        <v>49</v>
      </c>
      <c r="H28" s="102">
        <v>46</v>
      </c>
      <c r="I28" s="102">
        <v>19</v>
      </c>
      <c r="J28" s="102">
        <v>27</v>
      </c>
      <c r="K28" s="102">
        <v>266</v>
      </c>
      <c r="L28" s="102">
        <v>9</v>
      </c>
      <c r="M28" s="102">
        <v>0</v>
      </c>
      <c r="N28" s="102">
        <v>0</v>
      </c>
      <c r="O28" s="102">
        <v>1061</v>
      </c>
      <c r="P28" s="102">
        <v>0</v>
      </c>
      <c r="Q28" s="105">
        <v>1</v>
      </c>
    </row>
    <row r="29" spans="1:17" s="62" customFormat="1" ht="27.6" customHeight="1">
      <c r="A29" s="79" t="s">
        <v>154</v>
      </c>
      <c r="B29" s="101">
        <v>2525</v>
      </c>
      <c r="C29" s="110">
        <v>1187</v>
      </c>
      <c r="D29" s="110">
        <v>1338</v>
      </c>
      <c r="E29" s="102">
        <v>72</v>
      </c>
      <c r="F29" s="102">
        <v>195</v>
      </c>
      <c r="G29" s="102">
        <v>65</v>
      </c>
      <c r="H29" s="102">
        <v>76</v>
      </c>
      <c r="I29" s="102">
        <v>23</v>
      </c>
      <c r="J29" s="102">
        <v>75</v>
      </c>
      <c r="K29" s="102">
        <v>284</v>
      </c>
      <c r="L29" s="102">
        <v>14</v>
      </c>
      <c r="M29" s="102">
        <v>0</v>
      </c>
      <c r="N29" s="102">
        <v>0</v>
      </c>
      <c r="O29" s="102">
        <v>1720</v>
      </c>
      <c r="P29" s="102">
        <v>0</v>
      </c>
      <c r="Q29" s="102">
        <v>1</v>
      </c>
    </row>
    <row r="30" spans="1:17" s="62" customFormat="1" ht="27.6" customHeight="1" thickBot="1">
      <c r="A30" s="81" t="s">
        <v>155</v>
      </c>
      <c r="B30" s="106">
        <v>605</v>
      </c>
      <c r="C30" s="112">
        <v>251</v>
      </c>
      <c r="D30" s="112">
        <v>354</v>
      </c>
      <c r="E30" s="106">
        <v>10</v>
      </c>
      <c r="F30" s="106">
        <v>33</v>
      </c>
      <c r="G30" s="106">
        <v>12</v>
      </c>
      <c r="H30" s="106">
        <v>22</v>
      </c>
      <c r="I30" s="106">
        <v>2</v>
      </c>
      <c r="J30" s="106">
        <v>9</v>
      </c>
      <c r="K30" s="106">
        <v>86</v>
      </c>
      <c r="L30" s="106">
        <v>0</v>
      </c>
      <c r="M30" s="106">
        <v>0</v>
      </c>
      <c r="N30" s="106">
        <v>0</v>
      </c>
      <c r="O30" s="106">
        <v>431</v>
      </c>
      <c r="P30" s="106">
        <v>0</v>
      </c>
      <c r="Q30" s="106">
        <v>0</v>
      </c>
    </row>
    <row r="31" spans="1:17" s="62" customFormat="1" ht="21.95" customHeight="1">
      <c r="A31" s="52"/>
      <c r="B31" s="80"/>
      <c r="C31" s="80"/>
      <c r="D31" s="80"/>
      <c r="E31" s="80"/>
      <c r="F31" s="80"/>
      <c r="G31" s="89"/>
      <c r="N31" s="80"/>
      <c r="O31" s="80"/>
      <c r="P31" s="80"/>
      <c r="Q31" s="80"/>
    </row>
    <row r="32" spans="1:17" s="62" customFormat="1" ht="21.95" customHeight="1">
      <c r="A32" s="52"/>
      <c r="B32" s="80"/>
      <c r="C32" s="80"/>
      <c r="D32" s="80"/>
      <c r="E32" s="80"/>
      <c r="F32" s="80"/>
      <c r="G32" s="89"/>
      <c r="N32" s="80"/>
      <c r="O32" s="80"/>
      <c r="P32" s="80"/>
      <c r="Q32" s="80"/>
    </row>
    <row r="33" spans="1:17" s="62" customFormat="1" ht="21.95" customHeight="1">
      <c r="A33" s="52"/>
      <c r="B33" s="80"/>
      <c r="C33" s="80"/>
      <c r="D33" s="80"/>
      <c r="E33" s="80"/>
      <c r="F33" s="80"/>
      <c r="G33" s="89"/>
      <c r="N33" s="80"/>
      <c r="O33" s="80"/>
      <c r="P33" s="80"/>
      <c r="Q33" s="80"/>
    </row>
    <row r="34" spans="1:17" s="62" customFormat="1" ht="21.95" customHeight="1">
      <c r="A34" s="52"/>
      <c r="B34" s="80"/>
      <c r="C34" s="80"/>
      <c r="D34" s="80"/>
      <c r="E34" s="80"/>
      <c r="F34" s="80"/>
      <c r="G34" s="89"/>
      <c r="N34" s="80"/>
      <c r="O34" s="80"/>
      <c r="P34" s="80"/>
      <c r="Q34" s="80"/>
    </row>
    <row r="35" spans="1:17" s="62" customFormat="1" ht="21.95" customHeight="1">
      <c r="A35" s="52"/>
      <c r="B35" s="80"/>
      <c r="C35" s="80"/>
      <c r="D35" s="80"/>
      <c r="E35" s="80"/>
      <c r="F35" s="80"/>
      <c r="G35" s="89"/>
      <c r="N35" s="80"/>
      <c r="O35" s="80"/>
      <c r="P35" s="80"/>
      <c r="Q35" s="80"/>
    </row>
    <row r="36" spans="1:17" s="62" customFormat="1" ht="21.95" customHeight="1">
      <c r="A36" s="52"/>
      <c r="B36" s="80"/>
      <c r="C36" s="80"/>
      <c r="D36" s="80"/>
      <c r="E36" s="80"/>
      <c r="F36" s="80"/>
      <c r="G36" s="89"/>
      <c r="N36" s="80"/>
      <c r="O36" s="80"/>
      <c r="P36" s="80"/>
      <c r="Q36" s="80"/>
    </row>
    <row r="37" spans="1:17" s="62" customFormat="1" ht="21.95" customHeight="1">
      <c r="A37" s="52"/>
      <c r="B37" s="80"/>
      <c r="C37" s="80"/>
      <c r="D37" s="80"/>
      <c r="E37" s="80"/>
      <c r="F37" s="80"/>
      <c r="G37" s="89"/>
      <c r="N37" s="80"/>
      <c r="O37" s="80"/>
      <c r="P37" s="80"/>
      <c r="Q37" s="80"/>
    </row>
    <row r="38" spans="1:17" s="62" customFormat="1" ht="21.95" customHeight="1">
      <c r="A38" s="52"/>
      <c r="B38" s="80"/>
      <c r="C38" s="80"/>
      <c r="D38" s="80"/>
      <c r="E38" s="80"/>
      <c r="F38" s="80"/>
      <c r="G38" s="89"/>
      <c r="N38" s="80"/>
      <c r="O38" s="80"/>
      <c r="P38" s="80"/>
      <c r="Q38" s="80"/>
    </row>
    <row r="39" spans="1:17" s="62" customFormat="1" ht="21.95" customHeight="1">
      <c r="A39" s="52"/>
      <c r="B39" s="80"/>
      <c r="C39" s="80"/>
      <c r="D39" s="80"/>
      <c r="E39" s="80"/>
      <c r="F39" s="80"/>
      <c r="G39" s="89"/>
      <c r="N39" s="80"/>
      <c r="O39" s="80"/>
      <c r="P39" s="80"/>
      <c r="Q39" s="80"/>
    </row>
    <row r="40" spans="1:17" s="62" customFormat="1" ht="21.95" customHeight="1">
      <c r="A40" s="52"/>
      <c r="B40" s="80"/>
      <c r="C40" s="80"/>
      <c r="D40" s="80"/>
      <c r="E40" s="80"/>
      <c r="F40" s="80"/>
      <c r="G40" s="89"/>
      <c r="N40" s="80"/>
      <c r="O40" s="80"/>
      <c r="P40" s="80"/>
      <c r="Q40" s="80"/>
    </row>
    <row r="41" spans="1:17" s="62" customFormat="1" ht="21.95" customHeight="1">
      <c r="A41" s="52"/>
      <c r="B41" s="80"/>
      <c r="C41" s="80"/>
      <c r="D41" s="80"/>
      <c r="E41" s="80"/>
      <c r="F41" s="80"/>
      <c r="G41" s="89"/>
      <c r="N41" s="80"/>
      <c r="O41" s="80"/>
      <c r="P41" s="80"/>
      <c r="Q41" s="80"/>
    </row>
    <row r="42" spans="1:17" s="62" customFormat="1" ht="21.95" customHeight="1">
      <c r="A42" s="52"/>
      <c r="B42" s="80"/>
      <c r="C42" s="80"/>
      <c r="D42" s="80"/>
      <c r="E42" s="80"/>
      <c r="F42" s="80"/>
      <c r="G42" s="89"/>
      <c r="N42" s="80"/>
      <c r="O42" s="80"/>
      <c r="P42" s="80"/>
      <c r="Q42" s="80"/>
    </row>
    <row r="43" spans="1:17" s="62" customFormat="1" ht="21.95" customHeight="1">
      <c r="A43" s="52"/>
      <c r="B43" s="80"/>
      <c r="C43" s="80"/>
      <c r="D43" s="80"/>
      <c r="E43" s="80"/>
      <c r="F43" s="80"/>
      <c r="G43" s="89"/>
      <c r="N43" s="80"/>
      <c r="O43" s="80"/>
      <c r="P43" s="80"/>
      <c r="Q43" s="80"/>
    </row>
    <row r="44" spans="1:17" s="62" customFormat="1" ht="21.95" customHeight="1">
      <c r="A44" s="52"/>
      <c r="B44" s="80"/>
      <c r="C44" s="80"/>
      <c r="D44" s="80"/>
      <c r="E44" s="80"/>
      <c r="F44" s="80"/>
      <c r="G44" s="89"/>
      <c r="N44" s="80"/>
      <c r="O44" s="80"/>
      <c r="P44" s="80"/>
      <c r="Q44" s="80"/>
    </row>
    <row r="45" spans="1:17" s="62" customFormat="1" ht="21.95" customHeight="1">
      <c r="A45" s="52"/>
      <c r="B45" s="80"/>
      <c r="C45" s="80"/>
      <c r="D45" s="80"/>
      <c r="E45" s="80"/>
      <c r="F45" s="80"/>
      <c r="G45" s="89"/>
      <c r="N45" s="80"/>
      <c r="O45" s="80"/>
      <c r="P45" s="80"/>
      <c r="Q45" s="80"/>
    </row>
    <row r="46" spans="1:17" s="62" customFormat="1" ht="21.95" customHeight="1">
      <c r="A46" s="52"/>
      <c r="B46" s="80"/>
      <c r="C46" s="80"/>
      <c r="D46" s="80"/>
      <c r="E46" s="80"/>
      <c r="F46" s="80"/>
      <c r="G46" s="89"/>
      <c r="N46" s="80"/>
      <c r="O46" s="80"/>
      <c r="P46" s="80"/>
      <c r="Q46" s="80"/>
    </row>
    <row r="47" spans="1:17" s="62" customFormat="1" ht="21.95" customHeight="1">
      <c r="A47" s="52"/>
      <c r="B47" s="80"/>
      <c r="C47" s="80"/>
      <c r="D47" s="80"/>
      <c r="E47" s="80"/>
      <c r="F47" s="80"/>
      <c r="G47" s="89"/>
      <c r="N47" s="80"/>
      <c r="O47" s="80"/>
      <c r="P47" s="80"/>
      <c r="Q47" s="80"/>
    </row>
    <row r="48" spans="1:17" s="62" customFormat="1" ht="21.95" customHeight="1">
      <c r="A48" s="52"/>
      <c r="B48" s="80"/>
      <c r="C48" s="80"/>
      <c r="D48" s="80"/>
      <c r="E48" s="80"/>
      <c r="F48" s="80"/>
      <c r="G48" s="89"/>
      <c r="N48" s="80"/>
      <c r="O48" s="80"/>
      <c r="P48" s="80"/>
      <c r="Q48" s="80"/>
    </row>
    <row r="49" spans="1:17" s="62" customFormat="1" ht="21.95" customHeight="1">
      <c r="A49" s="52"/>
      <c r="B49" s="80"/>
      <c r="C49" s="80"/>
      <c r="D49" s="80"/>
      <c r="E49" s="80"/>
      <c r="F49" s="80"/>
      <c r="G49" s="89"/>
      <c r="N49" s="80"/>
      <c r="O49" s="80"/>
      <c r="P49" s="80"/>
      <c r="Q49" s="80"/>
    </row>
    <row r="50" spans="1:17" s="62" customFormat="1" ht="21.95" customHeight="1">
      <c r="A50" s="52"/>
      <c r="B50" s="80"/>
      <c r="C50" s="80"/>
      <c r="D50" s="80"/>
      <c r="E50" s="80"/>
      <c r="F50" s="80"/>
      <c r="G50" s="89"/>
      <c r="N50" s="80"/>
      <c r="O50" s="80"/>
      <c r="P50" s="80"/>
      <c r="Q50" s="80"/>
    </row>
    <row r="51" spans="1:17" s="62" customFormat="1" ht="21.95" customHeight="1">
      <c r="A51" s="52"/>
      <c r="B51" s="80"/>
      <c r="C51" s="80"/>
      <c r="D51" s="80"/>
      <c r="E51" s="80"/>
      <c r="F51" s="80"/>
      <c r="G51" s="89"/>
      <c r="N51" s="80"/>
      <c r="O51" s="80"/>
      <c r="P51" s="80"/>
      <c r="Q51" s="80"/>
    </row>
    <row r="52" spans="1:17" s="62" customFormat="1" ht="21.95" customHeight="1">
      <c r="A52" s="52"/>
      <c r="B52" s="80"/>
      <c r="C52" s="80"/>
      <c r="D52" s="80"/>
      <c r="E52" s="80"/>
      <c r="F52" s="80"/>
      <c r="G52" s="89"/>
      <c r="N52" s="80"/>
      <c r="O52" s="80"/>
      <c r="P52" s="80"/>
      <c r="Q52" s="80"/>
    </row>
    <row r="53" spans="1:17" s="62" customFormat="1" ht="21.95" customHeight="1">
      <c r="A53" s="52"/>
      <c r="B53" s="80"/>
      <c r="C53" s="80"/>
      <c r="D53" s="80"/>
      <c r="E53" s="80"/>
      <c r="F53" s="80"/>
      <c r="G53" s="89"/>
      <c r="N53" s="80"/>
      <c r="O53" s="80"/>
      <c r="P53" s="80"/>
      <c r="Q53" s="80"/>
    </row>
    <row r="54" spans="1:17" s="62" customFormat="1" ht="21.95" customHeight="1">
      <c r="A54" s="52"/>
      <c r="B54" s="80"/>
      <c r="C54" s="80"/>
      <c r="D54" s="80"/>
      <c r="E54" s="80"/>
      <c r="F54" s="80"/>
      <c r="G54" s="89"/>
      <c r="N54" s="80"/>
      <c r="O54" s="80"/>
      <c r="P54" s="80"/>
      <c r="Q54" s="80"/>
    </row>
    <row r="55" spans="1:17" s="62" customFormat="1" ht="21.95" customHeight="1">
      <c r="A55" s="52"/>
      <c r="B55" s="80"/>
      <c r="C55" s="80"/>
      <c r="D55" s="80"/>
      <c r="E55" s="80"/>
      <c r="F55" s="80"/>
      <c r="G55" s="89"/>
      <c r="N55" s="80"/>
      <c r="O55" s="80"/>
      <c r="P55" s="80"/>
      <c r="Q55" s="80"/>
    </row>
    <row r="56" spans="1:17" s="62" customFormat="1" ht="21.95" customHeight="1">
      <c r="A56" s="52"/>
      <c r="B56" s="80"/>
      <c r="C56" s="80"/>
      <c r="D56" s="80"/>
      <c r="E56" s="80"/>
      <c r="F56" s="80"/>
      <c r="G56" s="89"/>
      <c r="N56" s="80"/>
      <c r="O56" s="80"/>
      <c r="P56" s="80"/>
      <c r="Q56" s="80"/>
    </row>
    <row r="57" spans="1:17" s="62" customFormat="1" ht="21.95" customHeight="1">
      <c r="A57" s="52"/>
      <c r="B57" s="80"/>
      <c r="C57" s="80"/>
      <c r="D57" s="80"/>
      <c r="E57" s="80"/>
      <c r="F57" s="80"/>
      <c r="G57" s="89"/>
      <c r="N57" s="80"/>
      <c r="O57" s="80"/>
      <c r="P57" s="80"/>
      <c r="Q57" s="80"/>
    </row>
    <row r="58" spans="1:17" s="62" customFormat="1" ht="21.95" customHeight="1">
      <c r="A58" s="52"/>
      <c r="B58" s="80"/>
      <c r="C58" s="80"/>
      <c r="D58" s="80"/>
      <c r="E58" s="80"/>
      <c r="F58" s="80"/>
      <c r="G58" s="89"/>
      <c r="N58" s="80"/>
      <c r="O58" s="80"/>
      <c r="P58" s="80"/>
      <c r="Q58" s="80"/>
    </row>
    <row r="59" spans="1:17" s="62" customFormat="1" ht="21.95" customHeight="1">
      <c r="A59" s="52"/>
      <c r="B59" s="80"/>
      <c r="C59" s="80"/>
      <c r="D59" s="80"/>
      <c r="E59" s="80"/>
      <c r="F59" s="80"/>
      <c r="G59" s="89"/>
      <c r="N59" s="80"/>
      <c r="O59" s="80"/>
      <c r="P59" s="80"/>
      <c r="Q59" s="80"/>
    </row>
  </sheetData>
  <sheetProtection selectLockedCells="1" selectUnlockedCells="1"/>
  <mergeCells count="10">
    <mergeCell ref="I2:Q2"/>
    <mergeCell ref="A6:A7"/>
    <mergeCell ref="I5:M5"/>
    <mergeCell ref="F5:H5"/>
    <mergeCell ref="B4:H4"/>
    <mergeCell ref="I4:Q4"/>
    <mergeCell ref="A4:A5"/>
    <mergeCell ref="B5:D5"/>
    <mergeCell ref="A2:H2"/>
    <mergeCell ref="N5:N6"/>
  </mergeCells>
  <phoneticPr fontId="19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4">
    <tabColor rgb="FFFFFF00"/>
  </sheetPr>
  <dimension ref="A1:X62"/>
  <sheetViews>
    <sheetView showGridLines="0" view="pageBreakPreview" zoomScale="130" zoomScaleNormal="130" zoomScaleSheetLayoutView="130" workbookViewId="0">
      <pane xSplit="1" ySplit="7" topLeftCell="B32" activePane="bottomRight" state="frozen"/>
      <selection activeCell="A18" sqref="A18"/>
      <selection pane="topRight" activeCell="A18" sqref="A18"/>
      <selection pane="bottomLeft" activeCell="A18" sqref="A18"/>
      <selection pane="bottomRight" activeCell="L27" sqref="L27"/>
    </sheetView>
  </sheetViews>
  <sheetFormatPr defaultColWidth="10.625" defaultRowHeight="21.95" customHeight="1"/>
  <cols>
    <col min="1" max="1" width="19.625" style="6" customWidth="1"/>
    <col min="2" max="18" width="8.625" style="2" customWidth="1"/>
    <col min="19" max="19" width="8.625" style="7" customWidth="1"/>
    <col min="20" max="20" width="8.625" style="7" hidden="1" customWidth="1"/>
    <col min="21" max="21" width="18.875" style="3" hidden="1" customWidth="1"/>
    <col min="22" max="24" width="10.625" style="3" hidden="1" customWidth="1"/>
    <col min="25" max="26" width="10.625" style="3" customWidth="1"/>
    <col min="27" max="16384" width="10.625" style="3"/>
  </cols>
  <sheetData>
    <row r="1" spans="1:24" s="52" customFormat="1" ht="18" customHeight="1">
      <c r="A1" s="88" t="s">
        <v>270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5" t="s">
        <v>0</v>
      </c>
      <c r="T1" s="55"/>
    </row>
    <row r="2" spans="1:24" s="86" customFormat="1" ht="24.95" customHeight="1">
      <c r="A2" s="638" t="s">
        <v>285</v>
      </c>
      <c r="B2" s="638"/>
      <c r="C2" s="638"/>
      <c r="D2" s="638"/>
      <c r="E2" s="638"/>
      <c r="F2" s="638"/>
      <c r="G2" s="638"/>
      <c r="H2" s="638"/>
      <c r="I2" s="638"/>
      <c r="J2" s="638" t="s">
        <v>27</v>
      </c>
      <c r="K2" s="638"/>
      <c r="L2" s="638"/>
      <c r="M2" s="638"/>
      <c r="N2" s="638"/>
      <c r="O2" s="638"/>
      <c r="P2" s="638"/>
      <c r="Q2" s="638"/>
      <c r="R2" s="638"/>
      <c r="S2" s="638"/>
      <c r="T2" s="279"/>
    </row>
    <row r="3" spans="1:24" s="62" customFormat="1" ht="15.95" customHeight="1" thickBot="1">
      <c r="A3" s="56"/>
      <c r="B3" s="59"/>
      <c r="C3" s="91"/>
      <c r="D3" s="642"/>
      <c r="E3" s="642"/>
      <c r="F3" s="59"/>
      <c r="G3" s="59"/>
      <c r="H3" s="59"/>
      <c r="I3" s="91" t="s">
        <v>157</v>
      </c>
      <c r="J3" s="59"/>
      <c r="K3" s="59"/>
      <c r="L3" s="59"/>
      <c r="M3" s="59"/>
      <c r="N3" s="59"/>
      <c r="O3" s="59"/>
      <c r="P3" s="59"/>
      <c r="Q3" s="59"/>
      <c r="R3" s="59"/>
      <c r="S3" s="60" t="s">
        <v>10</v>
      </c>
      <c r="T3" s="139"/>
    </row>
    <row r="4" spans="1:24" s="62" customFormat="1" ht="39.950000000000003" customHeight="1">
      <c r="A4" s="624" t="s">
        <v>286</v>
      </c>
      <c r="B4" s="643" t="s">
        <v>217</v>
      </c>
      <c r="C4" s="644"/>
      <c r="D4" s="626" t="s">
        <v>218</v>
      </c>
      <c r="E4" s="627"/>
      <c r="F4" s="628"/>
      <c r="G4" s="626" t="s">
        <v>219</v>
      </c>
      <c r="H4" s="627"/>
      <c r="I4" s="628"/>
      <c r="J4" s="644" t="s">
        <v>220</v>
      </c>
      <c r="K4" s="648" t="s">
        <v>221</v>
      </c>
      <c r="L4" s="648" t="s">
        <v>240</v>
      </c>
      <c r="M4" s="648" t="s">
        <v>241</v>
      </c>
      <c r="N4" s="648" t="s">
        <v>242</v>
      </c>
      <c r="O4" s="648" t="s">
        <v>243</v>
      </c>
      <c r="P4" s="649" t="s">
        <v>222</v>
      </c>
      <c r="Q4" s="650"/>
      <c r="R4" s="651" t="s">
        <v>425</v>
      </c>
      <c r="S4" s="652"/>
      <c r="T4" s="133"/>
    </row>
    <row r="5" spans="1:24" s="62" customFormat="1" ht="18.95" customHeight="1">
      <c r="A5" s="625"/>
      <c r="B5" s="645"/>
      <c r="C5" s="646"/>
      <c r="D5" s="280" t="s">
        <v>159</v>
      </c>
      <c r="E5" s="280" t="s">
        <v>164</v>
      </c>
      <c r="F5" s="280" t="s">
        <v>165</v>
      </c>
      <c r="G5" s="280" t="s">
        <v>159</v>
      </c>
      <c r="H5" s="280" t="s">
        <v>164</v>
      </c>
      <c r="I5" s="280" t="s">
        <v>165</v>
      </c>
      <c r="J5" s="647"/>
      <c r="K5" s="631"/>
      <c r="L5" s="631"/>
      <c r="M5" s="631"/>
      <c r="N5" s="631"/>
      <c r="O5" s="631"/>
      <c r="P5" s="312" t="s">
        <v>223</v>
      </c>
      <c r="Q5" s="312" t="s">
        <v>224</v>
      </c>
      <c r="R5" s="335" t="s">
        <v>424</v>
      </c>
      <c r="S5" s="136" t="s">
        <v>225</v>
      </c>
      <c r="T5" s="133"/>
      <c r="V5" s="290" t="s">
        <v>351</v>
      </c>
    </row>
    <row r="6" spans="1:24" s="62" customFormat="1" ht="15" customHeight="1">
      <c r="A6" s="635" t="s">
        <v>13</v>
      </c>
      <c r="B6" s="179" t="s">
        <v>226</v>
      </c>
      <c r="C6" s="179" t="s">
        <v>227</v>
      </c>
      <c r="D6" s="653" t="s">
        <v>28</v>
      </c>
      <c r="E6" s="653" t="s">
        <v>29</v>
      </c>
      <c r="F6" s="653" t="s">
        <v>30</v>
      </c>
      <c r="G6" s="653" t="s">
        <v>28</v>
      </c>
      <c r="H6" s="653" t="s">
        <v>29</v>
      </c>
      <c r="I6" s="653" t="s">
        <v>30</v>
      </c>
      <c r="J6" s="655" t="s">
        <v>112</v>
      </c>
      <c r="K6" s="653" t="s">
        <v>113</v>
      </c>
      <c r="L6" s="653" t="s">
        <v>83</v>
      </c>
      <c r="M6" s="653" t="s">
        <v>114</v>
      </c>
      <c r="N6" s="653" t="s">
        <v>84</v>
      </c>
      <c r="O6" s="653" t="s">
        <v>91</v>
      </c>
      <c r="P6" s="657" t="s">
        <v>352</v>
      </c>
      <c r="Q6" s="657" t="s">
        <v>31</v>
      </c>
      <c r="R6" s="657" t="s">
        <v>352</v>
      </c>
      <c r="S6" s="659" t="s">
        <v>115</v>
      </c>
      <c r="T6" s="265"/>
    </row>
    <row r="7" spans="1:24" s="62" customFormat="1" ht="24" customHeight="1" thickBot="1">
      <c r="A7" s="636"/>
      <c r="B7" s="318" t="s">
        <v>32</v>
      </c>
      <c r="C7" s="318" t="s">
        <v>33</v>
      </c>
      <c r="D7" s="654"/>
      <c r="E7" s="654"/>
      <c r="F7" s="654"/>
      <c r="G7" s="654"/>
      <c r="H7" s="654"/>
      <c r="I7" s="654"/>
      <c r="J7" s="656"/>
      <c r="K7" s="654"/>
      <c r="L7" s="654"/>
      <c r="M7" s="654"/>
      <c r="N7" s="654"/>
      <c r="O7" s="654"/>
      <c r="P7" s="658"/>
      <c r="Q7" s="658"/>
      <c r="R7" s="658"/>
      <c r="S7" s="660"/>
      <c r="T7" s="265"/>
      <c r="V7" s="62" t="s">
        <v>228</v>
      </c>
      <c r="W7" s="62" t="s">
        <v>229</v>
      </c>
      <c r="X7" s="62" t="s">
        <v>230</v>
      </c>
    </row>
    <row r="8" spans="1:24" s="62" customFormat="1" ht="25.35" customHeight="1">
      <c r="A8" s="118" t="s">
        <v>390</v>
      </c>
      <c r="B8" s="180">
        <v>65455</v>
      </c>
      <c r="C8" s="180">
        <v>65455</v>
      </c>
      <c r="D8" s="180">
        <v>15838</v>
      </c>
      <c r="E8" s="180">
        <v>8302</v>
      </c>
      <c r="F8" s="180">
        <v>7536</v>
      </c>
      <c r="G8" s="180">
        <v>10183</v>
      </c>
      <c r="H8" s="180">
        <v>6605</v>
      </c>
      <c r="I8" s="180">
        <v>3578</v>
      </c>
      <c r="J8" s="181">
        <v>7.9571105811283136</v>
      </c>
      <c r="K8" s="181">
        <v>5.1160030968322783</v>
      </c>
      <c r="L8" s="181">
        <v>2.8411074842960353</v>
      </c>
      <c r="M8" s="181">
        <v>67.42</v>
      </c>
      <c r="N8" s="181">
        <v>58.56</v>
      </c>
      <c r="O8" s="181">
        <v>8.85</v>
      </c>
      <c r="P8" s="180">
        <v>12926</v>
      </c>
      <c r="Q8" s="181">
        <v>6.49</v>
      </c>
      <c r="R8" s="180">
        <v>6126</v>
      </c>
      <c r="S8" s="181">
        <v>3.0777408397519923</v>
      </c>
      <c r="T8" s="181"/>
      <c r="U8" s="62" t="str">
        <f>A8</f>
        <v>民國99年 2010</v>
      </c>
      <c r="V8" s="182">
        <f t="shared" ref="V8:V16" si="0">(W8+X8)/2</f>
        <v>1980373</v>
      </c>
      <c r="W8" s="267">
        <v>1958686</v>
      </c>
      <c r="X8" s="183">
        <f>'2-1'!F7</f>
        <v>2002060</v>
      </c>
    </row>
    <row r="9" spans="1:24" s="62" customFormat="1" ht="25.35" customHeight="1">
      <c r="A9" s="118" t="s">
        <v>391</v>
      </c>
      <c r="B9" s="180">
        <v>61384</v>
      </c>
      <c r="C9" s="180">
        <v>61384</v>
      </c>
      <c r="D9" s="180">
        <v>18041</v>
      </c>
      <c r="E9" s="180">
        <v>9272</v>
      </c>
      <c r="F9" s="180">
        <v>8769</v>
      </c>
      <c r="G9" s="180">
        <v>10878</v>
      </c>
      <c r="H9" s="180">
        <v>7068</v>
      </c>
      <c r="I9" s="180">
        <v>3810</v>
      </c>
      <c r="J9" s="181">
        <v>8.9859825943594167</v>
      </c>
      <c r="K9" s="181">
        <v>5.4181873876970084</v>
      </c>
      <c r="L9" s="181">
        <v>3.5677952066624083</v>
      </c>
      <c r="M9" s="181">
        <v>49.38</v>
      </c>
      <c r="N9" s="181">
        <v>47.34</v>
      </c>
      <c r="O9" s="181">
        <v>2.0299999999999998</v>
      </c>
      <c r="P9" s="180">
        <v>15525</v>
      </c>
      <c r="Q9" s="181">
        <v>7.7327963958444625</v>
      </c>
      <c r="R9" s="180">
        <v>5927</v>
      </c>
      <c r="S9" s="181">
        <v>2.9521600153410708</v>
      </c>
      <c r="T9" s="181"/>
      <c r="U9" s="62" t="str">
        <f t="shared" ref="U9:U30" si="1">A9</f>
        <v>民國100年 2011</v>
      </c>
      <c r="V9" s="182">
        <f t="shared" si="0"/>
        <v>2007682.5</v>
      </c>
      <c r="W9" s="183">
        <f>X8</f>
        <v>2002060</v>
      </c>
      <c r="X9" s="183">
        <f>'2-1'!F8</f>
        <v>2013305</v>
      </c>
    </row>
    <row r="10" spans="1:24" s="62" customFormat="1" ht="25.35" customHeight="1">
      <c r="A10" s="118" t="s">
        <v>392</v>
      </c>
      <c r="B10" s="180">
        <v>64817</v>
      </c>
      <c r="C10" s="180">
        <v>64817</v>
      </c>
      <c r="D10" s="180">
        <v>19866</v>
      </c>
      <c r="E10" s="180">
        <v>10215</v>
      </c>
      <c r="F10" s="180">
        <v>9651</v>
      </c>
      <c r="G10" s="180">
        <v>10977</v>
      </c>
      <c r="H10" s="180">
        <v>6945</v>
      </c>
      <c r="I10" s="180">
        <v>4032</v>
      </c>
      <c r="J10" s="181">
        <v>9.8262233440320763</v>
      </c>
      <c r="K10" s="181">
        <v>5.4295003346139179</v>
      </c>
      <c r="L10" s="181">
        <v>4.3967230094181584</v>
      </c>
      <c r="M10" s="181">
        <v>50.84</v>
      </c>
      <c r="N10" s="181">
        <v>46.9</v>
      </c>
      <c r="O10" s="181">
        <v>3.94</v>
      </c>
      <c r="P10" s="180">
        <v>13621</v>
      </c>
      <c r="Q10" s="181">
        <v>6.74</v>
      </c>
      <c r="R10" s="180">
        <v>5832</v>
      </c>
      <c r="S10" s="181">
        <v>2.88</v>
      </c>
      <c r="T10" s="181"/>
      <c r="U10" s="62" t="str">
        <f t="shared" si="1"/>
        <v>民國101年 2012</v>
      </c>
      <c r="V10" s="182">
        <f t="shared" si="0"/>
        <v>2021733</v>
      </c>
      <c r="W10" s="183">
        <f>X9</f>
        <v>2013305</v>
      </c>
      <c r="X10" s="183">
        <f>'2-1'!F9</f>
        <v>2030161</v>
      </c>
    </row>
    <row r="11" spans="1:24" s="62" customFormat="1" ht="25.35" customHeight="1">
      <c r="A11" s="118" t="s">
        <v>393</v>
      </c>
      <c r="B11" s="180">
        <v>63600</v>
      </c>
      <c r="C11" s="180">
        <v>63600</v>
      </c>
      <c r="D11" s="180">
        <v>16757</v>
      </c>
      <c r="E11" s="180">
        <v>8750</v>
      </c>
      <c r="F11" s="180">
        <v>8007</v>
      </c>
      <c r="G11" s="180">
        <v>10972</v>
      </c>
      <c r="H11" s="180">
        <v>7069</v>
      </c>
      <c r="I11" s="180">
        <v>3903</v>
      </c>
      <c r="J11" s="181">
        <v>8.2259416855007039</v>
      </c>
      <c r="K11" s="181">
        <v>5.3861092184349069</v>
      </c>
      <c r="L11" s="181">
        <v>2.8398324670657971</v>
      </c>
      <c r="M11" s="181">
        <v>51.164601304212084</v>
      </c>
      <c r="N11" s="181">
        <v>47.199635558924193</v>
      </c>
      <c r="O11" s="181">
        <v>3.9649657452878913</v>
      </c>
      <c r="P11" s="180">
        <v>13679</v>
      </c>
      <c r="Q11" s="181">
        <v>6.714964272600354</v>
      </c>
      <c r="R11" s="180">
        <v>5644</v>
      </c>
      <c r="S11" s="181">
        <v>2.7706161528296218</v>
      </c>
      <c r="T11" s="181"/>
      <c r="U11" s="62" t="str">
        <f t="shared" si="1"/>
        <v>民國102年 2013</v>
      </c>
      <c r="V11" s="182">
        <f t="shared" si="0"/>
        <v>2037092</v>
      </c>
      <c r="W11" s="183">
        <f>X10</f>
        <v>2030161</v>
      </c>
      <c r="X11" s="183">
        <f>'2-1'!F10</f>
        <v>2044023</v>
      </c>
    </row>
    <row r="12" spans="1:24" s="62" customFormat="1" ht="25.35" customHeight="1">
      <c r="A12" s="118" t="s">
        <v>394</v>
      </c>
      <c r="B12" s="180">
        <v>69524</v>
      </c>
      <c r="C12" s="180">
        <v>69524</v>
      </c>
      <c r="D12" s="180">
        <v>17360</v>
      </c>
      <c r="E12" s="180">
        <v>9108</v>
      </c>
      <c r="F12" s="180">
        <v>8252</v>
      </c>
      <c r="G12" s="180">
        <v>11854</v>
      </c>
      <c r="H12" s="180">
        <v>7523</v>
      </c>
      <c r="I12" s="180">
        <v>4331</v>
      </c>
      <c r="J12" s="181">
        <v>8.4634396227919098</v>
      </c>
      <c r="K12" s="181">
        <v>5.7791251894340583</v>
      </c>
      <c r="L12" s="181">
        <v>2.6843144333578479</v>
      </c>
      <c r="M12" s="181">
        <v>50.376966768567584</v>
      </c>
      <c r="N12" s="181">
        <v>46.087231443628298</v>
      </c>
      <c r="O12" s="181">
        <v>4.2897353249392864</v>
      </c>
      <c r="P12" s="180">
        <v>13839</v>
      </c>
      <c r="Q12" s="181">
        <v>6.75</v>
      </c>
      <c r="R12" s="180">
        <v>5438</v>
      </c>
      <c r="S12" s="181">
        <v>2.65</v>
      </c>
      <c r="T12" s="181"/>
      <c r="U12" s="62" t="str">
        <f t="shared" si="1"/>
        <v>民國103年 2014</v>
      </c>
      <c r="V12" s="182">
        <f t="shared" si="0"/>
        <v>2051175.5</v>
      </c>
      <c r="W12" s="183">
        <f t="shared" ref="W12:W16" si="2">X11</f>
        <v>2044023</v>
      </c>
      <c r="X12" s="183">
        <f>'2-1'!F11</f>
        <v>2058328</v>
      </c>
    </row>
    <row r="13" spans="1:24" s="62" customFormat="1" ht="25.35" customHeight="1">
      <c r="A13" s="118" t="s">
        <v>395</v>
      </c>
      <c r="B13" s="180">
        <v>74024</v>
      </c>
      <c r="C13" s="180">
        <v>74024</v>
      </c>
      <c r="D13" s="180">
        <v>22384</v>
      </c>
      <c r="E13" s="180">
        <v>11592</v>
      </c>
      <c r="F13" s="180">
        <v>10792</v>
      </c>
      <c r="G13" s="180">
        <v>11600</v>
      </c>
      <c r="H13" s="180">
        <v>7387</v>
      </c>
      <c r="I13" s="180">
        <v>4213</v>
      </c>
      <c r="J13" s="181">
        <v>10.750921926136401</v>
      </c>
      <c r="K13" s="181">
        <v>5.5714212983909164</v>
      </c>
      <c r="L13" s="181">
        <v>5.1795006277454849</v>
      </c>
      <c r="M13" s="181">
        <v>56.454827780643534</v>
      </c>
      <c r="N13" s="181">
        <v>38.843372938454046</v>
      </c>
      <c r="O13" s="181">
        <v>17.611454842189488</v>
      </c>
      <c r="P13" s="180">
        <v>15507</v>
      </c>
      <c r="Q13" s="181">
        <v>7.4479336270817189</v>
      </c>
      <c r="R13" s="180">
        <v>5611</v>
      </c>
      <c r="S13" s="181">
        <v>2.6949349056268472</v>
      </c>
      <c r="T13" s="181"/>
      <c r="U13" s="62" t="str">
        <f t="shared" si="1"/>
        <v>民國104年 2015</v>
      </c>
      <c r="V13" s="182">
        <f t="shared" si="0"/>
        <v>2082054</v>
      </c>
      <c r="W13" s="183">
        <f t="shared" si="2"/>
        <v>2058328</v>
      </c>
      <c r="X13" s="183">
        <f>'2-1'!F12</f>
        <v>2105780</v>
      </c>
    </row>
    <row r="14" spans="1:24" s="62" customFormat="1" ht="25.35" customHeight="1">
      <c r="A14" s="118" t="s">
        <v>396</v>
      </c>
      <c r="B14" s="180">
        <v>71831</v>
      </c>
      <c r="C14" s="180">
        <v>71831</v>
      </c>
      <c r="D14" s="180">
        <v>23786</v>
      </c>
      <c r="E14" s="180">
        <v>12375</v>
      </c>
      <c r="F14" s="180">
        <v>11411</v>
      </c>
      <c r="G14" s="180">
        <v>12637</v>
      </c>
      <c r="H14" s="180">
        <v>7974</v>
      </c>
      <c r="I14" s="180">
        <v>4663</v>
      </c>
      <c r="J14" s="181">
        <v>11.184088182486928</v>
      </c>
      <c r="K14" s="181">
        <v>5.9418701068732585</v>
      </c>
      <c r="L14" s="181">
        <v>5.2422180756136694</v>
      </c>
      <c r="M14" s="181">
        <v>51.218008140507806</v>
      </c>
      <c r="N14" s="181">
        <v>36.719976734689176</v>
      </c>
      <c r="O14" s="181">
        <v>14.498031405818629</v>
      </c>
      <c r="P14" s="180">
        <v>15048</v>
      </c>
      <c r="Q14" s="181">
        <v>7.0755132838671191</v>
      </c>
      <c r="R14" s="180">
        <v>5652</v>
      </c>
      <c r="S14" s="181">
        <v>2.6575492477682725</v>
      </c>
      <c r="T14" s="181"/>
      <c r="U14" s="62" t="str">
        <f t="shared" si="1"/>
        <v>民國105年 2016</v>
      </c>
      <c r="V14" s="182">
        <f t="shared" si="0"/>
        <v>2126771.5</v>
      </c>
      <c r="W14" s="183">
        <f t="shared" si="2"/>
        <v>2105780</v>
      </c>
      <c r="X14" s="183">
        <f>'2-1'!F13</f>
        <v>2147763</v>
      </c>
    </row>
    <row r="15" spans="1:24" s="62" customFormat="1" ht="25.35" customHeight="1">
      <c r="A15" s="118" t="s">
        <v>397</v>
      </c>
      <c r="B15" s="180">
        <v>72406</v>
      </c>
      <c r="C15" s="180">
        <v>72406</v>
      </c>
      <c r="D15" s="180">
        <v>23356</v>
      </c>
      <c r="E15" s="180">
        <v>12119</v>
      </c>
      <c r="F15" s="180">
        <v>11237</v>
      </c>
      <c r="G15" s="180">
        <v>12620</v>
      </c>
      <c r="H15" s="180">
        <v>7903</v>
      </c>
      <c r="I15" s="180">
        <v>4717</v>
      </c>
      <c r="J15" s="181">
        <v>10.773609362098631</v>
      </c>
      <c r="K15" s="181">
        <v>5.821328572944199</v>
      </c>
      <c r="L15" s="181">
        <v>4.9522807891544316</v>
      </c>
      <c r="M15" s="181">
        <v>49.653810848336398</v>
      </c>
      <c r="N15" s="181">
        <v>36.037806346262954</v>
      </c>
      <c r="O15" s="181">
        <v>13.616004502073444</v>
      </c>
      <c r="P15" s="180">
        <v>14648</v>
      </c>
      <c r="Q15" s="181">
        <v>6.7568003911637575</v>
      </c>
      <c r="R15" s="180">
        <v>5796</v>
      </c>
      <c r="S15" s="181">
        <v>2.6735673857990947</v>
      </c>
      <c r="T15" s="181"/>
      <c r="U15" s="62" t="str">
        <f t="shared" si="1"/>
        <v>民國106年 2017</v>
      </c>
      <c r="V15" s="182">
        <f t="shared" si="0"/>
        <v>2167890</v>
      </c>
      <c r="W15" s="183">
        <f t="shared" si="2"/>
        <v>2147763</v>
      </c>
      <c r="X15" s="183">
        <f>'2-1'!F14</f>
        <v>2188017</v>
      </c>
    </row>
    <row r="16" spans="1:24" s="62" customFormat="1" ht="25.35" customHeight="1">
      <c r="A16" s="118" t="s">
        <v>398</v>
      </c>
      <c r="B16" s="180">
        <v>75466</v>
      </c>
      <c r="C16" s="180">
        <v>75466</v>
      </c>
      <c r="D16" s="180">
        <v>22583</v>
      </c>
      <c r="E16" s="180">
        <v>11733</v>
      </c>
      <c r="F16" s="180">
        <v>10850</v>
      </c>
      <c r="G16" s="180">
        <v>12838</v>
      </c>
      <c r="H16" s="180">
        <v>7937</v>
      </c>
      <c r="I16" s="180">
        <v>4901</v>
      </c>
      <c r="J16" s="181">
        <v>10.244304177310882</v>
      </c>
      <c r="K16" s="181">
        <v>5.8236893693626675</v>
      </c>
      <c r="L16" s="181">
        <v>4.4206148079482146</v>
      </c>
      <c r="M16" s="181">
        <v>48.937498766696102</v>
      </c>
      <c r="N16" s="181">
        <v>38.454132095409982</v>
      </c>
      <c r="O16" s="181">
        <v>10.48336667128612</v>
      </c>
      <c r="P16" s="180">
        <v>14544</v>
      </c>
      <c r="Q16" s="181">
        <v>6.5975804788916212</v>
      </c>
      <c r="R16" s="180">
        <v>6003</v>
      </c>
      <c r="S16" s="181">
        <v>2.7231350120177669</v>
      </c>
      <c r="T16" s="181"/>
      <c r="U16" s="62" t="str">
        <f t="shared" si="1"/>
        <v>民國107年 2018</v>
      </c>
      <c r="V16" s="182">
        <f t="shared" si="0"/>
        <v>2204444.5</v>
      </c>
      <c r="W16" s="183">
        <f t="shared" si="2"/>
        <v>2188017</v>
      </c>
      <c r="X16" s="183">
        <f>'2-1'!F15</f>
        <v>2220872</v>
      </c>
    </row>
    <row r="17" spans="1:24" s="62" customFormat="1" ht="25.35" customHeight="1">
      <c r="A17" s="118" t="s">
        <v>365</v>
      </c>
      <c r="B17" s="180">
        <f>SUM(B18:B30)</f>
        <v>76294</v>
      </c>
      <c r="C17" s="180">
        <f t="shared" ref="C17:I17" si="3">SUM(C18:C30)</f>
        <v>76294</v>
      </c>
      <c r="D17" s="180">
        <f t="shared" si="3"/>
        <v>22841</v>
      </c>
      <c r="E17" s="180">
        <f t="shared" si="3"/>
        <v>11910</v>
      </c>
      <c r="F17" s="180">
        <f t="shared" si="3"/>
        <v>10931</v>
      </c>
      <c r="G17" s="180">
        <f>SUM(G18:G30)</f>
        <v>13198</v>
      </c>
      <c r="H17" s="180">
        <f t="shared" si="3"/>
        <v>8125</v>
      </c>
      <c r="I17" s="180">
        <f t="shared" si="3"/>
        <v>5073</v>
      </c>
      <c r="J17" s="181">
        <f>(D17/V17)*1000</f>
        <v>10.219894856919908</v>
      </c>
      <c r="K17" s="181">
        <f>(G17/V17)*1000</f>
        <v>5.9052656329245181</v>
      </c>
      <c r="L17" s="181">
        <f>J17-K17</f>
        <v>4.3146292239953894</v>
      </c>
      <c r="M17" s="181">
        <f>('2-2'!B17/V17)*1000</f>
        <v>47.289553322002746</v>
      </c>
      <c r="N17" s="181">
        <f>('2-2 續1'!B17/V17)*1000</f>
        <v>39.002136285101109</v>
      </c>
      <c r="O17" s="181">
        <f>M17-N17</f>
        <v>8.2874170369016369</v>
      </c>
      <c r="P17" s="180">
        <f>SUM(P18:P30)</f>
        <v>14073</v>
      </c>
      <c r="Q17" s="181">
        <f>P17/V17*1000</f>
        <v>6.2967724846299999</v>
      </c>
      <c r="R17" s="180">
        <f>SUM(R18:R30)</f>
        <v>5979</v>
      </c>
      <c r="S17" s="181">
        <f>R17/V17*1000</f>
        <v>2.675222247253803</v>
      </c>
      <c r="T17" s="181"/>
      <c r="U17" s="62" t="str">
        <f t="shared" si="1"/>
        <v>民國108年 2019</v>
      </c>
      <c r="V17" s="182">
        <f>(W17+X17)/2</f>
        <v>2234954.5</v>
      </c>
      <c r="W17" s="183">
        <f>X16</f>
        <v>2220872</v>
      </c>
      <c r="X17" s="183">
        <f>'2-1'!F16</f>
        <v>2249037</v>
      </c>
    </row>
    <row r="18" spans="1:24" s="62" customFormat="1" ht="25.35" customHeight="1">
      <c r="A18" s="118" t="s">
        <v>143</v>
      </c>
      <c r="B18" s="184">
        <v>19245</v>
      </c>
      <c r="C18" s="184">
        <v>19245</v>
      </c>
      <c r="D18" s="180">
        <v>4171</v>
      </c>
      <c r="E18" s="180">
        <v>2090</v>
      </c>
      <c r="F18" s="180">
        <v>2081</v>
      </c>
      <c r="G18" s="180">
        <v>2347</v>
      </c>
      <c r="H18" s="180">
        <v>1343</v>
      </c>
      <c r="I18" s="180">
        <v>1004</v>
      </c>
      <c r="J18" s="181">
        <f t="shared" ref="J18:J30" si="4">(D18/V18)*1000</f>
        <v>9.267591426089238</v>
      </c>
      <c r="K18" s="181">
        <f t="shared" ref="K18:K30" si="5">(G18/V18)*1000</f>
        <v>5.2148254799883578</v>
      </c>
      <c r="L18" s="181">
        <f t="shared" ref="L18:L30" si="6">J18-K18</f>
        <v>4.0527659461008803</v>
      </c>
      <c r="M18" s="181">
        <f>('2-2'!B18/V18)*1000</f>
        <v>46.080215436505554</v>
      </c>
      <c r="N18" s="181">
        <f>('2-2 續1'!B18/V18)*1000</f>
        <v>37.863587986570764</v>
      </c>
      <c r="O18" s="181">
        <f>M18-N18</f>
        <v>8.2166274499347907</v>
      </c>
      <c r="P18" s="180">
        <v>2734</v>
      </c>
      <c r="Q18" s="181">
        <f t="shared" ref="Q18:Q30" si="7">P18/V18*1000</f>
        <v>6.0747050968419973</v>
      </c>
      <c r="R18" s="180">
        <v>1120</v>
      </c>
      <c r="S18" s="181">
        <f t="shared" ref="S18:S30" si="8">R18/V18*1000</f>
        <v>2.4885404932198383</v>
      </c>
      <c r="T18" s="181"/>
      <c r="U18" s="62" t="str">
        <f t="shared" si="1"/>
        <v>　桃園區 Taoyuan District</v>
      </c>
      <c r="V18" s="182">
        <f>(W18+X18)/2</f>
        <v>450063</v>
      </c>
      <c r="W18" s="268">
        <v>447302</v>
      </c>
      <c r="X18" s="183">
        <f>'2-1'!F17</f>
        <v>452824</v>
      </c>
    </row>
    <row r="19" spans="1:24" s="62" customFormat="1" ht="25.35" customHeight="1">
      <c r="A19" s="118" t="s">
        <v>144</v>
      </c>
      <c r="B19" s="184">
        <v>15800</v>
      </c>
      <c r="C19" s="184">
        <v>15800</v>
      </c>
      <c r="D19" s="180">
        <v>4128</v>
      </c>
      <c r="E19" s="180">
        <v>2155</v>
      </c>
      <c r="F19" s="180">
        <v>1973</v>
      </c>
      <c r="G19" s="180">
        <v>2379</v>
      </c>
      <c r="H19" s="180">
        <v>1487</v>
      </c>
      <c r="I19" s="180">
        <v>892</v>
      </c>
      <c r="J19" s="181">
        <f t="shared" si="4"/>
        <v>9.9536677023014253</v>
      </c>
      <c r="K19" s="181">
        <f t="shared" si="5"/>
        <v>5.7363797150617941</v>
      </c>
      <c r="L19" s="181">
        <f t="shared" si="6"/>
        <v>4.2172879872396312</v>
      </c>
      <c r="M19" s="181">
        <f>('2-2'!B19/V19)*1000</f>
        <v>45.488357849785942</v>
      </c>
      <c r="N19" s="181">
        <f>('2-2 續1'!B19/V19)*1000</f>
        <v>36.884993905548662</v>
      </c>
      <c r="O19" s="181">
        <f t="shared" ref="O19:O30" si="9">M19-N19</f>
        <v>8.6033639442372802</v>
      </c>
      <c r="P19" s="180">
        <v>2661</v>
      </c>
      <c r="Q19" s="181">
        <f t="shared" si="7"/>
        <v>6.4163541075155255</v>
      </c>
      <c r="R19" s="180">
        <v>1090</v>
      </c>
      <c r="S19" s="181">
        <f t="shared" si="8"/>
        <v>2.6282698148034283</v>
      </c>
      <c r="T19" s="181"/>
      <c r="U19" s="62" t="str">
        <f t="shared" si="1"/>
        <v xml:space="preserve">　中壢區 Zhongli District </v>
      </c>
      <c r="V19" s="182">
        <f t="shared" ref="V19:V29" si="10">(W19+X19)/2</f>
        <v>414721.5</v>
      </c>
      <c r="W19" s="268">
        <v>412063</v>
      </c>
      <c r="X19" s="183">
        <f>'2-1'!F18</f>
        <v>417380</v>
      </c>
    </row>
    <row r="20" spans="1:24" s="62" customFormat="1" ht="25.35" customHeight="1">
      <c r="A20" s="118" t="s">
        <v>145</v>
      </c>
      <c r="B20" s="184">
        <v>2585</v>
      </c>
      <c r="C20" s="184">
        <v>2585</v>
      </c>
      <c r="D20" s="180">
        <v>922</v>
      </c>
      <c r="E20" s="180">
        <v>498</v>
      </c>
      <c r="F20" s="180">
        <v>424</v>
      </c>
      <c r="G20" s="180">
        <v>789</v>
      </c>
      <c r="H20" s="180">
        <v>508</v>
      </c>
      <c r="I20" s="180">
        <v>281</v>
      </c>
      <c r="J20" s="181">
        <f t="shared" si="4"/>
        <v>9.6830939690708124</v>
      </c>
      <c r="K20" s="181">
        <f t="shared" si="5"/>
        <v>8.2862919106256729</v>
      </c>
      <c r="L20" s="185">
        <f t="shared" si="6"/>
        <v>1.3968020584451395</v>
      </c>
      <c r="M20" s="181">
        <f>('2-2'!B20/V20)*1000</f>
        <v>45.296295323863781</v>
      </c>
      <c r="N20" s="181">
        <f>('2-2 續1'!B20/V20)*1000</f>
        <v>39.70908709008323</v>
      </c>
      <c r="O20" s="185">
        <f t="shared" si="9"/>
        <v>5.5872082337805509</v>
      </c>
      <c r="P20" s="180">
        <v>579</v>
      </c>
      <c r="Q20" s="181">
        <f t="shared" si="7"/>
        <v>6.0808149762386119</v>
      </c>
      <c r="R20" s="180">
        <v>246</v>
      </c>
      <c r="S20" s="181">
        <f t="shared" si="8"/>
        <v>2.5835586945677003</v>
      </c>
      <c r="T20" s="181"/>
      <c r="U20" s="62" t="str">
        <f t="shared" si="1"/>
        <v>　大溪區 Daxi District</v>
      </c>
      <c r="V20" s="182">
        <f t="shared" si="10"/>
        <v>95217.5</v>
      </c>
      <c r="W20" s="268">
        <v>94885</v>
      </c>
      <c r="X20" s="183">
        <f>'2-1'!F19</f>
        <v>95550</v>
      </c>
    </row>
    <row r="21" spans="1:24" s="62" customFormat="1" ht="25.35" customHeight="1">
      <c r="A21" s="118" t="s">
        <v>146</v>
      </c>
      <c r="B21" s="184">
        <v>6291</v>
      </c>
      <c r="C21" s="184">
        <v>6291</v>
      </c>
      <c r="D21" s="180">
        <v>1841</v>
      </c>
      <c r="E21" s="180">
        <v>966</v>
      </c>
      <c r="F21" s="180">
        <v>875</v>
      </c>
      <c r="G21" s="180">
        <v>956</v>
      </c>
      <c r="H21" s="180">
        <v>583</v>
      </c>
      <c r="I21" s="180">
        <v>373</v>
      </c>
      <c r="J21" s="181">
        <f t="shared" si="4"/>
        <v>10.721284457631707</v>
      </c>
      <c r="K21" s="181">
        <f t="shared" si="5"/>
        <v>5.5673807395415063</v>
      </c>
      <c r="L21" s="181">
        <f t="shared" si="6"/>
        <v>5.1539037180902012</v>
      </c>
      <c r="M21" s="181">
        <f>('2-2'!B21/V21)*1000</f>
        <v>43.787798933695171</v>
      </c>
      <c r="N21" s="181">
        <f>('2-2 續1'!B21/V21)*1000</f>
        <v>33.398460817228596</v>
      </c>
      <c r="O21" s="181">
        <f t="shared" si="9"/>
        <v>10.389338116466575</v>
      </c>
      <c r="P21" s="180">
        <v>1096</v>
      </c>
      <c r="Q21" s="181">
        <f t="shared" si="7"/>
        <v>6.3826875424032332</v>
      </c>
      <c r="R21" s="180">
        <v>508</v>
      </c>
      <c r="S21" s="181">
        <f t="shared" si="8"/>
        <v>2.9583989703839801</v>
      </c>
      <c r="T21" s="181"/>
      <c r="U21" s="62" t="str">
        <f t="shared" si="1"/>
        <v>　楊梅區 Yangmei District</v>
      </c>
      <c r="V21" s="182">
        <f t="shared" si="10"/>
        <v>171714.5</v>
      </c>
      <c r="W21" s="268">
        <v>170380</v>
      </c>
      <c r="X21" s="183">
        <f>'2-1'!F20</f>
        <v>173049</v>
      </c>
    </row>
    <row r="22" spans="1:24" s="62" customFormat="1" ht="25.35" customHeight="1">
      <c r="A22" s="118" t="s">
        <v>231</v>
      </c>
      <c r="B22" s="184">
        <v>4870</v>
      </c>
      <c r="C22" s="184">
        <v>4870</v>
      </c>
      <c r="D22" s="180">
        <v>1707</v>
      </c>
      <c r="E22" s="180">
        <v>908</v>
      </c>
      <c r="F22" s="180">
        <v>799</v>
      </c>
      <c r="G22" s="180">
        <v>767</v>
      </c>
      <c r="H22" s="180">
        <v>490</v>
      </c>
      <c r="I22" s="180">
        <v>277</v>
      </c>
      <c r="J22" s="181">
        <f t="shared" si="4"/>
        <v>10.320747301913601</v>
      </c>
      <c r="K22" s="181">
        <f t="shared" si="5"/>
        <v>4.6373832340760002</v>
      </c>
      <c r="L22" s="181">
        <f t="shared" si="6"/>
        <v>5.6833640678376005</v>
      </c>
      <c r="M22" s="181">
        <f>('2-2'!B22/V22)*1000</f>
        <v>46.531031772423589</v>
      </c>
      <c r="N22" s="181">
        <f>('2-2 續1'!B22/V22)*1000</f>
        <v>39.989116962423289</v>
      </c>
      <c r="O22" s="181">
        <f t="shared" si="9"/>
        <v>6.5419148100003</v>
      </c>
      <c r="P22" s="180">
        <v>1016</v>
      </c>
      <c r="Q22" s="181">
        <f t="shared" si="7"/>
        <v>6.1428700988542584</v>
      </c>
      <c r="R22" s="180">
        <v>435</v>
      </c>
      <c r="S22" s="181">
        <f t="shared" si="8"/>
        <v>2.6300674143716556</v>
      </c>
      <c r="T22" s="181"/>
      <c r="U22" s="62" t="str">
        <f t="shared" si="1"/>
        <v>　蘆竹區 Luzhu District</v>
      </c>
      <c r="V22" s="182">
        <f t="shared" si="10"/>
        <v>165395</v>
      </c>
      <c r="W22" s="268">
        <v>164384</v>
      </c>
      <c r="X22" s="183">
        <f>'2-1'!F21</f>
        <v>166406</v>
      </c>
    </row>
    <row r="23" spans="1:24" s="62" customFormat="1" ht="25.35" customHeight="1">
      <c r="A23" s="118" t="s">
        <v>148</v>
      </c>
      <c r="B23" s="184">
        <v>3050</v>
      </c>
      <c r="C23" s="184">
        <v>3050</v>
      </c>
      <c r="D23" s="180">
        <v>985</v>
      </c>
      <c r="E23" s="180">
        <v>536</v>
      </c>
      <c r="F23" s="180">
        <v>449</v>
      </c>
      <c r="G23" s="180">
        <v>559</v>
      </c>
      <c r="H23" s="180">
        <v>359</v>
      </c>
      <c r="I23" s="180">
        <v>200</v>
      </c>
      <c r="J23" s="181">
        <f t="shared" si="4"/>
        <v>10.708500483785048</v>
      </c>
      <c r="K23" s="181">
        <f t="shared" si="5"/>
        <v>6.0772099192242051</v>
      </c>
      <c r="L23" s="181">
        <f t="shared" si="6"/>
        <v>4.6312905645608433</v>
      </c>
      <c r="M23" s="181">
        <f>('2-2'!B23/V23)*1000</f>
        <v>55.760303534348736</v>
      </c>
      <c r="N23" s="181">
        <f>('2-2 續1'!B23/V23)*1000</f>
        <v>36.582846830392569</v>
      </c>
      <c r="O23" s="181">
        <f t="shared" si="9"/>
        <v>19.177456703956167</v>
      </c>
      <c r="P23" s="180">
        <v>562</v>
      </c>
      <c r="Q23" s="181">
        <f t="shared" si="7"/>
        <v>6.1098246415098441</v>
      </c>
      <c r="R23" s="180">
        <v>250</v>
      </c>
      <c r="S23" s="181">
        <f t="shared" si="8"/>
        <v>2.7178935238033115</v>
      </c>
      <c r="T23" s="181"/>
      <c r="U23" s="62" t="str">
        <f t="shared" si="1"/>
        <v>　大園區 Dayuan District</v>
      </c>
      <c r="V23" s="182">
        <f t="shared" si="10"/>
        <v>91983</v>
      </c>
      <c r="W23" s="268">
        <v>90888</v>
      </c>
      <c r="X23" s="183">
        <f>'2-1'!F22</f>
        <v>93078</v>
      </c>
    </row>
    <row r="24" spans="1:24" s="62" customFormat="1" ht="25.35" customHeight="1">
      <c r="A24" s="118" t="s">
        <v>149</v>
      </c>
      <c r="B24" s="184">
        <v>4550</v>
      </c>
      <c r="C24" s="184">
        <v>4550</v>
      </c>
      <c r="D24" s="180">
        <v>1735</v>
      </c>
      <c r="E24" s="180">
        <v>920</v>
      </c>
      <c r="F24" s="180">
        <v>815</v>
      </c>
      <c r="G24" s="180">
        <v>925</v>
      </c>
      <c r="H24" s="180">
        <v>566</v>
      </c>
      <c r="I24" s="180">
        <v>359</v>
      </c>
      <c r="J24" s="181">
        <f t="shared" si="4"/>
        <v>10.726031800984197</v>
      </c>
      <c r="K24" s="181">
        <f t="shared" si="5"/>
        <v>5.7184895768935933</v>
      </c>
      <c r="L24" s="181">
        <f t="shared" si="6"/>
        <v>5.0075422240906038</v>
      </c>
      <c r="M24" s="181">
        <f>('2-2'!B24/V24)*1000</f>
        <v>59.262098469299438</v>
      </c>
      <c r="N24" s="181">
        <f>('2-2 續1'!B24/V24)*1000</f>
        <v>49.865229110512132</v>
      </c>
      <c r="O24" s="181">
        <f t="shared" si="9"/>
        <v>9.3968693587873062</v>
      </c>
      <c r="P24" s="180">
        <v>1005</v>
      </c>
      <c r="Q24" s="181">
        <f t="shared" si="7"/>
        <v>6.2130616484087149</v>
      </c>
      <c r="R24" s="180">
        <v>445</v>
      </c>
      <c r="S24" s="181">
        <f t="shared" si="8"/>
        <v>2.7510571478028636</v>
      </c>
      <c r="T24" s="181"/>
      <c r="U24" s="62" t="str">
        <f t="shared" si="1"/>
        <v>　龜山區 Guishan District</v>
      </c>
      <c r="V24" s="182">
        <f t="shared" si="10"/>
        <v>161756</v>
      </c>
      <c r="W24" s="268">
        <v>160591</v>
      </c>
      <c r="X24" s="183">
        <f>'2-1'!F23</f>
        <v>162921</v>
      </c>
    </row>
    <row r="25" spans="1:24" s="62" customFormat="1" ht="25.35" customHeight="1">
      <c r="A25" s="118" t="s">
        <v>150</v>
      </c>
      <c r="B25" s="184">
        <v>6242</v>
      </c>
      <c r="C25" s="184">
        <v>6242</v>
      </c>
      <c r="D25" s="180">
        <v>2370</v>
      </c>
      <c r="E25" s="180">
        <v>1293</v>
      </c>
      <c r="F25" s="180">
        <v>1077</v>
      </c>
      <c r="G25" s="180">
        <v>1280</v>
      </c>
      <c r="H25" s="180">
        <v>863</v>
      </c>
      <c r="I25" s="180">
        <v>417</v>
      </c>
      <c r="J25" s="181">
        <f t="shared" si="4"/>
        <v>11.612751487118175</v>
      </c>
      <c r="K25" s="181">
        <f t="shared" si="5"/>
        <v>6.2718657820722639</v>
      </c>
      <c r="L25" s="181">
        <f t="shared" si="6"/>
        <v>5.3408857050459106</v>
      </c>
      <c r="M25" s="181">
        <f>('2-2'!B25/V25)*1000</f>
        <v>55.657908920749094</v>
      </c>
      <c r="N25" s="181">
        <f>('2-2 續1'!B25/V25)*1000</f>
        <v>42.496790568681831</v>
      </c>
      <c r="O25" s="181">
        <f t="shared" si="9"/>
        <v>13.161118352067263</v>
      </c>
      <c r="P25" s="180">
        <v>1361</v>
      </c>
      <c r="Q25" s="181">
        <f t="shared" si="7"/>
        <v>6.6687572885940236</v>
      </c>
      <c r="R25" s="180">
        <v>568</v>
      </c>
      <c r="S25" s="181">
        <f t="shared" si="8"/>
        <v>2.783140440794567</v>
      </c>
      <c r="T25" s="181"/>
      <c r="U25" s="62" t="str">
        <f t="shared" si="1"/>
        <v xml:space="preserve">　八德區 Bade District </v>
      </c>
      <c r="V25" s="182">
        <f t="shared" si="10"/>
        <v>204086</v>
      </c>
      <c r="W25" s="268">
        <v>202198</v>
      </c>
      <c r="X25" s="183">
        <f>'2-1'!F24</f>
        <v>205974</v>
      </c>
    </row>
    <row r="26" spans="1:24" s="62" customFormat="1" ht="25.35" customHeight="1">
      <c r="A26" s="118" t="s">
        <v>151</v>
      </c>
      <c r="B26" s="184">
        <v>4115</v>
      </c>
      <c r="C26" s="184">
        <v>4115</v>
      </c>
      <c r="D26" s="180">
        <v>1245</v>
      </c>
      <c r="E26" s="180">
        <v>622</v>
      </c>
      <c r="F26" s="180">
        <v>623</v>
      </c>
      <c r="G26" s="180">
        <v>853</v>
      </c>
      <c r="H26" s="180">
        <v>501</v>
      </c>
      <c r="I26" s="180">
        <v>352</v>
      </c>
      <c r="J26" s="181">
        <f t="shared" si="4"/>
        <v>10.07257105410063</v>
      </c>
      <c r="K26" s="181">
        <f t="shared" si="5"/>
        <v>6.9011269952994665</v>
      </c>
      <c r="L26" s="181">
        <f t="shared" si="6"/>
        <v>3.1714440588011632</v>
      </c>
      <c r="M26" s="181">
        <f>('2-2'!B26/V26)*1000</f>
        <v>38.518482561102886</v>
      </c>
      <c r="N26" s="181">
        <f>('2-2 續1'!B26/V26)*1000</f>
        <v>34.764528369052535</v>
      </c>
      <c r="O26" s="181">
        <f t="shared" si="9"/>
        <v>3.753954192050351</v>
      </c>
      <c r="P26" s="180">
        <v>803</v>
      </c>
      <c r="Q26" s="181">
        <f t="shared" si="7"/>
        <v>6.4966060694319721</v>
      </c>
      <c r="R26" s="180">
        <v>332</v>
      </c>
      <c r="S26" s="181">
        <f t="shared" si="8"/>
        <v>2.6860189477601679</v>
      </c>
      <c r="T26" s="181"/>
      <c r="U26" s="62" t="str">
        <f t="shared" si="1"/>
        <v>　龍潭區 Longtan District</v>
      </c>
      <c r="V26" s="182">
        <f t="shared" si="10"/>
        <v>123603</v>
      </c>
      <c r="W26" s="268">
        <v>123175</v>
      </c>
      <c r="X26" s="183">
        <f>'2-1'!F25</f>
        <v>124031</v>
      </c>
    </row>
    <row r="27" spans="1:24" s="62" customFormat="1" ht="25.35" customHeight="1">
      <c r="A27" s="118" t="s">
        <v>152</v>
      </c>
      <c r="B27" s="184">
        <v>6423</v>
      </c>
      <c r="C27" s="184">
        <v>6423</v>
      </c>
      <c r="D27" s="180">
        <v>2424</v>
      </c>
      <c r="E27" s="180">
        <v>1249</v>
      </c>
      <c r="F27" s="180">
        <v>1175</v>
      </c>
      <c r="G27" s="180">
        <v>1207</v>
      </c>
      <c r="H27" s="180">
        <v>746</v>
      </c>
      <c r="I27" s="180">
        <v>461</v>
      </c>
      <c r="J27" s="181">
        <f t="shared" si="4"/>
        <v>10.658505698607009</v>
      </c>
      <c r="K27" s="181">
        <f t="shared" si="5"/>
        <v>5.3072674827634723</v>
      </c>
      <c r="L27" s="181">
        <f t="shared" si="6"/>
        <v>5.3512382158435363</v>
      </c>
      <c r="M27" s="181">
        <f>('2-2'!B27/V27)*1000</f>
        <v>45.360208245391867</v>
      </c>
      <c r="N27" s="181">
        <f>('2-2 續1'!B27/V27)*1000</f>
        <v>41.811770085830865</v>
      </c>
      <c r="O27" s="181">
        <f t="shared" si="9"/>
        <v>3.5484381595610017</v>
      </c>
      <c r="P27" s="180">
        <v>1502</v>
      </c>
      <c r="Q27" s="181">
        <f t="shared" si="7"/>
        <v>6.6044041086252996</v>
      </c>
      <c r="R27" s="180">
        <v>654</v>
      </c>
      <c r="S27" s="181">
        <f t="shared" si="8"/>
        <v>2.8756859434360491</v>
      </c>
      <c r="T27" s="181"/>
      <c r="U27" s="62" t="str">
        <f t="shared" si="1"/>
        <v>　平鎮區 Pingzhen District</v>
      </c>
      <c r="V27" s="182">
        <f t="shared" si="10"/>
        <v>227424</v>
      </c>
      <c r="W27" s="268">
        <v>226412</v>
      </c>
      <c r="X27" s="183">
        <f>'2-1'!F26</f>
        <v>228436</v>
      </c>
    </row>
    <row r="28" spans="1:24" s="62" customFormat="1" ht="25.35" customHeight="1">
      <c r="A28" s="118" t="s">
        <v>153</v>
      </c>
      <c r="B28" s="184">
        <v>1009</v>
      </c>
      <c r="C28" s="184">
        <v>1009</v>
      </c>
      <c r="D28" s="180">
        <v>423</v>
      </c>
      <c r="E28" s="180">
        <v>220</v>
      </c>
      <c r="F28" s="180">
        <v>203</v>
      </c>
      <c r="G28" s="180">
        <v>452</v>
      </c>
      <c r="H28" s="180">
        <v>267</v>
      </c>
      <c r="I28" s="180">
        <v>185</v>
      </c>
      <c r="J28" s="181">
        <f t="shared" si="4"/>
        <v>8.5917981841447801</v>
      </c>
      <c r="K28" s="181">
        <f t="shared" si="5"/>
        <v>9.1808339934596717</v>
      </c>
      <c r="L28" s="185">
        <f t="shared" si="6"/>
        <v>-0.58903580931489152</v>
      </c>
      <c r="M28" s="181">
        <f>('2-2'!B28/V28)*1000</f>
        <v>35.240590660735684</v>
      </c>
      <c r="N28" s="181">
        <f>('2-2 續1'!B28/V28)*1000</f>
        <v>33.71722218836959</v>
      </c>
      <c r="O28" s="185">
        <f t="shared" si="9"/>
        <v>1.5233684723660943</v>
      </c>
      <c r="P28" s="180">
        <v>264</v>
      </c>
      <c r="Q28" s="181">
        <f t="shared" si="7"/>
        <v>5.3622570227286577</v>
      </c>
      <c r="R28" s="180">
        <v>119</v>
      </c>
      <c r="S28" s="181">
        <f t="shared" si="8"/>
        <v>2.4170779761542054</v>
      </c>
      <c r="T28" s="181"/>
      <c r="U28" s="62" t="str">
        <f t="shared" si="1"/>
        <v xml:space="preserve">　新屋區 Xinwu District </v>
      </c>
      <c r="V28" s="182">
        <f t="shared" si="10"/>
        <v>49233</v>
      </c>
      <c r="W28" s="268">
        <v>49210</v>
      </c>
      <c r="X28" s="183">
        <f>'2-1'!F27</f>
        <v>49256</v>
      </c>
    </row>
    <row r="29" spans="1:24" s="62" customFormat="1" ht="25.35" customHeight="1">
      <c r="A29" s="118" t="s">
        <v>154</v>
      </c>
      <c r="B29" s="184">
        <v>1872</v>
      </c>
      <c r="C29" s="184">
        <v>1872</v>
      </c>
      <c r="D29" s="180">
        <v>721</v>
      </c>
      <c r="E29" s="180">
        <v>363</v>
      </c>
      <c r="F29" s="180">
        <v>358</v>
      </c>
      <c r="G29" s="180">
        <v>546</v>
      </c>
      <c r="H29" s="180">
        <v>323</v>
      </c>
      <c r="I29" s="180">
        <v>223</v>
      </c>
      <c r="J29" s="181">
        <f t="shared" si="4"/>
        <v>10.656694798764356</v>
      </c>
      <c r="K29" s="181">
        <f t="shared" si="5"/>
        <v>8.070118391297278</v>
      </c>
      <c r="L29" s="181">
        <f t="shared" si="6"/>
        <v>2.5865764074670778</v>
      </c>
      <c r="M29" s="181">
        <f>('2-2'!B29/V29)*1000</f>
        <v>43.572727138359667</v>
      </c>
      <c r="N29" s="181">
        <f>('2-2 續1'!B29/V29)*1000</f>
        <v>37.32060245059639</v>
      </c>
      <c r="O29" s="181">
        <f t="shared" si="9"/>
        <v>6.2521246877632777</v>
      </c>
      <c r="P29" s="180">
        <v>412</v>
      </c>
      <c r="Q29" s="181">
        <f t="shared" si="7"/>
        <v>6.089539885008203</v>
      </c>
      <c r="R29" s="180">
        <v>173</v>
      </c>
      <c r="S29" s="181">
        <f t="shared" si="8"/>
        <v>2.5570155342388814</v>
      </c>
      <c r="T29" s="181"/>
      <c r="U29" s="62" t="str">
        <f t="shared" si="1"/>
        <v>　觀音區 Guanyin District</v>
      </c>
      <c r="V29" s="182">
        <f t="shared" si="10"/>
        <v>67657</v>
      </c>
      <c r="W29" s="268">
        <v>67358</v>
      </c>
      <c r="X29" s="183">
        <f>'2-1'!F28</f>
        <v>67956</v>
      </c>
    </row>
    <row r="30" spans="1:24" s="62" customFormat="1" ht="25.35" customHeight="1" thickBot="1">
      <c r="A30" s="81" t="s">
        <v>155</v>
      </c>
      <c r="B30" s="186">
        <v>242</v>
      </c>
      <c r="C30" s="186">
        <v>242</v>
      </c>
      <c r="D30" s="187">
        <v>169</v>
      </c>
      <c r="E30" s="187">
        <v>90</v>
      </c>
      <c r="F30" s="187">
        <v>79</v>
      </c>
      <c r="G30" s="187">
        <v>138</v>
      </c>
      <c r="H30" s="187">
        <v>89</v>
      </c>
      <c r="I30" s="187">
        <v>49</v>
      </c>
      <c r="J30" s="188">
        <f t="shared" si="4"/>
        <v>13.965787951408975</v>
      </c>
      <c r="K30" s="188">
        <f t="shared" si="5"/>
        <v>11.404016197008511</v>
      </c>
      <c r="L30" s="188">
        <f t="shared" si="6"/>
        <v>2.5617717544004641</v>
      </c>
      <c r="M30" s="188">
        <f>('2-2'!B30/V30)*1000</f>
        <v>59.829766135030162</v>
      </c>
      <c r="N30" s="188">
        <f>('2-2 續1'!B30/V30)*1000</f>
        <v>49.995868110073545</v>
      </c>
      <c r="O30" s="189">
        <f t="shared" si="9"/>
        <v>9.8338980249566177</v>
      </c>
      <c r="P30" s="187">
        <v>78</v>
      </c>
      <c r="Q30" s="269">
        <f t="shared" si="7"/>
        <v>6.4457482852656804</v>
      </c>
      <c r="R30" s="190">
        <v>39</v>
      </c>
      <c r="S30" s="269">
        <f t="shared" si="8"/>
        <v>3.2228741426328402</v>
      </c>
      <c r="T30" s="181"/>
      <c r="U30" s="62" t="str">
        <f t="shared" si="1"/>
        <v>　復興區 Fuxing District</v>
      </c>
      <c r="V30" s="182">
        <f>(W30+X30)/2</f>
        <v>12101</v>
      </c>
      <c r="W30" s="268">
        <v>12026</v>
      </c>
      <c r="X30" s="183">
        <f>'2-1'!F29</f>
        <v>12176</v>
      </c>
    </row>
    <row r="31" spans="1:24" s="62" customFormat="1" ht="12.95" customHeight="1">
      <c r="A31" s="316" t="s">
        <v>409</v>
      </c>
      <c r="B31" s="80"/>
      <c r="C31" s="80"/>
      <c r="E31" s="80"/>
      <c r="F31" s="80"/>
      <c r="J31" s="62" t="s">
        <v>411</v>
      </c>
      <c r="S31" s="115"/>
      <c r="T31" s="115"/>
    </row>
    <row r="32" spans="1:24" s="62" customFormat="1" ht="12.95" customHeight="1">
      <c r="A32" s="316" t="s">
        <v>410</v>
      </c>
      <c r="B32" s="205"/>
      <c r="C32" s="205"/>
      <c r="E32" s="205"/>
      <c r="F32" s="205"/>
      <c r="J32" s="62" t="s">
        <v>412</v>
      </c>
      <c r="S32" s="115"/>
      <c r="T32" s="115"/>
    </row>
    <row r="33" spans="1:20" s="62" customFormat="1" ht="12.95" customHeight="1">
      <c r="A33" s="316" t="s">
        <v>413</v>
      </c>
      <c r="B33" s="205"/>
      <c r="C33" s="205"/>
      <c r="E33" s="205"/>
      <c r="F33" s="205"/>
      <c r="J33" s="62" t="s">
        <v>475</v>
      </c>
      <c r="S33" s="115"/>
      <c r="T33" s="115"/>
    </row>
    <row r="34" spans="1:20" s="62" customFormat="1" ht="12.95" customHeight="1">
      <c r="A34" s="88" t="s">
        <v>423</v>
      </c>
      <c r="B34" s="205"/>
      <c r="C34" s="205"/>
      <c r="E34" s="205"/>
      <c r="F34" s="205"/>
      <c r="J34" s="62" t="s">
        <v>476</v>
      </c>
      <c r="S34" s="115"/>
      <c r="T34" s="115"/>
    </row>
    <row r="35" spans="1:20" s="62" customFormat="1" ht="15.6" customHeight="1">
      <c r="A35" s="88"/>
      <c r="B35" s="205"/>
      <c r="C35" s="205"/>
      <c r="E35" s="205"/>
      <c r="F35" s="205"/>
      <c r="S35" s="115"/>
      <c r="T35" s="115"/>
    </row>
    <row r="36" spans="1:20" s="62" customFormat="1" ht="21.95" customHeight="1">
      <c r="A36" s="88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9"/>
      <c r="T36" s="89"/>
    </row>
    <row r="37" spans="1:20" s="62" customFormat="1" ht="21.95" customHeight="1">
      <c r="A37" s="52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9"/>
      <c r="T37" s="89"/>
    </row>
    <row r="38" spans="1:20" s="62" customFormat="1" ht="21.95" customHeight="1">
      <c r="A38" s="52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9"/>
      <c r="T38" s="89"/>
    </row>
    <row r="39" spans="1:20" s="62" customFormat="1" ht="21.95" customHeight="1">
      <c r="A39" s="52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9"/>
      <c r="T39" s="89"/>
    </row>
    <row r="40" spans="1:20" s="62" customFormat="1" ht="21.95" customHeight="1">
      <c r="A40" s="52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9"/>
      <c r="T40" s="89"/>
    </row>
    <row r="41" spans="1:20" s="62" customFormat="1" ht="21.95" customHeight="1">
      <c r="A41" s="52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9"/>
      <c r="T41" s="89"/>
    </row>
    <row r="42" spans="1:20" s="62" customFormat="1" ht="21.95" customHeight="1">
      <c r="A42" s="52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9"/>
      <c r="T42" s="89"/>
    </row>
    <row r="43" spans="1:20" s="62" customFormat="1" ht="21.95" customHeight="1">
      <c r="A43" s="52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9"/>
      <c r="T43" s="89"/>
    </row>
    <row r="44" spans="1:20" s="62" customFormat="1" ht="21.95" customHeight="1">
      <c r="A44" s="52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9"/>
      <c r="T44" s="89"/>
    </row>
    <row r="45" spans="1:20" s="62" customFormat="1" ht="21.95" customHeight="1">
      <c r="A45" s="52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9"/>
      <c r="T45" s="89"/>
    </row>
    <row r="46" spans="1:20" s="62" customFormat="1" ht="21.95" customHeight="1">
      <c r="A46" s="52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9"/>
      <c r="T46" s="89"/>
    </row>
    <row r="47" spans="1:20" s="62" customFormat="1" ht="21.95" customHeight="1">
      <c r="A47" s="52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9"/>
      <c r="T47" s="89"/>
    </row>
    <row r="48" spans="1:20" s="62" customFormat="1" ht="21.95" customHeight="1">
      <c r="A48" s="52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9"/>
      <c r="T48" s="89"/>
    </row>
    <row r="49" spans="1:20" s="62" customFormat="1" ht="21.95" customHeight="1">
      <c r="A49" s="52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9"/>
      <c r="T49" s="89"/>
    </row>
    <row r="50" spans="1:20" s="62" customFormat="1" ht="21.95" customHeight="1">
      <c r="A50" s="52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9"/>
      <c r="T50" s="89"/>
    </row>
    <row r="51" spans="1:20" s="62" customFormat="1" ht="21.95" customHeight="1">
      <c r="A51" s="52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9"/>
      <c r="T51" s="89"/>
    </row>
    <row r="52" spans="1:20" s="62" customFormat="1" ht="21.95" customHeight="1">
      <c r="A52" s="52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9"/>
      <c r="T52" s="89"/>
    </row>
    <row r="53" spans="1:20" s="62" customFormat="1" ht="21.95" customHeight="1">
      <c r="A53" s="52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9"/>
      <c r="T53" s="89"/>
    </row>
    <row r="54" spans="1:20" s="62" customFormat="1" ht="21.95" customHeight="1">
      <c r="A54" s="52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9"/>
      <c r="T54" s="89"/>
    </row>
    <row r="55" spans="1:20" s="62" customFormat="1" ht="21.95" customHeight="1">
      <c r="A55" s="52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9"/>
      <c r="T55" s="89"/>
    </row>
    <row r="56" spans="1:20" s="62" customFormat="1" ht="21.95" customHeight="1">
      <c r="A56" s="52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9"/>
      <c r="T56" s="89"/>
    </row>
    <row r="57" spans="1:20" s="62" customFormat="1" ht="21.95" customHeight="1">
      <c r="A57" s="52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9"/>
      <c r="T57" s="89"/>
    </row>
    <row r="58" spans="1:20" s="62" customFormat="1" ht="21.95" customHeight="1">
      <c r="A58" s="52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9"/>
      <c r="T58" s="89"/>
    </row>
    <row r="59" spans="1:20" s="62" customFormat="1" ht="21.95" customHeight="1">
      <c r="A59" s="52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9"/>
      <c r="T59" s="89"/>
    </row>
    <row r="60" spans="1:20" s="62" customFormat="1" ht="21.95" customHeight="1">
      <c r="A60" s="52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9"/>
      <c r="T60" s="89"/>
    </row>
    <row r="61" spans="1:20" s="62" customFormat="1" ht="21.95" customHeight="1">
      <c r="A61" s="52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9"/>
      <c r="T61" s="89"/>
    </row>
    <row r="62" spans="1:20" s="62" customFormat="1" ht="21.95" customHeight="1">
      <c r="A62" s="52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9"/>
      <c r="T62" s="89"/>
    </row>
  </sheetData>
  <sheetProtection selectLockedCells="1" selectUnlockedCells="1"/>
  <mergeCells count="32">
    <mergeCell ref="R6:R7"/>
    <mergeCell ref="S6:S7"/>
    <mergeCell ref="M6:M7"/>
    <mergeCell ref="N6:N7"/>
    <mergeCell ref="O6:O7"/>
    <mergeCell ref="P6:P7"/>
    <mergeCell ref="Q6:Q7"/>
    <mergeCell ref="H6:H7"/>
    <mergeCell ref="I6:I7"/>
    <mergeCell ref="J6:J7"/>
    <mergeCell ref="K6:K7"/>
    <mergeCell ref="L6:L7"/>
    <mergeCell ref="A6:A7"/>
    <mergeCell ref="D6:D7"/>
    <mergeCell ref="E6:E7"/>
    <mergeCell ref="F6:F7"/>
    <mergeCell ref="G6:G7"/>
    <mergeCell ref="A2:I2"/>
    <mergeCell ref="J2:S2"/>
    <mergeCell ref="D3:E3"/>
    <mergeCell ref="A4:A5"/>
    <mergeCell ref="B4:C5"/>
    <mergeCell ref="D4:F4"/>
    <mergeCell ref="G4:I4"/>
    <mergeCell ref="J4:J5"/>
    <mergeCell ref="K4:K5"/>
    <mergeCell ref="L4:L5"/>
    <mergeCell ref="M4:M5"/>
    <mergeCell ref="N4:N5"/>
    <mergeCell ref="O4:O5"/>
    <mergeCell ref="P4:Q4"/>
    <mergeCell ref="R4:S4"/>
  </mergeCells>
  <phoneticPr fontId="19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  <colBreaks count="1" manualBreakCount="1">
    <brk id="20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工作表5">
    <tabColor theme="9" tint="0.79998168889431442"/>
  </sheetPr>
  <dimension ref="A1:Y59"/>
  <sheetViews>
    <sheetView showGridLines="0" view="pageBreakPreview" zoomScale="80" zoomScaleNormal="120" zoomScaleSheetLayoutView="80" workbookViewId="0">
      <pane xSplit="2" ySplit="5" topLeftCell="C6" activePane="bottomRight" state="frozen"/>
      <selection activeCell="A18" sqref="A18"/>
      <selection pane="topRight" activeCell="A18" sqref="A18"/>
      <selection pane="bottomLeft" activeCell="A18" sqref="A18"/>
      <selection pane="bottomRight" activeCell="AB15" sqref="AB15"/>
    </sheetView>
  </sheetViews>
  <sheetFormatPr defaultColWidth="10.625" defaultRowHeight="21.95" customHeight="1"/>
  <cols>
    <col min="1" max="1" width="10.625" style="34" customWidth="1"/>
    <col min="2" max="2" width="7.875" style="6" customWidth="1"/>
    <col min="3" max="11" width="7.875" style="2" customWidth="1"/>
    <col min="12" max="23" width="6.875" style="2" customWidth="1"/>
    <col min="24" max="24" width="7.375" style="2" customWidth="1"/>
    <col min="25" max="16384" width="10.625" style="3"/>
  </cols>
  <sheetData>
    <row r="1" spans="1:25" s="52" customFormat="1" ht="18" customHeight="1">
      <c r="A1" s="88" t="s">
        <v>349</v>
      </c>
      <c r="B1" s="88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5" t="s">
        <v>0</v>
      </c>
    </row>
    <row r="2" spans="1:25" s="191" customFormat="1" ht="24.95" customHeight="1">
      <c r="A2" s="638" t="s">
        <v>350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 t="s">
        <v>34</v>
      </c>
      <c r="M2" s="638"/>
      <c r="N2" s="638"/>
      <c r="O2" s="638"/>
      <c r="P2" s="638"/>
      <c r="Q2" s="638"/>
      <c r="R2" s="638"/>
      <c r="S2" s="638"/>
      <c r="T2" s="638"/>
      <c r="U2" s="638"/>
      <c r="V2" s="638"/>
      <c r="W2" s="638"/>
      <c r="X2" s="638"/>
    </row>
    <row r="3" spans="1:25" s="62" customFormat="1" ht="15" customHeight="1" thickBot="1">
      <c r="A3" s="284"/>
      <c r="B3" s="56"/>
      <c r="C3" s="59"/>
      <c r="D3" s="59"/>
      <c r="E3" s="59"/>
      <c r="F3" s="59"/>
      <c r="G3" s="59"/>
      <c r="H3" s="59"/>
      <c r="I3" s="59"/>
      <c r="J3" s="59"/>
      <c r="K3" s="91" t="s">
        <v>157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60" t="s">
        <v>10</v>
      </c>
    </row>
    <row r="4" spans="1:25" s="100" customFormat="1" ht="30" customHeight="1">
      <c r="A4" s="272" t="s">
        <v>292</v>
      </c>
      <c r="B4" s="261" t="s">
        <v>180</v>
      </c>
      <c r="C4" s="285" t="s">
        <v>181</v>
      </c>
      <c r="D4" s="285" t="s">
        <v>182</v>
      </c>
      <c r="E4" s="114" t="s">
        <v>183</v>
      </c>
      <c r="F4" s="114" t="s">
        <v>184</v>
      </c>
      <c r="G4" s="114" t="s">
        <v>185</v>
      </c>
      <c r="H4" s="113" t="s">
        <v>186</v>
      </c>
      <c r="I4" s="113" t="s">
        <v>197</v>
      </c>
      <c r="J4" s="113" t="s">
        <v>187</v>
      </c>
      <c r="K4" s="114" t="s">
        <v>188</v>
      </c>
      <c r="L4" s="113" t="s">
        <v>189</v>
      </c>
      <c r="M4" s="114" t="s">
        <v>190</v>
      </c>
      <c r="N4" s="113" t="s">
        <v>191</v>
      </c>
      <c r="O4" s="113" t="s">
        <v>192</v>
      </c>
      <c r="P4" s="113" t="s">
        <v>193</v>
      </c>
      <c r="Q4" s="113" t="s">
        <v>194</v>
      </c>
      <c r="R4" s="113" t="s">
        <v>195</v>
      </c>
      <c r="S4" s="114" t="s">
        <v>196</v>
      </c>
      <c r="T4" s="114" t="s">
        <v>206</v>
      </c>
      <c r="U4" s="113" t="s">
        <v>207</v>
      </c>
      <c r="V4" s="114" t="s">
        <v>208</v>
      </c>
      <c r="W4" s="114" t="s">
        <v>209</v>
      </c>
      <c r="X4" s="288" t="s">
        <v>210</v>
      </c>
    </row>
    <row r="5" spans="1:25" s="177" customFormat="1" ht="30" customHeight="1" thickBot="1">
      <c r="A5" s="286" t="s">
        <v>267</v>
      </c>
      <c r="B5" s="257" t="s">
        <v>37</v>
      </c>
      <c r="C5" s="275" t="s">
        <v>38</v>
      </c>
      <c r="D5" s="275" t="s">
        <v>39</v>
      </c>
      <c r="E5" s="275" t="s">
        <v>40</v>
      </c>
      <c r="F5" s="275" t="s">
        <v>41</v>
      </c>
      <c r="G5" s="275" t="s">
        <v>42</v>
      </c>
      <c r="H5" s="287" t="s">
        <v>43</v>
      </c>
      <c r="I5" s="287" t="s">
        <v>44</v>
      </c>
      <c r="J5" s="287" t="s">
        <v>45</v>
      </c>
      <c r="K5" s="275" t="s">
        <v>46</v>
      </c>
      <c r="L5" s="287" t="s">
        <v>47</v>
      </c>
      <c r="M5" s="275" t="s">
        <v>48</v>
      </c>
      <c r="N5" s="287" t="s">
        <v>49</v>
      </c>
      <c r="O5" s="287" t="s">
        <v>50</v>
      </c>
      <c r="P5" s="287" t="s">
        <v>51</v>
      </c>
      <c r="Q5" s="287" t="s">
        <v>52</v>
      </c>
      <c r="R5" s="287" t="s">
        <v>53</v>
      </c>
      <c r="S5" s="275" t="s">
        <v>54</v>
      </c>
      <c r="T5" s="275" t="s">
        <v>55</v>
      </c>
      <c r="U5" s="287" t="s">
        <v>56</v>
      </c>
      <c r="V5" s="275" t="s">
        <v>57</v>
      </c>
      <c r="W5" s="275" t="s">
        <v>58</v>
      </c>
      <c r="X5" s="289" t="s">
        <v>59</v>
      </c>
    </row>
    <row r="6" spans="1:25" s="62" customFormat="1" ht="24" customHeight="1">
      <c r="A6" s="624" t="s">
        <v>399</v>
      </c>
      <c r="B6" s="131" t="s">
        <v>200</v>
      </c>
      <c r="C6" s="178">
        <v>2002060</v>
      </c>
      <c r="D6" s="77">
        <v>95139</v>
      </c>
      <c r="E6" s="77">
        <v>119010</v>
      </c>
      <c r="F6" s="77">
        <v>149192</v>
      </c>
      <c r="G6" s="77">
        <v>152447</v>
      </c>
      <c r="H6" s="77">
        <v>141151</v>
      </c>
      <c r="I6" s="77">
        <v>165515</v>
      </c>
      <c r="J6" s="77">
        <v>181646</v>
      </c>
      <c r="K6" s="77">
        <v>165429</v>
      </c>
      <c r="L6" s="77">
        <v>168498</v>
      </c>
      <c r="M6" s="77">
        <v>165066</v>
      </c>
      <c r="N6" s="77">
        <v>143529</v>
      </c>
      <c r="O6" s="77">
        <v>118477</v>
      </c>
      <c r="P6" s="77">
        <v>71945</v>
      </c>
      <c r="Q6" s="77">
        <v>48709</v>
      </c>
      <c r="R6" s="77">
        <v>39818</v>
      </c>
      <c r="S6" s="77">
        <v>31198</v>
      </c>
      <c r="T6" s="77">
        <v>28331</v>
      </c>
      <c r="U6" s="77">
        <v>12463</v>
      </c>
      <c r="V6" s="77">
        <v>3571</v>
      </c>
      <c r="W6" s="77">
        <v>810</v>
      </c>
      <c r="X6" s="77">
        <v>116</v>
      </c>
    </row>
    <row r="7" spans="1:25" s="62" customFormat="1" ht="24" customHeight="1">
      <c r="A7" s="661"/>
      <c r="B7" s="131" t="s">
        <v>201</v>
      </c>
      <c r="C7" s="178">
        <v>1009274</v>
      </c>
      <c r="D7" s="77">
        <v>49786</v>
      </c>
      <c r="E7" s="77">
        <v>62265</v>
      </c>
      <c r="F7" s="77">
        <v>77993</v>
      </c>
      <c r="G7" s="77">
        <v>79854</v>
      </c>
      <c r="H7" s="77">
        <v>73410</v>
      </c>
      <c r="I7" s="77">
        <v>83273</v>
      </c>
      <c r="J7" s="77">
        <v>89448</v>
      </c>
      <c r="K7" s="77">
        <v>81710</v>
      </c>
      <c r="L7" s="77">
        <v>83481</v>
      </c>
      <c r="M7" s="77">
        <v>81879</v>
      </c>
      <c r="N7" s="77">
        <v>70780</v>
      </c>
      <c r="O7" s="77">
        <v>57165</v>
      </c>
      <c r="P7" s="77">
        <v>34020</v>
      </c>
      <c r="Q7" s="77">
        <v>22295</v>
      </c>
      <c r="R7" s="77">
        <v>17746</v>
      </c>
      <c r="S7" s="77">
        <v>16398</v>
      </c>
      <c r="T7" s="77">
        <v>18286</v>
      </c>
      <c r="U7" s="77">
        <v>7305</v>
      </c>
      <c r="V7" s="77">
        <v>1774</v>
      </c>
      <c r="W7" s="77">
        <v>356</v>
      </c>
      <c r="X7" s="77">
        <v>50</v>
      </c>
    </row>
    <row r="8" spans="1:25" s="62" customFormat="1" ht="24" customHeight="1">
      <c r="A8" s="661"/>
      <c r="B8" s="131" t="s">
        <v>202</v>
      </c>
      <c r="C8" s="178">
        <v>992786</v>
      </c>
      <c r="D8" s="77">
        <v>45353</v>
      </c>
      <c r="E8" s="77">
        <v>56745</v>
      </c>
      <c r="F8" s="77">
        <v>71199</v>
      </c>
      <c r="G8" s="77">
        <v>72593</v>
      </c>
      <c r="H8" s="77">
        <v>67741</v>
      </c>
      <c r="I8" s="77">
        <v>82242</v>
      </c>
      <c r="J8" s="77">
        <v>92198</v>
      </c>
      <c r="K8" s="77">
        <v>83719</v>
      </c>
      <c r="L8" s="77">
        <v>85017</v>
      </c>
      <c r="M8" s="77">
        <v>83187</v>
      </c>
      <c r="N8" s="77">
        <v>72749</v>
      </c>
      <c r="O8" s="77">
        <v>61312</v>
      </c>
      <c r="P8" s="77">
        <v>37925</v>
      </c>
      <c r="Q8" s="77">
        <v>26414</v>
      </c>
      <c r="R8" s="77">
        <v>22072</v>
      </c>
      <c r="S8" s="77">
        <v>14800</v>
      </c>
      <c r="T8" s="77">
        <v>10045</v>
      </c>
      <c r="U8" s="77">
        <v>5158</v>
      </c>
      <c r="V8" s="77">
        <v>1797</v>
      </c>
      <c r="W8" s="77">
        <v>454</v>
      </c>
      <c r="X8" s="77">
        <v>66</v>
      </c>
    </row>
    <row r="9" spans="1:25" s="62" customFormat="1" ht="24" customHeight="1">
      <c r="A9" s="625" t="s">
        <v>383</v>
      </c>
      <c r="B9" s="131" t="s">
        <v>200</v>
      </c>
      <c r="C9" s="178">
        <v>2013305</v>
      </c>
      <c r="D9" s="77">
        <v>92473</v>
      </c>
      <c r="E9" s="77">
        <v>114281</v>
      </c>
      <c r="F9" s="77">
        <v>143904</v>
      </c>
      <c r="G9" s="77">
        <v>154275</v>
      </c>
      <c r="H9" s="77">
        <v>144772</v>
      </c>
      <c r="I9" s="77">
        <v>155610</v>
      </c>
      <c r="J9" s="77">
        <v>180379</v>
      </c>
      <c r="K9" s="77">
        <v>169176</v>
      </c>
      <c r="L9" s="77">
        <v>168300</v>
      </c>
      <c r="M9" s="77">
        <v>167496</v>
      </c>
      <c r="N9" s="77">
        <v>146921</v>
      </c>
      <c r="O9" s="77">
        <v>124050</v>
      </c>
      <c r="P9" s="77">
        <v>83098</v>
      </c>
      <c r="Q9" s="77">
        <v>49120</v>
      </c>
      <c r="R9" s="77">
        <v>41700</v>
      </c>
      <c r="S9" s="77">
        <v>30459</v>
      </c>
      <c r="T9" s="77">
        <v>28572</v>
      </c>
      <c r="U9" s="77">
        <v>13699</v>
      </c>
      <c r="V9" s="77">
        <v>4029</v>
      </c>
      <c r="W9" s="77">
        <v>865</v>
      </c>
      <c r="X9" s="77">
        <v>126</v>
      </c>
      <c r="Y9" s="115"/>
    </row>
    <row r="10" spans="1:25" s="62" customFormat="1" ht="24" customHeight="1">
      <c r="A10" s="661"/>
      <c r="B10" s="131" t="s">
        <v>201</v>
      </c>
      <c r="C10" s="178">
        <v>1013618</v>
      </c>
      <c r="D10" s="77">
        <v>48206</v>
      </c>
      <c r="E10" s="77">
        <v>59846</v>
      </c>
      <c r="F10" s="77">
        <v>75155</v>
      </c>
      <c r="G10" s="77">
        <v>80840</v>
      </c>
      <c r="H10" s="77">
        <v>75486</v>
      </c>
      <c r="I10" s="77">
        <v>78941</v>
      </c>
      <c r="J10" s="77">
        <v>88913</v>
      </c>
      <c r="K10" s="77">
        <v>83548</v>
      </c>
      <c r="L10" s="77">
        <v>83381</v>
      </c>
      <c r="M10" s="77">
        <v>82920</v>
      </c>
      <c r="N10" s="77">
        <v>72386</v>
      </c>
      <c r="O10" s="77">
        <v>59958</v>
      </c>
      <c r="P10" s="77">
        <v>39346</v>
      </c>
      <c r="Q10" s="77">
        <v>22490</v>
      </c>
      <c r="R10" s="77">
        <v>18584</v>
      </c>
      <c r="S10" s="77">
        <v>14832</v>
      </c>
      <c r="T10" s="77">
        <v>18113</v>
      </c>
      <c r="U10" s="77">
        <v>8179</v>
      </c>
      <c r="V10" s="77">
        <v>2067</v>
      </c>
      <c r="W10" s="77">
        <v>374</v>
      </c>
      <c r="X10" s="77">
        <v>53</v>
      </c>
      <c r="Y10" s="115"/>
    </row>
    <row r="11" spans="1:25" s="62" customFormat="1" ht="24" customHeight="1">
      <c r="A11" s="661"/>
      <c r="B11" s="131" t="s">
        <v>202</v>
      </c>
      <c r="C11" s="178">
        <v>999687</v>
      </c>
      <c r="D11" s="77">
        <v>44267</v>
      </c>
      <c r="E11" s="77">
        <v>54435</v>
      </c>
      <c r="F11" s="77">
        <v>68749</v>
      </c>
      <c r="G11" s="77">
        <v>73435</v>
      </c>
      <c r="H11" s="77">
        <v>69286</v>
      </c>
      <c r="I11" s="77">
        <v>76669</v>
      </c>
      <c r="J11" s="77">
        <v>91466</v>
      </c>
      <c r="K11" s="77">
        <v>85628</v>
      </c>
      <c r="L11" s="77">
        <v>84919</v>
      </c>
      <c r="M11" s="77">
        <v>84576</v>
      </c>
      <c r="N11" s="77">
        <v>74535</v>
      </c>
      <c r="O11" s="77">
        <v>64092</v>
      </c>
      <c r="P11" s="77">
        <v>43752</v>
      </c>
      <c r="Q11" s="77">
        <v>26630</v>
      </c>
      <c r="R11" s="77">
        <v>23116</v>
      </c>
      <c r="S11" s="77">
        <v>15627</v>
      </c>
      <c r="T11" s="77">
        <v>10459</v>
      </c>
      <c r="U11" s="77">
        <v>5520</v>
      </c>
      <c r="V11" s="77">
        <v>1962</v>
      </c>
      <c r="W11" s="77">
        <v>491</v>
      </c>
      <c r="X11" s="77">
        <v>73</v>
      </c>
      <c r="Y11" s="115"/>
    </row>
    <row r="12" spans="1:25" s="115" customFormat="1" ht="24" customHeight="1">
      <c r="A12" s="625" t="s">
        <v>384</v>
      </c>
      <c r="B12" s="131" t="s">
        <v>200</v>
      </c>
      <c r="C12" s="178">
        <v>2030161</v>
      </c>
      <c r="D12" s="77">
        <v>92691</v>
      </c>
      <c r="E12" s="77">
        <v>110557</v>
      </c>
      <c r="F12" s="77">
        <v>137734</v>
      </c>
      <c r="G12" s="77">
        <v>155831</v>
      </c>
      <c r="H12" s="77">
        <v>148067</v>
      </c>
      <c r="I12" s="77">
        <v>148118</v>
      </c>
      <c r="J12" s="77">
        <v>182112</v>
      </c>
      <c r="K12" s="77">
        <v>171448</v>
      </c>
      <c r="L12" s="77">
        <v>169454</v>
      </c>
      <c r="M12" s="77">
        <v>166348</v>
      </c>
      <c r="N12" s="77">
        <v>152359</v>
      </c>
      <c r="O12" s="77">
        <v>128114</v>
      </c>
      <c r="P12" s="77">
        <v>93062</v>
      </c>
      <c r="Q12" s="77">
        <v>51371</v>
      </c>
      <c r="R12" s="77">
        <v>43463</v>
      </c>
      <c r="S12" s="77">
        <v>30729</v>
      </c>
      <c r="T12" s="77">
        <v>28123</v>
      </c>
      <c r="U12" s="77">
        <v>15057</v>
      </c>
      <c r="V12" s="77">
        <v>4468</v>
      </c>
      <c r="W12" s="77">
        <v>900</v>
      </c>
      <c r="X12" s="77">
        <v>155</v>
      </c>
      <c r="Y12" s="62"/>
    </row>
    <row r="13" spans="1:25" s="115" customFormat="1" ht="24" customHeight="1">
      <c r="A13" s="661"/>
      <c r="B13" s="131" t="s">
        <v>201</v>
      </c>
      <c r="C13" s="178">
        <v>1020819</v>
      </c>
      <c r="D13" s="77">
        <v>48071</v>
      </c>
      <c r="E13" s="77">
        <v>58010</v>
      </c>
      <c r="F13" s="77">
        <v>72040</v>
      </c>
      <c r="G13" s="77">
        <v>81288</v>
      </c>
      <c r="H13" s="77">
        <v>77559</v>
      </c>
      <c r="I13" s="77">
        <v>75718</v>
      </c>
      <c r="J13" s="77">
        <v>90026</v>
      </c>
      <c r="K13" s="77">
        <v>84780</v>
      </c>
      <c r="L13" s="77">
        <v>83624</v>
      </c>
      <c r="M13" s="77">
        <v>82174</v>
      </c>
      <c r="N13" s="77">
        <v>75025</v>
      </c>
      <c r="O13" s="77">
        <v>62011</v>
      </c>
      <c r="P13" s="77">
        <v>44087</v>
      </c>
      <c r="Q13" s="77">
        <v>23771</v>
      </c>
      <c r="R13" s="77">
        <v>19358</v>
      </c>
      <c r="S13" s="77">
        <v>14075</v>
      </c>
      <c r="T13" s="77">
        <v>17215</v>
      </c>
      <c r="U13" s="77">
        <v>9221</v>
      </c>
      <c r="V13" s="77">
        <v>2284</v>
      </c>
      <c r="W13" s="77">
        <v>410</v>
      </c>
      <c r="X13" s="77">
        <v>72</v>
      </c>
    </row>
    <row r="14" spans="1:25" s="115" customFormat="1" ht="24" customHeight="1">
      <c r="A14" s="661"/>
      <c r="B14" s="131" t="s">
        <v>202</v>
      </c>
      <c r="C14" s="178">
        <v>1009342</v>
      </c>
      <c r="D14" s="77">
        <v>44620</v>
      </c>
      <c r="E14" s="77">
        <v>52547</v>
      </c>
      <c r="F14" s="77">
        <v>65694</v>
      </c>
      <c r="G14" s="77">
        <v>74543</v>
      </c>
      <c r="H14" s="77">
        <v>70508</v>
      </c>
      <c r="I14" s="77">
        <v>72400</v>
      </c>
      <c r="J14" s="77">
        <v>92086</v>
      </c>
      <c r="K14" s="77">
        <v>86668</v>
      </c>
      <c r="L14" s="77">
        <v>85830</v>
      </c>
      <c r="M14" s="77">
        <v>84174</v>
      </c>
      <c r="N14" s="77">
        <v>77334</v>
      </c>
      <c r="O14" s="77">
        <v>66103</v>
      </c>
      <c r="P14" s="77">
        <v>48975</v>
      </c>
      <c r="Q14" s="77">
        <v>27600</v>
      </c>
      <c r="R14" s="77">
        <v>24105</v>
      </c>
      <c r="S14" s="77">
        <v>16654</v>
      </c>
      <c r="T14" s="77">
        <v>10908</v>
      </c>
      <c r="U14" s="77">
        <v>5836</v>
      </c>
      <c r="V14" s="77">
        <v>2184</v>
      </c>
      <c r="W14" s="77">
        <v>490</v>
      </c>
      <c r="X14" s="77">
        <v>83</v>
      </c>
      <c r="Y14" s="62"/>
    </row>
    <row r="15" spans="1:25" s="62" customFormat="1" ht="24" customHeight="1">
      <c r="A15" s="625" t="s">
        <v>385</v>
      </c>
      <c r="B15" s="131" t="s">
        <v>200</v>
      </c>
      <c r="C15" s="178">
        <v>2044023</v>
      </c>
      <c r="D15" s="77">
        <v>90608</v>
      </c>
      <c r="E15" s="77">
        <v>108230</v>
      </c>
      <c r="F15" s="77">
        <v>134820</v>
      </c>
      <c r="G15" s="77">
        <v>151819</v>
      </c>
      <c r="H15" s="77">
        <v>148790</v>
      </c>
      <c r="I15" s="77">
        <v>145434</v>
      </c>
      <c r="J15" s="77">
        <v>180173</v>
      </c>
      <c r="K15" s="77">
        <v>175762</v>
      </c>
      <c r="L15" s="77">
        <v>168376</v>
      </c>
      <c r="M15" s="77">
        <v>165968</v>
      </c>
      <c r="N15" s="77">
        <v>157200</v>
      </c>
      <c r="O15" s="77">
        <v>133460</v>
      </c>
      <c r="P15" s="77">
        <v>101523</v>
      </c>
      <c r="Q15" s="77">
        <v>55177</v>
      </c>
      <c r="R15" s="77">
        <v>45145</v>
      </c>
      <c r="S15" s="77">
        <v>31955</v>
      </c>
      <c r="T15" s="77">
        <v>26868</v>
      </c>
      <c r="U15" s="77">
        <v>16597</v>
      </c>
      <c r="V15" s="77">
        <v>4960</v>
      </c>
      <c r="W15" s="77">
        <v>977</v>
      </c>
      <c r="X15" s="77">
        <v>181</v>
      </c>
    </row>
    <row r="16" spans="1:25" s="115" customFormat="1" ht="24" customHeight="1">
      <c r="A16" s="661"/>
      <c r="B16" s="131" t="s">
        <v>201</v>
      </c>
      <c r="C16" s="178">
        <v>1026657</v>
      </c>
      <c r="D16" s="77">
        <v>47059</v>
      </c>
      <c r="E16" s="77">
        <v>56775</v>
      </c>
      <c r="F16" s="77">
        <v>70583</v>
      </c>
      <c r="G16" s="77">
        <v>79227</v>
      </c>
      <c r="H16" s="77">
        <v>77980</v>
      </c>
      <c r="I16" s="77">
        <v>74838</v>
      </c>
      <c r="J16" s="77">
        <v>89556</v>
      </c>
      <c r="K16" s="77">
        <v>86766</v>
      </c>
      <c r="L16" s="77">
        <v>82956</v>
      </c>
      <c r="M16" s="77">
        <v>81801</v>
      </c>
      <c r="N16" s="77">
        <v>77311</v>
      </c>
      <c r="O16" s="77">
        <v>64779</v>
      </c>
      <c r="P16" s="77">
        <v>48123</v>
      </c>
      <c r="Q16" s="77">
        <v>25596</v>
      </c>
      <c r="R16" s="77">
        <v>20209</v>
      </c>
      <c r="S16" s="77">
        <v>14011</v>
      </c>
      <c r="T16" s="77">
        <v>15688</v>
      </c>
      <c r="U16" s="77">
        <v>10233</v>
      </c>
      <c r="V16" s="77">
        <v>2624</v>
      </c>
      <c r="W16" s="77">
        <v>456</v>
      </c>
      <c r="X16" s="77">
        <v>86</v>
      </c>
      <c r="Y16" s="62"/>
    </row>
    <row r="17" spans="1:24" s="62" customFormat="1" ht="24" customHeight="1">
      <c r="A17" s="661"/>
      <c r="B17" s="131" t="s">
        <v>216</v>
      </c>
      <c r="C17" s="178">
        <v>1017366</v>
      </c>
      <c r="D17" s="77">
        <v>43549</v>
      </c>
      <c r="E17" s="77">
        <v>51455</v>
      </c>
      <c r="F17" s="77">
        <v>64237</v>
      </c>
      <c r="G17" s="77">
        <v>72592</v>
      </c>
      <c r="H17" s="77">
        <v>70810</v>
      </c>
      <c r="I17" s="77">
        <v>70596</v>
      </c>
      <c r="J17" s="77">
        <v>90617</v>
      </c>
      <c r="K17" s="77">
        <v>88996</v>
      </c>
      <c r="L17" s="77">
        <v>85420</v>
      </c>
      <c r="M17" s="77">
        <v>84167</v>
      </c>
      <c r="N17" s="77">
        <v>79889</v>
      </c>
      <c r="O17" s="77">
        <v>68681</v>
      </c>
      <c r="P17" s="77">
        <v>53400</v>
      </c>
      <c r="Q17" s="77">
        <v>29581</v>
      </c>
      <c r="R17" s="77">
        <v>24936</v>
      </c>
      <c r="S17" s="77">
        <v>17944</v>
      </c>
      <c r="T17" s="77">
        <v>11180</v>
      </c>
      <c r="U17" s="77">
        <v>6364</v>
      </c>
      <c r="V17" s="77">
        <v>2336</v>
      </c>
      <c r="W17" s="77">
        <v>521</v>
      </c>
      <c r="X17" s="77">
        <v>95</v>
      </c>
    </row>
    <row r="18" spans="1:24" s="62" customFormat="1" ht="24" customHeight="1">
      <c r="A18" s="625" t="s">
        <v>386</v>
      </c>
      <c r="B18" s="131" t="s">
        <v>200</v>
      </c>
      <c r="C18" s="178">
        <v>2058328</v>
      </c>
      <c r="D18" s="77">
        <v>90712</v>
      </c>
      <c r="E18" s="77">
        <v>106116</v>
      </c>
      <c r="F18" s="77">
        <v>129428</v>
      </c>
      <c r="G18" s="77">
        <v>149342</v>
      </c>
      <c r="H18" s="77">
        <v>151507</v>
      </c>
      <c r="I18" s="77">
        <v>141793</v>
      </c>
      <c r="J18" s="77">
        <v>175748</v>
      </c>
      <c r="K18" s="77">
        <v>181055</v>
      </c>
      <c r="L18" s="77">
        <v>167080</v>
      </c>
      <c r="M18" s="77">
        <v>166575</v>
      </c>
      <c r="N18" s="77">
        <v>160241</v>
      </c>
      <c r="O18" s="77">
        <v>138322</v>
      </c>
      <c r="P18" s="77">
        <v>108819</v>
      </c>
      <c r="Q18" s="77">
        <v>61496</v>
      </c>
      <c r="R18" s="77">
        <v>46378</v>
      </c>
      <c r="S18" s="77">
        <v>33414</v>
      </c>
      <c r="T18" s="77">
        <v>25764</v>
      </c>
      <c r="U18" s="77">
        <v>17754</v>
      </c>
      <c r="V18" s="77">
        <v>5524</v>
      </c>
      <c r="W18" s="77">
        <v>1065</v>
      </c>
      <c r="X18" s="77">
        <v>195</v>
      </c>
    </row>
    <row r="19" spans="1:24" s="62" customFormat="1" ht="24" customHeight="1">
      <c r="A19" s="661"/>
      <c r="B19" s="131" t="s">
        <v>201</v>
      </c>
      <c r="C19" s="178">
        <v>1032625</v>
      </c>
      <c r="D19" s="77">
        <v>47104</v>
      </c>
      <c r="E19" s="77">
        <v>55619</v>
      </c>
      <c r="F19" s="77">
        <v>67789</v>
      </c>
      <c r="G19" s="77">
        <v>77821</v>
      </c>
      <c r="H19" s="77">
        <v>79508</v>
      </c>
      <c r="I19" s="77">
        <v>73672</v>
      </c>
      <c r="J19" s="77">
        <v>87845</v>
      </c>
      <c r="K19" s="77">
        <v>89325</v>
      </c>
      <c r="L19" s="77">
        <v>81952</v>
      </c>
      <c r="M19" s="77">
        <v>82062</v>
      </c>
      <c r="N19" s="77">
        <v>78729</v>
      </c>
      <c r="O19" s="77">
        <v>67331</v>
      </c>
      <c r="P19" s="77">
        <v>51489</v>
      </c>
      <c r="Q19" s="77">
        <v>28649</v>
      </c>
      <c r="R19" s="77">
        <v>20809</v>
      </c>
      <c r="S19" s="77">
        <v>14324</v>
      </c>
      <c r="T19" s="77">
        <v>14031</v>
      </c>
      <c r="U19" s="77">
        <v>11004</v>
      </c>
      <c r="V19" s="77">
        <v>2963</v>
      </c>
      <c r="W19" s="77">
        <v>501</v>
      </c>
      <c r="X19" s="77">
        <v>98</v>
      </c>
    </row>
    <row r="20" spans="1:24" s="62" customFormat="1" ht="24" customHeight="1">
      <c r="A20" s="661"/>
      <c r="B20" s="131" t="s">
        <v>202</v>
      </c>
      <c r="C20" s="178">
        <v>1025703</v>
      </c>
      <c r="D20" s="77">
        <v>43608</v>
      </c>
      <c r="E20" s="77">
        <v>50497</v>
      </c>
      <c r="F20" s="77">
        <v>61639</v>
      </c>
      <c r="G20" s="77">
        <v>71521</v>
      </c>
      <c r="H20" s="77">
        <v>71999</v>
      </c>
      <c r="I20" s="77">
        <v>68121</v>
      </c>
      <c r="J20" s="77">
        <v>87903</v>
      </c>
      <c r="K20" s="77">
        <v>91730</v>
      </c>
      <c r="L20" s="77">
        <v>85128</v>
      </c>
      <c r="M20" s="77">
        <v>84513</v>
      </c>
      <c r="N20" s="77">
        <v>81512</v>
      </c>
      <c r="O20" s="77">
        <v>70991</v>
      </c>
      <c r="P20" s="77">
        <v>57330</v>
      </c>
      <c r="Q20" s="77">
        <v>32847</v>
      </c>
      <c r="R20" s="77">
        <v>25569</v>
      </c>
      <c r="S20" s="77">
        <v>19090</v>
      </c>
      <c r="T20" s="77">
        <v>11733</v>
      </c>
      <c r="U20" s="77">
        <v>6750</v>
      </c>
      <c r="V20" s="77">
        <v>2561</v>
      </c>
      <c r="W20" s="77">
        <v>564</v>
      </c>
      <c r="X20" s="77">
        <v>97</v>
      </c>
    </row>
    <row r="21" spans="1:24" s="62" customFormat="1" ht="24" customHeight="1">
      <c r="A21" s="625" t="s">
        <v>387</v>
      </c>
      <c r="B21" s="131" t="s">
        <v>200</v>
      </c>
      <c r="C21" s="178">
        <v>2105780</v>
      </c>
      <c r="D21" s="77">
        <v>104442</v>
      </c>
      <c r="E21" s="77">
        <v>102200</v>
      </c>
      <c r="F21" s="77">
        <v>120212</v>
      </c>
      <c r="G21" s="77">
        <v>149387</v>
      </c>
      <c r="H21" s="77">
        <v>153132</v>
      </c>
      <c r="I21" s="77">
        <v>146990</v>
      </c>
      <c r="J21" s="77">
        <v>178281</v>
      </c>
      <c r="K21" s="77">
        <v>190335</v>
      </c>
      <c r="L21" s="77">
        <v>167262</v>
      </c>
      <c r="M21" s="77">
        <v>167614</v>
      </c>
      <c r="N21" s="77">
        <v>163343</v>
      </c>
      <c r="O21" s="77">
        <v>142050</v>
      </c>
      <c r="P21" s="77">
        <v>116902</v>
      </c>
      <c r="Q21" s="77">
        <v>70661</v>
      </c>
      <c r="R21" s="77">
        <v>46106</v>
      </c>
      <c r="S21" s="77">
        <v>35467</v>
      </c>
      <c r="T21" s="77">
        <v>24853</v>
      </c>
      <c r="U21" s="77">
        <v>18719</v>
      </c>
      <c r="V21" s="77">
        <v>6359</v>
      </c>
      <c r="W21" s="77">
        <v>1246</v>
      </c>
      <c r="X21" s="77">
        <v>219</v>
      </c>
    </row>
    <row r="22" spans="1:24" s="62" customFormat="1" ht="24" customHeight="1">
      <c r="A22" s="661"/>
      <c r="B22" s="131" t="s">
        <v>201</v>
      </c>
      <c r="C22" s="178">
        <v>1053001</v>
      </c>
      <c r="D22" s="77">
        <v>54068</v>
      </c>
      <c r="E22" s="77">
        <v>53424</v>
      </c>
      <c r="F22" s="77">
        <v>63023</v>
      </c>
      <c r="G22" s="77">
        <v>77914</v>
      </c>
      <c r="H22" s="77">
        <v>80011</v>
      </c>
      <c r="I22" s="77">
        <v>75864</v>
      </c>
      <c r="J22" s="77">
        <v>88669</v>
      </c>
      <c r="K22" s="77">
        <v>93726</v>
      </c>
      <c r="L22" s="77">
        <v>82201</v>
      </c>
      <c r="M22" s="77">
        <v>82331</v>
      </c>
      <c r="N22" s="77">
        <v>80067</v>
      </c>
      <c r="O22" s="77">
        <v>69124</v>
      </c>
      <c r="P22" s="77">
        <v>55587</v>
      </c>
      <c r="Q22" s="77">
        <v>32918</v>
      </c>
      <c r="R22" s="77">
        <v>20694</v>
      </c>
      <c r="S22" s="77">
        <v>15219</v>
      </c>
      <c r="T22" s="77">
        <v>12414</v>
      </c>
      <c r="U22" s="77">
        <v>11533</v>
      </c>
      <c r="V22" s="77">
        <v>3510</v>
      </c>
      <c r="W22" s="77">
        <v>590</v>
      </c>
      <c r="X22" s="77">
        <v>114</v>
      </c>
    </row>
    <row r="23" spans="1:24" s="62" customFormat="1" ht="24" customHeight="1">
      <c r="A23" s="661"/>
      <c r="B23" s="131" t="s">
        <v>202</v>
      </c>
      <c r="C23" s="178">
        <v>1052779</v>
      </c>
      <c r="D23" s="77">
        <v>50374</v>
      </c>
      <c r="E23" s="77">
        <v>48776</v>
      </c>
      <c r="F23" s="77">
        <v>57189</v>
      </c>
      <c r="G23" s="77">
        <v>71473</v>
      </c>
      <c r="H23" s="77">
        <v>73121</v>
      </c>
      <c r="I23" s="77">
        <v>71126</v>
      </c>
      <c r="J23" s="77">
        <v>89612</v>
      </c>
      <c r="K23" s="77">
        <v>96609</v>
      </c>
      <c r="L23" s="77">
        <v>85061</v>
      </c>
      <c r="M23" s="77">
        <v>85283</v>
      </c>
      <c r="N23" s="77">
        <v>83276</v>
      </c>
      <c r="O23" s="77">
        <v>72926</v>
      </c>
      <c r="P23" s="77">
        <v>61315</v>
      </c>
      <c r="Q23" s="77">
        <v>37743</v>
      </c>
      <c r="R23" s="77">
        <v>25412</v>
      </c>
      <c r="S23" s="77">
        <v>20248</v>
      </c>
      <c r="T23" s="77">
        <v>12439</v>
      </c>
      <c r="U23" s="77">
        <v>7186</v>
      </c>
      <c r="V23" s="77">
        <v>2849</v>
      </c>
      <c r="W23" s="77">
        <v>656</v>
      </c>
      <c r="X23" s="77">
        <v>105</v>
      </c>
    </row>
    <row r="24" spans="1:24" s="62" customFormat="1" ht="24" customHeight="1">
      <c r="A24" s="625" t="s">
        <v>388</v>
      </c>
      <c r="B24" s="131" t="s">
        <v>200</v>
      </c>
      <c r="C24" s="178">
        <v>2147763</v>
      </c>
      <c r="D24" s="77">
        <v>111245</v>
      </c>
      <c r="E24" s="77">
        <v>102460</v>
      </c>
      <c r="F24" s="77">
        <v>115602</v>
      </c>
      <c r="G24" s="77">
        <v>144911</v>
      </c>
      <c r="H24" s="77">
        <v>155656</v>
      </c>
      <c r="I24" s="77">
        <v>153175</v>
      </c>
      <c r="J24" s="77">
        <v>172718</v>
      </c>
      <c r="K24" s="77">
        <v>194917</v>
      </c>
      <c r="L24" s="77">
        <v>174222</v>
      </c>
      <c r="M24" s="77">
        <v>168787</v>
      </c>
      <c r="N24" s="77">
        <v>166285</v>
      </c>
      <c r="O24" s="77">
        <v>145564</v>
      </c>
      <c r="P24" s="77">
        <v>122796</v>
      </c>
      <c r="Q24" s="77">
        <v>82803</v>
      </c>
      <c r="R24" s="77">
        <v>46971</v>
      </c>
      <c r="S24" s="77">
        <v>37570</v>
      </c>
      <c r="T24" s="77">
        <v>24426</v>
      </c>
      <c r="U24" s="77">
        <v>18981</v>
      </c>
      <c r="V24" s="77">
        <v>6990</v>
      </c>
      <c r="W24" s="77">
        <v>1454</v>
      </c>
      <c r="X24" s="77">
        <v>230</v>
      </c>
    </row>
    <row r="25" spans="1:24" s="62" customFormat="1" ht="24" customHeight="1">
      <c r="A25" s="661"/>
      <c r="B25" s="131" t="s">
        <v>201</v>
      </c>
      <c r="C25" s="178">
        <v>1071564</v>
      </c>
      <c r="D25" s="77">
        <v>57723</v>
      </c>
      <c r="E25" s="77">
        <v>53361</v>
      </c>
      <c r="F25" s="77">
        <v>60608</v>
      </c>
      <c r="G25" s="77">
        <v>75552</v>
      </c>
      <c r="H25" s="77">
        <v>81203</v>
      </c>
      <c r="I25" s="77">
        <v>78916</v>
      </c>
      <c r="J25" s="77">
        <v>85956</v>
      </c>
      <c r="K25" s="77">
        <v>95669</v>
      </c>
      <c r="L25" s="77">
        <v>85735</v>
      </c>
      <c r="M25" s="77">
        <v>83002</v>
      </c>
      <c r="N25" s="77">
        <v>81392</v>
      </c>
      <c r="O25" s="77">
        <v>70736</v>
      </c>
      <c r="P25" s="77">
        <v>58369</v>
      </c>
      <c r="Q25" s="77">
        <v>38633</v>
      </c>
      <c r="R25" s="77">
        <v>21176</v>
      </c>
      <c r="S25" s="77">
        <v>16149</v>
      </c>
      <c r="T25" s="77">
        <v>11232</v>
      </c>
      <c r="U25" s="77">
        <v>11440</v>
      </c>
      <c r="V25" s="77">
        <v>3885</v>
      </c>
      <c r="W25" s="77">
        <v>704</v>
      </c>
      <c r="X25" s="77">
        <v>123</v>
      </c>
    </row>
    <row r="26" spans="1:24" s="62" customFormat="1" ht="24" customHeight="1">
      <c r="A26" s="661"/>
      <c r="B26" s="131" t="s">
        <v>202</v>
      </c>
      <c r="C26" s="178">
        <v>1076199</v>
      </c>
      <c r="D26" s="77">
        <v>53522</v>
      </c>
      <c r="E26" s="77">
        <v>49099</v>
      </c>
      <c r="F26" s="77">
        <v>54994</v>
      </c>
      <c r="G26" s="77">
        <v>69359</v>
      </c>
      <c r="H26" s="77">
        <v>74453</v>
      </c>
      <c r="I26" s="77">
        <v>74259</v>
      </c>
      <c r="J26" s="77">
        <v>86762</v>
      </c>
      <c r="K26" s="77">
        <v>99248</v>
      </c>
      <c r="L26" s="77">
        <v>88487</v>
      </c>
      <c r="M26" s="77">
        <v>85785</v>
      </c>
      <c r="N26" s="77">
        <v>84893</v>
      </c>
      <c r="O26" s="77">
        <v>74828</v>
      </c>
      <c r="P26" s="77">
        <v>64427</v>
      </c>
      <c r="Q26" s="77">
        <v>44170</v>
      </c>
      <c r="R26" s="77">
        <v>25795</v>
      </c>
      <c r="S26" s="77">
        <v>21421</v>
      </c>
      <c r="T26" s="77">
        <v>13194</v>
      </c>
      <c r="U26" s="77">
        <v>7541</v>
      </c>
      <c r="V26" s="77">
        <v>3105</v>
      </c>
      <c r="W26" s="77">
        <v>750</v>
      </c>
      <c r="X26" s="77">
        <v>107</v>
      </c>
    </row>
    <row r="27" spans="1:24" s="62" customFormat="1" ht="24" customHeight="1">
      <c r="A27" s="662" t="s">
        <v>389</v>
      </c>
      <c r="B27" s="131" t="s">
        <v>200</v>
      </c>
      <c r="C27" s="178">
        <v>2188017</v>
      </c>
      <c r="D27" s="77">
        <v>113184</v>
      </c>
      <c r="E27" s="77">
        <v>106424</v>
      </c>
      <c r="F27" s="77">
        <v>112041</v>
      </c>
      <c r="G27" s="77">
        <v>138989</v>
      </c>
      <c r="H27" s="77">
        <v>158198</v>
      </c>
      <c r="I27" s="77">
        <v>158479</v>
      </c>
      <c r="J27" s="77">
        <v>168211</v>
      </c>
      <c r="K27" s="77">
        <v>202008</v>
      </c>
      <c r="L27" s="77">
        <v>179184</v>
      </c>
      <c r="M27" s="77">
        <v>170852</v>
      </c>
      <c r="N27" s="77">
        <v>166021</v>
      </c>
      <c r="O27" s="77">
        <v>151286</v>
      </c>
      <c r="P27" s="77">
        <v>127136</v>
      </c>
      <c r="Q27" s="77">
        <v>93719</v>
      </c>
      <c r="R27" s="77">
        <v>49630</v>
      </c>
      <c r="S27" s="77">
        <v>39340</v>
      </c>
      <c r="T27" s="77">
        <v>25044</v>
      </c>
      <c r="U27" s="77">
        <v>18795</v>
      </c>
      <c r="V27" s="77">
        <v>7598</v>
      </c>
      <c r="W27" s="77">
        <v>1616</v>
      </c>
      <c r="X27" s="77">
        <v>262</v>
      </c>
    </row>
    <row r="28" spans="1:24" s="62" customFormat="1" ht="24" customHeight="1">
      <c r="A28" s="662"/>
      <c r="B28" s="131" t="s">
        <v>201</v>
      </c>
      <c r="C28" s="307">
        <v>1089619</v>
      </c>
      <c r="D28" s="307">
        <v>58886</v>
      </c>
      <c r="E28" s="307">
        <v>55129</v>
      </c>
      <c r="F28" s="307">
        <v>58904</v>
      </c>
      <c r="G28" s="307">
        <v>72591</v>
      </c>
      <c r="H28" s="307">
        <v>82146</v>
      </c>
      <c r="I28" s="307">
        <v>81747</v>
      </c>
      <c r="J28" s="307">
        <v>83892</v>
      </c>
      <c r="K28" s="307">
        <v>99141</v>
      </c>
      <c r="L28" s="307">
        <v>88299</v>
      </c>
      <c r="M28" s="307">
        <v>83665</v>
      </c>
      <c r="N28" s="307">
        <v>81181</v>
      </c>
      <c r="O28" s="307">
        <v>73487</v>
      </c>
      <c r="P28" s="307">
        <v>60479</v>
      </c>
      <c r="Q28" s="307">
        <v>43693</v>
      </c>
      <c r="R28" s="307">
        <v>22605</v>
      </c>
      <c r="S28" s="307">
        <v>16932</v>
      </c>
      <c r="T28" s="307">
        <v>10759</v>
      </c>
      <c r="U28" s="307">
        <v>10839</v>
      </c>
      <c r="V28" s="307">
        <v>4328</v>
      </c>
      <c r="W28" s="307">
        <v>776</v>
      </c>
      <c r="X28" s="307">
        <v>140</v>
      </c>
    </row>
    <row r="29" spans="1:24" s="62" customFormat="1" ht="24" customHeight="1">
      <c r="A29" s="662"/>
      <c r="B29" s="131" t="s">
        <v>202</v>
      </c>
      <c r="C29" s="178">
        <v>1098398</v>
      </c>
      <c r="D29" s="77">
        <v>54298</v>
      </c>
      <c r="E29" s="77">
        <v>51295</v>
      </c>
      <c r="F29" s="77">
        <v>53137</v>
      </c>
      <c r="G29" s="77">
        <v>66398</v>
      </c>
      <c r="H29" s="77">
        <v>76052</v>
      </c>
      <c r="I29" s="77">
        <v>76732</v>
      </c>
      <c r="J29" s="77">
        <v>84319</v>
      </c>
      <c r="K29" s="77">
        <v>102867</v>
      </c>
      <c r="L29" s="77">
        <v>90885</v>
      </c>
      <c r="M29" s="77">
        <v>87187</v>
      </c>
      <c r="N29" s="77">
        <v>84840</v>
      </c>
      <c r="O29" s="77">
        <v>77799</v>
      </c>
      <c r="P29" s="77">
        <v>66657</v>
      </c>
      <c r="Q29" s="77">
        <v>50026</v>
      </c>
      <c r="R29" s="77">
        <v>27025</v>
      </c>
      <c r="S29" s="77">
        <v>22408</v>
      </c>
      <c r="T29" s="77">
        <v>14285</v>
      </c>
      <c r="U29" s="77">
        <v>7956</v>
      </c>
      <c r="V29" s="77">
        <v>3270</v>
      </c>
      <c r="W29" s="77">
        <v>840</v>
      </c>
      <c r="X29" s="77">
        <v>122</v>
      </c>
    </row>
    <row r="30" spans="1:24" s="62" customFormat="1" ht="24" customHeight="1">
      <c r="A30" s="662" t="s">
        <v>366</v>
      </c>
      <c r="B30" s="131" t="s">
        <v>200</v>
      </c>
      <c r="C30" s="178">
        <v>2220872</v>
      </c>
      <c r="D30" s="77">
        <v>117041</v>
      </c>
      <c r="E30" s="77">
        <v>107324</v>
      </c>
      <c r="F30" s="77">
        <v>110059</v>
      </c>
      <c r="G30" s="77">
        <v>136278</v>
      </c>
      <c r="H30" s="77">
        <v>154612</v>
      </c>
      <c r="I30" s="77">
        <v>159369</v>
      </c>
      <c r="J30" s="77">
        <v>167136</v>
      </c>
      <c r="K30" s="77">
        <v>204187</v>
      </c>
      <c r="L30" s="77">
        <v>186199</v>
      </c>
      <c r="M30" s="77">
        <v>170671</v>
      </c>
      <c r="N30" s="77">
        <v>165996</v>
      </c>
      <c r="O30" s="77">
        <v>156218</v>
      </c>
      <c r="P30" s="77">
        <v>132569</v>
      </c>
      <c r="Q30" s="77">
        <v>103298</v>
      </c>
      <c r="R30" s="77">
        <v>53945</v>
      </c>
      <c r="S30" s="77">
        <v>41161</v>
      </c>
      <c r="T30" s="77">
        <v>26266</v>
      </c>
      <c r="U30" s="77">
        <v>18034</v>
      </c>
      <c r="V30" s="77">
        <v>8457</v>
      </c>
      <c r="W30" s="77">
        <v>1789</v>
      </c>
      <c r="X30" s="77">
        <v>263</v>
      </c>
    </row>
    <row r="31" spans="1:24" s="62" customFormat="1" ht="24" customHeight="1">
      <c r="A31" s="662"/>
      <c r="B31" s="131" t="s">
        <v>201</v>
      </c>
      <c r="C31" s="307">
        <v>1104073</v>
      </c>
      <c r="D31" s="307">
        <v>60801</v>
      </c>
      <c r="E31" s="307">
        <v>55717</v>
      </c>
      <c r="F31" s="307">
        <v>57777</v>
      </c>
      <c r="G31" s="307">
        <v>71272</v>
      </c>
      <c r="H31" s="307">
        <v>80255</v>
      </c>
      <c r="I31" s="307">
        <v>82003</v>
      </c>
      <c r="J31" s="307">
        <v>83636</v>
      </c>
      <c r="K31" s="307">
        <v>100208</v>
      </c>
      <c r="L31" s="307">
        <v>91638</v>
      </c>
      <c r="M31" s="307">
        <v>83628</v>
      </c>
      <c r="N31" s="307">
        <v>80983</v>
      </c>
      <c r="O31" s="307">
        <v>75752</v>
      </c>
      <c r="P31" s="307">
        <v>63241</v>
      </c>
      <c r="Q31" s="307">
        <v>48202</v>
      </c>
      <c r="R31" s="307">
        <v>24612</v>
      </c>
      <c r="S31" s="307">
        <v>17795</v>
      </c>
      <c r="T31" s="307">
        <v>10839</v>
      </c>
      <c r="U31" s="307">
        <v>9836</v>
      </c>
      <c r="V31" s="307">
        <v>4878</v>
      </c>
      <c r="W31" s="307">
        <v>872</v>
      </c>
      <c r="X31" s="307">
        <v>128</v>
      </c>
    </row>
    <row r="32" spans="1:24" s="62" customFormat="1" ht="24" customHeight="1" thickBot="1">
      <c r="A32" s="663"/>
      <c r="B32" s="204" t="s">
        <v>202</v>
      </c>
      <c r="C32" s="310">
        <v>1116799</v>
      </c>
      <c r="D32" s="82">
        <v>56240</v>
      </c>
      <c r="E32" s="82">
        <v>51607</v>
      </c>
      <c r="F32" s="82">
        <v>52282</v>
      </c>
      <c r="G32" s="82">
        <v>65006</v>
      </c>
      <c r="H32" s="82">
        <v>74357</v>
      </c>
      <c r="I32" s="82">
        <v>77366</v>
      </c>
      <c r="J32" s="82">
        <v>83500</v>
      </c>
      <c r="K32" s="82">
        <v>103979</v>
      </c>
      <c r="L32" s="82">
        <v>94561</v>
      </c>
      <c r="M32" s="82">
        <v>87043</v>
      </c>
      <c r="N32" s="82">
        <v>85013</v>
      </c>
      <c r="O32" s="82">
        <v>80466</v>
      </c>
      <c r="P32" s="82">
        <v>69328</v>
      </c>
      <c r="Q32" s="82">
        <v>55096</v>
      </c>
      <c r="R32" s="82">
        <v>29333</v>
      </c>
      <c r="S32" s="82">
        <v>23366</v>
      </c>
      <c r="T32" s="82">
        <v>15427</v>
      </c>
      <c r="U32" s="82">
        <v>8198</v>
      </c>
      <c r="V32" s="82">
        <v>3579</v>
      </c>
      <c r="W32" s="82">
        <v>917</v>
      </c>
      <c r="X32" s="82">
        <v>135</v>
      </c>
    </row>
    <row r="33" spans="1:24" s="62" customFormat="1" ht="15" customHeight="1">
      <c r="A33" s="88" t="s">
        <v>173</v>
      </c>
      <c r="B33" s="80"/>
      <c r="C33" s="80"/>
      <c r="D33" s="80"/>
      <c r="E33" s="80"/>
      <c r="F33" s="80"/>
      <c r="G33" s="80"/>
      <c r="L33" s="80" t="s">
        <v>116</v>
      </c>
    </row>
    <row r="34" spans="1:24" s="62" customFormat="1" ht="18.95" customHeight="1"/>
    <row r="35" spans="1:24" s="62" customFormat="1" ht="18.95" customHeight="1"/>
    <row r="36" spans="1:24" s="62" customFormat="1" ht="18.95" customHeight="1">
      <c r="A36" s="100"/>
      <c r="B36" s="52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S36" s="115"/>
      <c r="T36" s="202"/>
      <c r="W36" s="203"/>
    </row>
    <row r="37" spans="1:24" s="62" customFormat="1" ht="18.95" customHeight="1">
      <c r="A37" s="100"/>
      <c r="B37" s="52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</row>
    <row r="38" spans="1:24" s="62" customFormat="1" ht="18.95" customHeight="1">
      <c r="A38" s="100"/>
      <c r="B38" s="52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</row>
    <row r="39" spans="1:24" s="62" customFormat="1" ht="15.95" customHeight="1">
      <c r="A39" s="100"/>
      <c r="B39" s="52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1:24" s="62" customFormat="1" ht="21.95" customHeight="1">
      <c r="A40" s="100"/>
      <c r="B40" s="52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</row>
    <row r="41" spans="1:24" s="62" customFormat="1" ht="21.95" customHeight="1">
      <c r="A41" s="100"/>
      <c r="B41" s="52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</row>
    <row r="42" spans="1:24" s="62" customFormat="1" ht="21.95" customHeight="1">
      <c r="A42" s="100"/>
      <c r="B42" s="52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</row>
    <row r="43" spans="1:24" s="62" customFormat="1" ht="21.95" customHeight="1">
      <c r="A43" s="100"/>
      <c r="B43" s="52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</row>
    <row r="44" spans="1:24" s="62" customFormat="1" ht="21.95" customHeight="1">
      <c r="A44" s="100"/>
      <c r="B44" s="52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</row>
    <row r="45" spans="1:24" s="62" customFormat="1" ht="21.95" customHeight="1">
      <c r="A45" s="100"/>
      <c r="B45" s="52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</row>
    <row r="46" spans="1:24" s="62" customFormat="1" ht="21.95" customHeight="1">
      <c r="A46" s="100"/>
      <c r="B46" s="52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</row>
    <row r="47" spans="1:24" s="62" customFormat="1" ht="21.95" customHeight="1">
      <c r="A47" s="100"/>
      <c r="B47" s="52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</row>
    <row r="48" spans="1:24" s="62" customFormat="1" ht="21.95" customHeight="1">
      <c r="A48" s="100"/>
      <c r="B48" s="52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</row>
    <row r="49" spans="1:24" s="62" customFormat="1" ht="21.95" customHeight="1">
      <c r="A49" s="100"/>
      <c r="B49" s="52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</row>
    <row r="50" spans="1:24" s="62" customFormat="1" ht="21.95" customHeight="1">
      <c r="A50" s="100"/>
      <c r="B50" s="52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</row>
    <row r="51" spans="1:24" s="62" customFormat="1" ht="21.95" customHeight="1">
      <c r="A51" s="100"/>
      <c r="B51" s="52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</row>
    <row r="52" spans="1:24" s="62" customFormat="1" ht="21.95" customHeight="1">
      <c r="A52" s="100"/>
      <c r="B52" s="52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</row>
    <row r="53" spans="1:24" s="62" customFormat="1" ht="21.95" customHeight="1">
      <c r="A53" s="100"/>
      <c r="B53" s="52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</row>
    <row r="54" spans="1:24" s="62" customFormat="1" ht="21.95" customHeight="1">
      <c r="A54" s="100"/>
      <c r="B54" s="52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</row>
    <row r="55" spans="1:24" s="62" customFormat="1" ht="21.95" customHeight="1">
      <c r="A55" s="100"/>
      <c r="B55" s="52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</row>
    <row r="56" spans="1:24" s="62" customFormat="1" ht="21.95" customHeight="1">
      <c r="A56" s="100"/>
      <c r="B56" s="52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</row>
    <row r="57" spans="1:24" s="62" customFormat="1" ht="21.95" customHeight="1">
      <c r="A57" s="100"/>
      <c r="B57" s="52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</row>
    <row r="58" spans="1:24" s="62" customFormat="1" ht="21.95" customHeight="1">
      <c r="A58" s="100"/>
      <c r="B58" s="52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</row>
    <row r="59" spans="1:24" s="62" customFormat="1" ht="21.95" customHeight="1">
      <c r="A59" s="100"/>
      <c r="B59" s="52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</row>
  </sheetData>
  <sheetProtection selectLockedCells="1" selectUnlockedCells="1"/>
  <mergeCells count="11">
    <mergeCell ref="A15:A17"/>
    <mergeCell ref="A2:K2"/>
    <mergeCell ref="L2:X2"/>
    <mergeCell ref="A6:A8"/>
    <mergeCell ref="A9:A11"/>
    <mergeCell ref="A12:A14"/>
    <mergeCell ref="A18:A20"/>
    <mergeCell ref="A21:A23"/>
    <mergeCell ref="A24:A26"/>
    <mergeCell ref="A27:A29"/>
    <mergeCell ref="A30:A32"/>
  </mergeCells>
  <phoneticPr fontId="19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工作表6">
    <tabColor theme="9" tint="0.79998168889431442"/>
  </sheetPr>
  <dimension ref="A1:AB583"/>
  <sheetViews>
    <sheetView showGridLines="0" view="pageBreakPreview" zoomScaleNormal="120" zoomScaleSheetLayoutView="100" workbookViewId="0">
      <pane xSplit="2" ySplit="5" topLeftCell="C6" activePane="bottomRight" state="frozen"/>
      <selection activeCell="A18" sqref="A18"/>
      <selection pane="topRight" activeCell="A18" sqref="A18"/>
      <selection pane="bottomLeft" activeCell="A18" sqref="A18"/>
      <selection pane="bottomRight" activeCell="AB24" sqref="AB24"/>
    </sheetView>
  </sheetViews>
  <sheetFormatPr defaultColWidth="10.625" defaultRowHeight="21.95" customHeight="1"/>
  <cols>
    <col min="1" max="1" width="14.625" style="44" customWidth="1"/>
    <col min="2" max="2" width="7.625" style="35" customWidth="1"/>
    <col min="3" max="3" width="8.375" style="37" customWidth="1"/>
    <col min="4" max="11" width="7.375" style="37" customWidth="1"/>
    <col min="12" max="17" width="7.125" style="37" customWidth="1"/>
    <col min="18" max="23" width="6.625" style="37" customWidth="1"/>
    <col min="24" max="25" width="7.375" style="37" customWidth="1"/>
    <col min="26" max="16384" width="10.625" style="39"/>
  </cols>
  <sheetData>
    <row r="1" spans="1:28" s="149" customFormat="1" ht="17.100000000000001" customHeight="1">
      <c r="A1" s="146" t="s">
        <v>310</v>
      </c>
      <c r="B1" s="146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8" t="s">
        <v>0</v>
      </c>
      <c r="Y1" s="148"/>
    </row>
    <row r="2" spans="1:28" s="196" customFormat="1" ht="21.95" customHeight="1">
      <c r="A2" s="664" t="s">
        <v>348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 t="s">
        <v>60</v>
      </c>
      <c r="M2" s="664"/>
      <c r="N2" s="664"/>
      <c r="O2" s="664"/>
      <c r="P2" s="664"/>
      <c r="Q2" s="664"/>
      <c r="R2" s="664"/>
      <c r="S2" s="664"/>
      <c r="T2" s="664"/>
      <c r="U2" s="664"/>
      <c r="V2" s="664"/>
      <c r="W2" s="664"/>
      <c r="X2" s="664"/>
      <c r="Y2" s="195"/>
    </row>
    <row r="3" spans="1:28" s="157" customFormat="1" ht="14.1" customHeight="1" thickBot="1">
      <c r="A3" s="150"/>
      <c r="B3" s="151"/>
      <c r="C3" s="152"/>
      <c r="D3" s="152"/>
      <c r="E3" s="152"/>
      <c r="F3" s="152"/>
      <c r="G3" s="152"/>
      <c r="H3" s="152"/>
      <c r="I3" s="152"/>
      <c r="J3" s="153"/>
      <c r="K3" s="154" t="s">
        <v>157</v>
      </c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5" t="s">
        <v>10</v>
      </c>
      <c r="Y3" s="156"/>
    </row>
    <row r="4" spans="1:28" s="166" customFormat="1" ht="26.1" customHeight="1">
      <c r="A4" s="158" t="s">
        <v>312</v>
      </c>
      <c r="B4" s="159" t="s">
        <v>180</v>
      </c>
      <c r="C4" s="160" t="s">
        <v>181</v>
      </c>
      <c r="D4" s="161" t="s">
        <v>182</v>
      </c>
      <c r="E4" s="162" t="s">
        <v>183</v>
      </c>
      <c r="F4" s="162" t="s">
        <v>184</v>
      </c>
      <c r="G4" s="162" t="s">
        <v>185</v>
      </c>
      <c r="H4" s="163" t="s">
        <v>186</v>
      </c>
      <c r="I4" s="163" t="s">
        <v>197</v>
      </c>
      <c r="J4" s="163" t="s">
        <v>187</v>
      </c>
      <c r="K4" s="162" t="s">
        <v>188</v>
      </c>
      <c r="L4" s="163" t="s">
        <v>189</v>
      </c>
      <c r="M4" s="162" t="s">
        <v>190</v>
      </c>
      <c r="N4" s="163" t="s">
        <v>191</v>
      </c>
      <c r="O4" s="163" t="s">
        <v>192</v>
      </c>
      <c r="P4" s="163" t="s">
        <v>193</v>
      </c>
      <c r="Q4" s="163" t="s">
        <v>194</v>
      </c>
      <c r="R4" s="163" t="s">
        <v>195</v>
      </c>
      <c r="S4" s="162" t="s">
        <v>196</v>
      </c>
      <c r="T4" s="162" t="s">
        <v>206</v>
      </c>
      <c r="U4" s="163" t="s">
        <v>207</v>
      </c>
      <c r="V4" s="162" t="s">
        <v>208</v>
      </c>
      <c r="W4" s="162" t="s">
        <v>209</v>
      </c>
      <c r="X4" s="164" t="s">
        <v>210</v>
      </c>
      <c r="Y4" s="165"/>
    </row>
    <row r="5" spans="1:28" s="172" customFormat="1" ht="26.1" customHeight="1" thickBot="1">
      <c r="A5" s="167" t="s">
        <v>61</v>
      </c>
      <c r="B5" s="168" t="s">
        <v>37</v>
      </c>
      <c r="C5" s="169" t="s">
        <v>38</v>
      </c>
      <c r="D5" s="170" t="s">
        <v>39</v>
      </c>
      <c r="E5" s="170" t="s">
        <v>40</v>
      </c>
      <c r="F5" s="170" t="s">
        <v>41</v>
      </c>
      <c r="G5" s="170" t="s">
        <v>42</v>
      </c>
      <c r="H5" s="169" t="s">
        <v>43</v>
      </c>
      <c r="I5" s="169" t="s">
        <v>44</v>
      </c>
      <c r="J5" s="169" t="s">
        <v>45</v>
      </c>
      <c r="K5" s="170" t="s">
        <v>46</v>
      </c>
      <c r="L5" s="169" t="s">
        <v>47</v>
      </c>
      <c r="M5" s="170" t="s">
        <v>48</v>
      </c>
      <c r="N5" s="169" t="s">
        <v>49</v>
      </c>
      <c r="O5" s="169" t="s">
        <v>50</v>
      </c>
      <c r="P5" s="169" t="s">
        <v>51</v>
      </c>
      <c r="Q5" s="169" t="s">
        <v>52</v>
      </c>
      <c r="R5" s="169" t="s">
        <v>53</v>
      </c>
      <c r="S5" s="170" t="s">
        <v>54</v>
      </c>
      <c r="T5" s="170" t="s">
        <v>55</v>
      </c>
      <c r="U5" s="169" t="s">
        <v>56</v>
      </c>
      <c r="V5" s="170" t="s">
        <v>57</v>
      </c>
      <c r="W5" s="170" t="s">
        <v>58</v>
      </c>
      <c r="X5" s="171" t="s">
        <v>59</v>
      </c>
      <c r="Y5" s="165"/>
    </row>
    <row r="6" spans="1:28" s="157" customFormat="1" ht="15.95" customHeight="1">
      <c r="A6" s="665" t="s">
        <v>400</v>
      </c>
      <c r="B6" s="173" t="s">
        <v>200</v>
      </c>
      <c r="C6" s="294">
        <f t="shared" ref="C6:C12" si="0">SUM(D6:X6)</f>
        <v>2249037</v>
      </c>
      <c r="D6" s="174">
        <f>SUM(D9,D12,D15,D18,D21,D24,D27,D30,D33,D36,D39,D42,D45)</f>
        <v>115649</v>
      </c>
      <c r="E6" s="174">
        <f>SUM(E9,E12,E15,E18,E21,E24,E27,E30,E33,E36,E39,E42,E45)</f>
        <v>110791</v>
      </c>
      <c r="F6" s="174">
        <f t="shared" ref="F6:X6" si="1">SUM(F9,F12,F15,F18,F21,F24,F27,F30,F33,F36,F39,F42,F45)</f>
        <v>108132</v>
      </c>
      <c r="G6" s="174">
        <f t="shared" si="1"/>
        <v>131072</v>
      </c>
      <c r="H6" s="174">
        <f t="shared" si="1"/>
        <v>152331</v>
      </c>
      <c r="I6" s="174">
        <f t="shared" si="1"/>
        <v>162559</v>
      </c>
      <c r="J6" s="174">
        <f t="shared" si="1"/>
        <v>163726</v>
      </c>
      <c r="K6" s="174">
        <f t="shared" si="1"/>
        <v>202026</v>
      </c>
      <c r="L6" s="174">
        <f t="shared" si="1"/>
        <v>194683</v>
      </c>
      <c r="M6" s="174">
        <f t="shared" si="1"/>
        <v>170627</v>
      </c>
      <c r="N6" s="174">
        <f t="shared" si="1"/>
        <v>167286</v>
      </c>
      <c r="O6" s="174">
        <f t="shared" si="1"/>
        <v>159975</v>
      </c>
      <c r="P6" s="174">
        <f t="shared" si="1"/>
        <v>137832</v>
      </c>
      <c r="Q6" s="174">
        <f t="shared" si="1"/>
        <v>111910</v>
      </c>
      <c r="R6" s="174">
        <f t="shared" si="1"/>
        <v>60938</v>
      </c>
      <c r="S6" s="174">
        <f t="shared" si="1"/>
        <v>42820</v>
      </c>
      <c r="T6" s="174">
        <f t="shared" si="1"/>
        <v>27872</v>
      </c>
      <c r="U6" s="174">
        <f t="shared" si="1"/>
        <v>17450</v>
      </c>
      <c r="V6" s="174">
        <f t="shared" si="1"/>
        <v>9173</v>
      </c>
      <c r="W6" s="174">
        <f t="shared" si="1"/>
        <v>1894</v>
      </c>
      <c r="X6" s="174">
        <f t="shared" si="1"/>
        <v>291</v>
      </c>
      <c r="Y6" s="175"/>
      <c r="Z6" s="175"/>
      <c r="AA6" s="132"/>
      <c r="AB6" s="176"/>
    </row>
    <row r="7" spans="1:28" s="157" customFormat="1" ht="15.95" customHeight="1">
      <c r="A7" s="666"/>
      <c r="B7" s="173" t="s">
        <v>201</v>
      </c>
      <c r="C7" s="294">
        <f t="shared" si="0"/>
        <v>1116111</v>
      </c>
      <c r="D7" s="174">
        <f>SUM(D10,D13,D16,D19,D22,D25,D28,D31,D34,D37,D40,D43,D46)</f>
        <v>60009</v>
      </c>
      <c r="E7" s="174">
        <f t="shared" ref="E7:X8" si="2">SUM(E10,E13,E16,E19,E22,E25,E28,E31,E34,E37,E40,E43,E46)</f>
        <v>57468</v>
      </c>
      <c r="F7" s="174">
        <f t="shared" si="2"/>
        <v>56724</v>
      </c>
      <c r="G7" s="174">
        <f t="shared" si="2"/>
        <v>68558</v>
      </c>
      <c r="H7" s="174">
        <f t="shared" si="2"/>
        <v>78951</v>
      </c>
      <c r="I7" s="174">
        <f t="shared" si="2"/>
        <v>83710</v>
      </c>
      <c r="J7" s="174">
        <f t="shared" si="2"/>
        <v>82413</v>
      </c>
      <c r="K7" s="174">
        <f t="shared" si="2"/>
        <v>99009</v>
      </c>
      <c r="L7" s="174">
        <f t="shared" si="2"/>
        <v>95878</v>
      </c>
      <c r="M7" s="174">
        <f t="shared" si="2"/>
        <v>83300</v>
      </c>
      <c r="N7" s="174">
        <f t="shared" si="2"/>
        <v>81597</v>
      </c>
      <c r="O7" s="174">
        <f t="shared" si="2"/>
        <v>77467</v>
      </c>
      <c r="P7" s="174">
        <f t="shared" si="2"/>
        <v>65950</v>
      </c>
      <c r="Q7" s="174">
        <f t="shared" si="2"/>
        <v>52043</v>
      </c>
      <c r="R7" s="174">
        <f t="shared" si="2"/>
        <v>27947</v>
      </c>
      <c r="S7" s="174">
        <f t="shared" si="2"/>
        <v>18646</v>
      </c>
      <c r="T7" s="174">
        <f t="shared" si="2"/>
        <v>11320</v>
      </c>
      <c r="U7" s="174">
        <f t="shared" si="2"/>
        <v>8740</v>
      </c>
      <c r="V7" s="174">
        <f t="shared" si="2"/>
        <v>5308</v>
      </c>
      <c r="W7" s="174">
        <f t="shared" si="2"/>
        <v>934</v>
      </c>
      <c r="X7" s="174">
        <f t="shared" si="2"/>
        <v>139</v>
      </c>
      <c r="Y7" s="175"/>
      <c r="Z7" s="175"/>
      <c r="AA7" s="132"/>
    </row>
    <row r="8" spans="1:28" s="157" customFormat="1" ht="15.95" customHeight="1">
      <c r="A8" s="666"/>
      <c r="B8" s="173" t="s">
        <v>202</v>
      </c>
      <c r="C8" s="294">
        <f t="shared" si="0"/>
        <v>1132926</v>
      </c>
      <c r="D8" s="174">
        <f>SUM(D11,D14,D17,D20,D23,D26,D29,D32,D35,D38,D41,D44,D47)</f>
        <v>55640</v>
      </c>
      <c r="E8" s="174">
        <f t="shared" si="2"/>
        <v>53323</v>
      </c>
      <c r="F8" s="174">
        <f t="shared" si="2"/>
        <v>51408</v>
      </c>
      <c r="G8" s="174">
        <f t="shared" si="2"/>
        <v>62514</v>
      </c>
      <c r="H8" s="174">
        <f t="shared" si="2"/>
        <v>73380</v>
      </c>
      <c r="I8" s="174">
        <f t="shared" si="2"/>
        <v>78849</v>
      </c>
      <c r="J8" s="174">
        <f t="shared" si="2"/>
        <v>81313</v>
      </c>
      <c r="K8" s="174">
        <f t="shared" si="2"/>
        <v>103017</v>
      </c>
      <c r="L8" s="174">
        <f t="shared" si="2"/>
        <v>98805</v>
      </c>
      <c r="M8" s="174">
        <f t="shared" si="2"/>
        <v>87327</v>
      </c>
      <c r="N8" s="174">
        <f t="shared" si="2"/>
        <v>85689</v>
      </c>
      <c r="O8" s="174">
        <f t="shared" si="2"/>
        <v>82508</v>
      </c>
      <c r="P8" s="174">
        <f t="shared" si="2"/>
        <v>71882</v>
      </c>
      <c r="Q8" s="174">
        <f t="shared" si="2"/>
        <v>59867</v>
      </c>
      <c r="R8" s="174">
        <f t="shared" si="2"/>
        <v>32991</v>
      </c>
      <c r="S8" s="174">
        <f t="shared" si="2"/>
        <v>24174</v>
      </c>
      <c r="T8" s="174">
        <f t="shared" si="2"/>
        <v>16552</v>
      </c>
      <c r="U8" s="174">
        <f t="shared" si="2"/>
        <v>8710</v>
      </c>
      <c r="V8" s="174">
        <f t="shared" si="2"/>
        <v>3865</v>
      </c>
      <c r="W8" s="174">
        <f t="shared" si="2"/>
        <v>960</v>
      </c>
      <c r="X8" s="174">
        <f t="shared" si="2"/>
        <v>152</v>
      </c>
      <c r="Y8" s="175"/>
      <c r="Z8" s="175"/>
      <c r="AA8" s="132"/>
    </row>
    <row r="9" spans="1:28" s="157" customFormat="1" ht="15.95" customHeight="1">
      <c r="A9" s="666" t="s">
        <v>291</v>
      </c>
      <c r="B9" s="173" t="s">
        <v>200</v>
      </c>
      <c r="C9" s="294">
        <f t="shared" si="0"/>
        <v>452824</v>
      </c>
      <c r="D9" s="174">
        <v>21807</v>
      </c>
      <c r="E9" s="174">
        <v>23507</v>
      </c>
      <c r="F9" s="174">
        <v>24144</v>
      </c>
      <c r="G9" s="174">
        <v>27482</v>
      </c>
      <c r="H9" s="174">
        <v>30456</v>
      </c>
      <c r="I9" s="174">
        <v>30478</v>
      </c>
      <c r="J9" s="174">
        <v>30504</v>
      </c>
      <c r="K9" s="174">
        <v>39362</v>
      </c>
      <c r="L9" s="174">
        <v>40583</v>
      </c>
      <c r="M9" s="174">
        <v>36932</v>
      </c>
      <c r="N9" s="174">
        <v>34929</v>
      </c>
      <c r="O9" s="174">
        <v>31851</v>
      </c>
      <c r="P9" s="174">
        <v>27259</v>
      </c>
      <c r="Q9" s="174">
        <v>22595</v>
      </c>
      <c r="R9" s="174">
        <v>12513</v>
      </c>
      <c r="S9" s="174">
        <v>8536</v>
      </c>
      <c r="T9" s="174">
        <v>5240</v>
      </c>
      <c r="U9" s="174">
        <v>2924</v>
      </c>
      <c r="V9" s="174">
        <v>1320</v>
      </c>
      <c r="W9" s="174">
        <v>342</v>
      </c>
      <c r="X9" s="174">
        <v>60</v>
      </c>
      <c r="Y9" s="175"/>
      <c r="Z9" s="175"/>
      <c r="AA9" s="132"/>
    </row>
    <row r="10" spans="1:28" s="157" customFormat="1" ht="15.95" customHeight="1">
      <c r="A10" s="666"/>
      <c r="B10" s="173" t="s">
        <v>201</v>
      </c>
      <c r="C10" s="294">
        <f t="shared" si="0"/>
        <v>219247</v>
      </c>
      <c r="D10" s="174">
        <v>11226</v>
      </c>
      <c r="E10" s="174">
        <v>12267</v>
      </c>
      <c r="F10" s="174">
        <v>12696</v>
      </c>
      <c r="G10" s="174">
        <v>14121</v>
      </c>
      <c r="H10" s="174">
        <v>15793</v>
      </c>
      <c r="I10" s="174">
        <v>15484</v>
      </c>
      <c r="J10" s="174">
        <v>15085</v>
      </c>
      <c r="K10" s="174">
        <v>18710</v>
      </c>
      <c r="L10" s="174">
        <v>18920</v>
      </c>
      <c r="M10" s="174">
        <v>17361</v>
      </c>
      <c r="N10" s="174">
        <v>16396</v>
      </c>
      <c r="O10" s="174">
        <v>14828</v>
      </c>
      <c r="P10" s="174">
        <v>12550</v>
      </c>
      <c r="Q10" s="174">
        <v>10185</v>
      </c>
      <c r="R10" s="174">
        <v>5701</v>
      </c>
      <c r="S10" s="174">
        <v>3707</v>
      </c>
      <c r="T10" s="174">
        <v>2057</v>
      </c>
      <c r="U10" s="174">
        <v>1339</v>
      </c>
      <c r="V10" s="174">
        <v>645</v>
      </c>
      <c r="W10" s="174">
        <v>153</v>
      </c>
      <c r="X10" s="174">
        <v>23</v>
      </c>
      <c r="Y10" s="175"/>
      <c r="Z10" s="175"/>
      <c r="AA10" s="132"/>
    </row>
    <row r="11" spans="1:28" s="157" customFormat="1" ht="15.95" customHeight="1">
      <c r="A11" s="666"/>
      <c r="B11" s="173" t="s">
        <v>202</v>
      </c>
      <c r="C11" s="294">
        <f t="shared" si="0"/>
        <v>233577</v>
      </c>
      <c r="D11" s="174">
        <v>10581</v>
      </c>
      <c r="E11" s="174">
        <v>11240</v>
      </c>
      <c r="F11" s="174">
        <v>11448</v>
      </c>
      <c r="G11" s="174">
        <v>13361</v>
      </c>
      <c r="H11" s="174">
        <v>14663</v>
      </c>
      <c r="I11" s="174">
        <v>14994</v>
      </c>
      <c r="J11" s="174">
        <v>15419</v>
      </c>
      <c r="K11" s="174">
        <v>20652</v>
      </c>
      <c r="L11" s="174">
        <v>21663</v>
      </c>
      <c r="M11" s="174">
        <v>19571</v>
      </c>
      <c r="N11" s="174">
        <v>18533</v>
      </c>
      <c r="O11" s="174">
        <v>17023</v>
      </c>
      <c r="P11" s="174">
        <v>14709</v>
      </c>
      <c r="Q11" s="174">
        <v>12410</v>
      </c>
      <c r="R11" s="174">
        <v>6812</v>
      </c>
      <c r="S11" s="174">
        <v>4829</v>
      </c>
      <c r="T11" s="174">
        <v>3183</v>
      </c>
      <c r="U11" s="174">
        <v>1585</v>
      </c>
      <c r="V11" s="174">
        <v>675</v>
      </c>
      <c r="W11" s="174">
        <v>189</v>
      </c>
      <c r="X11" s="174">
        <v>37</v>
      </c>
      <c r="Y11" s="175"/>
      <c r="Z11" s="175"/>
      <c r="AA11" s="132"/>
    </row>
    <row r="12" spans="1:28" s="157" customFormat="1" ht="15.95" customHeight="1">
      <c r="A12" s="666" t="s">
        <v>284</v>
      </c>
      <c r="B12" s="173" t="s">
        <v>200</v>
      </c>
      <c r="C12" s="294">
        <f t="shared" si="0"/>
        <v>417380</v>
      </c>
      <c r="D12" s="174">
        <v>21571</v>
      </c>
      <c r="E12" s="174">
        <v>21065</v>
      </c>
      <c r="F12" s="174">
        <v>20028</v>
      </c>
      <c r="G12" s="174">
        <v>23289</v>
      </c>
      <c r="H12" s="174">
        <v>27276</v>
      </c>
      <c r="I12" s="174">
        <v>29976</v>
      </c>
      <c r="J12" s="174">
        <v>31308</v>
      </c>
      <c r="K12" s="174">
        <v>38118</v>
      </c>
      <c r="L12" s="174">
        <v>36594</v>
      </c>
      <c r="M12" s="174">
        <v>32030</v>
      </c>
      <c r="N12" s="174">
        <v>30733</v>
      </c>
      <c r="O12" s="174">
        <v>29165</v>
      </c>
      <c r="P12" s="174">
        <v>24998</v>
      </c>
      <c r="Q12" s="174">
        <v>20692</v>
      </c>
      <c r="R12" s="174">
        <v>11627</v>
      </c>
      <c r="S12" s="174">
        <v>8044</v>
      </c>
      <c r="T12" s="174">
        <v>5036</v>
      </c>
      <c r="U12" s="174">
        <v>3431</v>
      </c>
      <c r="V12" s="174">
        <v>1984</v>
      </c>
      <c r="W12" s="174">
        <v>351</v>
      </c>
      <c r="X12" s="174">
        <v>64</v>
      </c>
      <c r="Y12" s="175"/>
      <c r="Z12" s="175"/>
      <c r="AA12" s="132"/>
    </row>
    <row r="13" spans="1:28" s="157" customFormat="1" ht="15.95" customHeight="1">
      <c r="A13" s="666"/>
      <c r="B13" s="173" t="s">
        <v>201</v>
      </c>
      <c r="C13" s="294">
        <f t="shared" ref="C13:C46" si="3">SUM(D13:X13)</f>
        <v>204943</v>
      </c>
      <c r="D13" s="174">
        <v>11139</v>
      </c>
      <c r="E13" s="174">
        <v>10888</v>
      </c>
      <c r="F13" s="174">
        <v>10540</v>
      </c>
      <c r="G13" s="174">
        <v>12215</v>
      </c>
      <c r="H13" s="174">
        <v>14115</v>
      </c>
      <c r="I13" s="174">
        <v>15346</v>
      </c>
      <c r="J13" s="174">
        <v>15662</v>
      </c>
      <c r="K13" s="174">
        <v>18537</v>
      </c>
      <c r="L13" s="174">
        <v>17953</v>
      </c>
      <c r="M13" s="174">
        <v>15546</v>
      </c>
      <c r="N13" s="174">
        <v>14794</v>
      </c>
      <c r="O13" s="174">
        <v>13840</v>
      </c>
      <c r="P13" s="174">
        <v>11648</v>
      </c>
      <c r="Q13" s="174">
        <v>9126</v>
      </c>
      <c r="R13" s="174">
        <v>4940</v>
      </c>
      <c r="S13" s="174">
        <v>3238</v>
      </c>
      <c r="T13" s="174">
        <v>1986</v>
      </c>
      <c r="U13" s="174">
        <v>1891</v>
      </c>
      <c r="V13" s="174">
        <v>1299</v>
      </c>
      <c r="W13" s="174">
        <v>205</v>
      </c>
      <c r="X13" s="174">
        <v>35</v>
      </c>
      <c r="Y13" s="175"/>
      <c r="Z13" s="175"/>
      <c r="AA13" s="132"/>
    </row>
    <row r="14" spans="1:28" s="157" customFormat="1" ht="15.95" customHeight="1">
      <c r="A14" s="666"/>
      <c r="B14" s="173" t="s">
        <v>202</v>
      </c>
      <c r="C14" s="294">
        <f t="shared" si="3"/>
        <v>212437</v>
      </c>
      <c r="D14" s="174">
        <v>10432</v>
      </c>
      <c r="E14" s="174">
        <v>10177</v>
      </c>
      <c r="F14" s="174">
        <v>9488</v>
      </c>
      <c r="G14" s="174">
        <v>11074</v>
      </c>
      <c r="H14" s="174">
        <v>13161</v>
      </c>
      <c r="I14" s="174">
        <v>14630</v>
      </c>
      <c r="J14" s="174">
        <v>15646</v>
      </c>
      <c r="K14" s="174">
        <v>19581</v>
      </c>
      <c r="L14" s="174">
        <v>18641</v>
      </c>
      <c r="M14" s="174">
        <v>16484</v>
      </c>
      <c r="N14" s="174">
        <v>15939</v>
      </c>
      <c r="O14" s="174">
        <v>15325</v>
      </c>
      <c r="P14" s="174">
        <v>13350</v>
      </c>
      <c r="Q14" s="174">
        <v>11566</v>
      </c>
      <c r="R14" s="174">
        <v>6687</v>
      </c>
      <c r="S14" s="174">
        <v>4806</v>
      </c>
      <c r="T14" s="174">
        <v>3050</v>
      </c>
      <c r="U14" s="174">
        <v>1540</v>
      </c>
      <c r="V14" s="174">
        <v>685</v>
      </c>
      <c r="W14" s="174">
        <v>146</v>
      </c>
      <c r="X14" s="174">
        <v>29</v>
      </c>
      <c r="Y14" s="175"/>
      <c r="Z14" s="175"/>
      <c r="AA14" s="132"/>
    </row>
    <row r="15" spans="1:28" s="157" customFormat="1" ht="15.95" customHeight="1">
      <c r="A15" s="666" t="s">
        <v>211</v>
      </c>
      <c r="B15" s="173" t="s">
        <v>200</v>
      </c>
      <c r="C15" s="294">
        <f t="shared" si="3"/>
        <v>95550</v>
      </c>
      <c r="D15" s="174">
        <v>4555</v>
      </c>
      <c r="E15" s="174">
        <v>4285</v>
      </c>
      <c r="F15" s="174">
        <v>4240</v>
      </c>
      <c r="G15" s="174">
        <v>5465</v>
      </c>
      <c r="H15" s="174">
        <v>6712</v>
      </c>
      <c r="I15" s="174">
        <v>7073</v>
      </c>
      <c r="J15" s="174">
        <v>6772</v>
      </c>
      <c r="K15" s="174">
        <v>7914</v>
      </c>
      <c r="L15" s="174">
        <v>7492</v>
      </c>
      <c r="M15" s="174">
        <v>6880</v>
      </c>
      <c r="N15" s="174">
        <v>7121</v>
      </c>
      <c r="O15" s="174">
        <v>7121</v>
      </c>
      <c r="P15" s="174">
        <v>6369</v>
      </c>
      <c r="Q15" s="174">
        <v>5126</v>
      </c>
      <c r="R15" s="174">
        <v>2851</v>
      </c>
      <c r="S15" s="174">
        <v>2166</v>
      </c>
      <c r="T15" s="174">
        <v>1634</v>
      </c>
      <c r="U15" s="174">
        <v>1079</v>
      </c>
      <c r="V15" s="174">
        <v>570</v>
      </c>
      <c r="W15" s="174">
        <v>106</v>
      </c>
      <c r="X15" s="174">
        <v>19</v>
      </c>
      <c r="Y15" s="175"/>
      <c r="Z15" s="175"/>
      <c r="AA15" s="132"/>
    </row>
    <row r="16" spans="1:28" s="157" customFormat="1" ht="15.95" customHeight="1">
      <c r="A16" s="666"/>
      <c r="B16" s="173" t="s">
        <v>201</v>
      </c>
      <c r="C16" s="294">
        <f t="shared" si="3"/>
        <v>48532</v>
      </c>
      <c r="D16" s="174">
        <v>2348</v>
      </c>
      <c r="E16" s="174">
        <v>2232</v>
      </c>
      <c r="F16" s="174">
        <v>2246</v>
      </c>
      <c r="G16" s="174">
        <v>2851</v>
      </c>
      <c r="H16" s="174">
        <v>3520</v>
      </c>
      <c r="I16" s="174">
        <v>3721</v>
      </c>
      <c r="J16" s="174">
        <v>3471</v>
      </c>
      <c r="K16" s="174">
        <v>4072</v>
      </c>
      <c r="L16" s="174">
        <v>3811</v>
      </c>
      <c r="M16" s="174">
        <v>3518</v>
      </c>
      <c r="N16" s="174">
        <v>3706</v>
      </c>
      <c r="O16" s="174">
        <v>3587</v>
      </c>
      <c r="P16" s="174">
        <v>3188</v>
      </c>
      <c r="Q16" s="174">
        <v>2432</v>
      </c>
      <c r="R16" s="174">
        <v>1303</v>
      </c>
      <c r="S16" s="174">
        <v>960</v>
      </c>
      <c r="T16" s="174">
        <v>692</v>
      </c>
      <c r="U16" s="174">
        <v>523</v>
      </c>
      <c r="V16" s="174">
        <v>298</v>
      </c>
      <c r="W16" s="174">
        <v>46</v>
      </c>
      <c r="X16" s="174">
        <v>7</v>
      </c>
      <c r="Y16" s="175"/>
      <c r="Z16" s="175"/>
      <c r="AA16" s="132"/>
    </row>
    <row r="17" spans="1:27" s="157" customFormat="1" ht="15.95" customHeight="1">
      <c r="A17" s="666"/>
      <c r="B17" s="173" t="s">
        <v>202</v>
      </c>
      <c r="C17" s="294">
        <f t="shared" si="3"/>
        <v>47018</v>
      </c>
      <c r="D17" s="174">
        <v>2207</v>
      </c>
      <c r="E17" s="174">
        <v>2053</v>
      </c>
      <c r="F17" s="174">
        <v>1994</v>
      </c>
      <c r="G17" s="174">
        <v>2614</v>
      </c>
      <c r="H17" s="174">
        <v>3192</v>
      </c>
      <c r="I17" s="174">
        <v>3352</v>
      </c>
      <c r="J17" s="174">
        <v>3301</v>
      </c>
      <c r="K17" s="174">
        <v>3842</v>
      </c>
      <c r="L17" s="174">
        <v>3681</v>
      </c>
      <c r="M17" s="174">
        <v>3362</v>
      </c>
      <c r="N17" s="174">
        <v>3415</v>
      </c>
      <c r="O17" s="174">
        <v>3534</v>
      </c>
      <c r="P17" s="174">
        <v>3181</v>
      </c>
      <c r="Q17" s="174">
        <v>2694</v>
      </c>
      <c r="R17" s="174">
        <v>1548</v>
      </c>
      <c r="S17" s="174">
        <v>1206</v>
      </c>
      <c r="T17" s="174">
        <v>942</v>
      </c>
      <c r="U17" s="174">
        <v>556</v>
      </c>
      <c r="V17" s="174">
        <v>272</v>
      </c>
      <c r="W17" s="174">
        <v>60</v>
      </c>
      <c r="X17" s="174">
        <v>12</v>
      </c>
      <c r="Y17" s="175"/>
      <c r="Z17" s="175"/>
      <c r="AA17" s="132"/>
    </row>
    <row r="18" spans="1:27" s="157" customFormat="1" ht="15.95" customHeight="1">
      <c r="A18" s="666" t="s">
        <v>212</v>
      </c>
      <c r="B18" s="173" t="s">
        <v>200</v>
      </c>
      <c r="C18" s="294">
        <f t="shared" si="3"/>
        <v>173049</v>
      </c>
      <c r="D18" s="174">
        <v>9187</v>
      </c>
      <c r="E18" s="174">
        <v>8418</v>
      </c>
      <c r="F18" s="174">
        <v>8329</v>
      </c>
      <c r="G18" s="174">
        <v>10384</v>
      </c>
      <c r="H18" s="174">
        <v>12396</v>
      </c>
      <c r="I18" s="174">
        <v>13001</v>
      </c>
      <c r="J18" s="174">
        <v>12847</v>
      </c>
      <c r="K18" s="174">
        <v>15427</v>
      </c>
      <c r="L18" s="174">
        <v>14498</v>
      </c>
      <c r="M18" s="174">
        <v>12686</v>
      </c>
      <c r="N18" s="174">
        <v>12739</v>
      </c>
      <c r="O18" s="174">
        <v>12760</v>
      </c>
      <c r="P18" s="174">
        <v>10331</v>
      </c>
      <c r="Q18" s="174">
        <v>8136</v>
      </c>
      <c r="R18" s="174">
        <v>4236</v>
      </c>
      <c r="S18" s="174">
        <v>3278</v>
      </c>
      <c r="T18" s="174">
        <v>2243</v>
      </c>
      <c r="U18" s="174">
        <v>1359</v>
      </c>
      <c r="V18" s="174">
        <v>633</v>
      </c>
      <c r="W18" s="174">
        <v>142</v>
      </c>
      <c r="X18" s="174">
        <v>19</v>
      </c>
      <c r="Y18" s="175"/>
      <c r="Z18" s="175"/>
      <c r="AA18" s="132"/>
    </row>
    <row r="19" spans="1:27" s="157" customFormat="1" ht="15.95" customHeight="1">
      <c r="A19" s="666"/>
      <c r="B19" s="173" t="s">
        <v>201</v>
      </c>
      <c r="C19" s="294">
        <f t="shared" si="3"/>
        <v>86976</v>
      </c>
      <c r="D19" s="174">
        <v>4760</v>
      </c>
      <c r="E19" s="174">
        <v>4447</v>
      </c>
      <c r="F19" s="174">
        <v>4368</v>
      </c>
      <c r="G19" s="174">
        <v>5534</v>
      </c>
      <c r="H19" s="174">
        <v>6379</v>
      </c>
      <c r="I19" s="174">
        <v>6728</v>
      </c>
      <c r="J19" s="174">
        <v>6568</v>
      </c>
      <c r="K19" s="174">
        <v>7557</v>
      </c>
      <c r="L19" s="174">
        <v>7256</v>
      </c>
      <c r="M19" s="174">
        <v>6184</v>
      </c>
      <c r="N19" s="174">
        <v>6210</v>
      </c>
      <c r="O19" s="174">
        <v>6260</v>
      </c>
      <c r="P19" s="174">
        <v>5136</v>
      </c>
      <c r="Q19" s="174">
        <v>4028</v>
      </c>
      <c r="R19" s="174">
        <v>2076</v>
      </c>
      <c r="S19" s="174">
        <v>1486</v>
      </c>
      <c r="T19" s="174">
        <v>962</v>
      </c>
      <c r="U19" s="174">
        <v>654</v>
      </c>
      <c r="V19" s="174">
        <v>302</v>
      </c>
      <c r="W19" s="174">
        <v>70</v>
      </c>
      <c r="X19" s="174">
        <v>11</v>
      </c>
      <c r="Y19" s="175"/>
      <c r="Z19" s="175"/>
      <c r="AA19" s="132"/>
    </row>
    <row r="20" spans="1:27" s="157" customFormat="1" ht="15.95" customHeight="1">
      <c r="A20" s="666"/>
      <c r="B20" s="173" t="s">
        <v>202</v>
      </c>
      <c r="C20" s="294">
        <f t="shared" si="3"/>
        <v>86073</v>
      </c>
      <c r="D20" s="174">
        <v>4427</v>
      </c>
      <c r="E20" s="174">
        <v>3971</v>
      </c>
      <c r="F20" s="174">
        <v>3961</v>
      </c>
      <c r="G20" s="174">
        <v>4850</v>
      </c>
      <c r="H20" s="174">
        <v>6017</v>
      </c>
      <c r="I20" s="174">
        <v>6273</v>
      </c>
      <c r="J20" s="174">
        <v>6279</v>
      </c>
      <c r="K20" s="174">
        <v>7870</v>
      </c>
      <c r="L20" s="174">
        <v>7242</v>
      </c>
      <c r="M20" s="174">
        <v>6502</v>
      </c>
      <c r="N20" s="174">
        <v>6529</v>
      </c>
      <c r="O20" s="174">
        <v>6500</v>
      </c>
      <c r="P20" s="174">
        <v>5195</v>
      </c>
      <c r="Q20" s="174">
        <v>4108</v>
      </c>
      <c r="R20" s="174">
        <v>2160</v>
      </c>
      <c r="S20" s="174">
        <v>1792</v>
      </c>
      <c r="T20" s="174">
        <v>1281</v>
      </c>
      <c r="U20" s="174">
        <v>705</v>
      </c>
      <c r="V20" s="174">
        <v>331</v>
      </c>
      <c r="W20" s="174">
        <v>72</v>
      </c>
      <c r="X20" s="174">
        <v>8</v>
      </c>
      <c r="Y20" s="175"/>
      <c r="Z20" s="175"/>
      <c r="AA20" s="132"/>
    </row>
    <row r="21" spans="1:27" s="157" customFormat="1" ht="15.95" customHeight="1">
      <c r="A21" s="666" t="s">
        <v>213</v>
      </c>
      <c r="B21" s="173" t="s">
        <v>200</v>
      </c>
      <c r="C21" s="294">
        <f t="shared" si="3"/>
        <v>166406</v>
      </c>
      <c r="D21" s="174">
        <v>9074</v>
      </c>
      <c r="E21" s="174">
        <v>9460</v>
      </c>
      <c r="F21" s="174">
        <v>9428</v>
      </c>
      <c r="G21" s="174">
        <v>10840</v>
      </c>
      <c r="H21" s="174">
        <v>11483</v>
      </c>
      <c r="I21" s="174">
        <v>11192</v>
      </c>
      <c r="J21" s="174">
        <v>11015</v>
      </c>
      <c r="K21" s="174">
        <v>14716</v>
      </c>
      <c r="L21" s="174">
        <v>15808</v>
      </c>
      <c r="M21" s="174">
        <v>13964</v>
      </c>
      <c r="N21" s="174">
        <v>13024</v>
      </c>
      <c r="O21" s="174">
        <v>11027</v>
      </c>
      <c r="P21" s="174">
        <v>8616</v>
      </c>
      <c r="Q21" s="174">
        <v>7056</v>
      </c>
      <c r="R21" s="174">
        <v>3712</v>
      </c>
      <c r="S21" s="174">
        <v>2729</v>
      </c>
      <c r="T21" s="174">
        <v>1758</v>
      </c>
      <c r="U21" s="174">
        <v>931</v>
      </c>
      <c r="V21" s="174">
        <v>459</v>
      </c>
      <c r="W21" s="174">
        <v>99</v>
      </c>
      <c r="X21" s="174">
        <v>15</v>
      </c>
      <c r="Y21" s="175"/>
      <c r="Z21" s="175"/>
      <c r="AA21" s="132"/>
    </row>
    <row r="22" spans="1:27" s="157" customFormat="1" ht="15.95" customHeight="1">
      <c r="A22" s="666"/>
      <c r="B22" s="173" t="s">
        <v>201</v>
      </c>
      <c r="C22" s="294">
        <f t="shared" si="3"/>
        <v>82465</v>
      </c>
      <c r="D22" s="174">
        <v>4708</v>
      </c>
      <c r="E22" s="174">
        <v>4940</v>
      </c>
      <c r="F22" s="174">
        <v>4923</v>
      </c>
      <c r="G22" s="174">
        <v>5694</v>
      </c>
      <c r="H22" s="174">
        <v>5873</v>
      </c>
      <c r="I22" s="174">
        <v>5701</v>
      </c>
      <c r="J22" s="174">
        <v>5447</v>
      </c>
      <c r="K22" s="174">
        <v>6896</v>
      </c>
      <c r="L22" s="174">
        <v>7638</v>
      </c>
      <c r="M22" s="174">
        <v>6605</v>
      </c>
      <c r="N22" s="174">
        <v>6420</v>
      </c>
      <c r="O22" s="174">
        <v>5474</v>
      </c>
      <c r="P22" s="174">
        <v>4317</v>
      </c>
      <c r="Q22" s="174">
        <v>3370</v>
      </c>
      <c r="R22" s="174">
        <v>1806</v>
      </c>
      <c r="S22" s="174">
        <v>1237</v>
      </c>
      <c r="T22" s="174">
        <v>760</v>
      </c>
      <c r="U22" s="174">
        <v>404</v>
      </c>
      <c r="V22" s="174">
        <v>211</v>
      </c>
      <c r="W22" s="174">
        <v>33</v>
      </c>
      <c r="X22" s="174">
        <v>8</v>
      </c>
      <c r="Y22" s="175"/>
      <c r="Z22" s="175"/>
      <c r="AA22" s="132"/>
    </row>
    <row r="23" spans="1:27" s="157" customFormat="1" ht="15.95" customHeight="1">
      <c r="A23" s="666"/>
      <c r="B23" s="173" t="s">
        <v>202</v>
      </c>
      <c r="C23" s="294">
        <f t="shared" si="3"/>
        <v>83941</v>
      </c>
      <c r="D23" s="174">
        <v>4366</v>
      </c>
      <c r="E23" s="174">
        <v>4520</v>
      </c>
      <c r="F23" s="174">
        <v>4505</v>
      </c>
      <c r="G23" s="174">
        <v>5146</v>
      </c>
      <c r="H23" s="174">
        <v>5610</v>
      </c>
      <c r="I23" s="174">
        <v>5491</v>
      </c>
      <c r="J23" s="174">
        <v>5568</v>
      </c>
      <c r="K23" s="174">
        <v>7820</v>
      </c>
      <c r="L23" s="174">
        <v>8170</v>
      </c>
      <c r="M23" s="174">
        <v>7359</v>
      </c>
      <c r="N23" s="174">
        <v>6604</v>
      </c>
      <c r="O23" s="174">
        <v>5553</v>
      </c>
      <c r="P23" s="174">
        <v>4299</v>
      </c>
      <c r="Q23" s="174">
        <v>3686</v>
      </c>
      <c r="R23" s="174">
        <v>1906</v>
      </c>
      <c r="S23" s="174">
        <v>1492</v>
      </c>
      <c r="T23" s="174">
        <v>998</v>
      </c>
      <c r="U23" s="174">
        <v>527</v>
      </c>
      <c r="V23" s="174">
        <v>248</v>
      </c>
      <c r="W23" s="174">
        <v>66</v>
      </c>
      <c r="X23" s="174">
        <v>7</v>
      </c>
      <c r="Y23" s="175"/>
      <c r="Z23" s="175"/>
      <c r="AA23" s="132"/>
    </row>
    <row r="24" spans="1:27" s="157" customFormat="1" ht="15.95" customHeight="1">
      <c r="A24" s="666" t="s">
        <v>214</v>
      </c>
      <c r="B24" s="173" t="s">
        <v>200</v>
      </c>
      <c r="C24" s="294">
        <f t="shared" si="3"/>
        <v>93078</v>
      </c>
      <c r="D24" s="174">
        <v>4832</v>
      </c>
      <c r="E24" s="174">
        <v>4287</v>
      </c>
      <c r="F24" s="174">
        <v>4349</v>
      </c>
      <c r="G24" s="174">
        <v>5567</v>
      </c>
      <c r="H24" s="174">
        <v>6685</v>
      </c>
      <c r="I24" s="174">
        <v>7319</v>
      </c>
      <c r="J24" s="174">
        <v>7133</v>
      </c>
      <c r="K24" s="174">
        <v>8281</v>
      </c>
      <c r="L24" s="174">
        <v>7449</v>
      </c>
      <c r="M24" s="174">
        <v>6535</v>
      </c>
      <c r="N24" s="174">
        <v>6945</v>
      </c>
      <c r="O24" s="174">
        <v>6910</v>
      </c>
      <c r="P24" s="174">
        <v>5782</v>
      </c>
      <c r="Q24" s="174">
        <v>4244</v>
      </c>
      <c r="R24" s="174">
        <v>2282</v>
      </c>
      <c r="S24" s="174">
        <v>1853</v>
      </c>
      <c r="T24" s="174">
        <v>1391</v>
      </c>
      <c r="U24" s="174">
        <v>759</v>
      </c>
      <c r="V24" s="174">
        <v>377</v>
      </c>
      <c r="W24" s="174">
        <v>91</v>
      </c>
      <c r="X24" s="174">
        <v>7</v>
      </c>
      <c r="Y24" s="175"/>
      <c r="Z24" s="175"/>
      <c r="AA24" s="132"/>
    </row>
    <row r="25" spans="1:27" s="157" customFormat="1" ht="15.95" customHeight="1">
      <c r="A25" s="666"/>
      <c r="B25" s="173" t="s">
        <v>201</v>
      </c>
      <c r="C25" s="294">
        <f t="shared" si="3"/>
        <v>47355</v>
      </c>
      <c r="D25" s="174">
        <v>2571</v>
      </c>
      <c r="E25" s="174">
        <v>2244</v>
      </c>
      <c r="F25" s="174">
        <v>2288</v>
      </c>
      <c r="G25" s="174">
        <v>2902</v>
      </c>
      <c r="H25" s="174">
        <v>3434</v>
      </c>
      <c r="I25" s="174">
        <v>3752</v>
      </c>
      <c r="J25" s="174">
        <v>3619</v>
      </c>
      <c r="K25" s="174">
        <v>4059</v>
      </c>
      <c r="L25" s="174">
        <v>3679</v>
      </c>
      <c r="M25" s="174">
        <v>3330</v>
      </c>
      <c r="N25" s="174">
        <v>3550</v>
      </c>
      <c r="O25" s="174">
        <v>3620</v>
      </c>
      <c r="P25" s="174">
        <v>3047</v>
      </c>
      <c r="Q25" s="174">
        <v>2206</v>
      </c>
      <c r="R25" s="174">
        <v>1117</v>
      </c>
      <c r="S25" s="174">
        <v>875</v>
      </c>
      <c r="T25" s="174">
        <v>562</v>
      </c>
      <c r="U25" s="174">
        <v>305</v>
      </c>
      <c r="V25" s="174">
        <v>156</v>
      </c>
      <c r="W25" s="174">
        <v>34</v>
      </c>
      <c r="X25" s="174">
        <v>5</v>
      </c>
      <c r="Y25" s="175"/>
      <c r="Z25" s="175"/>
      <c r="AA25" s="132"/>
    </row>
    <row r="26" spans="1:27" s="157" customFormat="1" ht="15.95" customHeight="1">
      <c r="A26" s="666"/>
      <c r="B26" s="173" t="s">
        <v>202</v>
      </c>
      <c r="C26" s="294">
        <f t="shared" si="3"/>
        <v>45723</v>
      </c>
      <c r="D26" s="174">
        <v>2261</v>
      </c>
      <c r="E26" s="174">
        <v>2043</v>
      </c>
      <c r="F26" s="174">
        <v>2061</v>
      </c>
      <c r="G26" s="174">
        <v>2665</v>
      </c>
      <c r="H26" s="174">
        <v>3251</v>
      </c>
      <c r="I26" s="174">
        <v>3567</v>
      </c>
      <c r="J26" s="174">
        <v>3514</v>
      </c>
      <c r="K26" s="174">
        <v>4222</v>
      </c>
      <c r="L26" s="174">
        <v>3770</v>
      </c>
      <c r="M26" s="174">
        <v>3205</v>
      </c>
      <c r="N26" s="174">
        <v>3395</v>
      </c>
      <c r="O26" s="174">
        <v>3290</v>
      </c>
      <c r="P26" s="174">
        <v>2735</v>
      </c>
      <c r="Q26" s="174">
        <v>2038</v>
      </c>
      <c r="R26" s="174">
        <v>1165</v>
      </c>
      <c r="S26" s="174">
        <v>978</v>
      </c>
      <c r="T26" s="174">
        <v>829</v>
      </c>
      <c r="U26" s="174">
        <v>454</v>
      </c>
      <c r="V26" s="174">
        <v>221</v>
      </c>
      <c r="W26" s="174">
        <v>57</v>
      </c>
      <c r="X26" s="174">
        <v>2</v>
      </c>
      <c r="Y26" s="175"/>
      <c r="Z26" s="175"/>
      <c r="AA26" s="132"/>
    </row>
    <row r="27" spans="1:27" s="157" customFormat="1" ht="15.95" customHeight="1">
      <c r="A27" s="666" t="s">
        <v>215</v>
      </c>
      <c r="B27" s="173" t="s">
        <v>200</v>
      </c>
      <c r="C27" s="294">
        <f t="shared" si="3"/>
        <v>162921</v>
      </c>
      <c r="D27" s="174">
        <v>8894</v>
      </c>
      <c r="E27" s="174">
        <v>7759</v>
      </c>
      <c r="F27" s="174">
        <v>6488</v>
      </c>
      <c r="G27" s="174">
        <v>8596</v>
      </c>
      <c r="H27" s="174">
        <v>10370</v>
      </c>
      <c r="I27" s="174">
        <v>11642</v>
      </c>
      <c r="J27" s="174">
        <v>12277</v>
      </c>
      <c r="K27" s="174">
        <v>15930</v>
      </c>
      <c r="L27" s="174">
        <v>14719</v>
      </c>
      <c r="M27" s="174">
        <v>12346</v>
      </c>
      <c r="N27" s="174">
        <v>12133</v>
      </c>
      <c r="O27" s="174">
        <v>11660</v>
      </c>
      <c r="P27" s="174">
        <v>10170</v>
      </c>
      <c r="Q27" s="174">
        <v>8490</v>
      </c>
      <c r="R27" s="174">
        <v>4492</v>
      </c>
      <c r="S27" s="174">
        <v>2979</v>
      </c>
      <c r="T27" s="174">
        <v>1942</v>
      </c>
      <c r="U27" s="174">
        <v>1196</v>
      </c>
      <c r="V27" s="174">
        <v>687</v>
      </c>
      <c r="W27" s="174">
        <v>130</v>
      </c>
      <c r="X27" s="174">
        <v>21</v>
      </c>
      <c r="Y27" s="175"/>
      <c r="Z27" s="175"/>
      <c r="AA27" s="132"/>
    </row>
    <row r="28" spans="1:27" s="157" customFormat="1" ht="15.95" customHeight="1">
      <c r="A28" s="666"/>
      <c r="B28" s="173" t="s">
        <v>201</v>
      </c>
      <c r="C28" s="294">
        <f t="shared" si="3"/>
        <v>80858</v>
      </c>
      <c r="D28" s="174">
        <v>4686</v>
      </c>
      <c r="E28" s="174">
        <v>3961</v>
      </c>
      <c r="F28" s="174">
        <v>3436</v>
      </c>
      <c r="G28" s="174">
        <v>4493</v>
      </c>
      <c r="H28" s="174">
        <v>5393</v>
      </c>
      <c r="I28" s="174">
        <v>5948</v>
      </c>
      <c r="J28" s="174">
        <v>6152</v>
      </c>
      <c r="K28" s="174">
        <v>7810</v>
      </c>
      <c r="L28" s="174">
        <v>7460</v>
      </c>
      <c r="M28" s="174">
        <v>6038</v>
      </c>
      <c r="N28" s="174">
        <v>5923</v>
      </c>
      <c r="O28" s="174">
        <v>5645</v>
      </c>
      <c r="P28" s="174">
        <v>4805</v>
      </c>
      <c r="Q28" s="174">
        <v>3955</v>
      </c>
      <c r="R28" s="174">
        <v>2017</v>
      </c>
      <c r="S28" s="174">
        <v>1248</v>
      </c>
      <c r="T28" s="174">
        <v>759</v>
      </c>
      <c r="U28" s="174">
        <v>628</v>
      </c>
      <c r="V28" s="174">
        <v>430</v>
      </c>
      <c r="W28" s="174">
        <v>66</v>
      </c>
      <c r="X28" s="174">
        <v>5</v>
      </c>
      <c r="Y28" s="175"/>
      <c r="Z28" s="175"/>
      <c r="AA28" s="132"/>
    </row>
    <row r="29" spans="1:27" s="157" customFormat="1" ht="15.95" customHeight="1">
      <c r="A29" s="666"/>
      <c r="B29" s="173" t="s">
        <v>202</v>
      </c>
      <c r="C29" s="294">
        <f t="shared" si="3"/>
        <v>82063</v>
      </c>
      <c r="D29" s="174">
        <v>4208</v>
      </c>
      <c r="E29" s="174">
        <v>3798</v>
      </c>
      <c r="F29" s="174">
        <v>3052</v>
      </c>
      <c r="G29" s="174">
        <v>4103</v>
      </c>
      <c r="H29" s="174">
        <v>4977</v>
      </c>
      <c r="I29" s="174">
        <v>5694</v>
      </c>
      <c r="J29" s="174">
        <v>6125</v>
      </c>
      <c r="K29" s="174">
        <v>8120</v>
      </c>
      <c r="L29" s="174">
        <v>7259</v>
      </c>
      <c r="M29" s="174">
        <v>6308</v>
      </c>
      <c r="N29" s="174">
        <v>6210</v>
      </c>
      <c r="O29" s="174">
        <v>6015</v>
      </c>
      <c r="P29" s="174">
        <v>5365</v>
      </c>
      <c r="Q29" s="174">
        <v>4535</v>
      </c>
      <c r="R29" s="174">
        <v>2475</v>
      </c>
      <c r="S29" s="174">
        <v>1731</v>
      </c>
      <c r="T29" s="174">
        <v>1183</v>
      </c>
      <c r="U29" s="174">
        <v>568</v>
      </c>
      <c r="V29" s="174">
        <v>257</v>
      </c>
      <c r="W29" s="174">
        <v>64</v>
      </c>
      <c r="X29" s="174">
        <v>16</v>
      </c>
      <c r="Y29" s="175"/>
      <c r="Z29" s="175"/>
      <c r="AA29" s="132"/>
    </row>
    <row r="30" spans="1:27" s="157" customFormat="1" ht="15.95" customHeight="1">
      <c r="A30" s="666" t="s">
        <v>234</v>
      </c>
      <c r="B30" s="173" t="s">
        <v>200</v>
      </c>
      <c r="C30" s="294">
        <f t="shared" si="3"/>
        <v>205974</v>
      </c>
      <c r="D30" s="174">
        <v>11292</v>
      </c>
      <c r="E30" s="174">
        <v>9962</v>
      </c>
      <c r="F30" s="174">
        <v>9129</v>
      </c>
      <c r="G30" s="174">
        <v>11228</v>
      </c>
      <c r="H30" s="174">
        <v>13233</v>
      </c>
      <c r="I30" s="174">
        <v>14940</v>
      </c>
      <c r="J30" s="174">
        <v>16463</v>
      </c>
      <c r="K30" s="174">
        <v>20366</v>
      </c>
      <c r="L30" s="174">
        <v>18458</v>
      </c>
      <c r="M30" s="174">
        <v>15099</v>
      </c>
      <c r="N30" s="174">
        <v>14203</v>
      </c>
      <c r="O30" s="174">
        <v>13912</v>
      </c>
      <c r="P30" s="174">
        <v>13004</v>
      </c>
      <c r="Q30" s="174">
        <v>10893</v>
      </c>
      <c r="R30" s="174">
        <v>5742</v>
      </c>
      <c r="S30" s="174">
        <v>3420</v>
      </c>
      <c r="T30" s="174">
        <v>1967</v>
      </c>
      <c r="U30" s="174">
        <v>1453</v>
      </c>
      <c r="V30" s="174">
        <v>950</v>
      </c>
      <c r="W30" s="174">
        <v>219</v>
      </c>
      <c r="X30" s="174">
        <v>41</v>
      </c>
      <c r="Y30" s="175"/>
      <c r="Z30" s="175"/>
      <c r="AA30" s="132"/>
    </row>
    <row r="31" spans="1:27" s="157" customFormat="1" ht="15.95" customHeight="1">
      <c r="A31" s="666"/>
      <c r="B31" s="173" t="s">
        <v>201</v>
      </c>
      <c r="C31" s="294">
        <f t="shared" si="3"/>
        <v>102637</v>
      </c>
      <c r="D31" s="174">
        <v>5965</v>
      </c>
      <c r="E31" s="174">
        <v>5173</v>
      </c>
      <c r="F31" s="174">
        <v>4719</v>
      </c>
      <c r="G31" s="174">
        <v>5874</v>
      </c>
      <c r="H31" s="174">
        <v>7023</v>
      </c>
      <c r="I31" s="174">
        <v>7695</v>
      </c>
      <c r="J31" s="174">
        <v>8278</v>
      </c>
      <c r="K31" s="174">
        <v>10260</v>
      </c>
      <c r="L31" s="174">
        <v>9376</v>
      </c>
      <c r="M31" s="174">
        <v>7644</v>
      </c>
      <c r="N31" s="174">
        <v>6879</v>
      </c>
      <c r="O31" s="174">
        <v>6444</v>
      </c>
      <c r="P31" s="174">
        <v>5908</v>
      </c>
      <c r="Q31" s="174">
        <v>4874</v>
      </c>
      <c r="R31" s="174">
        <v>2567</v>
      </c>
      <c r="S31" s="174">
        <v>1464</v>
      </c>
      <c r="T31" s="174">
        <v>739</v>
      </c>
      <c r="U31" s="174">
        <v>867</v>
      </c>
      <c r="V31" s="174">
        <v>713</v>
      </c>
      <c r="W31" s="174">
        <v>145</v>
      </c>
      <c r="X31" s="174">
        <v>30</v>
      </c>
      <c r="Y31" s="175"/>
      <c r="Z31" s="175"/>
      <c r="AA31" s="132"/>
    </row>
    <row r="32" spans="1:27" s="157" customFormat="1" ht="15.95" customHeight="1">
      <c r="A32" s="666"/>
      <c r="B32" s="173" t="s">
        <v>202</v>
      </c>
      <c r="C32" s="294">
        <f t="shared" si="3"/>
        <v>103337</v>
      </c>
      <c r="D32" s="174">
        <v>5327</v>
      </c>
      <c r="E32" s="174">
        <v>4789</v>
      </c>
      <c r="F32" s="174">
        <v>4410</v>
      </c>
      <c r="G32" s="174">
        <v>5354</v>
      </c>
      <c r="H32" s="174">
        <v>6210</v>
      </c>
      <c r="I32" s="174">
        <v>7245</v>
      </c>
      <c r="J32" s="174">
        <v>8185</v>
      </c>
      <c r="K32" s="174">
        <v>10106</v>
      </c>
      <c r="L32" s="174">
        <v>9082</v>
      </c>
      <c r="M32" s="174">
        <v>7455</v>
      </c>
      <c r="N32" s="174">
        <v>7324</v>
      </c>
      <c r="O32" s="174">
        <v>7468</v>
      </c>
      <c r="P32" s="174">
        <v>7096</v>
      </c>
      <c r="Q32" s="174">
        <v>6019</v>
      </c>
      <c r="R32" s="174">
        <v>3175</v>
      </c>
      <c r="S32" s="174">
        <v>1956</v>
      </c>
      <c r="T32" s="174">
        <v>1228</v>
      </c>
      <c r="U32" s="174">
        <v>586</v>
      </c>
      <c r="V32" s="174">
        <v>237</v>
      </c>
      <c r="W32" s="174">
        <v>74</v>
      </c>
      <c r="X32" s="174">
        <v>11</v>
      </c>
      <c r="Y32" s="175"/>
      <c r="Z32" s="175"/>
      <c r="AA32" s="132"/>
    </row>
    <row r="33" spans="1:27" s="157" customFormat="1" ht="15.95" customHeight="1">
      <c r="A33" s="666" t="s">
        <v>235</v>
      </c>
      <c r="B33" s="173" t="s">
        <v>200</v>
      </c>
      <c r="C33" s="294">
        <f t="shared" si="3"/>
        <v>124031</v>
      </c>
      <c r="D33" s="174">
        <v>6062</v>
      </c>
      <c r="E33" s="174">
        <v>5554</v>
      </c>
      <c r="F33" s="174">
        <v>5524</v>
      </c>
      <c r="G33" s="174">
        <v>6979</v>
      </c>
      <c r="H33" s="174">
        <v>8560</v>
      </c>
      <c r="I33" s="174">
        <v>9584</v>
      </c>
      <c r="J33" s="174">
        <v>8907</v>
      </c>
      <c r="K33" s="174">
        <v>10470</v>
      </c>
      <c r="L33" s="174">
        <v>9775</v>
      </c>
      <c r="M33" s="174">
        <v>8669</v>
      </c>
      <c r="N33" s="174">
        <v>9382</v>
      </c>
      <c r="O33" s="174">
        <v>9547</v>
      </c>
      <c r="P33" s="174">
        <v>8516</v>
      </c>
      <c r="Q33" s="174">
        <v>6886</v>
      </c>
      <c r="R33" s="174">
        <v>3705</v>
      </c>
      <c r="S33" s="174">
        <v>2422</v>
      </c>
      <c r="T33" s="174">
        <v>1616</v>
      </c>
      <c r="U33" s="174">
        <v>1117</v>
      </c>
      <c r="V33" s="174">
        <v>626</v>
      </c>
      <c r="W33" s="174">
        <v>115</v>
      </c>
      <c r="X33" s="174">
        <v>15</v>
      </c>
      <c r="Y33" s="175"/>
      <c r="Z33" s="175"/>
      <c r="AA33" s="132"/>
    </row>
    <row r="34" spans="1:27" s="157" customFormat="1" ht="15.95" customHeight="1">
      <c r="A34" s="666"/>
      <c r="B34" s="173" t="s">
        <v>201</v>
      </c>
      <c r="C34" s="294">
        <f>SUM(D34:X34)</f>
        <v>61932</v>
      </c>
      <c r="D34" s="174">
        <v>3116</v>
      </c>
      <c r="E34" s="174">
        <v>2852</v>
      </c>
      <c r="F34" s="174">
        <v>2877</v>
      </c>
      <c r="G34" s="174">
        <v>3639</v>
      </c>
      <c r="H34" s="174">
        <v>4390</v>
      </c>
      <c r="I34" s="174">
        <v>4983</v>
      </c>
      <c r="J34" s="174">
        <v>4582</v>
      </c>
      <c r="K34" s="174">
        <v>5207</v>
      </c>
      <c r="L34" s="174">
        <v>4932</v>
      </c>
      <c r="M34" s="174">
        <v>4194</v>
      </c>
      <c r="N34" s="174">
        <v>4600</v>
      </c>
      <c r="O34" s="174">
        <v>4630</v>
      </c>
      <c r="P34" s="174">
        <v>4094</v>
      </c>
      <c r="Q34" s="174">
        <v>3275</v>
      </c>
      <c r="R34" s="174">
        <v>1737</v>
      </c>
      <c r="S34" s="174">
        <v>1077</v>
      </c>
      <c r="T34" s="174">
        <v>685</v>
      </c>
      <c r="U34" s="174">
        <v>606</v>
      </c>
      <c r="V34" s="174">
        <v>394</v>
      </c>
      <c r="W34" s="174">
        <v>56</v>
      </c>
      <c r="X34" s="174">
        <v>6</v>
      </c>
      <c r="Y34" s="175"/>
      <c r="Z34" s="175"/>
      <c r="AA34" s="132"/>
    </row>
    <row r="35" spans="1:27" s="157" customFormat="1" ht="15.95" customHeight="1">
      <c r="A35" s="666"/>
      <c r="B35" s="173" t="s">
        <v>202</v>
      </c>
      <c r="C35" s="294">
        <f t="shared" si="3"/>
        <v>62099</v>
      </c>
      <c r="D35" s="174">
        <v>2946</v>
      </c>
      <c r="E35" s="174">
        <v>2702</v>
      </c>
      <c r="F35" s="174">
        <v>2647</v>
      </c>
      <c r="G35" s="174">
        <v>3340</v>
      </c>
      <c r="H35" s="174">
        <v>4170</v>
      </c>
      <c r="I35" s="174">
        <v>4601</v>
      </c>
      <c r="J35" s="174">
        <v>4325</v>
      </c>
      <c r="K35" s="174">
        <v>5263</v>
      </c>
      <c r="L35" s="174">
        <v>4843</v>
      </c>
      <c r="M35" s="174">
        <v>4475</v>
      </c>
      <c r="N35" s="174">
        <v>4782</v>
      </c>
      <c r="O35" s="174">
        <v>4917</v>
      </c>
      <c r="P35" s="174">
        <v>4422</v>
      </c>
      <c r="Q35" s="174">
        <v>3611</v>
      </c>
      <c r="R35" s="174">
        <v>1968</v>
      </c>
      <c r="S35" s="174">
        <v>1345</v>
      </c>
      <c r="T35" s="174">
        <v>931</v>
      </c>
      <c r="U35" s="174">
        <v>511</v>
      </c>
      <c r="V35" s="174">
        <v>232</v>
      </c>
      <c r="W35" s="174">
        <v>59</v>
      </c>
      <c r="X35" s="174">
        <v>9</v>
      </c>
      <c r="Y35" s="175"/>
      <c r="Z35" s="175"/>
      <c r="AA35" s="132"/>
    </row>
    <row r="36" spans="1:27" s="157" customFormat="1" ht="15.95" customHeight="1">
      <c r="A36" s="666" t="s">
        <v>236</v>
      </c>
      <c r="B36" s="173" t="s">
        <v>200</v>
      </c>
      <c r="C36" s="294">
        <f t="shared" si="3"/>
        <v>228436</v>
      </c>
      <c r="D36" s="174">
        <v>12154</v>
      </c>
      <c r="E36" s="174">
        <v>11376</v>
      </c>
      <c r="F36" s="174">
        <v>10798</v>
      </c>
      <c r="G36" s="174">
        <v>13274</v>
      </c>
      <c r="H36" s="174">
        <v>15480</v>
      </c>
      <c r="I36" s="174">
        <v>16958</v>
      </c>
      <c r="J36" s="174">
        <v>17506</v>
      </c>
      <c r="K36" s="174">
        <v>21561</v>
      </c>
      <c r="L36" s="174">
        <v>19918</v>
      </c>
      <c r="M36" s="174">
        <v>16612</v>
      </c>
      <c r="N36" s="174">
        <v>15899</v>
      </c>
      <c r="O36" s="174">
        <v>15867</v>
      </c>
      <c r="P36" s="174">
        <v>14410</v>
      </c>
      <c r="Q36" s="174">
        <v>11625</v>
      </c>
      <c r="R36" s="174">
        <v>6104</v>
      </c>
      <c r="S36" s="174">
        <v>3972</v>
      </c>
      <c r="T36" s="174">
        <v>2304</v>
      </c>
      <c r="U36" s="174">
        <v>1557</v>
      </c>
      <c r="V36" s="174">
        <v>900</v>
      </c>
      <c r="W36" s="174">
        <v>144</v>
      </c>
      <c r="X36" s="174">
        <v>17</v>
      </c>
      <c r="Y36" s="175"/>
      <c r="Z36" s="175"/>
      <c r="AA36" s="132"/>
    </row>
    <row r="37" spans="1:27" s="157" customFormat="1" ht="15.95" customHeight="1">
      <c r="A37" s="666"/>
      <c r="B37" s="173" t="s">
        <v>201</v>
      </c>
      <c r="C37" s="294">
        <f t="shared" si="3"/>
        <v>113220</v>
      </c>
      <c r="D37" s="174">
        <v>6322</v>
      </c>
      <c r="E37" s="174">
        <v>5872</v>
      </c>
      <c r="F37" s="174">
        <v>5616</v>
      </c>
      <c r="G37" s="174">
        <v>7062</v>
      </c>
      <c r="H37" s="174">
        <v>8042</v>
      </c>
      <c r="I37" s="174">
        <v>8837</v>
      </c>
      <c r="J37" s="174">
        <v>8774</v>
      </c>
      <c r="K37" s="174">
        <v>10774</v>
      </c>
      <c r="L37" s="174">
        <v>9974</v>
      </c>
      <c r="M37" s="174">
        <v>8234</v>
      </c>
      <c r="N37" s="174">
        <v>7634</v>
      </c>
      <c r="O37" s="174">
        <v>7439</v>
      </c>
      <c r="P37" s="174">
        <v>6543</v>
      </c>
      <c r="Q37" s="174">
        <v>5223</v>
      </c>
      <c r="R37" s="174">
        <v>2707</v>
      </c>
      <c r="S37" s="174">
        <v>1737</v>
      </c>
      <c r="T37" s="174">
        <v>919</v>
      </c>
      <c r="U37" s="174">
        <v>850</v>
      </c>
      <c r="V37" s="174">
        <v>583</v>
      </c>
      <c r="W37" s="174">
        <v>71</v>
      </c>
      <c r="X37" s="174">
        <v>7</v>
      </c>
      <c r="Y37" s="175"/>
      <c r="Z37" s="175"/>
      <c r="AA37" s="132"/>
    </row>
    <row r="38" spans="1:27" s="157" customFormat="1" ht="15.95" customHeight="1">
      <c r="A38" s="666"/>
      <c r="B38" s="173" t="s">
        <v>202</v>
      </c>
      <c r="C38" s="294">
        <f t="shared" si="3"/>
        <v>115216</v>
      </c>
      <c r="D38" s="174">
        <v>5832</v>
      </c>
      <c r="E38" s="174">
        <v>5504</v>
      </c>
      <c r="F38" s="174">
        <v>5182</v>
      </c>
      <c r="G38" s="174">
        <v>6212</v>
      </c>
      <c r="H38" s="174">
        <v>7438</v>
      </c>
      <c r="I38" s="174">
        <v>8121</v>
      </c>
      <c r="J38" s="174">
        <v>8732</v>
      </c>
      <c r="K38" s="174">
        <v>10787</v>
      </c>
      <c r="L38" s="174">
        <v>9944</v>
      </c>
      <c r="M38" s="174">
        <v>8378</v>
      </c>
      <c r="N38" s="174">
        <v>8265</v>
      </c>
      <c r="O38" s="174">
        <v>8428</v>
      </c>
      <c r="P38" s="174">
        <v>7867</v>
      </c>
      <c r="Q38" s="174">
        <v>6402</v>
      </c>
      <c r="R38" s="174">
        <v>3397</v>
      </c>
      <c r="S38" s="174">
        <v>2235</v>
      </c>
      <c r="T38" s="174">
        <v>1385</v>
      </c>
      <c r="U38" s="174">
        <v>707</v>
      </c>
      <c r="V38" s="174">
        <v>317</v>
      </c>
      <c r="W38" s="174">
        <v>73</v>
      </c>
      <c r="X38" s="174">
        <v>10</v>
      </c>
      <c r="Y38" s="175"/>
      <c r="Z38" s="175"/>
      <c r="AA38" s="132"/>
    </row>
    <row r="39" spans="1:27" s="157" customFormat="1" ht="15.95" customHeight="1">
      <c r="A39" s="666" t="s">
        <v>237</v>
      </c>
      <c r="B39" s="173" t="s">
        <v>200</v>
      </c>
      <c r="C39" s="294">
        <f t="shared" si="3"/>
        <v>49256</v>
      </c>
      <c r="D39" s="174">
        <v>2011</v>
      </c>
      <c r="E39" s="174">
        <v>1765</v>
      </c>
      <c r="F39" s="174">
        <v>2097</v>
      </c>
      <c r="G39" s="174">
        <v>2830</v>
      </c>
      <c r="H39" s="174">
        <v>3423</v>
      </c>
      <c r="I39" s="174">
        <v>3848</v>
      </c>
      <c r="J39" s="174">
        <v>3356</v>
      </c>
      <c r="K39" s="174">
        <v>3466</v>
      </c>
      <c r="L39" s="174">
        <v>3295</v>
      </c>
      <c r="M39" s="174">
        <v>3213</v>
      </c>
      <c r="N39" s="174">
        <v>3922</v>
      </c>
      <c r="O39" s="174">
        <v>4125</v>
      </c>
      <c r="P39" s="174">
        <v>3478</v>
      </c>
      <c r="Q39" s="174">
        <v>2680</v>
      </c>
      <c r="R39" s="174">
        <v>1626</v>
      </c>
      <c r="S39" s="174">
        <v>1595</v>
      </c>
      <c r="T39" s="174">
        <v>1296</v>
      </c>
      <c r="U39" s="174">
        <v>811</v>
      </c>
      <c r="V39" s="174">
        <v>321</v>
      </c>
      <c r="W39" s="174">
        <v>89</v>
      </c>
      <c r="X39" s="174">
        <v>9</v>
      </c>
      <c r="Y39" s="175"/>
      <c r="Z39" s="175"/>
      <c r="AA39" s="132"/>
    </row>
    <row r="40" spans="1:27" s="157" customFormat="1" ht="15.95" customHeight="1">
      <c r="A40" s="666"/>
      <c r="B40" s="173" t="s">
        <v>201</v>
      </c>
      <c r="C40" s="294">
        <f t="shared" si="3"/>
        <v>26202</v>
      </c>
      <c r="D40" s="174">
        <v>1006</v>
      </c>
      <c r="E40" s="174">
        <v>948</v>
      </c>
      <c r="F40" s="174">
        <v>1122</v>
      </c>
      <c r="G40" s="174">
        <v>1487</v>
      </c>
      <c r="H40" s="174">
        <v>1778</v>
      </c>
      <c r="I40" s="174">
        <v>2050</v>
      </c>
      <c r="J40" s="174">
        <v>1833</v>
      </c>
      <c r="K40" s="174">
        <v>1830</v>
      </c>
      <c r="L40" s="174">
        <v>1785</v>
      </c>
      <c r="M40" s="174">
        <v>1675</v>
      </c>
      <c r="N40" s="174">
        <v>2170</v>
      </c>
      <c r="O40" s="174">
        <v>2356</v>
      </c>
      <c r="P40" s="174">
        <v>1936</v>
      </c>
      <c r="Q40" s="174">
        <v>1502</v>
      </c>
      <c r="R40" s="174">
        <v>889</v>
      </c>
      <c r="S40" s="174">
        <v>757</v>
      </c>
      <c r="T40" s="174">
        <v>559</v>
      </c>
      <c r="U40" s="174">
        <v>355</v>
      </c>
      <c r="V40" s="174">
        <v>130</v>
      </c>
      <c r="W40" s="174">
        <v>33</v>
      </c>
      <c r="X40" s="174">
        <v>1</v>
      </c>
      <c r="Y40" s="175"/>
      <c r="Z40" s="175"/>
      <c r="AA40" s="132"/>
    </row>
    <row r="41" spans="1:27" s="157" customFormat="1" ht="15.95" customHeight="1">
      <c r="A41" s="666"/>
      <c r="B41" s="173" t="s">
        <v>202</v>
      </c>
      <c r="C41" s="294">
        <f t="shared" si="3"/>
        <v>23054</v>
      </c>
      <c r="D41" s="174">
        <v>1005</v>
      </c>
      <c r="E41" s="174">
        <v>817</v>
      </c>
      <c r="F41" s="174">
        <v>975</v>
      </c>
      <c r="G41" s="174">
        <v>1343</v>
      </c>
      <c r="H41" s="174">
        <v>1645</v>
      </c>
      <c r="I41" s="174">
        <v>1798</v>
      </c>
      <c r="J41" s="174">
        <v>1523</v>
      </c>
      <c r="K41" s="174">
        <v>1636</v>
      </c>
      <c r="L41" s="174">
        <v>1510</v>
      </c>
      <c r="M41" s="174">
        <v>1538</v>
      </c>
      <c r="N41" s="174">
        <v>1752</v>
      </c>
      <c r="O41" s="174">
        <v>1769</v>
      </c>
      <c r="P41" s="174">
        <v>1542</v>
      </c>
      <c r="Q41" s="174">
        <v>1178</v>
      </c>
      <c r="R41" s="174">
        <v>737</v>
      </c>
      <c r="S41" s="174">
        <v>838</v>
      </c>
      <c r="T41" s="174">
        <v>737</v>
      </c>
      <c r="U41" s="174">
        <v>456</v>
      </c>
      <c r="V41" s="174">
        <v>191</v>
      </c>
      <c r="W41" s="174">
        <v>56</v>
      </c>
      <c r="X41" s="174">
        <v>8</v>
      </c>
      <c r="Y41" s="175"/>
      <c r="Z41" s="175"/>
      <c r="AA41" s="132"/>
    </row>
    <row r="42" spans="1:27" s="157" customFormat="1" ht="15.95" customHeight="1">
      <c r="A42" s="666" t="s">
        <v>238</v>
      </c>
      <c r="B42" s="173" t="s">
        <v>200</v>
      </c>
      <c r="C42" s="294">
        <f t="shared" si="3"/>
        <v>67956</v>
      </c>
      <c r="D42" s="174">
        <v>3405</v>
      </c>
      <c r="E42" s="174">
        <v>2802</v>
      </c>
      <c r="F42" s="174">
        <v>3054</v>
      </c>
      <c r="G42" s="174">
        <v>4464</v>
      </c>
      <c r="H42" s="174">
        <v>5298</v>
      </c>
      <c r="I42" s="174">
        <v>5621</v>
      </c>
      <c r="J42" s="174">
        <v>4810</v>
      </c>
      <c r="K42" s="174">
        <v>5487</v>
      </c>
      <c r="L42" s="174">
        <v>5200</v>
      </c>
      <c r="M42" s="174">
        <v>4767</v>
      </c>
      <c r="N42" s="174">
        <v>5324</v>
      </c>
      <c r="O42" s="174">
        <v>5149</v>
      </c>
      <c r="P42" s="174">
        <v>4033</v>
      </c>
      <c r="Q42" s="174">
        <v>2848</v>
      </c>
      <c r="R42" s="174">
        <v>1719</v>
      </c>
      <c r="S42" s="174">
        <v>1572</v>
      </c>
      <c r="T42" s="174">
        <v>1283</v>
      </c>
      <c r="U42" s="174">
        <v>748</v>
      </c>
      <c r="V42" s="174">
        <v>308</v>
      </c>
      <c r="W42" s="174">
        <v>61</v>
      </c>
      <c r="X42" s="174">
        <v>3</v>
      </c>
      <c r="Y42" s="175"/>
      <c r="Z42" s="175"/>
      <c r="AA42" s="132"/>
    </row>
    <row r="43" spans="1:27" s="157" customFormat="1" ht="15.95" customHeight="1">
      <c r="A43" s="666"/>
      <c r="B43" s="173" t="s">
        <v>201</v>
      </c>
      <c r="C43" s="294">
        <f t="shared" si="3"/>
        <v>35162</v>
      </c>
      <c r="D43" s="174">
        <v>1738</v>
      </c>
      <c r="E43" s="174">
        <v>1368</v>
      </c>
      <c r="F43" s="174">
        <v>1609</v>
      </c>
      <c r="G43" s="174">
        <v>2327</v>
      </c>
      <c r="H43" s="174">
        <v>2743</v>
      </c>
      <c r="I43" s="174">
        <v>2979</v>
      </c>
      <c r="J43" s="174">
        <v>2482</v>
      </c>
      <c r="K43" s="174">
        <v>2782</v>
      </c>
      <c r="L43" s="174">
        <v>2569</v>
      </c>
      <c r="M43" s="174">
        <v>2478</v>
      </c>
      <c r="N43" s="174">
        <v>2787</v>
      </c>
      <c r="O43" s="174">
        <v>2857</v>
      </c>
      <c r="P43" s="174">
        <v>2283</v>
      </c>
      <c r="Q43" s="174">
        <v>1522</v>
      </c>
      <c r="R43" s="174">
        <v>909</v>
      </c>
      <c r="S43" s="174">
        <v>741</v>
      </c>
      <c r="T43" s="174">
        <v>554</v>
      </c>
      <c r="U43" s="174">
        <v>282</v>
      </c>
      <c r="V43" s="174">
        <v>130</v>
      </c>
      <c r="W43" s="174">
        <v>21</v>
      </c>
      <c r="X43" s="174">
        <v>1</v>
      </c>
      <c r="Y43" s="175"/>
      <c r="Z43" s="175"/>
      <c r="AA43" s="132"/>
    </row>
    <row r="44" spans="1:27" s="157" customFormat="1" ht="15.95" customHeight="1">
      <c r="A44" s="666"/>
      <c r="B44" s="173" t="s">
        <v>216</v>
      </c>
      <c r="C44" s="294">
        <f t="shared" si="3"/>
        <v>32794</v>
      </c>
      <c r="D44" s="174">
        <v>1667</v>
      </c>
      <c r="E44" s="174">
        <v>1434</v>
      </c>
      <c r="F44" s="174">
        <v>1445</v>
      </c>
      <c r="G44" s="174">
        <v>2137</v>
      </c>
      <c r="H44" s="174">
        <v>2555</v>
      </c>
      <c r="I44" s="174">
        <v>2642</v>
      </c>
      <c r="J44" s="174">
        <v>2328</v>
      </c>
      <c r="K44" s="174">
        <v>2705</v>
      </c>
      <c r="L44" s="174">
        <v>2631</v>
      </c>
      <c r="M44" s="174">
        <v>2289</v>
      </c>
      <c r="N44" s="174">
        <v>2537</v>
      </c>
      <c r="O44" s="174">
        <v>2292</v>
      </c>
      <c r="P44" s="174">
        <v>1750</v>
      </c>
      <c r="Q44" s="174">
        <v>1326</v>
      </c>
      <c r="R44" s="174">
        <v>810</v>
      </c>
      <c r="S44" s="174">
        <v>831</v>
      </c>
      <c r="T44" s="174">
        <v>729</v>
      </c>
      <c r="U44" s="174">
        <v>466</v>
      </c>
      <c r="V44" s="174">
        <v>178</v>
      </c>
      <c r="W44" s="174">
        <v>40</v>
      </c>
      <c r="X44" s="174">
        <v>2</v>
      </c>
      <c r="Y44" s="175"/>
      <c r="Z44" s="175"/>
      <c r="AA44" s="132"/>
    </row>
    <row r="45" spans="1:27" s="157" customFormat="1" ht="15.95" customHeight="1">
      <c r="A45" s="666" t="s">
        <v>239</v>
      </c>
      <c r="B45" s="173" t="s">
        <v>200</v>
      </c>
      <c r="C45" s="294">
        <f t="shared" si="3"/>
        <v>12176</v>
      </c>
      <c r="D45" s="174">
        <v>805</v>
      </c>
      <c r="E45" s="174">
        <v>551</v>
      </c>
      <c r="F45" s="174">
        <v>524</v>
      </c>
      <c r="G45" s="174">
        <v>674</v>
      </c>
      <c r="H45" s="174">
        <v>959</v>
      </c>
      <c r="I45" s="174">
        <v>927</v>
      </c>
      <c r="J45" s="174">
        <v>828</v>
      </c>
      <c r="K45" s="174">
        <v>928</v>
      </c>
      <c r="L45" s="174">
        <v>894</v>
      </c>
      <c r="M45" s="174">
        <v>894</v>
      </c>
      <c r="N45" s="174">
        <v>932</v>
      </c>
      <c r="O45" s="174">
        <v>881</v>
      </c>
      <c r="P45" s="174">
        <v>866</v>
      </c>
      <c r="Q45" s="174">
        <v>639</v>
      </c>
      <c r="R45" s="174">
        <v>329</v>
      </c>
      <c r="S45" s="174">
        <v>254</v>
      </c>
      <c r="T45" s="174">
        <v>162</v>
      </c>
      <c r="U45" s="174">
        <v>85</v>
      </c>
      <c r="V45" s="174">
        <v>38</v>
      </c>
      <c r="W45" s="174">
        <v>5</v>
      </c>
      <c r="X45" s="174">
        <v>1</v>
      </c>
      <c r="Y45" s="175"/>
      <c r="Z45" s="175"/>
      <c r="AA45" s="132"/>
    </row>
    <row r="46" spans="1:27" s="197" customFormat="1" ht="15.95" customHeight="1">
      <c r="A46" s="666"/>
      <c r="B46" s="173" t="s">
        <v>201</v>
      </c>
      <c r="C46" s="294">
        <f t="shared" si="3"/>
        <v>6582</v>
      </c>
      <c r="D46" s="174">
        <v>424</v>
      </c>
      <c r="E46" s="174">
        <v>276</v>
      </c>
      <c r="F46" s="174">
        <v>284</v>
      </c>
      <c r="G46" s="174">
        <v>359</v>
      </c>
      <c r="H46" s="174">
        <v>468</v>
      </c>
      <c r="I46" s="174">
        <v>486</v>
      </c>
      <c r="J46" s="174">
        <v>460</v>
      </c>
      <c r="K46" s="174">
        <v>515</v>
      </c>
      <c r="L46" s="174">
        <v>525</v>
      </c>
      <c r="M46" s="174">
        <v>493</v>
      </c>
      <c r="N46" s="174">
        <v>528</v>
      </c>
      <c r="O46" s="174">
        <v>487</v>
      </c>
      <c r="P46" s="174">
        <v>495</v>
      </c>
      <c r="Q46" s="174">
        <v>345</v>
      </c>
      <c r="R46" s="174">
        <v>178</v>
      </c>
      <c r="S46" s="174">
        <v>119</v>
      </c>
      <c r="T46" s="174">
        <v>86</v>
      </c>
      <c r="U46" s="174">
        <v>36</v>
      </c>
      <c r="V46" s="174">
        <v>17</v>
      </c>
      <c r="W46" s="174">
        <v>1</v>
      </c>
      <c r="X46" s="174">
        <v>0</v>
      </c>
      <c r="Y46" s="175"/>
      <c r="Z46" s="175"/>
      <c r="AA46" s="132"/>
    </row>
    <row r="47" spans="1:27" s="157" customFormat="1" ht="15.95" customHeight="1" thickBot="1">
      <c r="A47" s="667"/>
      <c r="B47" s="198" t="s">
        <v>202</v>
      </c>
      <c r="C47" s="295">
        <f>SUM(D47:X47)</f>
        <v>5594</v>
      </c>
      <c r="D47" s="296">
        <v>381</v>
      </c>
      <c r="E47" s="296">
        <v>275</v>
      </c>
      <c r="F47" s="296">
        <v>240</v>
      </c>
      <c r="G47" s="296">
        <v>315</v>
      </c>
      <c r="H47" s="296">
        <v>491</v>
      </c>
      <c r="I47" s="296">
        <v>441</v>
      </c>
      <c r="J47" s="296">
        <v>368</v>
      </c>
      <c r="K47" s="296">
        <v>413</v>
      </c>
      <c r="L47" s="296">
        <v>369</v>
      </c>
      <c r="M47" s="296">
        <v>401</v>
      </c>
      <c r="N47" s="296">
        <v>404</v>
      </c>
      <c r="O47" s="296">
        <v>394</v>
      </c>
      <c r="P47" s="296">
        <v>371</v>
      </c>
      <c r="Q47" s="296">
        <v>294</v>
      </c>
      <c r="R47" s="296">
        <v>151</v>
      </c>
      <c r="S47" s="296">
        <v>135</v>
      </c>
      <c r="T47" s="296">
        <v>76</v>
      </c>
      <c r="U47" s="296">
        <v>49</v>
      </c>
      <c r="V47" s="296">
        <v>21</v>
      </c>
      <c r="W47" s="296">
        <v>4</v>
      </c>
      <c r="X47" s="296">
        <v>1</v>
      </c>
      <c r="Y47" s="175"/>
      <c r="Z47" s="175"/>
      <c r="AA47" s="132"/>
    </row>
    <row r="48" spans="1:27" s="157" customFormat="1" ht="21.95" customHeight="1">
      <c r="A48" s="166"/>
      <c r="B48" s="149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</row>
    <row r="49" spans="1:25" ht="21.95" customHeight="1">
      <c r="A49" s="271"/>
      <c r="B49" s="271"/>
      <c r="C49" s="271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</row>
    <row r="50" spans="1:25" ht="21.95" customHeight="1">
      <c r="A50" s="271"/>
      <c r="B50" s="271"/>
      <c r="C50" s="271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1:25" ht="21.95" customHeight="1">
      <c r="A51" s="271"/>
      <c r="B51" s="271"/>
      <c r="C51" s="271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ht="21.95" customHeight="1">
      <c r="A52" s="23"/>
      <c r="B52" s="23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1:25" ht="21.95" customHeight="1">
      <c r="A53" s="23"/>
      <c r="B53" s="23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</row>
    <row r="54" spans="1:25" ht="21.95" customHeight="1">
      <c r="A54" s="23"/>
      <c r="B54" s="23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</row>
    <row r="55" spans="1:25" ht="21.95" customHeight="1">
      <c r="A55" s="23"/>
      <c r="B55" s="23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</row>
    <row r="56" spans="1:25" ht="21.95" customHeight="1">
      <c r="A56" s="23"/>
      <c r="B56" s="23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</row>
    <row r="57" spans="1:25" ht="21.95" customHeight="1">
      <c r="A57" s="23"/>
      <c r="B57" s="23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</row>
    <row r="58" spans="1:25" ht="21.95" customHeight="1">
      <c r="A58" s="23"/>
      <c r="B58" s="23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</row>
    <row r="59" spans="1:25" ht="21.95" customHeight="1">
      <c r="A59" s="23"/>
      <c r="B59" s="23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</row>
    <row r="60" spans="1:25" ht="21.95" customHeight="1">
      <c r="A60" s="23"/>
      <c r="B60" s="23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</row>
    <row r="61" spans="1:25" ht="21.95" customHeight="1">
      <c r="A61" s="23"/>
      <c r="B61" s="23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</row>
    <row r="62" spans="1:25" ht="21.95" customHeight="1">
      <c r="A62" s="23"/>
      <c r="B62" s="23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</row>
    <row r="63" spans="1:25" ht="21.95" customHeight="1">
      <c r="A63" s="23"/>
      <c r="B63" s="23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</row>
    <row r="64" spans="1:25" ht="21.95" customHeight="1">
      <c r="A64" s="23"/>
      <c r="B64" s="23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</row>
    <row r="65" spans="1:25" ht="21.95" customHeight="1">
      <c r="A65" s="23"/>
      <c r="B65" s="23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</row>
    <row r="66" spans="1:25" ht="21.95" customHeight="1">
      <c r="A66" s="23"/>
      <c r="B66" s="23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</row>
    <row r="67" spans="1:25" ht="21.95" customHeight="1">
      <c r="A67" s="23"/>
      <c r="B67" s="23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</row>
    <row r="68" spans="1:25" ht="21.95" customHeight="1">
      <c r="A68" s="23"/>
      <c r="B68" s="23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</row>
    <row r="69" spans="1:25" ht="21.95" customHeight="1">
      <c r="A69" s="23"/>
      <c r="B69" s="23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</row>
    <row r="70" spans="1:25" ht="21.95" customHeight="1">
      <c r="A70" s="23"/>
      <c r="B70" s="23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</row>
    <row r="71" spans="1:25" ht="21.95" customHeight="1">
      <c r="A71" s="23"/>
      <c r="B71" s="23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</row>
    <row r="72" spans="1:25" ht="21.95" customHeight="1">
      <c r="A72" s="23"/>
      <c r="B72" s="23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</row>
    <row r="73" spans="1:25" ht="21.95" customHeight="1">
      <c r="A73" s="23"/>
      <c r="B73" s="23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</row>
    <row r="74" spans="1:25" ht="21.95" customHeight="1">
      <c r="A74" s="23"/>
      <c r="B74" s="23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1:25" ht="21.95" customHeight="1">
      <c r="A75" s="23"/>
      <c r="B75" s="23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</row>
    <row r="76" spans="1:25" ht="21.95" customHeight="1">
      <c r="A76" s="23"/>
      <c r="B76" s="23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</row>
    <row r="77" spans="1:25" ht="21.95" customHeight="1">
      <c r="A77" s="23"/>
      <c r="B77" s="23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</row>
    <row r="78" spans="1:25" ht="21.95" customHeight="1">
      <c r="A78" s="23"/>
      <c r="B78" s="23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</row>
    <row r="79" spans="1:25" ht="21.95" customHeight="1">
      <c r="A79" s="23"/>
      <c r="B79" s="23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</row>
    <row r="80" spans="1:25" ht="21.95" customHeight="1">
      <c r="A80" s="23"/>
      <c r="B80" s="23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</row>
    <row r="81" spans="1:25" ht="21.95" customHeight="1">
      <c r="A81" s="23"/>
      <c r="B81" s="23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</row>
    <row r="82" spans="1:25" ht="21.95" customHeight="1">
      <c r="A82" s="23"/>
      <c r="B82" s="23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</row>
    <row r="83" spans="1:25" ht="21.95" customHeight="1">
      <c r="A83" s="23"/>
      <c r="B83" s="23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</row>
    <row r="84" spans="1:25" ht="21.95" customHeight="1">
      <c r="A84" s="23"/>
      <c r="B84" s="1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</row>
    <row r="85" spans="1:25" ht="21.95" customHeight="1">
      <c r="A85" s="23"/>
      <c r="B85" s="1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</row>
    <row r="86" spans="1:25" ht="21.95" customHeight="1">
      <c r="A86" s="23"/>
      <c r="B86" s="23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</row>
    <row r="87" spans="1:25" ht="21.95" customHeight="1">
      <c r="A87" s="23"/>
      <c r="B87" s="1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</row>
    <row r="88" spans="1:25" ht="21.95" customHeight="1">
      <c r="A88" s="23"/>
      <c r="B88" s="1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ht="21.95" customHeight="1">
      <c r="A89" s="23"/>
      <c r="B89" s="1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</row>
    <row r="90" spans="1:25" ht="21.95" customHeight="1">
      <c r="A90" s="1"/>
      <c r="B90" s="1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</row>
    <row r="91" spans="1:25" ht="21.95" customHeight="1" thickBot="1">
      <c r="A91" s="29"/>
      <c r="B91" s="5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1:25" ht="21.95" customHeight="1">
      <c r="A92" s="271"/>
      <c r="B92" s="271"/>
      <c r="C92" s="271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1:25" ht="21.95" customHeight="1">
      <c r="A93" s="271"/>
      <c r="B93" s="271"/>
      <c r="C93" s="271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1:25" ht="21.95" customHeight="1">
      <c r="A94" s="271"/>
      <c r="B94" s="271"/>
      <c r="C94" s="271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1:25" ht="21.95" customHeight="1">
      <c r="A95" s="271"/>
      <c r="B95" s="271"/>
      <c r="C95" s="271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1:25" ht="21.95" customHeight="1">
      <c r="A96" s="271"/>
      <c r="B96" s="271"/>
      <c r="C96" s="271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1:25" ht="21.95" customHeight="1">
      <c r="A97" s="271"/>
      <c r="B97" s="271"/>
      <c r="C97" s="271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1:25" ht="21.95" customHeight="1">
      <c r="A98" s="271"/>
      <c r="B98" s="271"/>
      <c r="C98" s="271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ht="21.95" customHeight="1">
      <c r="A99" s="23"/>
      <c r="B99" s="23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ht="21.95" customHeight="1">
      <c r="A100" s="23"/>
      <c r="B100" s="23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</row>
    <row r="101" spans="1:25" ht="21.95" customHeight="1">
      <c r="A101" s="23"/>
      <c r="B101" s="23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</row>
    <row r="102" spans="1:25" ht="21.95" customHeight="1">
      <c r="A102" s="23"/>
      <c r="B102" s="23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</row>
    <row r="103" spans="1:25" ht="21.95" customHeight="1">
      <c r="A103" s="23"/>
      <c r="B103" s="23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</row>
    <row r="104" spans="1:25" ht="21.95" customHeight="1">
      <c r="A104" s="23"/>
      <c r="B104" s="23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</row>
    <row r="105" spans="1:25" ht="21.95" customHeight="1">
      <c r="A105" s="23"/>
      <c r="B105" s="23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ht="21.95" customHeight="1">
      <c r="A106" s="23"/>
      <c r="B106" s="23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ht="21.95" customHeight="1">
      <c r="A107" s="23"/>
      <c r="B107" s="23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</row>
    <row r="108" spans="1:25" ht="21.95" customHeight="1">
      <c r="A108" s="23"/>
      <c r="B108" s="23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ht="21.95" customHeight="1">
      <c r="A109" s="23"/>
      <c r="B109" s="23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</row>
    <row r="110" spans="1:25" ht="21.95" customHeight="1">
      <c r="A110" s="23"/>
      <c r="B110" s="23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</row>
    <row r="111" spans="1:25" ht="21.95" customHeight="1">
      <c r="A111" s="23"/>
      <c r="B111" s="23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ht="21.95" customHeight="1">
      <c r="A112" s="23"/>
      <c r="B112" s="23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ht="21.95" customHeight="1">
      <c r="A113" s="23"/>
      <c r="B113" s="23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ht="21.95" customHeight="1">
      <c r="A114" s="23"/>
      <c r="B114" s="23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</row>
    <row r="115" spans="1:25" ht="21.95" customHeight="1">
      <c r="A115" s="23"/>
      <c r="B115" s="23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</row>
    <row r="116" spans="1:25" ht="21.95" customHeight="1">
      <c r="A116" s="23"/>
      <c r="B116" s="23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</row>
    <row r="117" spans="1:25" ht="21.95" customHeight="1">
      <c r="A117" s="23"/>
      <c r="B117" s="23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</row>
    <row r="118" spans="1:25" ht="21.95" customHeight="1">
      <c r="A118" s="23"/>
      <c r="B118" s="23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</row>
    <row r="119" spans="1:25" ht="21.95" customHeight="1">
      <c r="A119" s="23"/>
      <c r="B119" s="23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</row>
    <row r="120" spans="1:25" ht="21.95" customHeight="1">
      <c r="A120" s="23"/>
      <c r="B120" s="23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</row>
    <row r="121" spans="1:25" ht="21.95" customHeight="1">
      <c r="A121" s="23"/>
      <c r="B121" s="23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</row>
    <row r="122" spans="1:25" ht="21.95" customHeight="1">
      <c r="A122" s="23"/>
      <c r="B122" s="23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ht="21.95" customHeight="1">
      <c r="A123" s="23"/>
      <c r="B123" s="23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</row>
    <row r="124" spans="1:25" ht="21.95" customHeight="1">
      <c r="A124" s="23"/>
      <c r="B124" s="23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</row>
    <row r="125" spans="1:25" ht="21.95" customHeight="1">
      <c r="A125" s="23"/>
      <c r="B125" s="23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</row>
    <row r="126" spans="1:25" ht="21.95" customHeight="1">
      <c r="A126" s="23"/>
      <c r="B126" s="23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</row>
    <row r="127" spans="1:25" ht="21.95" customHeight="1">
      <c r="A127" s="23"/>
      <c r="B127" s="23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</row>
    <row r="128" spans="1:25" ht="21.95" customHeight="1">
      <c r="A128" s="23"/>
      <c r="B128" s="23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</row>
    <row r="129" spans="1:25" ht="21.95" customHeight="1">
      <c r="A129" s="23"/>
      <c r="B129" s="23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</row>
    <row r="130" spans="1:25" ht="21.95" customHeight="1">
      <c r="A130" s="23"/>
      <c r="B130" s="1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</row>
    <row r="131" spans="1:25" ht="21.95" customHeight="1">
      <c r="A131" s="23"/>
      <c r="B131" s="1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</row>
    <row r="132" spans="1:25" ht="21.95" customHeight="1">
      <c r="A132" s="23"/>
      <c r="B132" s="23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5" ht="21.95" customHeight="1">
      <c r="A133" s="23"/>
      <c r="B133" s="1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5" ht="21.95" customHeight="1">
      <c r="A134" s="23"/>
      <c r="B134" s="1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</row>
    <row r="135" spans="1:25" ht="21.95" customHeight="1">
      <c r="A135" s="23"/>
      <c r="B135" s="1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5" ht="21.95" customHeight="1">
      <c r="A136" s="1"/>
      <c r="B136" s="1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5" ht="21.95" customHeight="1" thickBot="1">
      <c r="A137" s="29"/>
      <c r="B137" s="5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5" ht="21.95" customHeight="1">
      <c r="A138" s="37"/>
      <c r="B138" s="37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</row>
    <row r="139" spans="1:25" ht="21.95" customHeight="1" thickBot="1">
      <c r="A139" s="36"/>
      <c r="B139" s="38" t="s">
        <v>62</v>
      </c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</row>
    <row r="140" spans="1:25" ht="21.95" customHeight="1">
      <c r="A140" s="40" t="s">
        <v>35</v>
      </c>
      <c r="B140" s="41" t="s">
        <v>36</v>
      </c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</row>
    <row r="141" spans="1:25" ht="21.95" customHeight="1" thickBot="1">
      <c r="A141" s="42" t="s">
        <v>58</v>
      </c>
      <c r="B141" s="43" t="s">
        <v>63</v>
      </c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</row>
    <row r="142" spans="1:25" ht="21.95" customHeight="1">
      <c r="A142" s="24"/>
      <c r="B142" s="2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5" ht="21.95" customHeight="1">
      <c r="A143" s="23"/>
      <c r="B143" s="23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5" ht="21.95" customHeight="1">
      <c r="A144" s="23"/>
      <c r="B144" s="23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ht="21.95" customHeight="1">
      <c r="A145" s="23"/>
      <c r="B145" s="23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ht="21.95" customHeight="1">
      <c r="A146" s="23"/>
      <c r="B146" s="23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ht="21.95" customHeight="1">
      <c r="A147" s="23"/>
      <c r="B147" s="23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</row>
    <row r="148" spans="1:25" ht="21.95" customHeight="1">
      <c r="A148" s="23"/>
      <c r="B148" s="23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</row>
    <row r="149" spans="1:25" ht="21.95" customHeight="1">
      <c r="A149" s="23"/>
      <c r="B149" s="23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</row>
    <row r="150" spans="1:25" ht="21.95" customHeight="1">
      <c r="A150" s="23"/>
      <c r="B150" s="23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</row>
    <row r="151" spans="1:25" ht="21.95" customHeight="1">
      <c r="A151" s="23"/>
      <c r="B151" s="23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</row>
    <row r="152" spans="1:25" ht="21.95" customHeight="1">
      <c r="A152" s="23"/>
      <c r="B152" s="23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</row>
    <row r="153" spans="1:25" ht="21.95" customHeight="1">
      <c r="A153" s="23"/>
      <c r="B153" s="23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</row>
    <row r="154" spans="1:25" ht="21.95" customHeight="1">
      <c r="A154" s="23"/>
      <c r="B154" s="23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</row>
    <row r="155" spans="1:25" ht="21.95" customHeight="1">
      <c r="A155" s="23"/>
      <c r="B155" s="23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</row>
    <row r="156" spans="1:25" ht="21.95" customHeight="1">
      <c r="A156" s="23"/>
      <c r="B156" s="23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</row>
    <row r="157" spans="1:25" ht="21.95" customHeight="1">
      <c r="A157" s="23"/>
      <c r="B157" s="23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</row>
    <row r="158" spans="1:25" ht="21.95" customHeight="1">
      <c r="A158" s="23"/>
      <c r="B158" s="23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</row>
    <row r="159" spans="1:25" ht="21.95" customHeight="1">
      <c r="A159" s="23"/>
      <c r="B159" s="23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</row>
    <row r="160" spans="1:25" ht="21.95" customHeight="1">
      <c r="A160" s="23"/>
      <c r="B160" s="23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</row>
    <row r="161" spans="1:25" ht="21.95" customHeight="1">
      <c r="A161" s="23"/>
      <c r="B161" s="23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</row>
    <row r="162" spans="1:25" ht="21.95" customHeight="1">
      <c r="A162" s="23"/>
      <c r="B162" s="23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</row>
    <row r="163" spans="1:25" ht="21.95" customHeight="1">
      <c r="A163" s="23"/>
      <c r="B163" s="23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</row>
    <row r="164" spans="1:25" ht="21.95" customHeight="1">
      <c r="A164" s="23"/>
      <c r="B164" s="23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</row>
    <row r="165" spans="1:25" ht="21.95" customHeight="1">
      <c r="A165" s="23"/>
      <c r="B165" s="23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</row>
    <row r="166" spans="1:25" ht="21.95" customHeight="1">
      <c r="A166" s="23"/>
      <c r="B166" s="23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</row>
    <row r="167" spans="1:25" ht="21.95" customHeight="1">
      <c r="A167" s="23"/>
      <c r="B167" s="23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</row>
    <row r="168" spans="1:25" ht="21.95" customHeight="1">
      <c r="A168" s="23"/>
      <c r="B168" s="23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</row>
    <row r="169" spans="1:25" ht="21.95" customHeight="1">
      <c r="A169" s="23"/>
      <c r="B169" s="23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</row>
    <row r="170" spans="1:25" ht="21.95" customHeight="1">
      <c r="A170" s="23"/>
      <c r="B170" s="23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</row>
    <row r="171" spans="1:25" ht="21.95" customHeight="1">
      <c r="A171" s="23"/>
      <c r="B171" s="23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</row>
    <row r="172" spans="1:25" ht="21.95" customHeight="1">
      <c r="A172" s="23"/>
      <c r="B172" s="23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</row>
    <row r="173" spans="1:25" ht="21.95" customHeight="1">
      <c r="A173" s="23"/>
      <c r="B173" s="23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</row>
    <row r="174" spans="1:25" ht="21.95" customHeight="1">
      <c r="A174" s="23"/>
      <c r="B174" s="23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</row>
    <row r="175" spans="1:25" ht="21.95" customHeight="1">
      <c r="A175" s="23"/>
      <c r="B175" s="23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ht="21.95" customHeight="1">
      <c r="A176" s="23"/>
      <c r="B176" s="1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ht="21.95" customHeight="1">
      <c r="A177" s="23"/>
      <c r="B177" s="1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</row>
    <row r="178" spans="1:25" ht="21.95" customHeight="1">
      <c r="A178" s="23"/>
      <c r="B178" s="23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</row>
    <row r="179" spans="1:25" ht="21.95" customHeight="1">
      <c r="A179" s="23"/>
      <c r="B179" s="1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25" ht="21.95" customHeight="1">
      <c r="A180" s="23"/>
      <c r="B180" s="1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ht="21.95" customHeight="1">
      <c r="A181" s="23"/>
      <c r="B181" s="1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</row>
    <row r="182" spans="1:25" ht="21.95" customHeight="1">
      <c r="A182" s="1"/>
      <c r="B182" s="1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</row>
    <row r="183" spans="1:25" ht="21.95" customHeight="1" thickBot="1">
      <c r="A183" s="29"/>
      <c r="B183" s="5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</row>
    <row r="184" spans="1:25" ht="21.95" customHeight="1">
      <c r="A184" s="37"/>
      <c r="B184" s="37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</row>
    <row r="185" spans="1:25" ht="21.95" customHeight="1" thickBot="1">
      <c r="A185" s="36"/>
      <c r="B185" s="38" t="s">
        <v>62</v>
      </c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</row>
    <row r="186" spans="1:25" ht="21.95" customHeight="1">
      <c r="A186" s="40" t="s">
        <v>35</v>
      </c>
      <c r="B186" s="41" t="s">
        <v>36</v>
      </c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</row>
    <row r="187" spans="1:25" ht="21.95" customHeight="1" thickBot="1">
      <c r="A187" s="42" t="s">
        <v>58</v>
      </c>
      <c r="B187" s="43" t="s">
        <v>63</v>
      </c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</row>
    <row r="188" spans="1:25" ht="21.95" customHeight="1">
      <c r="A188" s="24"/>
      <c r="B188" s="24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</row>
    <row r="189" spans="1:25" ht="21.95" customHeight="1">
      <c r="A189" s="23"/>
      <c r="B189" s="23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</row>
    <row r="190" spans="1:25" ht="21.95" customHeight="1">
      <c r="A190" s="23"/>
      <c r="B190" s="23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</row>
    <row r="191" spans="1:25" ht="21.95" customHeight="1">
      <c r="A191" s="23"/>
      <c r="B191" s="23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</row>
    <row r="192" spans="1:25" ht="21.95" customHeight="1">
      <c r="A192" s="23"/>
      <c r="B192" s="23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</row>
    <row r="193" spans="1:25" ht="21.95" customHeight="1">
      <c r="A193" s="23"/>
      <c r="B193" s="23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</row>
    <row r="194" spans="1:25" ht="21.95" customHeight="1">
      <c r="A194" s="23"/>
      <c r="B194" s="23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</row>
    <row r="195" spans="1:25" ht="21.95" customHeight="1">
      <c r="A195" s="23"/>
      <c r="B195" s="23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</row>
    <row r="196" spans="1:25" ht="21.95" customHeight="1">
      <c r="A196" s="23"/>
      <c r="B196" s="23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</row>
    <row r="197" spans="1:25" ht="21.95" customHeight="1">
      <c r="A197" s="23"/>
      <c r="B197" s="23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</row>
    <row r="198" spans="1:25" ht="21.95" customHeight="1">
      <c r="A198" s="23"/>
      <c r="B198" s="23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</row>
    <row r="199" spans="1:25" ht="21.95" customHeight="1">
      <c r="A199" s="23"/>
      <c r="B199" s="23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</row>
    <row r="200" spans="1:25" ht="21.95" customHeight="1">
      <c r="A200" s="23"/>
      <c r="B200" s="23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</row>
    <row r="201" spans="1:25" ht="21.95" customHeight="1">
      <c r="A201" s="23"/>
      <c r="B201" s="23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</row>
    <row r="202" spans="1:25" ht="21.95" customHeight="1">
      <c r="A202" s="23"/>
      <c r="B202" s="23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</row>
    <row r="203" spans="1:25" ht="21.95" customHeight="1">
      <c r="A203" s="23"/>
      <c r="B203" s="23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</row>
    <row r="204" spans="1:25" ht="21.95" customHeight="1">
      <c r="A204" s="23"/>
      <c r="B204" s="23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</row>
    <row r="205" spans="1:25" ht="21.95" customHeight="1">
      <c r="A205" s="23"/>
      <c r="B205" s="23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</row>
    <row r="206" spans="1:25" ht="21.95" customHeight="1">
      <c r="A206" s="23"/>
      <c r="B206" s="23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</row>
    <row r="207" spans="1:25" ht="21.95" customHeight="1">
      <c r="A207" s="23"/>
      <c r="B207" s="23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</row>
    <row r="208" spans="1:25" ht="21.95" customHeight="1">
      <c r="A208" s="23"/>
      <c r="B208" s="23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</row>
    <row r="209" spans="1:25" ht="21.95" customHeight="1">
      <c r="A209" s="23"/>
      <c r="B209" s="23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</row>
    <row r="210" spans="1:25" ht="21.95" customHeight="1">
      <c r="A210" s="23"/>
      <c r="B210" s="23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</row>
    <row r="211" spans="1:25" ht="21.95" customHeight="1">
      <c r="A211" s="23"/>
      <c r="B211" s="23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</row>
    <row r="212" spans="1:25" ht="21.95" customHeight="1">
      <c r="A212" s="23"/>
      <c r="B212" s="23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</row>
    <row r="213" spans="1:25" ht="21.95" customHeight="1">
      <c r="A213" s="23"/>
      <c r="B213" s="23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</row>
    <row r="214" spans="1:25" ht="21.95" customHeight="1">
      <c r="A214" s="23"/>
      <c r="B214" s="23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</row>
    <row r="215" spans="1:25" ht="21.95" customHeight="1">
      <c r="A215" s="23"/>
      <c r="B215" s="23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</row>
    <row r="216" spans="1:25" ht="21.95" customHeight="1">
      <c r="A216" s="23"/>
      <c r="B216" s="23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</row>
    <row r="217" spans="1:25" ht="21.95" customHeight="1">
      <c r="A217" s="23"/>
      <c r="B217" s="23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</row>
    <row r="218" spans="1:25" ht="21.95" customHeight="1">
      <c r="A218" s="23"/>
      <c r="B218" s="23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</row>
    <row r="219" spans="1:25" ht="21.95" customHeight="1">
      <c r="A219" s="23"/>
      <c r="B219" s="23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</row>
    <row r="220" spans="1:25" ht="21.95" customHeight="1">
      <c r="A220" s="23"/>
      <c r="B220" s="23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</row>
    <row r="221" spans="1:25" ht="21.95" customHeight="1">
      <c r="A221" s="23"/>
      <c r="B221" s="23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</row>
    <row r="222" spans="1:25" ht="21.95" customHeight="1">
      <c r="A222" s="23"/>
      <c r="B222" s="1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</row>
    <row r="223" spans="1:25" ht="21.95" customHeight="1">
      <c r="A223" s="23"/>
      <c r="B223" s="1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</row>
    <row r="224" spans="1:25" ht="21.95" customHeight="1">
      <c r="A224" s="23"/>
      <c r="B224" s="23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</row>
    <row r="225" spans="1:25" ht="21.95" customHeight="1">
      <c r="A225" s="23"/>
      <c r="B225" s="1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</row>
    <row r="226" spans="1:25" ht="21.95" customHeight="1">
      <c r="A226" s="23"/>
      <c r="B226" s="1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</row>
    <row r="227" spans="1:25" ht="21.95" customHeight="1">
      <c r="A227" s="23"/>
      <c r="B227" s="1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</row>
    <row r="228" spans="1:25" ht="21.95" customHeight="1">
      <c r="A228" s="1"/>
      <c r="B228" s="1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</row>
    <row r="229" spans="1:25" ht="21.95" customHeight="1" thickBot="1">
      <c r="A229" s="29"/>
      <c r="B229" s="5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</row>
    <row r="230" spans="1:25" ht="21.95" customHeight="1">
      <c r="A230" s="37"/>
      <c r="B230" s="37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</row>
    <row r="231" spans="1:25" ht="21.95" customHeight="1" thickBot="1">
      <c r="A231" s="36"/>
      <c r="B231" s="38" t="s">
        <v>62</v>
      </c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</row>
    <row r="232" spans="1:25" ht="21.95" customHeight="1">
      <c r="A232" s="40" t="s">
        <v>35</v>
      </c>
      <c r="B232" s="41" t="s">
        <v>36</v>
      </c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</row>
    <row r="233" spans="1:25" ht="21.95" customHeight="1" thickBot="1">
      <c r="A233" s="42" t="s">
        <v>58</v>
      </c>
      <c r="B233" s="43" t="s">
        <v>63</v>
      </c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</row>
    <row r="234" spans="1:25" ht="21.95" customHeight="1">
      <c r="A234" s="24"/>
      <c r="B234" s="24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</row>
    <row r="235" spans="1:25" ht="21.95" customHeight="1">
      <c r="A235" s="23"/>
      <c r="B235" s="23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</row>
    <row r="236" spans="1:25" ht="21.95" customHeight="1">
      <c r="A236" s="23"/>
      <c r="B236" s="23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</row>
    <row r="237" spans="1:25" ht="21.95" customHeight="1">
      <c r="A237" s="23"/>
      <c r="B237" s="23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</row>
    <row r="238" spans="1:25" ht="21.95" customHeight="1">
      <c r="A238" s="23"/>
      <c r="B238" s="23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</row>
    <row r="239" spans="1:25" ht="21.95" customHeight="1">
      <c r="A239" s="23"/>
      <c r="B239" s="23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</row>
    <row r="240" spans="1:25" ht="21.95" customHeight="1">
      <c r="A240" s="23"/>
      <c r="B240" s="23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</row>
    <row r="241" spans="1:25" ht="21.95" customHeight="1">
      <c r="A241" s="23"/>
      <c r="B241" s="23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</row>
    <row r="242" spans="1:25" ht="21.95" customHeight="1">
      <c r="A242" s="23"/>
      <c r="B242" s="23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</row>
    <row r="243" spans="1:25" ht="21.95" customHeight="1">
      <c r="A243" s="23"/>
      <c r="B243" s="23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</row>
    <row r="244" spans="1:25" ht="21.95" customHeight="1">
      <c r="A244" s="23"/>
      <c r="B244" s="23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</row>
    <row r="245" spans="1:25" ht="21.95" customHeight="1">
      <c r="A245" s="23"/>
      <c r="B245" s="23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</row>
    <row r="246" spans="1:25" ht="21.95" customHeight="1">
      <c r="A246" s="23"/>
      <c r="B246" s="23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</row>
    <row r="247" spans="1:25" ht="21.95" customHeight="1">
      <c r="A247" s="23"/>
      <c r="B247" s="23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</row>
    <row r="248" spans="1:25" ht="21.95" customHeight="1">
      <c r="A248" s="23"/>
      <c r="B248" s="23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</row>
    <row r="249" spans="1:25" ht="21.95" customHeight="1">
      <c r="A249" s="23"/>
      <c r="B249" s="23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</row>
    <row r="250" spans="1:25" ht="21.95" customHeight="1">
      <c r="A250" s="23"/>
      <c r="B250" s="23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</row>
    <row r="251" spans="1:25" ht="21.95" customHeight="1">
      <c r="A251" s="23"/>
      <c r="B251" s="23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</row>
    <row r="252" spans="1:25" ht="21.95" customHeight="1">
      <c r="A252" s="23"/>
      <c r="B252" s="23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</row>
    <row r="253" spans="1:25" ht="21.95" customHeight="1">
      <c r="A253" s="23"/>
      <c r="B253" s="23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</row>
    <row r="254" spans="1:25" ht="21.95" customHeight="1">
      <c r="A254" s="23"/>
      <c r="B254" s="23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</row>
    <row r="255" spans="1:25" ht="21.95" customHeight="1">
      <c r="A255" s="23"/>
      <c r="B255" s="23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</row>
    <row r="256" spans="1:25" ht="21.95" customHeight="1">
      <c r="A256" s="23"/>
      <c r="B256" s="23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</row>
    <row r="257" spans="1:25" ht="21.95" customHeight="1">
      <c r="A257" s="23"/>
      <c r="B257" s="23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</row>
    <row r="258" spans="1:25" ht="21.95" customHeight="1">
      <c r="A258" s="23"/>
      <c r="B258" s="23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</row>
    <row r="259" spans="1:25" ht="21.95" customHeight="1">
      <c r="A259" s="23"/>
      <c r="B259" s="23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</row>
    <row r="260" spans="1:25" ht="21.95" customHeight="1">
      <c r="A260" s="23"/>
      <c r="B260" s="23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</row>
    <row r="261" spans="1:25" ht="21.95" customHeight="1">
      <c r="A261" s="23"/>
      <c r="B261" s="23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</row>
    <row r="262" spans="1:25" ht="21.95" customHeight="1">
      <c r="A262" s="23"/>
      <c r="B262" s="23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</row>
    <row r="263" spans="1:25" ht="21.95" customHeight="1">
      <c r="A263" s="23"/>
      <c r="B263" s="23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</row>
    <row r="264" spans="1:25" ht="21.95" customHeight="1">
      <c r="A264" s="23"/>
      <c r="B264" s="23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</row>
    <row r="265" spans="1:25" ht="21.95" customHeight="1">
      <c r="A265" s="23"/>
      <c r="B265" s="23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</row>
    <row r="266" spans="1:25" ht="21.95" customHeight="1">
      <c r="A266" s="23"/>
      <c r="B266" s="23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</row>
    <row r="267" spans="1:25" ht="21.95" customHeight="1">
      <c r="A267" s="23"/>
      <c r="B267" s="23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</row>
    <row r="268" spans="1:25" ht="21.95" customHeight="1">
      <c r="A268" s="23"/>
      <c r="B268" s="1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</row>
    <row r="269" spans="1:25" ht="21.95" customHeight="1">
      <c r="A269" s="23"/>
      <c r="B269" s="1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</row>
    <row r="270" spans="1:25" ht="21.95" customHeight="1">
      <c r="A270" s="23"/>
      <c r="B270" s="23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</row>
    <row r="271" spans="1:25" ht="21.95" customHeight="1">
      <c r="A271" s="23"/>
      <c r="B271" s="1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</row>
    <row r="272" spans="1:25" ht="21.95" customHeight="1">
      <c r="A272" s="23"/>
      <c r="B272" s="1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</row>
    <row r="273" spans="1:25" ht="21.95" customHeight="1">
      <c r="A273" s="23"/>
      <c r="B273" s="1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</row>
    <row r="274" spans="1:25" ht="21.95" customHeight="1">
      <c r="A274" s="1"/>
      <c r="B274" s="1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</row>
    <row r="275" spans="1:25" ht="21.95" customHeight="1" thickBot="1">
      <c r="A275" s="29"/>
      <c r="B275" s="5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</row>
    <row r="276" spans="1:25" ht="21.95" customHeight="1">
      <c r="A276" s="37"/>
      <c r="B276" s="37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</row>
    <row r="277" spans="1:25" ht="21.95" customHeight="1" thickBot="1">
      <c r="A277" s="36"/>
      <c r="B277" s="38" t="s">
        <v>62</v>
      </c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</row>
    <row r="278" spans="1:25" ht="21.95" customHeight="1">
      <c r="A278" s="40" t="s">
        <v>35</v>
      </c>
      <c r="B278" s="41" t="s">
        <v>36</v>
      </c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</row>
    <row r="279" spans="1:25" ht="21.95" customHeight="1" thickBot="1">
      <c r="A279" s="42" t="s">
        <v>58</v>
      </c>
      <c r="B279" s="43" t="s">
        <v>63</v>
      </c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</row>
    <row r="280" spans="1:25" ht="21.95" customHeight="1">
      <c r="A280" s="24"/>
      <c r="B280" s="24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</row>
    <row r="281" spans="1:25" ht="21.95" customHeight="1">
      <c r="A281" s="23"/>
      <c r="B281" s="23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</row>
    <row r="282" spans="1:25" ht="21.95" customHeight="1">
      <c r="A282" s="23"/>
      <c r="B282" s="23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</row>
    <row r="283" spans="1:25" ht="21.95" customHeight="1">
      <c r="A283" s="23"/>
      <c r="B283" s="23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</row>
    <row r="284" spans="1:25" ht="21.95" customHeight="1">
      <c r="A284" s="23"/>
      <c r="B284" s="23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</row>
    <row r="285" spans="1:25" ht="21.95" customHeight="1">
      <c r="A285" s="23"/>
      <c r="B285" s="23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</row>
    <row r="286" spans="1:25" ht="21.95" customHeight="1">
      <c r="A286" s="23"/>
      <c r="B286" s="23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</row>
    <row r="287" spans="1:25" ht="21.95" customHeight="1">
      <c r="A287" s="23"/>
      <c r="B287" s="23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</row>
    <row r="288" spans="1:25" ht="21.95" customHeight="1">
      <c r="A288" s="23"/>
      <c r="B288" s="23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</row>
    <row r="289" spans="1:25" ht="21.95" customHeight="1">
      <c r="A289" s="23"/>
      <c r="B289" s="23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</row>
    <row r="290" spans="1:25" ht="21.95" customHeight="1">
      <c r="A290" s="23"/>
      <c r="B290" s="23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</row>
    <row r="291" spans="1:25" ht="21.95" customHeight="1">
      <c r="A291" s="23"/>
      <c r="B291" s="23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</row>
    <row r="292" spans="1:25" ht="21.95" customHeight="1">
      <c r="A292" s="23"/>
      <c r="B292" s="23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</row>
    <row r="293" spans="1:25" ht="21.95" customHeight="1">
      <c r="A293" s="23"/>
      <c r="B293" s="23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</row>
    <row r="294" spans="1:25" ht="21.95" customHeight="1">
      <c r="A294" s="23"/>
      <c r="B294" s="23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</row>
    <row r="295" spans="1:25" ht="21.95" customHeight="1">
      <c r="A295" s="23"/>
      <c r="B295" s="23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</row>
    <row r="296" spans="1:25" ht="21.95" customHeight="1">
      <c r="A296" s="23"/>
      <c r="B296" s="23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</row>
    <row r="297" spans="1:25" ht="21.95" customHeight="1">
      <c r="A297" s="23"/>
      <c r="B297" s="23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</row>
    <row r="298" spans="1:25" ht="21.95" customHeight="1">
      <c r="A298" s="23"/>
      <c r="B298" s="23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</row>
    <row r="299" spans="1:25" ht="21.95" customHeight="1">
      <c r="A299" s="23"/>
      <c r="B299" s="23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</row>
    <row r="300" spans="1:25" ht="21.95" customHeight="1">
      <c r="A300" s="23"/>
      <c r="B300" s="23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</row>
    <row r="301" spans="1:25" ht="21.95" customHeight="1">
      <c r="A301" s="23"/>
      <c r="B301" s="23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</row>
    <row r="302" spans="1:25" ht="21.95" customHeight="1">
      <c r="A302" s="23"/>
      <c r="B302" s="23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</row>
    <row r="303" spans="1:25" ht="21.95" customHeight="1">
      <c r="A303" s="23"/>
      <c r="B303" s="23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</row>
    <row r="304" spans="1:25" ht="21.95" customHeight="1">
      <c r="A304" s="23"/>
      <c r="B304" s="23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</row>
    <row r="305" spans="1:25" ht="21.95" customHeight="1">
      <c r="A305" s="23"/>
      <c r="B305" s="23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</row>
    <row r="306" spans="1:25" ht="21.95" customHeight="1">
      <c r="A306" s="23"/>
      <c r="B306" s="23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</row>
    <row r="307" spans="1:25" ht="21.95" customHeight="1">
      <c r="A307" s="23"/>
      <c r="B307" s="23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</row>
    <row r="308" spans="1:25" ht="21.95" customHeight="1">
      <c r="A308" s="23"/>
      <c r="B308" s="23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</row>
    <row r="309" spans="1:25" ht="21.95" customHeight="1">
      <c r="A309" s="23"/>
      <c r="B309" s="23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</row>
    <row r="310" spans="1:25" ht="21.95" customHeight="1">
      <c r="A310" s="23"/>
      <c r="B310" s="23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</row>
    <row r="311" spans="1:25" ht="21.95" customHeight="1">
      <c r="A311" s="23"/>
      <c r="B311" s="23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</row>
    <row r="312" spans="1:25" ht="21.95" customHeight="1">
      <c r="A312" s="23"/>
      <c r="B312" s="23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</row>
    <row r="313" spans="1:25" ht="21.95" customHeight="1">
      <c r="A313" s="23"/>
      <c r="B313" s="23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</row>
    <row r="314" spans="1:25" ht="21.95" customHeight="1">
      <c r="A314" s="23"/>
      <c r="B314" s="1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</row>
    <row r="315" spans="1:25" ht="21.95" customHeight="1">
      <c r="A315" s="23"/>
      <c r="B315" s="1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</row>
    <row r="316" spans="1:25" ht="21.95" customHeight="1">
      <c r="A316" s="23"/>
      <c r="B316" s="23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</row>
    <row r="317" spans="1:25" ht="21.95" customHeight="1">
      <c r="A317" s="23"/>
      <c r="B317" s="1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</row>
    <row r="318" spans="1:25" ht="21.95" customHeight="1">
      <c r="A318" s="23"/>
      <c r="B318" s="1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</row>
    <row r="319" spans="1:25" ht="21.95" customHeight="1">
      <c r="A319" s="23"/>
      <c r="B319" s="1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</row>
    <row r="320" spans="1:25" ht="21.95" customHeight="1">
      <c r="A320" s="1"/>
      <c r="B320" s="1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</row>
    <row r="321" spans="1:25" ht="21.95" customHeight="1" thickBot="1">
      <c r="A321" s="29"/>
      <c r="B321" s="5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</row>
    <row r="322" spans="1:25" ht="21.95" customHeight="1">
      <c r="A322" s="37"/>
      <c r="B322" s="37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</row>
    <row r="323" spans="1:25" ht="21.95" customHeight="1" thickBot="1">
      <c r="A323" s="36"/>
      <c r="B323" s="38" t="s">
        <v>62</v>
      </c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</row>
    <row r="324" spans="1:25" ht="21.95" customHeight="1">
      <c r="A324" s="40" t="s">
        <v>35</v>
      </c>
      <c r="B324" s="41" t="s">
        <v>36</v>
      </c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</row>
    <row r="325" spans="1:25" ht="21.95" customHeight="1" thickBot="1">
      <c r="A325" s="42" t="s">
        <v>58</v>
      </c>
      <c r="B325" s="43" t="s">
        <v>63</v>
      </c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</row>
    <row r="326" spans="1:25" ht="21.95" customHeight="1">
      <c r="A326" s="24"/>
      <c r="B326" s="24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</row>
    <row r="327" spans="1:25" ht="21.95" customHeight="1">
      <c r="A327" s="23"/>
      <c r="B327" s="23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</row>
    <row r="328" spans="1:25" ht="21.95" customHeight="1">
      <c r="A328" s="23"/>
      <c r="B328" s="23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</row>
    <row r="329" spans="1:25" ht="21.95" customHeight="1">
      <c r="A329" s="23"/>
      <c r="B329" s="23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</row>
    <row r="330" spans="1:25" ht="21.95" customHeight="1">
      <c r="A330" s="23"/>
      <c r="B330" s="23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</row>
    <row r="331" spans="1:25" ht="21.95" customHeight="1">
      <c r="A331" s="23"/>
      <c r="B331" s="23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</row>
    <row r="332" spans="1:25" ht="21.95" customHeight="1">
      <c r="A332" s="23"/>
      <c r="B332" s="23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</row>
    <row r="333" spans="1:25" ht="21.95" customHeight="1">
      <c r="A333" s="23"/>
      <c r="B333" s="23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</row>
    <row r="334" spans="1:25" ht="21.95" customHeight="1">
      <c r="A334" s="23"/>
      <c r="B334" s="23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</row>
    <row r="335" spans="1:25" ht="21.95" customHeight="1">
      <c r="A335" s="23"/>
      <c r="B335" s="23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</row>
    <row r="336" spans="1:25" ht="21.95" customHeight="1">
      <c r="A336" s="23"/>
      <c r="B336" s="23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</row>
    <row r="337" spans="1:25" ht="21.95" customHeight="1">
      <c r="A337" s="23"/>
      <c r="B337" s="23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</row>
    <row r="338" spans="1:25" ht="21.95" customHeight="1">
      <c r="A338" s="23"/>
      <c r="B338" s="23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</row>
    <row r="339" spans="1:25" ht="21.95" customHeight="1">
      <c r="A339" s="23"/>
      <c r="B339" s="23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</row>
    <row r="340" spans="1:25" ht="21.95" customHeight="1">
      <c r="A340" s="23"/>
      <c r="B340" s="23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</row>
    <row r="341" spans="1:25" ht="21.95" customHeight="1">
      <c r="A341" s="23"/>
      <c r="B341" s="23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</row>
    <row r="342" spans="1:25" ht="21.95" customHeight="1">
      <c r="A342" s="23"/>
      <c r="B342" s="23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</row>
    <row r="343" spans="1:25" ht="21.95" customHeight="1">
      <c r="A343" s="23"/>
      <c r="B343" s="23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</row>
    <row r="344" spans="1:25" ht="21.95" customHeight="1">
      <c r="A344" s="23"/>
      <c r="B344" s="23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</row>
    <row r="345" spans="1:25" ht="21.95" customHeight="1">
      <c r="A345" s="23"/>
      <c r="B345" s="23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</row>
    <row r="346" spans="1:25" ht="21.95" customHeight="1">
      <c r="A346" s="23"/>
      <c r="B346" s="23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</row>
    <row r="347" spans="1:25" ht="21.95" customHeight="1">
      <c r="A347" s="23"/>
      <c r="B347" s="23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</row>
    <row r="348" spans="1:25" ht="21.95" customHeight="1">
      <c r="A348" s="23"/>
      <c r="B348" s="23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</row>
    <row r="349" spans="1:25" ht="21.95" customHeight="1">
      <c r="A349" s="23"/>
      <c r="B349" s="23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</row>
    <row r="350" spans="1:25" ht="21.95" customHeight="1">
      <c r="A350" s="23"/>
      <c r="B350" s="23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</row>
    <row r="351" spans="1:25" ht="21.95" customHeight="1">
      <c r="A351" s="23"/>
      <c r="B351" s="23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</row>
    <row r="352" spans="1:25" ht="21.95" customHeight="1">
      <c r="A352" s="23"/>
      <c r="B352" s="23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</row>
    <row r="353" spans="1:25" ht="21.95" customHeight="1">
      <c r="A353" s="23"/>
      <c r="B353" s="23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</row>
    <row r="354" spans="1:25" ht="21.95" customHeight="1">
      <c r="A354" s="23"/>
      <c r="B354" s="23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</row>
    <row r="355" spans="1:25" ht="21.95" customHeight="1">
      <c r="A355" s="23"/>
      <c r="B355" s="23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</row>
    <row r="356" spans="1:25" ht="21.95" customHeight="1">
      <c r="A356" s="23"/>
      <c r="B356" s="23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</row>
    <row r="357" spans="1:25" ht="21.95" customHeight="1">
      <c r="A357" s="23"/>
      <c r="B357" s="23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</row>
    <row r="358" spans="1:25" ht="21.95" customHeight="1">
      <c r="A358" s="23"/>
      <c r="B358" s="23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</row>
    <row r="359" spans="1:25" ht="21.95" customHeight="1">
      <c r="A359" s="23"/>
      <c r="B359" s="23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</row>
    <row r="360" spans="1:25" ht="21.95" customHeight="1">
      <c r="A360" s="23"/>
      <c r="B360" s="1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</row>
    <row r="361" spans="1:25" ht="21.95" customHeight="1">
      <c r="A361" s="23"/>
      <c r="B361" s="1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</row>
    <row r="362" spans="1:25" ht="21.95" customHeight="1">
      <c r="A362" s="23"/>
      <c r="B362" s="23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</row>
    <row r="363" spans="1:25" ht="21.95" customHeight="1">
      <c r="A363" s="23"/>
      <c r="B363" s="1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</row>
    <row r="364" spans="1:25" ht="21.95" customHeight="1">
      <c r="A364" s="23"/>
      <c r="B364" s="1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</row>
    <row r="365" spans="1:25" ht="21.95" customHeight="1">
      <c r="A365" s="23"/>
      <c r="B365" s="1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</row>
    <row r="366" spans="1:25" ht="21.95" customHeight="1">
      <c r="A366" s="1"/>
      <c r="B366" s="1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</row>
    <row r="367" spans="1:25" ht="21.95" customHeight="1" thickBot="1">
      <c r="A367" s="29"/>
      <c r="B367" s="5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</row>
    <row r="368" spans="1:25" ht="21.95" customHeight="1">
      <c r="A368" s="37"/>
      <c r="B368" s="37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</row>
    <row r="369" spans="1:25" ht="21.95" customHeight="1" thickBot="1">
      <c r="A369" s="36"/>
      <c r="B369" s="38" t="s">
        <v>62</v>
      </c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</row>
    <row r="370" spans="1:25" ht="21.95" customHeight="1">
      <c r="A370" s="40" t="s">
        <v>35</v>
      </c>
      <c r="B370" s="41" t="s">
        <v>36</v>
      </c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</row>
    <row r="371" spans="1:25" ht="21.95" customHeight="1" thickBot="1">
      <c r="A371" s="42" t="s">
        <v>58</v>
      </c>
      <c r="B371" s="43" t="s">
        <v>63</v>
      </c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</row>
    <row r="372" spans="1:25" ht="21.95" customHeight="1">
      <c r="A372" s="24"/>
      <c r="B372" s="24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</row>
    <row r="373" spans="1:25" ht="21.95" customHeight="1">
      <c r="A373" s="23"/>
      <c r="B373" s="23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</row>
    <row r="374" spans="1:25" ht="21.95" customHeight="1">
      <c r="A374" s="23"/>
      <c r="B374" s="23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</row>
    <row r="375" spans="1:25" ht="21.95" customHeight="1">
      <c r="A375" s="23"/>
      <c r="B375" s="23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</row>
    <row r="376" spans="1:25" ht="21.95" customHeight="1">
      <c r="A376" s="23"/>
      <c r="B376" s="23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</row>
    <row r="377" spans="1:25" ht="21.95" customHeight="1">
      <c r="A377" s="23"/>
      <c r="B377" s="23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</row>
    <row r="378" spans="1:25" ht="21.95" customHeight="1">
      <c r="A378" s="23"/>
      <c r="B378" s="23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</row>
    <row r="379" spans="1:25" ht="21.95" customHeight="1">
      <c r="A379" s="23"/>
      <c r="B379" s="23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</row>
    <row r="380" spans="1:25" ht="21.95" customHeight="1">
      <c r="A380" s="23"/>
      <c r="B380" s="23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</row>
    <row r="381" spans="1:25" ht="21.95" customHeight="1">
      <c r="A381" s="23"/>
      <c r="B381" s="23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</row>
    <row r="382" spans="1:25" ht="21.95" customHeight="1">
      <c r="A382" s="23"/>
      <c r="B382" s="23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</row>
    <row r="383" spans="1:25" ht="21.95" customHeight="1">
      <c r="A383" s="23"/>
      <c r="B383" s="23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</row>
    <row r="384" spans="1:25" ht="21.95" customHeight="1">
      <c r="A384" s="23"/>
      <c r="B384" s="23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</row>
    <row r="385" spans="1:25" ht="21.95" customHeight="1">
      <c r="A385" s="23"/>
      <c r="B385" s="23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</row>
    <row r="386" spans="1:25" ht="21.95" customHeight="1">
      <c r="A386" s="23"/>
      <c r="B386" s="23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</row>
    <row r="387" spans="1:25" ht="21.95" customHeight="1">
      <c r="A387" s="23"/>
      <c r="B387" s="23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</row>
    <row r="388" spans="1:25" ht="21.95" customHeight="1">
      <c r="A388" s="23"/>
      <c r="B388" s="23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</row>
    <row r="389" spans="1:25" ht="21.95" customHeight="1">
      <c r="A389" s="23"/>
      <c r="B389" s="23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</row>
    <row r="390" spans="1:25" ht="21.95" customHeight="1">
      <c r="A390" s="23"/>
      <c r="B390" s="23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</row>
    <row r="391" spans="1:25" ht="21.95" customHeight="1">
      <c r="A391" s="23"/>
      <c r="B391" s="23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</row>
    <row r="392" spans="1:25" ht="21.95" customHeight="1">
      <c r="A392" s="23"/>
      <c r="B392" s="23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</row>
    <row r="393" spans="1:25" ht="21.95" customHeight="1">
      <c r="A393" s="23"/>
      <c r="B393" s="23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</row>
    <row r="394" spans="1:25" ht="21.95" customHeight="1">
      <c r="A394" s="23"/>
      <c r="B394" s="23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</row>
    <row r="395" spans="1:25" ht="21.95" customHeight="1">
      <c r="A395" s="23"/>
      <c r="B395" s="23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</row>
    <row r="396" spans="1:25" ht="21.95" customHeight="1">
      <c r="A396" s="23"/>
      <c r="B396" s="23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</row>
    <row r="397" spans="1:25" ht="21.95" customHeight="1">
      <c r="A397" s="23"/>
      <c r="B397" s="23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</row>
    <row r="398" spans="1:25" ht="21.95" customHeight="1">
      <c r="A398" s="23"/>
      <c r="B398" s="23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</row>
    <row r="399" spans="1:25" ht="21.95" customHeight="1">
      <c r="A399" s="23"/>
      <c r="B399" s="23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</row>
    <row r="400" spans="1:25" ht="21.95" customHeight="1">
      <c r="A400" s="23"/>
      <c r="B400" s="23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</row>
    <row r="401" spans="1:25" ht="21.95" customHeight="1">
      <c r="A401" s="23"/>
      <c r="B401" s="23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</row>
    <row r="402" spans="1:25" ht="21.95" customHeight="1">
      <c r="A402" s="23"/>
      <c r="B402" s="23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</row>
    <row r="403" spans="1:25" ht="21.95" customHeight="1">
      <c r="A403" s="23"/>
      <c r="B403" s="23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</row>
    <row r="404" spans="1:25" ht="21.95" customHeight="1">
      <c r="A404" s="23"/>
      <c r="B404" s="23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</row>
    <row r="405" spans="1:25" ht="21.95" customHeight="1">
      <c r="A405" s="23"/>
      <c r="B405" s="23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</row>
    <row r="406" spans="1:25" ht="21.95" customHeight="1">
      <c r="A406" s="23"/>
      <c r="B406" s="1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</row>
    <row r="407" spans="1:25" ht="21.95" customHeight="1">
      <c r="A407" s="23"/>
      <c r="B407" s="1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</row>
    <row r="408" spans="1:25" ht="21.95" customHeight="1">
      <c r="A408" s="23"/>
      <c r="B408" s="23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</row>
    <row r="409" spans="1:25" ht="21.95" customHeight="1">
      <c r="A409" s="23"/>
      <c r="B409" s="1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</row>
    <row r="410" spans="1:25" ht="21.95" customHeight="1">
      <c r="A410" s="23"/>
      <c r="B410" s="1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</row>
    <row r="411" spans="1:25" ht="21.95" customHeight="1">
      <c r="A411" s="23"/>
      <c r="B411" s="1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</row>
    <row r="412" spans="1:25" ht="21.95" customHeight="1">
      <c r="A412" s="1"/>
      <c r="B412" s="1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</row>
    <row r="413" spans="1:25" ht="21.95" customHeight="1" thickBot="1">
      <c r="A413" s="29"/>
      <c r="B413" s="5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</row>
    <row r="414" spans="1:25" ht="21.95" customHeight="1">
      <c r="A414" s="37"/>
      <c r="B414" s="37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</row>
    <row r="415" spans="1:25" ht="21.95" customHeight="1" thickBot="1">
      <c r="A415" s="36"/>
      <c r="B415" s="38" t="s">
        <v>62</v>
      </c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</row>
    <row r="416" spans="1:25" ht="21.95" customHeight="1">
      <c r="A416" s="40" t="s">
        <v>35</v>
      </c>
      <c r="B416" s="41" t="s">
        <v>36</v>
      </c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</row>
    <row r="417" spans="1:25" ht="21.95" customHeight="1" thickBot="1">
      <c r="A417" s="42" t="s">
        <v>58</v>
      </c>
      <c r="B417" s="43" t="s">
        <v>63</v>
      </c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</row>
    <row r="418" spans="1:25" ht="21.95" customHeight="1">
      <c r="A418" s="24"/>
      <c r="B418" s="24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</row>
    <row r="419" spans="1:25" ht="21.95" customHeight="1">
      <c r="A419" s="23"/>
      <c r="B419" s="23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</row>
    <row r="420" spans="1:25" ht="21.95" customHeight="1">
      <c r="A420" s="23"/>
      <c r="B420" s="23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</row>
    <row r="421" spans="1:25" ht="21.95" customHeight="1">
      <c r="A421" s="23"/>
      <c r="B421" s="23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</row>
    <row r="422" spans="1:25" ht="21.95" customHeight="1">
      <c r="A422" s="23"/>
      <c r="B422" s="23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</row>
    <row r="423" spans="1:25" ht="21.95" customHeight="1">
      <c r="A423" s="23"/>
      <c r="B423" s="23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</row>
    <row r="424" spans="1:25" ht="21.95" customHeight="1">
      <c r="A424" s="23"/>
      <c r="B424" s="23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</row>
    <row r="425" spans="1:25" ht="21.95" customHeight="1">
      <c r="A425" s="23"/>
      <c r="B425" s="23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</row>
    <row r="426" spans="1:25" ht="21.95" customHeight="1">
      <c r="A426" s="23"/>
      <c r="B426" s="23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</row>
    <row r="427" spans="1:25" ht="21.95" customHeight="1">
      <c r="A427" s="23"/>
      <c r="B427" s="23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</row>
    <row r="428" spans="1:25" ht="21.95" customHeight="1">
      <c r="A428" s="23"/>
      <c r="B428" s="23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</row>
    <row r="429" spans="1:25" ht="21.95" customHeight="1">
      <c r="A429" s="23"/>
      <c r="B429" s="23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</row>
    <row r="430" spans="1:25" ht="21.95" customHeight="1">
      <c r="A430" s="23"/>
      <c r="B430" s="23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</row>
    <row r="431" spans="1:25" ht="21.95" customHeight="1">
      <c r="A431" s="23"/>
      <c r="B431" s="23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</row>
    <row r="432" spans="1:25" ht="21.95" customHeight="1">
      <c r="A432" s="23"/>
      <c r="B432" s="23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</row>
    <row r="433" spans="1:25" ht="21.95" customHeight="1">
      <c r="A433" s="23"/>
      <c r="B433" s="23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</row>
    <row r="434" spans="1:25" ht="21.95" customHeight="1">
      <c r="A434" s="23"/>
      <c r="B434" s="23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</row>
    <row r="435" spans="1:25" ht="21.95" customHeight="1">
      <c r="A435" s="23"/>
      <c r="B435" s="23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</row>
    <row r="436" spans="1:25" ht="21.95" customHeight="1">
      <c r="A436" s="23"/>
      <c r="B436" s="23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</row>
    <row r="437" spans="1:25" ht="21.95" customHeight="1">
      <c r="A437" s="23"/>
      <c r="B437" s="23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</row>
    <row r="438" spans="1:25" ht="21.95" customHeight="1">
      <c r="A438" s="23"/>
      <c r="B438" s="23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</row>
    <row r="439" spans="1:25" ht="21.95" customHeight="1">
      <c r="A439" s="23"/>
      <c r="B439" s="23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</row>
    <row r="440" spans="1:25" ht="21.95" customHeight="1">
      <c r="A440" s="23"/>
      <c r="B440" s="23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</row>
    <row r="441" spans="1:25" ht="21.95" customHeight="1">
      <c r="A441" s="23"/>
      <c r="B441" s="23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</row>
    <row r="442" spans="1:25" ht="21.95" customHeight="1">
      <c r="A442" s="23"/>
      <c r="B442" s="23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</row>
    <row r="443" spans="1:25" ht="21.95" customHeight="1">
      <c r="A443" s="23"/>
      <c r="B443" s="23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</row>
    <row r="444" spans="1:25" ht="21.95" customHeight="1">
      <c r="A444" s="23"/>
      <c r="B444" s="23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</row>
    <row r="445" spans="1:25" ht="21.95" customHeight="1">
      <c r="A445" s="23"/>
      <c r="B445" s="23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</row>
    <row r="446" spans="1:25" ht="21.95" customHeight="1">
      <c r="A446" s="23"/>
      <c r="B446" s="23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</row>
    <row r="447" spans="1:25" ht="21.95" customHeight="1">
      <c r="A447" s="23"/>
      <c r="B447" s="23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</row>
    <row r="448" spans="1:25" ht="21.95" customHeight="1">
      <c r="A448" s="23"/>
      <c r="B448" s="23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</row>
    <row r="449" spans="1:25" ht="21.95" customHeight="1">
      <c r="A449" s="23"/>
      <c r="B449" s="23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</row>
    <row r="450" spans="1:25" ht="21.95" customHeight="1">
      <c r="A450" s="23"/>
      <c r="B450" s="23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</row>
    <row r="451" spans="1:25" ht="21.95" customHeight="1">
      <c r="A451" s="23"/>
      <c r="B451" s="23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</row>
    <row r="452" spans="1:25" ht="21.95" customHeight="1">
      <c r="A452" s="23"/>
      <c r="B452" s="1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</row>
    <row r="453" spans="1:25" ht="21.95" customHeight="1">
      <c r="A453" s="23"/>
      <c r="B453" s="1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</row>
    <row r="454" spans="1:25" ht="21.95" customHeight="1">
      <c r="A454" s="23"/>
      <c r="B454" s="23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</row>
    <row r="455" spans="1:25" ht="21.95" customHeight="1">
      <c r="A455" s="23"/>
      <c r="B455" s="1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</row>
    <row r="456" spans="1:25" ht="21.95" customHeight="1">
      <c r="A456" s="23"/>
      <c r="B456" s="1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</row>
    <row r="457" spans="1:25" ht="21.95" customHeight="1">
      <c r="A457" s="23"/>
      <c r="B457" s="1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</row>
    <row r="458" spans="1:25" ht="21.95" customHeight="1">
      <c r="A458" s="1"/>
      <c r="B458" s="1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</row>
    <row r="459" spans="1:25" ht="21.95" customHeight="1" thickBot="1">
      <c r="A459" s="29"/>
      <c r="B459" s="5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</row>
    <row r="460" spans="1:25" ht="21.95" customHeight="1">
      <c r="A460" s="37"/>
      <c r="B460" s="37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</row>
    <row r="461" spans="1:25" ht="21.95" customHeight="1" thickBot="1">
      <c r="A461" s="36"/>
      <c r="B461" s="38" t="s">
        <v>62</v>
      </c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</row>
    <row r="462" spans="1:25" ht="21.95" customHeight="1">
      <c r="A462" s="40" t="s">
        <v>35</v>
      </c>
      <c r="B462" s="41" t="s">
        <v>36</v>
      </c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</row>
    <row r="463" spans="1:25" ht="21.95" customHeight="1" thickBot="1">
      <c r="A463" s="42" t="s">
        <v>58</v>
      </c>
      <c r="B463" s="43" t="s">
        <v>63</v>
      </c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</row>
    <row r="464" spans="1:25" ht="21.95" customHeight="1">
      <c r="A464" s="24"/>
      <c r="B464" s="24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</row>
    <row r="465" spans="1:25" ht="21.95" customHeight="1">
      <c r="A465" s="23"/>
      <c r="B465" s="23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</row>
    <row r="466" spans="1:25" ht="21.95" customHeight="1">
      <c r="A466" s="23"/>
      <c r="B466" s="23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</row>
    <row r="467" spans="1:25" ht="21.95" customHeight="1">
      <c r="A467" s="23"/>
      <c r="B467" s="23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</row>
    <row r="468" spans="1:25" ht="21.95" customHeight="1">
      <c r="A468" s="23"/>
      <c r="B468" s="23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</row>
    <row r="469" spans="1:25" ht="21.95" customHeight="1">
      <c r="A469" s="23"/>
      <c r="B469" s="23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</row>
    <row r="470" spans="1:25" ht="21.95" customHeight="1">
      <c r="A470" s="23"/>
      <c r="B470" s="23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</row>
    <row r="471" spans="1:25" ht="21.95" customHeight="1">
      <c r="A471" s="23"/>
      <c r="B471" s="23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</row>
    <row r="472" spans="1:25" ht="21.95" customHeight="1">
      <c r="A472" s="23"/>
      <c r="B472" s="23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</row>
    <row r="473" spans="1:25" ht="21.95" customHeight="1">
      <c r="A473" s="23"/>
      <c r="B473" s="23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</row>
    <row r="474" spans="1:25" ht="21.95" customHeight="1">
      <c r="A474" s="23"/>
      <c r="B474" s="23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</row>
    <row r="475" spans="1:25" ht="21.95" customHeight="1">
      <c r="A475" s="23"/>
      <c r="B475" s="23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</row>
    <row r="476" spans="1:25" ht="21.95" customHeight="1">
      <c r="A476" s="23"/>
      <c r="B476" s="23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</row>
    <row r="477" spans="1:25" ht="21.95" customHeight="1">
      <c r="A477" s="23"/>
      <c r="B477" s="23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</row>
    <row r="478" spans="1:25" ht="21.95" customHeight="1">
      <c r="A478" s="23"/>
      <c r="B478" s="23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</row>
    <row r="479" spans="1:25" ht="21.95" customHeight="1">
      <c r="A479" s="23"/>
      <c r="B479" s="23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</row>
    <row r="480" spans="1:25" ht="21.95" customHeight="1">
      <c r="A480" s="23"/>
      <c r="B480" s="23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</row>
    <row r="481" spans="1:25" ht="21.95" customHeight="1">
      <c r="A481" s="23"/>
      <c r="B481" s="23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</row>
    <row r="482" spans="1:25" ht="21.95" customHeight="1">
      <c r="A482" s="23"/>
      <c r="B482" s="23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</row>
    <row r="483" spans="1:25" ht="21.95" customHeight="1">
      <c r="A483" s="23"/>
      <c r="B483" s="23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</row>
    <row r="484" spans="1:25" ht="21.95" customHeight="1">
      <c r="A484" s="23"/>
      <c r="B484" s="23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</row>
    <row r="485" spans="1:25" ht="21.95" customHeight="1">
      <c r="A485" s="23"/>
      <c r="B485" s="23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</row>
    <row r="486" spans="1:25" ht="21.95" customHeight="1">
      <c r="A486" s="23"/>
      <c r="B486" s="23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</row>
    <row r="487" spans="1:25" ht="21.95" customHeight="1">
      <c r="A487" s="23"/>
      <c r="B487" s="23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</row>
    <row r="488" spans="1:25" ht="21.95" customHeight="1">
      <c r="A488" s="23"/>
      <c r="B488" s="23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</row>
    <row r="489" spans="1:25" ht="21.95" customHeight="1">
      <c r="A489" s="23"/>
      <c r="B489" s="23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</row>
    <row r="490" spans="1:25" ht="21.95" customHeight="1">
      <c r="A490" s="23"/>
      <c r="B490" s="23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</row>
    <row r="491" spans="1:25" ht="21.95" customHeight="1">
      <c r="A491" s="23"/>
      <c r="B491" s="23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</row>
    <row r="492" spans="1:25" ht="21.95" customHeight="1">
      <c r="A492" s="23"/>
      <c r="B492" s="23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</row>
    <row r="493" spans="1:25" ht="21.95" customHeight="1">
      <c r="A493" s="23"/>
      <c r="B493" s="23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</row>
    <row r="494" spans="1:25" ht="21.95" customHeight="1">
      <c r="A494" s="23"/>
      <c r="B494" s="23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</row>
    <row r="495" spans="1:25" ht="21.95" customHeight="1">
      <c r="A495" s="23"/>
      <c r="B495" s="23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</row>
    <row r="496" spans="1:25" ht="21.95" customHeight="1">
      <c r="A496" s="23"/>
      <c r="B496" s="23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</row>
    <row r="497" spans="1:25" ht="21.95" customHeight="1">
      <c r="A497" s="23"/>
      <c r="B497" s="23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</row>
    <row r="498" spans="1:25" ht="21.95" customHeight="1">
      <c r="A498" s="23"/>
      <c r="B498" s="1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</row>
    <row r="499" spans="1:25" ht="21.95" customHeight="1">
      <c r="A499" s="23"/>
      <c r="B499" s="1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</row>
    <row r="500" spans="1:25" ht="21.95" customHeight="1">
      <c r="A500" s="23"/>
      <c r="B500" s="23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</row>
    <row r="501" spans="1:25" ht="21.95" customHeight="1">
      <c r="A501" s="23"/>
      <c r="B501" s="1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</row>
    <row r="502" spans="1:25" ht="21.95" customHeight="1">
      <c r="A502" s="23"/>
      <c r="B502" s="1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</row>
    <row r="503" spans="1:25" ht="21.95" customHeight="1">
      <c r="A503" s="23"/>
      <c r="B503" s="1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</row>
    <row r="504" spans="1:25" ht="21.95" customHeight="1">
      <c r="A504" s="1"/>
      <c r="B504" s="1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</row>
    <row r="505" spans="1:25" ht="21.95" customHeight="1" thickBot="1">
      <c r="A505" s="29"/>
      <c r="B505" s="5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</row>
    <row r="506" spans="1:25" ht="21.95" customHeight="1">
      <c r="A506" s="37"/>
      <c r="B506" s="37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</row>
    <row r="507" spans="1:25" ht="21.95" customHeight="1" thickBot="1">
      <c r="A507" s="36"/>
      <c r="B507" s="38" t="s">
        <v>62</v>
      </c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</row>
    <row r="508" spans="1:25" ht="21.95" customHeight="1">
      <c r="A508" s="40" t="s">
        <v>35</v>
      </c>
      <c r="B508" s="41" t="s">
        <v>36</v>
      </c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</row>
    <row r="509" spans="1:25" ht="21.95" customHeight="1" thickBot="1">
      <c r="A509" s="42" t="s">
        <v>58</v>
      </c>
      <c r="B509" s="43" t="s">
        <v>63</v>
      </c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</row>
    <row r="510" spans="1:25" ht="21.95" customHeight="1">
      <c r="A510" s="24"/>
      <c r="B510" s="24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</row>
    <row r="511" spans="1:25" ht="21.95" customHeight="1">
      <c r="A511" s="23"/>
      <c r="B511" s="23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</row>
    <row r="512" spans="1:25" ht="21.95" customHeight="1">
      <c r="A512" s="23"/>
      <c r="B512" s="23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</row>
    <row r="513" spans="1:25" ht="21.95" customHeight="1">
      <c r="A513" s="23"/>
      <c r="B513" s="23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</row>
    <row r="514" spans="1:25" ht="21.95" customHeight="1">
      <c r="A514" s="23"/>
      <c r="B514" s="23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</row>
    <row r="515" spans="1:25" ht="21.95" customHeight="1">
      <c r="A515" s="23"/>
      <c r="B515" s="23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</row>
    <row r="516" spans="1:25" ht="21.95" customHeight="1">
      <c r="A516" s="23"/>
      <c r="B516" s="23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</row>
    <row r="517" spans="1:25" ht="21.95" customHeight="1">
      <c r="A517" s="23"/>
      <c r="B517" s="23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</row>
    <row r="518" spans="1:25" ht="21.95" customHeight="1">
      <c r="A518" s="23"/>
      <c r="B518" s="23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</row>
    <row r="519" spans="1:25" ht="21.95" customHeight="1">
      <c r="A519" s="23"/>
      <c r="B519" s="23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</row>
    <row r="520" spans="1:25" ht="21.95" customHeight="1">
      <c r="A520" s="23"/>
      <c r="B520" s="23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</row>
    <row r="521" spans="1:25" ht="21.95" customHeight="1">
      <c r="A521" s="23"/>
      <c r="B521" s="23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</row>
    <row r="522" spans="1:25" ht="21.95" customHeight="1">
      <c r="A522" s="23"/>
      <c r="B522" s="23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</row>
    <row r="523" spans="1:25" ht="21.95" customHeight="1">
      <c r="A523" s="23"/>
      <c r="B523" s="23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</row>
    <row r="524" spans="1:25" ht="21.95" customHeight="1">
      <c r="A524" s="23"/>
      <c r="B524" s="23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</row>
    <row r="525" spans="1:25" ht="21.95" customHeight="1">
      <c r="A525" s="23"/>
      <c r="B525" s="23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</row>
    <row r="526" spans="1:25" ht="21.95" customHeight="1">
      <c r="A526" s="23"/>
      <c r="B526" s="23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</row>
    <row r="527" spans="1:25" ht="21.95" customHeight="1">
      <c r="A527" s="23"/>
      <c r="B527" s="23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</row>
    <row r="528" spans="1:25" ht="21.95" customHeight="1">
      <c r="A528" s="23"/>
      <c r="B528" s="23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</row>
    <row r="529" spans="1:25" ht="21.95" customHeight="1">
      <c r="A529" s="23"/>
      <c r="B529" s="23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</row>
    <row r="530" spans="1:25" ht="21.95" customHeight="1">
      <c r="A530" s="23"/>
      <c r="B530" s="23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</row>
    <row r="531" spans="1:25" ht="21.95" customHeight="1">
      <c r="A531" s="23"/>
      <c r="B531" s="23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</row>
    <row r="532" spans="1:25" ht="21.95" customHeight="1">
      <c r="A532" s="23"/>
      <c r="B532" s="23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</row>
    <row r="533" spans="1:25" ht="21.95" customHeight="1">
      <c r="A533" s="23"/>
      <c r="B533" s="23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</row>
    <row r="534" spans="1:25" ht="21.95" customHeight="1">
      <c r="A534" s="23"/>
      <c r="B534" s="23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</row>
    <row r="535" spans="1:25" ht="21.95" customHeight="1">
      <c r="A535" s="23"/>
      <c r="B535" s="23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</row>
    <row r="536" spans="1:25" ht="21.95" customHeight="1">
      <c r="A536" s="23"/>
      <c r="B536" s="23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</row>
    <row r="537" spans="1:25" ht="21.95" customHeight="1">
      <c r="A537" s="23"/>
      <c r="B537" s="23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</row>
    <row r="538" spans="1:25" ht="21.95" customHeight="1">
      <c r="A538" s="23"/>
      <c r="B538" s="23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</row>
    <row r="539" spans="1:25" ht="21.95" customHeight="1">
      <c r="A539" s="23"/>
      <c r="B539" s="23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</row>
    <row r="540" spans="1:25" ht="21.95" customHeight="1">
      <c r="A540" s="23"/>
      <c r="B540" s="23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</row>
    <row r="541" spans="1:25" ht="21.95" customHeight="1">
      <c r="A541" s="23"/>
      <c r="B541" s="23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</row>
    <row r="542" spans="1:25" ht="21.95" customHeight="1">
      <c r="A542" s="23"/>
      <c r="B542" s="23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</row>
    <row r="543" spans="1:25" ht="21.95" customHeight="1">
      <c r="A543" s="23"/>
      <c r="B543" s="23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</row>
    <row r="544" spans="1:25" ht="21.95" customHeight="1">
      <c r="A544" s="23"/>
      <c r="B544" s="1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</row>
    <row r="545" spans="1:25" ht="21.95" customHeight="1">
      <c r="A545" s="23"/>
      <c r="B545" s="1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</row>
    <row r="546" spans="1:25" ht="21.95" customHeight="1">
      <c r="A546" s="23"/>
      <c r="B546" s="23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</row>
    <row r="547" spans="1:25" ht="21.95" customHeight="1">
      <c r="A547" s="23"/>
      <c r="B547" s="1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</row>
    <row r="548" spans="1:25" ht="21.95" customHeight="1">
      <c r="A548" s="23"/>
      <c r="B548" s="1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</row>
    <row r="549" spans="1:25" ht="21.95" customHeight="1">
      <c r="A549" s="23"/>
      <c r="B549" s="1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</row>
    <row r="550" spans="1:25" ht="21.95" customHeight="1">
      <c r="A550" s="1"/>
      <c r="B550" s="1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</row>
    <row r="551" spans="1:25" ht="21.95" customHeight="1" thickBot="1">
      <c r="A551" s="29"/>
      <c r="B551" s="5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</row>
    <row r="552" spans="1:25" ht="21.95" customHeight="1">
      <c r="A552" s="37"/>
      <c r="B552" s="37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</row>
    <row r="553" spans="1:25" ht="21.95" customHeight="1">
      <c r="A553" s="37"/>
      <c r="B553" s="37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</row>
    <row r="554" spans="1:25" ht="21.95" customHeight="1">
      <c r="A554" s="37"/>
      <c r="B554" s="37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</row>
    <row r="555" spans="1:25" ht="21.95" customHeight="1">
      <c r="A555" s="37"/>
      <c r="B555" s="37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</row>
    <row r="556" spans="1:25" ht="21.95" customHeight="1">
      <c r="A556" s="37"/>
      <c r="B556" s="37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</row>
    <row r="557" spans="1:25" ht="21.95" customHeight="1">
      <c r="A557" s="37"/>
      <c r="B557" s="37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</row>
    <row r="558" spans="1:25" ht="21.95" customHeight="1">
      <c r="A558" s="37"/>
      <c r="B558" s="37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</row>
    <row r="559" spans="1:25" ht="21.95" customHeight="1">
      <c r="A559" s="37"/>
      <c r="B559" s="37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</row>
    <row r="560" spans="1:25" ht="21.95" customHeight="1">
      <c r="A560" s="37"/>
      <c r="B560" s="37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</row>
    <row r="561" spans="1:25" ht="21.95" customHeight="1">
      <c r="A561" s="37"/>
      <c r="B561" s="37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</row>
    <row r="562" spans="1:25" ht="21.95" customHeight="1">
      <c r="A562" s="37"/>
      <c r="B562" s="37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</row>
    <row r="563" spans="1:25" ht="21.95" customHeight="1">
      <c r="A563" s="37"/>
      <c r="B563" s="37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</row>
    <row r="564" spans="1:25" ht="21.95" customHeight="1">
      <c r="A564" s="37"/>
      <c r="B564" s="37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</row>
    <row r="565" spans="1:25" ht="21.95" customHeight="1">
      <c r="A565" s="37"/>
      <c r="B565" s="37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</row>
    <row r="566" spans="1:25" ht="21.95" customHeight="1">
      <c r="A566" s="37"/>
      <c r="B566" s="37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</row>
    <row r="567" spans="1:25" ht="21.95" customHeight="1">
      <c r="A567" s="37"/>
      <c r="B567" s="37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</row>
    <row r="568" spans="1:25" ht="21.95" customHeight="1">
      <c r="A568" s="37"/>
      <c r="B568" s="37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</row>
    <row r="569" spans="1:25" ht="21.95" customHeight="1">
      <c r="A569" s="37"/>
      <c r="B569" s="37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</row>
    <row r="570" spans="1:25" ht="21.95" customHeight="1">
      <c r="A570" s="37"/>
      <c r="B570" s="37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</row>
    <row r="571" spans="1:25" ht="21.95" customHeight="1">
      <c r="A571" s="37"/>
      <c r="B571" s="37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</row>
    <row r="572" spans="1:25" ht="21.95" customHeight="1">
      <c r="A572" s="37"/>
      <c r="B572" s="37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</row>
    <row r="573" spans="1:25" ht="21.95" customHeight="1">
      <c r="A573" s="37"/>
      <c r="B573" s="37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</row>
    <row r="574" spans="1:25" ht="21.95" customHeight="1">
      <c r="A574" s="37"/>
      <c r="B574" s="37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</row>
    <row r="575" spans="1:25" ht="21.95" customHeight="1">
      <c r="A575" s="37"/>
      <c r="B575" s="37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</row>
    <row r="576" spans="1:25" ht="21.95" customHeight="1">
      <c r="A576" s="37"/>
      <c r="B576" s="37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</row>
    <row r="577" spans="1:25" ht="21.95" customHeight="1">
      <c r="A577" s="37"/>
      <c r="B577" s="37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</row>
    <row r="578" spans="1:25" ht="21.95" customHeight="1">
      <c r="A578" s="37"/>
      <c r="B578" s="37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</row>
    <row r="579" spans="1:25" ht="21.95" customHeight="1">
      <c r="A579" s="37"/>
      <c r="B579" s="37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</row>
    <row r="580" spans="1:25" ht="21.95" customHeight="1"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</row>
    <row r="581" spans="1:25" ht="21.95" customHeight="1"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</row>
    <row r="582" spans="1:25" ht="21.95" customHeight="1"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</row>
    <row r="583" spans="1:25" ht="21.95" customHeight="1"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</row>
  </sheetData>
  <mergeCells count="16">
    <mergeCell ref="A15:A17"/>
    <mergeCell ref="A36:A38"/>
    <mergeCell ref="A39:A41"/>
    <mergeCell ref="A42:A44"/>
    <mergeCell ref="A45:A47"/>
    <mergeCell ref="A18:A20"/>
    <mergeCell ref="A21:A23"/>
    <mergeCell ref="A24:A26"/>
    <mergeCell ref="A27:A29"/>
    <mergeCell ref="A30:A32"/>
    <mergeCell ref="A33:A35"/>
    <mergeCell ref="A2:K2"/>
    <mergeCell ref="L2:X2"/>
    <mergeCell ref="A6:A8"/>
    <mergeCell ref="A9:A11"/>
    <mergeCell ref="A12:A14"/>
  </mergeCells>
  <phoneticPr fontId="19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工作表7">
    <tabColor theme="9" tint="0.79998168889431442"/>
  </sheetPr>
  <dimension ref="A1:U59"/>
  <sheetViews>
    <sheetView showGridLines="0" view="pageBreakPreview" zoomScale="80" zoomScaleNormal="120" zoomScaleSheetLayoutView="80" workbookViewId="0">
      <pane xSplit="1" ySplit="6" topLeftCell="B13" activePane="bottomRight" state="frozen"/>
      <selection activeCell="A18" sqref="A18"/>
      <selection pane="topRight" activeCell="A18" sqref="A18"/>
      <selection pane="bottomLeft" activeCell="A18" sqref="A18"/>
      <selection pane="bottomRight" activeCell="M1" sqref="M1:P1048576"/>
    </sheetView>
  </sheetViews>
  <sheetFormatPr defaultColWidth="10.625" defaultRowHeight="21.95" customHeight="1"/>
  <cols>
    <col min="1" max="1" width="19.625" style="6" customWidth="1"/>
    <col min="2" max="2" width="11.625" style="2" customWidth="1"/>
    <col min="3" max="3" width="11.375" style="2" customWidth="1"/>
    <col min="4" max="4" width="11.625" style="2" customWidth="1"/>
    <col min="5" max="5" width="11.375" style="2" customWidth="1"/>
    <col min="6" max="6" width="11.625" style="2" customWidth="1"/>
    <col min="7" max="7" width="11.375" style="2" customWidth="1"/>
    <col min="8" max="10" width="21.625" style="3" customWidth="1"/>
    <col min="11" max="11" width="21.875" style="3" customWidth="1"/>
    <col min="12" max="12" width="21.625" style="3" customWidth="1"/>
    <col min="13" max="16" width="10.625" style="3" hidden="1" customWidth="1"/>
    <col min="17" max="257" width="10.625" style="3"/>
    <col min="258" max="258" width="18.625" style="3" customWidth="1"/>
    <col min="259" max="259" width="10.625" style="3" customWidth="1"/>
    <col min="260" max="260" width="8.125" style="3" customWidth="1"/>
    <col min="261" max="261" width="10.625" style="3" customWidth="1"/>
    <col min="262" max="262" width="8.125" style="3" customWidth="1"/>
    <col min="263" max="263" width="10.625" style="3" customWidth="1"/>
    <col min="264" max="264" width="8.125" style="3" customWidth="1"/>
    <col min="265" max="268" width="18.625" style="3" customWidth="1"/>
    <col min="269" max="513" width="10.625" style="3"/>
    <col min="514" max="514" width="18.625" style="3" customWidth="1"/>
    <col min="515" max="515" width="10.625" style="3" customWidth="1"/>
    <col min="516" max="516" width="8.125" style="3" customWidth="1"/>
    <col min="517" max="517" width="10.625" style="3" customWidth="1"/>
    <col min="518" max="518" width="8.125" style="3" customWidth="1"/>
    <col min="519" max="519" width="10.625" style="3" customWidth="1"/>
    <col min="520" max="520" width="8.125" style="3" customWidth="1"/>
    <col min="521" max="524" width="18.625" style="3" customWidth="1"/>
    <col min="525" max="769" width="10.625" style="3"/>
    <col min="770" max="770" width="18.625" style="3" customWidth="1"/>
    <col min="771" max="771" width="10.625" style="3" customWidth="1"/>
    <col min="772" max="772" width="8.125" style="3" customWidth="1"/>
    <col min="773" max="773" width="10.625" style="3" customWidth="1"/>
    <col min="774" max="774" width="8.125" style="3" customWidth="1"/>
    <col min="775" max="775" width="10.625" style="3" customWidth="1"/>
    <col min="776" max="776" width="8.125" style="3" customWidth="1"/>
    <col min="777" max="780" width="18.625" style="3" customWidth="1"/>
    <col min="781" max="1025" width="10.625" style="3"/>
    <col min="1026" max="1026" width="18.625" style="3" customWidth="1"/>
    <col min="1027" max="1027" width="10.625" style="3" customWidth="1"/>
    <col min="1028" max="1028" width="8.125" style="3" customWidth="1"/>
    <col min="1029" max="1029" width="10.625" style="3" customWidth="1"/>
    <col min="1030" max="1030" width="8.125" style="3" customWidth="1"/>
    <col min="1031" max="1031" width="10.625" style="3" customWidth="1"/>
    <col min="1032" max="1032" width="8.125" style="3" customWidth="1"/>
    <col min="1033" max="1036" width="18.625" style="3" customWidth="1"/>
    <col min="1037" max="1281" width="10.625" style="3"/>
    <col min="1282" max="1282" width="18.625" style="3" customWidth="1"/>
    <col min="1283" max="1283" width="10.625" style="3" customWidth="1"/>
    <col min="1284" max="1284" width="8.125" style="3" customWidth="1"/>
    <col min="1285" max="1285" width="10.625" style="3" customWidth="1"/>
    <col min="1286" max="1286" width="8.125" style="3" customWidth="1"/>
    <col min="1287" max="1287" width="10.625" style="3" customWidth="1"/>
    <col min="1288" max="1288" width="8.125" style="3" customWidth="1"/>
    <col min="1289" max="1292" width="18.625" style="3" customWidth="1"/>
    <col min="1293" max="1537" width="10.625" style="3"/>
    <col min="1538" max="1538" width="18.625" style="3" customWidth="1"/>
    <col min="1539" max="1539" width="10.625" style="3" customWidth="1"/>
    <col min="1540" max="1540" width="8.125" style="3" customWidth="1"/>
    <col min="1541" max="1541" width="10.625" style="3" customWidth="1"/>
    <col min="1542" max="1542" width="8.125" style="3" customWidth="1"/>
    <col min="1543" max="1543" width="10.625" style="3" customWidth="1"/>
    <col min="1544" max="1544" width="8.125" style="3" customWidth="1"/>
    <col min="1545" max="1548" width="18.625" style="3" customWidth="1"/>
    <col min="1549" max="1793" width="10.625" style="3"/>
    <col min="1794" max="1794" width="18.625" style="3" customWidth="1"/>
    <col min="1795" max="1795" width="10.625" style="3" customWidth="1"/>
    <col min="1796" max="1796" width="8.125" style="3" customWidth="1"/>
    <col min="1797" max="1797" width="10.625" style="3" customWidth="1"/>
    <col min="1798" max="1798" width="8.125" style="3" customWidth="1"/>
    <col min="1799" max="1799" width="10.625" style="3" customWidth="1"/>
    <col min="1800" max="1800" width="8.125" style="3" customWidth="1"/>
    <col min="1801" max="1804" width="18.625" style="3" customWidth="1"/>
    <col min="1805" max="2049" width="10.625" style="3"/>
    <col min="2050" max="2050" width="18.625" style="3" customWidth="1"/>
    <col min="2051" max="2051" width="10.625" style="3" customWidth="1"/>
    <col min="2052" max="2052" width="8.125" style="3" customWidth="1"/>
    <col min="2053" max="2053" width="10.625" style="3" customWidth="1"/>
    <col min="2054" max="2054" width="8.125" style="3" customWidth="1"/>
    <col min="2055" max="2055" width="10.625" style="3" customWidth="1"/>
    <col min="2056" max="2056" width="8.125" style="3" customWidth="1"/>
    <col min="2057" max="2060" width="18.625" style="3" customWidth="1"/>
    <col min="2061" max="2305" width="10.625" style="3"/>
    <col min="2306" max="2306" width="18.625" style="3" customWidth="1"/>
    <col min="2307" max="2307" width="10.625" style="3" customWidth="1"/>
    <col min="2308" max="2308" width="8.125" style="3" customWidth="1"/>
    <col min="2309" max="2309" width="10.625" style="3" customWidth="1"/>
    <col min="2310" max="2310" width="8.125" style="3" customWidth="1"/>
    <col min="2311" max="2311" width="10.625" style="3" customWidth="1"/>
    <col min="2312" max="2312" width="8.125" style="3" customWidth="1"/>
    <col min="2313" max="2316" width="18.625" style="3" customWidth="1"/>
    <col min="2317" max="2561" width="10.625" style="3"/>
    <col min="2562" max="2562" width="18.625" style="3" customWidth="1"/>
    <col min="2563" max="2563" width="10.625" style="3" customWidth="1"/>
    <col min="2564" max="2564" width="8.125" style="3" customWidth="1"/>
    <col min="2565" max="2565" width="10.625" style="3" customWidth="1"/>
    <col min="2566" max="2566" width="8.125" style="3" customWidth="1"/>
    <col min="2567" max="2567" width="10.625" style="3" customWidth="1"/>
    <col min="2568" max="2568" width="8.125" style="3" customWidth="1"/>
    <col min="2569" max="2572" width="18.625" style="3" customWidth="1"/>
    <col min="2573" max="2817" width="10.625" style="3"/>
    <col min="2818" max="2818" width="18.625" style="3" customWidth="1"/>
    <col min="2819" max="2819" width="10.625" style="3" customWidth="1"/>
    <col min="2820" max="2820" width="8.125" style="3" customWidth="1"/>
    <col min="2821" max="2821" width="10.625" style="3" customWidth="1"/>
    <col min="2822" max="2822" width="8.125" style="3" customWidth="1"/>
    <col min="2823" max="2823" width="10.625" style="3" customWidth="1"/>
    <col min="2824" max="2824" width="8.125" style="3" customWidth="1"/>
    <col min="2825" max="2828" width="18.625" style="3" customWidth="1"/>
    <col min="2829" max="3073" width="10.625" style="3"/>
    <col min="3074" max="3074" width="18.625" style="3" customWidth="1"/>
    <col min="3075" max="3075" width="10.625" style="3" customWidth="1"/>
    <col min="3076" max="3076" width="8.125" style="3" customWidth="1"/>
    <col min="3077" max="3077" width="10.625" style="3" customWidth="1"/>
    <col min="3078" max="3078" width="8.125" style="3" customWidth="1"/>
    <col min="3079" max="3079" width="10.625" style="3" customWidth="1"/>
    <col min="3080" max="3080" width="8.125" style="3" customWidth="1"/>
    <col min="3081" max="3084" width="18.625" style="3" customWidth="1"/>
    <col min="3085" max="3329" width="10.625" style="3"/>
    <col min="3330" max="3330" width="18.625" style="3" customWidth="1"/>
    <col min="3331" max="3331" width="10.625" style="3" customWidth="1"/>
    <col min="3332" max="3332" width="8.125" style="3" customWidth="1"/>
    <col min="3333" max="3333" width="10.625" style="3" customWidth="1"/>
    <col min="3334" max="3334" width="8.125" style="3" customWidth="1"/>
    <col min="3335" max="3335" width="10.625" style="3" customWidth="1"/>
    <col min="3336" max="3336" width="8.125" style="3" customWidth="1"/>
    <col min="3337" max="3340" width="18.625" style="3" customWidth="1"/>
    <col min="3341" max="3585" width="10.625" style="3"/>
    <col min="3586" max="3586" width="18.625" style="3" customWidth="1"/>
    <col min="3587" max="3587" width="10.625" style="3" customWidth="1"/>
    <col min="3588" max="3588" width="8.125" style="3" customWidth="1"/>
    <col min="3589" max="3589" width="10.625" style="3" customWidth="1"/>
    <col min="3590" max="3590" width="8.125" style="3" customWidth="1"/>
    <col min="3591" max="3591" width="10.625" style="3" customWidth="1"/>
    <col min="3592" max="3592" width="8.125" style="3" customWidth="1"/>
    <col min="3593" max="3596" width="18.625" style="3" customWidth="1"/>
    <col min="3597" max="3841" width="10.625" style="3"/>
    <col min="3842" max="3842" width="18.625" style="3" customWidth="1"/>
    <col min="3843" max="3843" width="10.625" style="3" customWidth="1"/>
    <col min="3844" max="3844" width="8.125" style="3" customWidth="1"/>
    <col min="3845" max="3845" width="10.625" style="3" customWidth="1"/>
    <col min="3846" max="3846" width="8.125" style="3" customWidth="1"/>
    <col min="3847" max="3847" width="10.625" style="3" customWidth="1"/>
    <col min="3848" max="3848" width="8.125" style="3" customWidth="1"/>
    <col min="3849" max="3852" width="18.625" style="3" customWidth="1"/>
    <col min="3853" max="4097" width="10.625" style="3"/>
    <col min="4098" max="4098" width="18.625" style="3" customWidth="1"/>
    <col min="4099" max="4099" width="10.625" style="3" customWidth="1"/>
    <col min="4100" max="4100" width="8.125" style="3" customWidth="1"/>
    <col min="4101" max="4101" width="10.625" style="3" customWidth="1"/>
    <col min="4102" max="4102" width="8.125" style="3" customWidth="1"/>
    <col min="4103" max="4103" width="10.625" style="3" customWidth="1"/>
    <col min="4104" max="4104" width="8.125" style="3" customWidth="1"/>
    <col min="4105" max="4108" width="18.625" style="3" customWidth="1"/>
    <col min="4109" max="4353" width="10.625" style="3"/>
    <col min="4354" max="4354" width="18.625" style="3" customWidth="1"/>
    <col min="4355" max="4355" width="10.625" style="3" customWidth="1"/>
    <col min="4356" max="4356" width="8.125" style="3" customWidth="1"/>
    <col min="4357" max="4357" width="10.625" style="3" customWidth="1"/>
    <col min="4358" max="4358" width="8.125" style="3" customWidth="1"/>
    <col min="4359" max="4359" width="10.625" style="3" customWidth="1"/>
    <col min="4360" max="4360" width="8.125" style="3" customWidth="1"/>
    <col min="4361" max="4364" width="18.625" style="3" customWidth="1"/>
    <col min="4365" max="4609" width="10.625" style="3"/>
    <col min="4610" max="4610" width="18.625" style="3" customWidth="1"/>
    <col min="4611" max="4611" width="10.625" style="3" customWidth="1"/>
    <col min="4612" max="4612" width="8.125" style="3" customWidth="1"/>
    <col min="4613" max="4613" width="10.625" style="3" customWidth="1"/>
    <col min="4614" max="4614" width="8.125" style="3" customWidth="1"/>
    <col min="4615" max="4615" width="10.625" style="3" customWidth="1"/>
    <col min="4616" max="4616" width="8.125" style="3" customWidth="1"/>
    <col min="4617" max="4620" width="18.625" style="3" customWidth="1"/>
    <col min="4621" max="4865" width="10.625" style="3"/>
    <col min="4866" max="4866" width="18.625" style="3" customWidth="1"/>
    <col min="4867" max="4867" width="10.625" style="3" customWidth="1"/>
    <col min="4868" max="4868" width="8.125" style="3" customWidth="1"/>
    <col min="4869" max="4869" width="10.625" style="3" customWidth="1"/>
    <col min="4870" max="4870" width="8.125" style="3" customWidth="1"/>
    <col min="4871" max="4871" width="10.625" style="3" customWidth="1"/>
    <col min="4872" max="4872" width="8.125" style="3" customWidth="1"/>
    <col min="4873" max="4876" width="18.625" style="3" customWidth="1"/>
    <col min="4877" max="5121" width="10.625" style="3"/>
    <col min="5122" max="5122" width="18.625" style="3" customWidth="1"/>
    <col min="5123" max="5123" width="10.625" style="3" customWidth="1"/>
    <col min="5124" max="5124" width="8.125" style="3" customWidth="1"/>
    <col min="5125" max="5125" width="10.625" style="3" customWidth="1"/>
    <col min="5126" max="5126" width="8.125" style="3" customWidth="1"/>
    <col min="5127" max="5127" width="10.625" style="3" customWidth="1"/>
    <col min="5128" max="5128" width="8.125" style="3" customWidth="1"/>
    <col min="5129" max="5132" width="18.625" style="3" customWidth="1"/>
    <col min="5133" max="5377" width="10.625" style="3"/>
    <col min="5378" max="5378" width="18.625" style="3" customWidth="1"/>
    <col min="5379" max="5379" width="10.625" style="3" customWidth="1"/>
    <col min="5380" max="5380" width="8.125" style="3" customWidth="1"/>
    <col min="5381" max="5381" width="10.625" style="3" customWidth="1"/>
    <col min="5382" max="5382" width="8.125" style="3" customWidth="1"/>
    <col min="5383" max="5383" width="10.625" style="3" customWidth="1"/>
    <col min="5384" max="5384" width="8.125" style="3" customWidth="1"/>
    <col min="5385" max="5388" width="18.625" style="3" customWidth="1"/>
    <col min="5389" max="5633" width="10.625" style="3"/>
    <col min="5634" max="5634" width="18.625" style="3" customWidth="1"/>
    <col min="5635" max="5635" width="10.625" style="3" customWidth="1"/>
    <col min="5636" max="5636" width="8.125" style="3" customWidth="1"/>
    <col min="5637" max="5637" width="10.625" style="3" customWidth="1"/>
    <col min="5638" max="5638" width="8.125" style="3" customWidth="1"/>
    <col min="5639" max="5639" width="10.625" style="3" customWidth="1"/>
    <col min="5640" max="5640" width="8.125" style="3" customWidth="1"/>
    <col min="5641" max="5644" width="18.625" style="3" customWidth="1"/>
    <col min="5645" max="5889" width="10.625" style="3"/>
    <col min="5890" max="5890" width="18.625" style="3" customWidth="1"/>
    <col min="5891" max="5891" width="10.625" style="3" customWidth="1"/>
    <col min="5892" max="5892" width="8.125" style="3" customWidth="1"/>
    <col min="5893" max="5893" width="10.625" style="3" customWidth="1"/>
    <col min="5894" max="5894" width="8.125" style="3" customWidth="1"/>
    <col min="5895" max="5895" width="10.625" style="3" customWidth="1"/>
    <col min="5896" max="5896" width="8.125" style="3" customWidth="1"/>
    <col min="5897" max="5900" width="18.625" style="3" customWidth="1"/>
    <col min="5901" max="6145" width="10.625" style="3"/>
    <col min="6146" max="6146" width="18.625" style="3" customWidth="1"/>
    <col min="6147" max="6147" width="10.625" style="3" customWidth="1"/>
    <col min="6148" max="6148" width="8.125" style="3" customWidth="1"/>
    <col min="6149" max="6149" width="10.625" style="3" customWidth="1"/>
    <col min="6150" max="6150" width="8.125" style="3" customWidth="1"/>
    <col min="6151" max="6151" width="10.625" style="3" customWidth="1"/>
    <col min="6152" max="6152" width="8.125" style="3" customWidth="1"/>
    <col min="6153" max="6156" width="18.625" style="3" customWidth="1"/>
    <col min="6157" max="6401" width="10.625" style="3"/>
    <col min="6402" max="6402" width="18.625" style="3" customWidth="1"/>
    <col min="6403" max="6403" width="10.625" style="3" customWidth="1"/>
    <col min="6404" max="6404" width="8.125" style="3" customWidth="1"/>
    <col min="6405" max="6405" width="10.625" style="3" customWidth="1"/>
    <col min="6406" max="6406" width="8.125" style="3" customWidth="1"/>
    <col min="6407" max="6407" width="10.625" style="3" customWidth="1"/>
    <col min="6408" max="6408" width="8.125" style="3" customWidth="1"/>
    <col min="6409" max="6412" width="18.625" style="3" customWidth="1"/>
    <col min="6413" max="6657" width="10.625" style="3"/>
    <col min="6658" max="6658" width="18.625" style="3" customWidth="1"/>
    <col min="6659" max="6659" width="10.625" style="3" customWidth="1"/>
    <col min="6660" max="6660" width="8.125" style="3" customWidth="1"/>
    <col min="6661" max="6661" width="10.625" style="3" customWidth="1"/>
    <col min="6662" max="6662" width="8.125" style="3" customWidth="1"/>
    <col min="6663" max="6663" width="10.625" style="3" customWidth="1"/>
    <col min="6664" max="6664" width="8.125" style="3" customWidth="1"/>
    <col min="6665" max="6668" width="18.625" style="3" customWidth="1"/>
    <col min="6669" max="6913" width="10.625" style="3"/>
    <col min="6914" max="6914" width="18.625" style="3" customWidth="1"/>
    <col min="6915" max="6915" width="10.625" style="3" customWidth="1"/>
    <col min="6916" max="6916" width="8.125" style="3" customWidth="1"/>
    <col min="6917" max="6917" width="10.625" style="3" customWidth="1"/>
    <col min="6918" max="6918" width="8.125" style="3" customWidth="1"/>
    <col min="6919" max="6919" width="10.625" style="3" customWidth="1"/>
    <col min="6920" max="6920" width="8.125" style="3" customWidth="1"/>
    <col min="6921" max="6924" width="18.625" style="3" customWidth="1"/>
    <col min="6925" max="7169" width="10.625" style="3"/>
    <col min="7170" max="7170" width="18.625" style="3" customWidth="1"/>
    <col min="7171" max="7171" width="10.625" style="3" customWidth="1"/>
    <col min="7172" max="7172" width="8.125" style="3" customWidth="1"/>
    <col min="7173" max="7173" width="10.625" style="3" customWidth="1"/>
    <col min="7174" max="7174" width="8.125" style="3" customWidth="1"/>
    <col min="7175" max="7175" width="10.625" style="3" customWidth="1"/>
    <col min="7176" max="7176" width="8.125" style="3" customWidth="1"/>
    <col min="7177" max="7180" width="18.625" style="3" customWidth="1"/>
    <col min="7181" max="7425" width="10.625" style="3"/>
    <col min="7426" max="7426" width="18.625" style="3" customWidth="1"/>
    <col min="7427" max="7427" width="10.625" style="3" customWidth="1"/>
    <col min="7428" max="7428" width="8.125" style="3" customWidth="1"/>
    <col min="7429" max="7429" width="10.625" style="3" customWidth="1"/>
    <col min="7430" max="7430" width="8.125" style="3" customWidth="1"/>
    <col min="7431" max="7431" width="10.625" style="3" customWidth="1"/>
    <col min="7432" max="7432" width="8.125" style="3" customWidth="1"/>
    <col min="7433" max="7436" width="18.625" style="3" customWidth="1"/>
    <col min="7437" max="7681" width="10.625" style="3"/>
    <col min="7682" max="7682" width="18.625" style="3" customWidth="1"/>
    <col min="7683" max="7683" width="10.625" style="3" customWidth="1"/>
    <col min="7684" max="7684" width="8.125" style="3" customWidth="1"/>
    <col min="7685" max="7685" width="10.625" style="3" customWidth="1"/>
    <col min="7686" max="7686" width="8.125" style="3" customWidth="1"/>
    <col min="7687" max="7687" width="10.625" style="3" customWidth="1"/>
    <col min="7688" max="7688" width="8.125" style="3" customWidth="1"/>
    <col min="7689" max="7692" width="18.625" style="3" customWidth="1"/>
    <col min="7693" max="7937" width="10.625" style="3"/>
    <col min="7938" max="7938" width="18.625" style="3" customWidth="1"/>
    <col min="7939" max="7939" width="10.625" style="3" customWidth="1"/>
    <col min="7940" max="7940" width="8.125" style="3" customWidth="1"/>
    <col min="7941" max="7941" width="10.625" style="3" customWidth="1"/>
    <col min="7942" max="7942" width="8.125" style="3" customWidth="1"/>
    <col min="7943" max="7943" width="10.625" style="3" customWidth="1"/>
    <col min="7944" max="7944" width="8.125" style="3" customWidth="1"/>
    <col min="7945" max="7948" width="18.625" style="3" customWidth="1"/>
    <col min="7949" max="8193" width="10.625" style="3"/>
    <col min="8194" max="8194" width="18.625" style="3" customWidth="1"/>
    <col min="8195" max="8195" width="10.625" style="3" customWidth="1"/>
    <col min="8196" max="8196" width="8.125" style="3" customWidth="1"/>
    <col min="8197" max="8197" width="10.625" style="3" customWidth="1"/>
    <col min="8198" max="8198" width="8.125" style="3" customWidth="1"/>
    <col min="8199" max="8199" width="10.625" style="3" customWidth="1"/>
    <col min="8200" max="8200" width="8.125" style="3" customWidth="1"/>
    <col min="8201" max="8204" width="18.625" style="3" customWidth="1"/>
    <col min="8205" max="8449" width="10.625" style="3"/>
    <col min="8450" max="8450" width="18.625" style="3" customWidth="1"/>
    <col min="8451" max="8451" width="10.625" style="3" customWidth="1"/>
    <col min="8452" max="8452" width="8.125" style="3" customWidth="1"/>
    <col min="8453" max="8453" width="10.625" style="3" customWidth="1"/>
    <col min="8454" max="8454" width="8.125" style="3" customWidth="1"/>
    <col min="8455" max="8455" width="10.625" style="3" customWidth="1"/>
    <col min="8456" max="8456" width="8.125" style="3" customWidth="1"/>
    <col min="8457" max="8460" width="18.625" style="3" customWidth="1"/>
    <col min="8461" max="8705" width="10.625" style="3"/>
    <col min="8706" max="8706" width="18.625" style="3" customWidth="1"/>
    <col min="8707" max="8707" width="10.625" style="3" customWidth="1"/>
    <col min="8708" max="8708" width="8.125" style="3" customWidth="1"/>
    <col min="8709" max="8709" width="10.625" style="3" customWidth="1"/>
    <col min="8710" max="8710" width="8.125" style="3" customWidth="1"/>
    <col min="8711" max="8711" width="10.625" style="3" customWidth="1"/>
    <col min="8712" max="8712" width="8.125" style="3" customWidth="1"/>
    <col min="8713" max="8716" width="18.625" style="3" customWidth="1"/>
    <col min="8717" max="8961" width="10.625" style="3"/>
    <col min="8962" max="8962" width="18.625" style="3" customWidth="1"/>
    <col min="8963" max="8963" width="10.625" style="3" customWidth="1"/>
    <col min="8964" max="8964" width="8.125" style="3" customWidth="1"/>
    <col min="8965" max="8965" width="10.625" style="3" customWidth="1"/>
    <col min="8966" max="8966" width="8.125" style="3" customWidth="1"/>
    <col min="8967" max="8967" width="10.625" style="3" customWidth="1"/>
    <col min="8968" max="8968" width="8.125" style="3" customWidth="1"/>
    <col min="8969" max="8972" width="18.625" style="3" customWidth="1"/>
    <col min="8973" max="9217" width="10.625" style="3"/>
    <col min="9218" max="9218" width="18.625" style="3" customWidth="1"/>
    <col min="9219" max="9219" width="10.625" style="3" customWidth="1"/>
    <col min="9220" max="9220" width="8.125" style="3" customWidth="1"/>
    <col min="9221" max="9221" width="10.625" style="3" customWidth="1"/>
    <col min="9222" max="9222" width="8.125" style="3" customWidth="1"/>
    <col min="9223" max="9223" width="10.625" style="3" customWidth="1"/>
    <col min="9224" max="9224" width="8.125" style="3" customWidth="1"/>
    <col min="9225" max="9228" width="18.625" style="3" customWidth="1"/>
    <col min="9229" max="9473" width="10.625" style="3"/>
    <col min="9474" max="9474" width="18.625" style="3" customWidth="1"/>
    <col min="9475" max="9475" width="10.625" style="3" customWidth="1"/>
    <col min="9476" max="9476" width="8.125" style="3" customWidth="1"/>
    <col min="9477" max="9477" width="10.625" style="3" customWidth="1"/>
    <col min="9478" max="9478" width="8.125" style="3" customWidth="1"/>
    <col min="9479" max="9479" width="10.625" style="3" customWidth="1"/>
    <col min="9480" max="9480" width="8.125" style="3" customWidth="1"/>
    <col min="9481" max="9484" width="18.625" style="3" customWidth="1"/>
    <col min="9485" max="9729" width="10.625" style="3"/>
    <col min="9730" max="9730" width="18.625" style="3" customWidth="1"/>
    <col min="9731" max="9731" width="10.625" style="3" customWidth="1"/>
    <col min="9732" max="9732" width="8.125" style="3" customWidth="1"/>
    <col min="9733" max="9733" width="10.625" style="3" customWidth="1"/>
    <col min="9734" max="9734" width="8.125" style="3" customWidth="1"/>
    <col min="9735" max="9735" width="10.625" style="3" customWidth="1"/>
    <col min="9736" max="9736" width="8.125" style="3" customWidth="1"/>
    <col min="9737" max="9740" width="18.625" style="3" customWidth="1"/>
    <col min="9741" max="9985" width="10.625" style="3"/>
    <col min="9986" max="9986" width="18.625" style="3" customWidth="1"/>
    <col min="9987" max="9987" width="10.625" style="3" customWidth="1"/>
    <col min="9988" max="9988" width="8.125" style="3" customWidth="1"/>
    <col min="9989" max="9989" width="10.625" style="3" customWidth="1"/>
    <col min="9990" max="9990" width="8.125" style="3" customWidth="1"/>
    <col min="9991" max="9991" width="10.625" style="3" customWidth="1"/>
    <col min="9992" max="9992" width="8.125" style="3" customWidth="1"/>
    <col min="9993" max="9996" width="18.625" style="3" customWidth="1"/>
    <col min="9997" max="10241" width="10.625" style="3"/>
    <col min="10242" max="10242" width="18.625" style="3" customWidth="1"/>
    <col min="10243" max="10243" width="10.625" style="3" customWidth="1"/>
    <col min="10244" max="10244" width="8.125" style="3" customWidth="1"/>
    <col min="10245" max="10245" width="10.625" style="3" customWidth="1"/>
    <col min="10246" max="10246" width="8.125" style="3" customWidth="1"/>
    <col min="10247" max="10247" width="10.625" style="3" customWidth="1"/>
    <col min="10248" max="10248" width="8.125" style="3" customWidth="1"/>
    <col min="10249" max="10252" width="18.625" style="3" customWidth="1"/>
    <col min="10253" max="10497" width="10.625" style="3"/>
    <col min="10498" max="10498" width="18.625" style="3" customWidth="1"/>
    <col min="10499" max="10499" width="10.625" style="3" customWidth="1"/>
    <col min="10500" max="10500" width="8.125" style="3" customWidth="1"/>
    <col min="10501" max="10501" width="10.625" style="3" customWidth="1"/>
    <col min="10502" max="10502" width="8.125" style="3" customWidth="1"/>
    <col min="10503" max="10503" width="10.625" style="3" customWidth="1"/>
    <col min="10504" max="10504" width="8.125" style="3" customWidth="1"/>
    <col min="10505" max="10508" width="18.625" style="3" customWidth="1"/>
    <col min="10509" max="10753" width="10.625" style="3"/>
    <col min="10754" max="10754" width="18.625" style="3" customWidth="1"/>
    <col min="10755" max="10755" width="10.625" style="3" customWidth="1"/>
    <col min="10756" max="10756" width="8.125" style="3" customWidth="1"/>
    <col min="10757" max="10757" width="10.625" style="3" customWidth="1"/>
    <col min="10758" max="10758" width="8.125" style="3" customWidth="1"/>
    <col min="10759" max="10759" width="10.625" style="3" customWidth="1"/>
    <col min="10760" max="10760" width="8.125" style="3" customWidth="1"/>
    <col min="10761" max="10764" width="18.625" style="3" customWidth="1"/>
    <col min="10765" max="11009" width="10.625" style="3"/>
    <col min="11010" max="11010" width="18.625" style="3" customWidth="1"/>
    <col min="11011" max="11011" width="10.625" style="3" customWidth="1"/>
    <col min="11012" max="11012" width="8.125" style="3" customWidth="1"/>
    <col min="11013" max="11013" width="10.625" style="3" customWidth="1"/>
    <col min="11014" max="11014" width="8.125" style="3" customWidth="1"/>
    <col min="11015" max="11015" width="10.625" style="3" customWidth="1"/>
    <col min="11016" max="11016" width="8.125" style="3" customWidth="1"/>
    <col min="11017" max="11020" width="18.625" style="3" customWidth="1"/>
    <col min="11021" max="11265" width="10.625" style="3"/>
    <col min="11266" max="11266" width="18.625" style="3" customWidth="1"/>
    <col min="11267" max="11267" width="10.625" style="3" customWidth="1"/>
    <col min="11268" max="11268" width="8.125" style="3" customWidth="1"/>
    <col min="11269" max="11269" width="10.625" style="3" customWidth="1"/>
    <col min="11270" max="11270" width="8.125" style="3" customWidth="1"/>
    <col min="11271" max="11271" width="10.625" style="3" customWidth="1"/>
    <col min="11272" max="11272" width="8.125" style="3" customWidth="1"/>
    <col min="11273" max="11276" width="18.625" style="3" customWidth="1"/>
    <col min="11277" max="11521" width="10.625" style="3"/>
    <col min="11522" max="11522" width="18.625" style="3" customWidth="1"/>
    <col min="11523" max="11523" width="10.625" style="3" customWidth="1"/>
    <col min="11524" max="11524" width="8.125" style="3" customWidth="1"/>
    <col min="11525" max="11525" width="10.625" style="3" customWidth="1"/>
    <col min="11526" max="11526" width="8.125" style="3" customWidth="1"/>
    <col min="11527" max="11527" width="10.625" style="3" customWidth="1"/>
    <col min="11528" max="11528" width="8.125" style="3" customWidth="1"/>
    <col min="11529" max="11532" width="18.625" style="3" customWidth="1"/>
    <col min="11533" max="11777" width="10.625" style="3"/>
    <col min="11778" max="11778" width="18.625" style="3" customWidth="1"/>
    <col min="11779" max="11779" width="10.625" style="3" customWidth="1"/>
    <col min="11780" max="11780" width="8.125" style="3" customWidth="1"/>
    <col min="11781" max="11781" width="10.625" style="3" customWidth="1"/>
    <col min="11782" max="11782" width="8.125" style="3" customWidth="1"/>
    <col min="11783" max="11783" width="10.625" style="3" customWidth="1"/>
    <col min="11784" max="11784" width="8.125" style="3" customWidth="1"/>
    <col min="11785" max="11788" width="18.625" style="3" customWidth="1"/>
    <col min="11789" max="12033" width="10.625" style="3"/>
    <col min="12034" max="12034" width="18.625" style="3" customWidth="1"/>
    <col min="12035" max="12035" width="10.625" style="3" customWidth="1"/>
    <col min="12036" max="12036" width="8.125" style="3" customWidth="1"/>
    <col min="12037" max="12037" width="10.625" style="3" customWidth="1"/>
    <col min="12038" max="12038" width="8.125" style="3" customWidth="1"/>
    <col min="12039" max="12039" width="10.625" style="3" customWidth="1"/>
    <col min="12040" max="12040" width="8.125" style="3" customWidth="1"/>
    <col min="12041" max="12044" width="18.625" style="3" customWidth="1"/>
    <col min="12045" max="12289" width="10.625" style="3"/>
    <col min="12290" max="12290" width="18.625" style="3" customWidth="1"/>
    <col min="12291" max="12291" width="10.625" style="3" customWidth="1"/>
    <col min="12292" max="12292" width="8.125" style="3" customWidth="1"/>
    <col min="12293" max="12293" width="10.625" style="3" customWidth="1"/>
    <col min="12294" max="12294" width="8.125" style="3" customWidth="1"/>
    <col min="12295" max="12295" width="10.625" style="3" customWidth="1"/>
    <col min="12296" max="12296" width="8.125" style="3" customWidth="1"/>
    <col min="12297" max="12300" width="18.625" style="3" customWidth="1"/>
    <col min="12301" max="12545" width="10.625" style="3"/>
    <col min="12546" max="12546" width="18.625" style="3" customWidth="1"/>
    <col min="12547" max="12547" width="10.625" style="3" customWidth="1"/>
    <col min="12548" max="12548" width="8.125" style="3" customWidth="1"/>
    <col min="12549" max="12549" width="10.625" style="3" customWidth="1"/>
    <col min="12550" max="12550" width="8.125" style="3" customWidth="1"/>
    <col min="12551" max="12551" width="10.625" style="3" customWidth="1"/>
    <col min="12552" max="12552" width="8.125" style="3" customWidth="1"/>
    <col min="12553" max="12556" width="18.625" style="3" customWidth="1"/>
    <col min="12557" max="12801" width="10.625" style="3"/>
    <col min="12802" max="12802" width="18.625" style="3" customWidth="1"/>
    <col min="12803" max="12803" width="10.625" style="3" customWidth="1"/>
    <col min="12804" max="12804" width="8.125" style="3" customWidth="1"/>
    <col min="12805" max="12805" width="10.625" style="3" customWidth="1"/>
    <col min="12806" max="12806" width="8.125" style="3" customWidth="1"/>
    <col min="12807" max="12807" width="10.625" style="3" customWidth="1"/>
    <col min="12808" max="12808" width="8.125" style="3" customWidth="1"/>
    <col min="12809" max="12812" width="18.625" style="3" customWidth="1"/>
    <col min="12813" max="13057" width="10.625" style="3"/>
    <col min="13058" max="13058" width="18.625" style="3" customWidth="1"/>
    <col min="13059" max="13059" width="10.625" style="3" customWidth="1"/>
    <col min="13060" max="13060" width="8.125" style="3" customWidth="1"/>
    <col min="13061" max="13061" width="10.625" style="3" customWidth="1"/>
    <col min="13062" max="13062" width="8.125" style="3" customWidth="1"/>
    <col min="13063" max="13063" width="10.625" style="3" customWidth="1"/>
    <col min="13064" max="13064" width="8.125" style="3" customWidth="1"/>
    <col min="13065" max="13068" width="18.625" style="3" customWidth="1"/>
    <col min="13069" max="13313" width="10.625" style="3"/>
    <col min="13314" max="13314" width="18.625" style="3" customWidth="1"/>
    <col min="13315" max="13315" width="10.625" style="3" customWidth="1"/>
    <col min="13316" max="13316" width="8.125" style="3" customWidth="1"/>
    <col min="13317" max="13317" width="10.625" style="3" customWidth="1"/>
    <col min="13318" max="13318" width="8.125" style="3" customWidth="1"/>
    <col min="13319" max="13319" width="10.625" style="3" customWidth="1"/>
    <col min="13320" max="13320" width="8.125" style="3" customWidth="1"/>
    <col min="13321" max="13324" width="18.625" style="3" customWidth="1"/>
    <col min="13325" max="13569" width="10.625" style="3"/>
    <col min="13570" max="13570" width="18.625" style="3" customWidth="1"/>
    <col min="13571" max="13571" width="10.625" style="3" customWidth="1"/>
    <col min="13572" max="13572" width="8.125" style="3" customWidth="1"/>
    <col min="13573" max="13573" width="10.625" style="3" customWidth="1"/>
    <col min="13574" max="13574" width="8.125" style="3" customWidth="1"/>
    <col min="13575" max="13575" width="10.625" style="3" customWidth="1"/>
    <col min="13576" max="13576" width="8.125" style="3" customWidth="1"/>
    <col min="13577" max="13580" width="18.625" style="3" customWidth="1"/>
    <col min="13581" max="13825" width="10.625" style="3"/>
    <col min="13826" max="13826" width="18.625" style="3" customWidth="1"/>
    <col min="13827" max="13827" width="10.625" style="3" customWidth="1"/>
    <col min="13828" max="13828" width="8.125" style="3" customWidth="1"/>
    <col min="13829" max="13829" width="10.625" style="3" customWidth="1"/>
    <col min="13830" max="13830" width="8.125" style="3" customWidth="1"/>
    <col min="13831" max="13831" width="10.625" style="3" customWidth="1"/>
    <col min="13832" max="13832" width="8.125" style="3" customWidth="1"/>
    <col min="13833" max="13836" width="18.625" style="3" customWidth="1"/>
    <col min="13837" max="14081" width="10.625" style="3"/>
    <col min="14082" max="14082" width="18.625" style="3" customWidth="1"/>
    <col min="14083" max="14083" width="10.625" style="3" customWidth="1"/>
    <col min="14084" max="14084" width="8.125" style="3" customWidth="1"/>
    <col min="14085" max="14085" width="10.625" style="3" customWidth="1"/>
    <col min="14086" max="14086" width="8.125" style="3" customWidth="1"/>
    <col min="14087" max="14087" width="10.625" style="3" customWidth="1"/>
    <col min="14088" max="14088" width="8.125" style="3" customWidth="1"/>
    <col min="14089" max="14092" width="18.625" style="3" customWidth="1"/>
    <col min="14093" max="14337" width="10.625" style="3"/>
    <col min="14338" max="14338" width="18.625" style="3" customWidth="1"/>
    <col min="14339" max="14339" width="10.625" style="3" customWidth="1"/>
    <col min="14340" max="14340" width="8.125" style="3" customWidth="1"/>
    <col min="14341" max="14341" width="10.625" style="3" customWidth="1"/>
    <col min="14342" max="14342" width="8.125" style="3" customWidth="1"/>
    <col min="14343" max="14343" width="10.625" style="3" customWidth="1"/>
    <col min="14344" max="14344" width="8.125" style="3" customWidth="1"/>
    <col min="14345" max="14348" width="18.625" style="3" customWidth="1"/>
    <col min="14349" max="14593" width="10.625" style="3"/>
    <col min="14594" max="14594" width="18.625" style="3" customWidth="1"/>
    <col min="14595" max="14595" width="10.625" style="3" customWidth="1"/>
    <col min="14596" max="14596" width="8.125" style="3" customWidth="1"/>
    <col min="14597" max="14597" width="10.625" style="3" customWidth="1"/>
    <col min="14598" max="14598" width="8.125" style="3" customWidth="1"/>
    <col min="14599" max="14599" width="10.625" style="3" customWidth="1"/>
    <col min="14600" max="14600" width="8.125" style="3" customWidth="1"/>
    <col min="14601" max="14604" width="18.625" style="3" customWidth="1"/>
    <col min="14605" max="14849" width="10.625" style="3"/>
    <col min="14850" max="14850" width="18.625" style="3" customWidth="1"/>
    <col min="14851" max="14851" width="10.625" style="3" customWidth="1"/>
    <col min="14852" max="14852" width="8.125" style="3" customWidth="1"/>
    <col min="14853" max="14853" width="10.625" style="3" customWidth="1"/>
    <col min="14854" max="14854" width="8.125" style="3" customWidth="1"/>
    <col min="14855" max="14855" width="10.625" style="3" customWidth="1"/>
    <col min="14856" max="14856" width="8.125" style="3" customWidth="1"/>
    <col min="14857" max="14860" width="18.625" style="3" customWidth="1"/>
    <col min="14861" max="15105" width="10.625" style="3"/>
    <col min="15106" max="15106" width="18.625" style="3" customWidth="1"/>
    <col min="15107" max="15107" width="10.625" style="3" customWidth="1"/>
    <col min="15108" max="15108" width="8.125" style="3" customWidth="1"/>
    <col min="15109" max="15109" width="10.625" style="3" customWidth="1"/>
    <col min="15110" max="15110" width="8.125" style="3" customWidth="1"/>
    <col min="15111" max="15111" width="10.625" style="3" customWidth="1"/>
    <col min="15112" max="15112" width="8.125" style="3" customWidth="1"/>
    <col min="15113" max="15116" width="18.625" style="3" customWidth="1"/>
    <col min="15117" max="15361" width="10.625" style="3"/>
    <col min="15362" max="15362" width="18.625" style="3" customWidth="1"/>
    <col min="15363" max="15363" width="10.625" style="3" customWidth="1"/>
    <col min="15364" max="15364" width="8.125" style="3" customWidth="1"/>
    <col min="15365" max="15365" width="10.625" style="3" customWidth="1"/>
    <col min="15366" max="15366" width="8.125" style="3" customWidth="1"/>
    <col min="15367" max="15367" width="10.625" style="3" customWidth="1"/>
    <col min="15368" max="15368" width="8.125" style="3" customWidth="1"/>
    <col min="15369" max="15372" width="18.625" style="3" customWidth="1"/>
    <col min="15373" max="15617" width="10.625" style="3"/>
    <col min="15618" max="15618" width="18.625" style="3" customWidth="1"/>
    <col min="15619" max="15619" width="10.625" style="3" customWidth="1"/>
    <col min="15620" max="15620" width="8.125" style="3" customWidth="1"/>
    <col min="15621" max="15621" width="10.625" style="3" customWidth="1"/>
    <col min="15622" max="15622" width="8.125" style="3" customWidth="1"/>
    <col min="15623" max="15623" width="10.625" style="3" customWidth="1"/>
    <col min="15624" max="15624" width="8.125" style="3" customWidth="1"/>
    <col min="15625" max="15628" width="18.625" style="3" customWidth="1"/>
    <col min="15629" max="15873" width="10.625" style="3"/>
    <col min="15874" max="15874" width="18.625" style="3" customWidth="1"/>
    <col min="15875" max="15875" width="10.625" style="3" customWidth="1"/>
    <col min="15876" max="15876" width="8.125" style="3" customWidth="1"/>
    <col min="15877" max="15877" width="10.625" style="3" customWidth="1"/>
    <col min="15878" max="15878" width="8.125" style="3" customWidth="1"/>
    <col min="15879" max="15879" width="10.625" style="3" customWidth="1"/>
    <col min="15880" max="15880" width="8.125" style="3" customWidth="1"/>
    <col min="15881" max="15884" width="18.625" style="3" customWidth="1"/>
    <col min="15885" max="16129" width="10.625" style="3"/>
    <col min="16130" max="16130" width="18.625" style="3" customWidth="1"/>
    <col min="16131" max="16131" width="10.625" style="3" customWidth="1"/>
    <col min="16132" max="16132" width="8.125" style="3" customWidth="1"/>
    <col min="16133" max="16133" width="10.625" style="3" customWidth="1"/>
    <col min="16134" max="16134" width="8.125" style="3" customWidth="1"/>
    <col min="16135" max="16135" width="10.625" style="3" customWidth="1"/>
    <col min="16136" max="16136" width="8.125" style="3" customWidth="1"/>
    <col min="16137" max="16140" width="18.625" style="3" customWidth="1"/>
    <col min="16141" max="16384" width="10.625" style="3"/>
  </cols>
  <sheetData>
    <row r="1" spans="1:21" s="52" customFormat="1" ht="18" customHeight="1">
      <c r="A1" s="88" t="s">
        <v>310</v>
      </c>
      <c r="B1" s="53"/>
      <c r="C1" s="53"/>
      <c r="D1" s="53"/>
      <c r="E1" s="53"/>
      <c r="F1" s="53"/>
      <c r="K1" s="55" t="s">
        <v>0</v>
      </c>
      <c r="L1" s="55"/>
      <c r="M1" s="266"/>
    </row>
    <row r="2" spans="1:21" s="191" customFormat="1" ht="24.95" customHeight="1">
      <c r="A2" s="668" t="s">
        <v>233</v>
      </c>
      <c r="B2" s="668"/>
      <c r="C2" s="668"/>
      <c r="D2" s="668"/>
      <c r="E2" s="668"/>
      <c r="F2" s="668"/>
      <c r="G2" s="668"/>
      <c r="H2" s="638" t="s">
        <v>64</v>
      </c>
      <c r="I2" s="638"/>
      <c r="J2" s="638"/>
      <c r="K2" s="638"/>
      <c r="L2" s="279"/>
      <c r="M2" s="194"/>
      <c r="N2" s="194"/>
      <c r="O2" s="194"/>
      <c r="P2" s="194"/>
      <c r="Q2" s="194"/>
      <c r="R2" s="194"/>
      <c r="S2" s="194"/>
      <c r="T2" s="194"/>
      <c r="U2" s="194"/>
    </row>
    <row r="3" spans="1:21" s="62" customFormat="1" ht="15" customHeight="1" thickBot="1">
      <c r="A3" s="56"/>
      <c r="B3" s="59"/>
      <c r="C3" s="59"/>
      <c r="D3" s="59"/>
      <c r="E3" s="59"/>
      <c r="F3" s="669"/>
      <c r="G3" s="669"/>
      <c r="K3" s="116"/>
      <c r="L3" s="116"/>
    </row>
    <row r="4" spans="1:21" s="62" customFormat="1" ht="20.100000000000001" customHeight="1">
      <c r="A4" s="624" t="s">
        <v>329</v>
      </c>
      <c r="B4" s="639" t="s">
        <v>203</v>
      </c>
      <c r="C4" s="627"/>
      <c r="D4" s="627"/>
      <c r="E4" s="627"/>
      <c r="F4" s="627"/>
      <c r="G4" s="628"/>
      <c r="H4" s="644" t="s">
        <v>204</v>
      </c>
      <c r="I4" s="648" t="s">
        <v>205</v>
      </c>
      <c r="J4" s="648" t="s">
        <v>330</v>
      </c>
      <c r="K4" s="672" t="s">
        <v>331</v>
      </c>
      <c r="L4" s="133"/>
    </row>
    <row r="5" spans="1:21" s="62" customFormat="1" ht="20.100000000000001" customHeight="1">
      <c r="A5" s="625"/>
      <c r="B5" s="134" t="s">
        <v>332</v>
      </c>
      <c r="C5" s="135"/>
      <c r="D5" s="136" t="s">
        <v>333</v>
      </c>
      <c r="E5" s="135"/>
      <c r="F5" s="136" t="s">
        <v>334</v>
      </c>
      <c r="G5" s="135"/>
      <c r="H5" s="647"/>
      <c r="I5" s="631"/>
      <c r="J5" s="631"/>
      <c r="K5" s="673"/>
      <c r="L5" s="133"/>
    </row>
    <row r="6" spans="1:21" s="62" customFormat="1" ht="35.25" customHeight="1" thickBot="1">
      <c r="A6" s="670"/>
      <c r="B6" s="137" t="s">
        <v>65</v>
      </c>
      <c r="C6" s="72" t="s">
        <v>335</v>
      </c>
      <c r="D6" s="289" t="s">
        <v>66</v>
      </c>
      <c r="E6" s="72" t="s">
        <v>335</v>
      </c>
      <c r="F6" s="289" t="s">
        <v>67</v>
      </c>
      <c r="G6" s="72" t="s">
        <v>335</v>
      </c>
      <c r="H6" s="671"/>
      <c r="I6" s="632"/>
      <c r="J6" s="632"/>
      <c r="K6" s="674"/>
      <c r="L6" s="133"/>
      <c r="N6" s="62" t="s">
        <v>294</v>
      </c>
      <c r="O6" s="62" t="s">
        <v>295</v>
      </c>
      <c r="P6" s="62" t="s">
        <v>296</v>
      </c>
    </row>
    <row r="7" spans="1:21" s="62" customFormat="1" ht="24.6" customHeight="1">
      <c r="A7" s="118" t="s">
        <v>367</v>
      </c>
      <c r="B7" s="138">
        <v>363341</v>
      </c>
      <c r="C7" s="139">
        <v>18.149999999999999</v>
      </c>
      <c r="D7" s="90">
        <v>1473703</v>
      </c>
      <c r="E7" s="139">
        <v>73.61</v>
      </c>
      <c r="F7" s="90">
        <v>165016</v>
      </c>
      <c r="G7" s="139">
        <v>8.24</v>
      </c>
      <c r="H7" s="139">
        <v>11.197371519227415</v>
      </c>
      <c r="I7" s="139">
        <v>24.654967792017796</v>
      </c>
      <c r="J7" s="139">
        <v>35.85233931124521</v>
      </c>
      <c r="K7" s="139">
        <v>45.416289381049758</v>
      </c>
      <c r="L7" s="139"/>
      <c r="N7" s="111">
        <f>SUM('2-3'!D6:F6)</f>
        <v>363341</v>
      </c>
      <c r="O7" s="111">
        <f>SUM('2-3'!G6:P6)</f>
        <v>1473703</v>
      </c>
      <c r="P7" s="111">
        <f>SUM('2-3'!Q6:X6)</f>
        <v>165016</v>
      </c>
    </row>
    <row r="8" spans="1:21" s="62" customFormat="1" ht="24.6" customHeight="1">
      <c r="A8" s="118" t="s">
        <v>368</v>
      </c>
      <c r="B8" s="138">
        <v>350658</v>
      </c>
      <c r="C8" s="139">
        <v>17.420000000000002</v>
      </c>
      <c r="D8" s="90">
        <v>1494077</v>
      </c>
      <c r="E8" s="139">
        <v>74.209999999999994</v>
      </c>
      <c r="F8" s="90">
        <v>168570</v>
      </c>
      <c r="G8" s="139">
        <v>8.3699999999999992</v>
      </c>
      <c r="H8" s="139">
        <v>11.282551033179681</v>
      </c>
      <c r="I8" s="139">
        <v>23.469874711945906</v>
      </c>
      <c r="J8" s="139">
        <v>34.752425745125585</v>
      </c>
      <c r="K8" s="139">
        <v>48.072480878804988</v>
      </c>
      <c r="L8" s="139"/>
      <c r="N8" s="111">
        <f>SUM('2-3'!D9:F9)</f>
        <v>350658</v>
      </c>
      <c r="O8" s="111">
        <f>SUM('2-3'!G9:P9)</f>
        <v>1494077</v>
      </c>
      <c r="P8" s="111">
        <f>SUM('2-3'!Q9:X9)</f>
        <v>168570</v>
      </c>
    </row>
    <row r="9" spans="1:21" s="62" customFormat="1" ht="24.6" customHeight="1">
      <c r="A9" s="123" t="s">
        <v>369</v>
      </c>
      <c r="B9" s="138">
        <v>340982</v>
      </c>
      <c r="C9" s="139">
        <v>16.8</v>
      </c>
      <c r="D9" s="90">
        <v>1514913</v>
      </c>
      <c r="E9" s="139">
        <v>74.62</v>
      </c>
      <c r="F9" s="90">
        <v>174266</v>
      </c>
      <c r="G9" s="139">
        <v>8.58</v>
      </c>
      <c r="H9" s="139">
        <v>11.503366860011104</v>
      </c>
      <c r="I9" s="139">
        <v>22.508355265285861</v>
      </c>
      <c r="J9" s="139">
        <v>34.011722125296963</v>
      </c>
      <c r="K9" s="139">
        <v>51.107096562281882</v>
      </c>
      <c r="L9" s="139"/>
      <c r="N9" s="111">
        <f>SUM('2-3'!D12:F12)</f>
        <v>340982</v>
      </c>
      <c r="O9" s="111">
        <f>SUM('2-3'!G12:P12)</f>
        <v>1514913</v>
      </c>
      <c r="P9" s="111">
        <f>SUM('2-3'!Q12:X12)</f>
        <v>174266</v>
      </c>
    </row>
    <row r="10" spans="1:21" s="62" customFormat="1" ht="24.6" customHeight="1">
      <c r="A10" s="123" t="s">
        <v>370</v>
      </c>
      <c r="B10" s="138">
        <v>333658</v>
      </c>
      <c r="C10" s="139">
        <v>16.323593227669161</v>
      </c>
      <c r="D10" s="90">
        <v>1528505</v>
      </c>
      <c r="E10" s="139">
        <v>74.779246613174124</v>
      </c>
      <c r="F10" s="90">
        <v>181860</v>
      </c>
      <c r="G10" s="139">
        <v>8.8971601591567229</v>
      </c>
      <c r="H10" s="139">
        <v>11.89790023585137</v>
      </c>
      <c r="I10" s="139">
        <v>21.82904210323159</v>
      </c>
      <c r="J10" s="139">
        <v>33.72694233908296</v>
      </c>
      <c r="K10" s="139">
        <v>54.504912215502102</v>
      </c>
      <c r="L10" s="139"/>
      <c r="N10" s="111">
        <f>SUM('2-3'!D15:F15)</f>
        <v>333658</v>
      </c>
      <c r="O10" s="111">
        <f>SUM('2-3'!G15:P15)</f>
        <v>1528505</v>
      </c>
      <c r="P10" s="111">
        <f>SUM('2-3'!Q15:X15)</f>
        <v>181860</v>
      </c>
    </row>
    <row r="11" spans="1:21" s="62" customFormat="1" ht="24.6" customHeight="1">
      <c r="A11" s="140" t="s">
        <v>371</v>
      </c>
      <c r="B11" s="138">
        <v>326256</v>
      </c>
      <c r="C11" s="139">
        <v>15.850534997337645</v>
      </c>
      <c r="D11" s="90">
        <v>1540482</v>
      </c>
      <c r="E11" s="139">
        <v>74.841424690331181</v>
      </c>
      <c r="F11" s="90">
        <v>191590</v>
      </c>
      <c r="G11" s="139">
        <v>9.3080403123311743</v>
      </c>
      <c r="H11" s="139">
        <v>12.437016466274841</v>
      </c>
      <c r="I11" s="139">
        <v>21.178825848013805</v>
      </c>
      <c r="J11" s="139">
        <v>33.615842314288649</v>
      </c>
      <c r="K11" s="139">
        <v>58.723824236182629</v>
      </c>
      <c r="L11" s="139"/>
      <c r="N11" s="111">
        <f>SUM('2-3'!D18:F18)</f>
        <v>326256</v>
      </c>
      <c r="O11" s="111">
        <f>SUM('2-3'!G18:P18)</f>
        <v>1540482</v>
      </c>
      <c r="P11" s="111">
        <f>SUM('2-3'!Q18:X18)</f>
        <v>191590</v>
      </c>
    </row>
    <row r="12" spans="1:21" s="62" customFormat="1" ht="24.6" customHeight="1">
      <c r="A12" s="123" t="s">
        <v>372</v>
      </c>
      <c r="B12" s="138">
        <v>326854</v>
      </c>
      <c r="C12" s="139">
        <v>15.521754409292518</v>
      </c>
      <c r="D12" s="90">
        <v>1575296</v>
      </c>
      <c r="E12" s="139">
        <v>74.808194588228588</v>
      </c>
      <c r="F12" s="90">
        <v>203630</v>
      </c>
      <c r="G12" s="139">
        <v>9.6700510024788908</v>
      </c>
      <c r="H12" s="139">
        <v>12.926459535223856</v>
      </c>
      <c r="I12" s="139">
        <v>20.748735475745512</v>
      </c>
      <c r="J12" s="139">
        <v>33.675195010969368</v>
      </c>
      <c r="K12" s="139">
        <v>62.299987150226102</v>
      </c>
      <c r="L12" s="139"/>
      <c r="N12" s="111">
        <f>SUM('2-3'!D21:F21)</f>
        <v>326854</v>
      </c>
      <c r="O12" s="111">
        <f>SUM('2-3'!G21:P21)</f>
        <v>1575296</v>
      </c>
      <c r="P12" s="111">
        <f>SUM('2-3'!Q21:X21)</f>
        <v>203630</v>
      </c>
    </row>
    <row r="13" spans="1:21" s="62" customFormat="1" ht="24.6" customHeight="1">
      <c r="A13" s="123" t="s">
        <v>373</v>
      </c>
      <c r="B13" s="138">
        <v>329307</v>
      </c>
      <c r="C13" s="139">
        <v>15.332557642533185</v>
      </c>
      <c r="D13" s="90">
        <v>1599031</v>
      </c>
      <c r="E13" s="139">
        <v>74.450998550584956</v>
      </c>
      <c r="F13" s="90">
        <v>219425</v>
      </c>
      <c r="G13" s="139">
        <v>10.216443806881859</v>
      </c>
      <c r="H13" s="139">
        <v>13.722373112216085</v>
      </c>
      <c r="I13" s="139">
        <v>20.594159838051919</v>
      </c>
      <c r="J13" s="139">
        <v>34.316532950268005</v>
      </c>
      <c r="K13" s="139">
        <v>66.632352182006457</v>
      </c>
      <c r="L13" s="139"/>
      <c r="N13" s="111">
        <f>SUM('2-3'!D24:F24)</f>
        <v>329307</v>
      </c>
      <c r="O13" s="111">
        <f>SUM('2-3'!G24:P24)</f>
        <v>1599031</v>
      </c>
      <c r="P13" s="111">
        <f>SUM('2-3'!Q24:X24)</f>
        <v>219425</v>
      </c>
    </row>
    <row r="14" spans="1:21" s="141" customFormat="1" ht="24.6" customHeight="1">
      <c r="A14" s="123" t="s">
        <v>374</v>
      </c>
      <c r="B14" s="142">
        <v>331649</v>
      </c>
      <c r="C14" s="139">
        <v>15.157514772508623</v>
      </c>
      <c r="D14" s="143">
        <v>1620364</v>
      </c>
      <c r="E14" s="139">
        <v>74.056280184294735</v>
      </c>
      <c r="F14" s="90">
        <v>236004</v>
      </c>
      <c r="G14" s="139">
        <v>10.786205043196647</v>
      </c>
      <c r="H14" s="139">
        <v>14.564875546482147</v>
      </c>
      <c r="I14" s="139">
        <v>20.467561609613643</v>
      </c>
      <c r="J14" s="139">
        <v>35.032437156095789</v>
      </c>
      <c r="K14" s="139">
        <v>71.160775398086528</v>
      </c>
      <c r="L14" s="139"/>
      <c r="N14" s="111">
        <f>SUM('2-3'!D27:F27)</f>
        <v>331649</v>
      </c>
      <c r="O14" s="111">
        <f>SUM('2-3'!G27:P27)</f>
        <v>1620364</v>
      </c>
      <c r="P14" s="111">
        <f>SUM('2-3'!Q27:X27)</f>
        <v>236004</v>
      </c>
    </row>
    <row r="15" spans="1:21" s="141" customFormat="1" ht="24.6" customHeight="1">
      <c r="A15" s="123" t="s">
        <v>375</v>
      </c>
      <c r="B15" s="142">
        <v>334424</v>
      </c>
      <c r="C15" s="139">
        <v>15.058229380171392</v>
      </c>
      <c r="D15" s="143">
        <v>1633235</v>
      </c>
      <c r="E15" s="139">
        <v>73.54025806079774</v>
      </c>
      <c r="F15" s="90">
        <v>253213</v>
      </c>
      <c r="G15" s="139">
        <v>11.401512559030866</v>
      </c>
      <c r="H15" s="139">
        <v>15.503770124936093</v>
      </c>
      <c r="I15" s="139">
        <v>20.476171524612198</v>
      </c>
      <c r="J15" s="139">
        <v>35.979941649548294</v>
      </c>
      <c r="K15" s="139">
        <v>75.716156735162542</v>
      </c>
      <c r="L15" s="139"/>
      <c r="N15" s="111">
        <f>SUM('2-3'!D30:F30)</f>
        <v>334424</v>
      </c>
      <c r="O15" s="111">
        <f>SUM('2-3'!G30:P30)</f>
        <v>1633235</v>
      </c>
      <c r="P15" s="111">
        <f>SUM('2-3'!Q30:X30)</f>
        <v>253213</v>
      </c>
    </row>
    <row r="16" spans="1:21" s="141" customFormat="1" ht="24.6" customHeight="1">
      <c r="A16" s="123" t="s">
        <v>364</v>
      </c>
      <c r="B16" s="142">
        <f>SUM(B17:B29)</f>
        <v>334572</v>
      </c>
      <c r="C16" s="139">
        <f>B16/'2-1'!$F16*100</f>
        <v>14.876233694687993</v>
      </c>
      <c r="D16" s="143">
        <f>SUM(D17:D29)</f>
        <v>1642117</v>
      </c>
      <c r="E16" s="139">
        <f>D16/'2-1'!$F16*100</f>
        <v>73.014227867304982</v>
      </c>
      <c r="F16" s="90">
        <f>SUM(F17:F29)</f>
        <v>272348</v>
      </c>
      <c r="G16" s="139">
        <f>F16/'2-1'!$F16*100</f>
        <v>12.109538438007023</v>
      </c>
      <c r="H16" s="139">
        <f t="shared" ref="H16:H22" si="0">F16/D16*100</f>
        <v>16.585176330310205</v>
      </c>
      <c r="I16" s="139">
        <f>B16/D16*100</f>
        <v>20.374431298135274</v>
      </c>
      <c r="J16" s="139">
        <f>(B16+F16)/D16*100</f>
        <v>36.959607628445482</v>
      </c>
      <c r="K16" s="139">
        <f>F16/B16*100</f>
        <v>81.401910500579845</v>
      </c>
      <c r="L16" s="139"/>
      <c r="M16" s="141">
        <f>SUM(B16,D16,F16)</f>
        <v>2249037</v>
      </c>
      <c r="N16" s="111">
        <f>SUM('2-3 續'!D6:F6)</f>
        <v>334572</v>
      </c>
      <c r="O16" s="111">
        <f>SUM('2-3 續'!G6:P6)</f>
        <v>1642117</v>
      </c>
      <c r="P16" s="111">
        <f>SUM('2-3 續'!Q6:X6)</f>
        <v>272348</v>
      </c>
    </row>
    <row r="17" spans="1:16" s="141" customFormat="1" ht="24.6" customHeight="1">
      <c r="A17" s="118" t="s">
        <v>336</v>
      </c>
      <c r="B17" s="144">
        <f>SUM('2-3 續'!D9:F9)</f>
        <v>69458</v>
      </c>
      <c r="C17" s="139">
        <f>B17/'2-1'!$F17*100</f>
        <v>15.338851297634401</v>
      </c>
      <c r="D17" s="144">
        <f>SUM('2-3 續'!G9:P9)</f>
        <v>329836</v>
      </c>
      <c r="E17" s="139">
        <f>D17/'2-1'!$F17*100</f>
        <v>72.839778810310406</v>
      </c>
      <c r="F17" s="144">
        <f>SUM('2-3 續'!Q9:X9)</f>
        <v>53530</v>
      </c>
      <c r="G17" s="139">
        <f>F17/'2-1'!$F17*100</f>
        <v>11.821369892055191</v>
      </c>
      <c r="H17" s="139">
        <f>F17/D17*100</f>
        <v>16.229277580373278</v>
      </c>
      <c r="I17" s="139">
        <f>B17/D17*100</f>
        <v>21.058344146788098</v>
      </c>
      <c r="J17" s="139">
        <f>(B17+F17)/D17*100</f>
        <v>37.28762172716138</v>
      </c>
      <c r="K17" s="139">
        <f>F17/B17*100</f>
        <v>77.068156295891043</v>
      </c>
      <c r="L17" s="139"/>
      <c r="M17" s="141">
        <f t="shared" ref="M17:M29" si="1">SUM(B17,D17,F17)</f>
        <v>452824</v>
      </c>
      <c r="N17" s="111">
        <f>SUM('2-3 續'!D9:F9)</f>
        <v>69458</v>
      </c>
      <c r="O17" s="111">
        <f>SUM('2-3 續'!G9:P9)</f>
        <v>329836</v>
      </c>
      <c r="P17" s="111">
        <f>SUM('2-3 續'!Q9:X9)</f>
        <v>53530</v>
      </c>
    </row>
    <row r="18" spans="1:16" s="141" customFormat="1" ht="24.6" customHeight="1">
      <c r="A18" s="118" t="s">
        <v>337</v>
      </c>
      <c r="B18" s="144">
        <f>SUM('2-3 續'!D12:F12)</f>
        <v>62664</v>
      </c>
      <c r="C18" s="139">
        <f>B18/'2-1'!$F18*100</f>
        <v>15.013656619866788</v>
      </c>
      <c r="D18" s="144">
        <f>SUM('2-3 續'!G12:P12)</f>
        <v>303487</v>
      </c>
      <c r="E18" s="139">
        <f>D18/'2-1'!$F18*100</f>
        <v>72.712396377401888</v>
      </c>
      <c r="F18" s="144">
        <f>SUM('2-3 續'!Q12:X12)</f>
        <v>51229</v>
      </c>
      <c r="G18" s="139">
        <f>F18/'2-1'!$F18*100</f>
        <v>12.273947002731324</v>
      </c>
      <c r="H18" s="139">
        <f t="shared" si="0"/>
        <v>16.880129956143097</v>
      </c>
      <c r="I18" s="139">
        <f t="shared" ref="I18:I29" si="2">B18/D18*100</f>
        <v>20.64800139709444</v>
      </c>
      <c r="J18" s="139">
        <f t="shared" ref="J18:J29" si="3">(B18+F18)/D18*100</f>
        <v>37.528131353237541</v>
      </c>
      <c r="K18" s="139">
        <f t="shared" ref="K18:K29" si="4">F18/B18*100</f>
        <v>81.751883058853565</v>
      </c>
      <c r="L18" s="139"/>
      <c r="M18" s="141">
        <f t="shared" si="1"/>
        <v>417380</v>
      </c>
      <c r="N18" s="111">
        <f>SUM('2-3 續'!D12:F12)</f>
        <v>62664</v>
      </c>
      <c r="O18" s="111">
        <f>SUM('2-3 續'!G12:P12)</f>
        <v>303487</v>
      </c>
      <c r="P18" s="111">
        <f>SUM('2-3 續'!Q12:X12)</f>
        <v>51229</v>
      </c>
    </row>
    <row r="19" spans="1:16" s="141" customFormat="1" ht="24.6" customHeight="1">
      <c r="A19" s="118" t="s">
        <v>338</v>
      </c>
      <c r="B19" s="144">
        <f>SUM('2-3 續'!D15:F15)</f>
        <v>13080</v>
      </c>
      <c r="C19" s="139">
        <f>B19/'2-1'!$F19*100</f>
        <v>13.68916797488226</v>
      </c>
      <c r="D19" s="144">
        <f>SUM('2-3 續'!G15:P15)</f>
        <v>68919</v>
      </c>
      <c r="E19" s="139">
        <f>D19/'2-1'!$F19*100</f>
        <v>72.128728414442705</v>
      </c>
      <c r="F19" s="144">
        <f>SUM('2-3 續'!Q15:X15)</f>
        <v>13551</v>
      </c>
      <c r="G19" s="139">
        <f>F19/'2-1'!$F19*100</f>
        <v>14.182103610675039</v>
      </c>
      <c r="H19" s="139">
        <f t="shared" si="0"/>
        <v>19.662212162103337</v>
      </c>
      <c r="I19" s="139">
        <f t="shared" si="2"/>
        <v>18.978801201410349</v>
      </c>
      <c r="J19" s="139">
        <f t="shared" si="3"/>
        <v>38.641013363513686</v>
      </c>
      <c r="K19" s="139">
        <f t="shared" si="4"/>
        <v>103.60091743119267</v>
      </c>
      <c r="L19" s="139"/>
      <c r="M19" s="141">
        <f t="shared" si="1"/>
        <v>95550</v>
      </c>
      <c r="N19" s="111">
        <f>SUM('2-3 續'!D15:F15)</f>
        <v>13080</v>
      </c>
      <c r="O19" s="111">
        <f>SUM('2-3 續'!G15:P15)</f>
        <v>68919</v>
      </c>
      <c r="P19" s="111">
        <f>SUM('2-3 續'!Q15:X15)</f>
        <v>13551</v>
      </c>
    </row>
    <row r="20" spans="1:16" s="141" customFormat="1" ht="24.6" customHeight="1">
      <c r="A20" s="118" t="s">
        <v>339</v>
      </c>
      <c r="B20" s="144">
        <f>SUM('2-3 續'!D18:F18)</f>
        <v>25934</v>
      </c>
      <c r="C20" s="139">
        <f>B20/'2-1'!$F20*100</f>
        <v>14.986506711971753</v>
      </c>
      <c r="D20" s="144">
        <f>SUM('2-3 續'!G18:P18)</f>
        <v>127069</v>
      </c>
      <c r="E20" s="139">
        <f>D20/'2-1'!$F20*100</f>
        <v>73.429491069003575</v>
      </c>
      <c r="F20" s="144">
        <f>SUM('2-3 續'!Q18:X18)</f>
        <v>20046</v>
      </c>
      <c r="G20" s="139">
        <f>F20/'2-1'!$F20*100</f>
        <v>11.584002219024669</v>
      </c>
      <c r="H20" s="139">
        <f t="shared" si="0"/>
        <v>15.775680929258906</v>
      </c>
      <c r="I20" s="139">
        <f t="shared" si="2"/>
        <v>20.409383878050509</v>
      </c>
      <c r="J20" s="139">
        <f t="shared" si="3"/>
        <v>36.185064807309416</v>
      </c>
      <c r="K20" s="139">
        <f t="shared" si="4"/>
        <v>77.296213464949489</v>
      </c>
      <c r="L20" s="139"/>
      <c r="M20" s="141">
        <f t="shared" si="1"/>
        <v>173049</v>
      </c>
      <c r="N20" s="111">
        <f>SUM('2-3 續'!D18:F18)</f>
        <v>25934</v>
      </c>
      <c r="O20" s="111">
        <f>SUM('2-3 續'!G18:P18)</f>
        <v>127069</v>
      </c>
      <c r="P20" s="111">
        <f>SUM('2-3 續'!Q18:X18)</f>
        <v>20046</v>
      </c>
    </row>
    <row r="21" spans="1:16" s="141" customFormat="1" ht="24.6" customHeight="1">
      <c r="A21" s="118" t="s">
        <v>147</v>
      </c>
      <c r="B21" s="144">
        <f>SUM('2-3 續'!D21:F21)</f>
        <v>27962</v>
      </c>
      <c r="C21" s="139">
        <f>B21/'2-1'!$F21*100</f>
        <v>16.80348064372679</v>
      </c>
      <c r="D21" s="144">
        <f>SUM('2-3 續'!G21:P21)</f>
        <v>121685</v>
      </c>
      <c r="E21" s="139">
        <f>D21/'2-1'!$F21*100</f>
        <v>73.125368075670352</v>
      </c>
      <c r="F21" s="144">
        <f>SUM('2-3 續'!Q21:X21)</f>
        <v>16759</v>
      </c>
      <c r="G21" s="139">
        <f>F21/'2-1'!$F21*100</f>
        <v>10.071151280602862</v>
      </c>
      <c r="H21" s="139">
        <f t="shared" si="0"/>
        <v>13.77244524797633</v>
      </c>
      <c r="I21" s="139">
        <f t="shared" si="2"/>
        <v>22.979003163906807</v>
      </c>
      <c r="J21" s="139">
        <f t="shared" si="3"/>
        <v>36.751448411883139</v>
      </c>
      <c r="K21" s="139">
        <f t="shared" si="4"/>
        <v>59.934911665832203</v>
      </c>
      <c r="L21" s="139"/>
      <c r="M21" s="141">
        <f t="shared" si="1"/>
        <v>166406</v>
      </c>
      <c r="N21" s="111">
        <f>SUM('2-3 續'!D21:F21)</f>
        <v>27962</v>
      </c>
      <c r="O21" s="111">
        <f>SUM('2-3 續'!G21:P21)</f>
        <v>121685</v>
      </c>
      <c r="P21" s="111">
        <f>SUM('2-3 續'!Q21:X21)</f>
        <v>16759</v>
      </c>
    </row>
    <row r="22" spans="1:16" s="62" customFormat="1" ht="24.6" customHeight="1">
      <c r="A22" s="118" t="s">
        <v>340</v>
      </c>
      <c r="B22" s="144">
        <f>SUM('2-3 續'!D24:F24)</f>
        <v>13468</v>
      </c>
      <c r="C22" s="139">
        <f>B22/'2-1'!$F22*100</f>
        <v>14.469584649433809</v>
      </c>
      <c r="D22" s="144">
        <f>SUM('2-3 續'!G24:P24)</f>
        <v>68606</v>
      </c>
      <c r="E22" s="139">
        <f>D22/'2-1'!$F22*100</f>
        <v>73.708072799157691</v>
      </c>
      <c r="F22" s="144">
        <f>SUM('2-3 續'!Q24:X24)</f>
        <v>11004</v>
      </c>
      <c r="G22" s="139">
        <f>F22/'2-1'!$F22*100</f>
        <v>11.822342551408497</v>
      </c>
      <c r="H22" s="139">
        <f t="shared" si="0"/>
        <v>16.039413462379386</v>
      </c>
      <c r="I22" s="139">
        <f t="shared" si="2"/>
        <v>19.630936069731511</v>
      </c>
      <c r="J22" s="139">
        <f t="shared" si="3"/>
        <v>35.670349532110897</v>
      </c>
      <c r="K22" s="139">
        <f t="shared" si="4"/>
        <v>81.704781704781709</v>
      </c>
      <c r="L22" s="139"/>
      <c r="M22" s="141">
        <f t="shared" si="1"/>
        <v>93078</v>
      </c>
      <c r="N22" s="111">
        <f>SUM('2-3 續'!D24:F24)</f>
        <v>13468</v>
      </c>
      <c r="O22" s="111">
        <f>SUM('2-3 續'!G24:P24)</f>
        <v>68606</v>
      </c>
      <c r="P22" s="111">
        <f>SUM('2-3 續'!Q24:X24)</f>
        <v>11004</v>
      </c>
    </row>
    <row r="23" spans="1:16" s="141" customFormat="1" ht="24.6" customHeight="1">
      <c r="A23" s="118" t="s">
        <v>341</v>
      </c>
      <c r="B23" s="144">
        <f>SUM('2-3 續'!D27:F27)</f>
        <v>23141</v>
      </c>
      <c r="C23" s="139">
        <f>B23/'2-1'!$F23*100</f>
        <v>14.203816573676814</v>
      </c>
      <c r="D23" s="144">
        <f>SUM('2-3 續'!G27:P27)</f>
        <v>119843</v>
      </c>
      <c r="E23" s="139">
        <f>D23/'2-1'!$F23*100</f>
        <v>73.558964160544065</v>
      </c>
      <c r="F23" s="144">
        <f>SUM('2-3 續'!Q27:X27)</f>
        <v>19937</v>
      </c>
      <c r="G23" s="139">
        <f>F23/'2-1'!$F23*100</f>
        <v>12.237219265779121</v>
      </c>
      <c r="H23" s="139">
        <f t="shared" ref="H23:H29" si="5">F23/D23*100</f>
        <v>16.635932011047789</v>
      </c>
      <c r="I23" s="139">
        <f t="shared" si="2"/>
        <v>19.309429837370558</v>
      </c>
      <c r="J23" s="139">
        <f t="shared" si="3"/>
        <v>35.945361848418344</v>
      </c>
      <c r="K23" s="139">
        <f t="shared" si="4"/>
        <v>86.154444492459277</v>
      </c>
      <c r="L23" s="139"/>
      <c r="M23" s="141">
        <f t="shared" si="1"/>
        <v>162921</v>
      </c>
      <c r="N23" s="111">
        <f>SUM('2-3 續'!D27:F27)</f>
        <v>23141</v>
      </c>
      <c r="O23" s="111">
        <f>SUM('2-3 續'!G27:P27)</f>
        <v>119843</v>
      </c>
      <c r="P23" s="111">
        <f>SUM('2-3 續'!Q27:X27)</f>
        <v>19937</v>
      </c>
    </row>
    <row r="24" spans="1:16" s="141" customFormat="1" ht="24.6" customHeight="1">
      <c r="A24" s="118" t="s">
        <v>342</v>
      </c>
      <c r="B24" s="144">
        <f>SUM('2-3 續'!D30:F30)</f>
        <v>30383</v>
      </c>
      <c r="C24" s="139">
        <f>B24/'2-1'!$F24*100</f>
        <v>14.750890889141349</v>
      </c>
      <c r="D24" s="144">
        <f>SUM('2-3 續'!G30:P30)</f>
        <v>150906</v>
      </c>
      <c r="E24" s="139">
        <f>D24/'2-1'!$F24*100</f>
        <v>73.264586792507785</v>
      </c>
      <c r="F24" s="144">
        <f>SUM('2-3 續'!Q30:X30)</f>
        <v>24685</v>
      </c>
      <c r="G24" s="139">
        <f>F24/'2-1'!$F24*100</f>
        <v>11.98452231835086</v>
      </c>
      <c r="H24" s="139">
        <f t="shared" si="5"/>
        <v>16.35786516109366</v>
      </c>
      <c r="I24" s="139">
        <f t="shared" si="2"/>
        <v>20.133725630524964</v>
      </c>
      <c r="J24" s="139">
        <f t="shared" si="3"/>
        <v>36.49159079161862</v>
      </c>
      <c r="K24" s="139">
        <f t="shared" si="4"/>
        <v>81.246091564361649</v>
      </c>
      <c r="L24" s="139"/>
      <c r="M24" s="141">
        <f t="shared" si="1"/>
        <v>205974</v>
      </c>
      <c r="N24" s="111">
        <f>SUM('2-3 續'!D30:F30)</f>
        <v>30383</v>
      </c>
      <c r="O24" s="111">
        <f>SUM('2-3 續'!G30:P30)</f>
        <v>150906</v>
      </c>
      <c r="P24" s="111">
        <f>SUM('2-3 續'!Q30:X30)</f>
        <v>24685</v>
      </c>
    </row>
    <row r="25" spans="1:16" s="141" customFormat="1" ht="24.6" customHeight="1">
      <c r="A25" s="118" t="s">
        <v>343</v>
      </c>
      <c r="B25" s="144">
        <f>SUM('2-3 續'!D33:F33)</f>
        <v>17140</v>
      </c>
      <c r="C25" s="139">
        <f>B25/'2-1'!$F25*100</f>
        <v>13.819125863695367</v>
      </c>
      <c r="D25" s="144">
        <f>SUM('2-3 續'!G33:P33)</f>
        <v>90389</v>
      </c>
      <c r="E25" s="139">
        <f>D25/'2-1'!$F25*100</f>
        <v>72.876135804758491</v>
      </c>
      <c r="F25" s="144">
        <f>SUM('2-3 續'!Q33:X33)</f>
        <v>16502</v>
      </c>
      <c r="G25" s="139">
        <f>F25/'2-1'!$F25*100</f>
        <v>13.304738331546146</v>
      </c>
      <c r="H25" s="139">
        <f t="shared" si="5"/>
        <v>18.256646273329718</v>
      </c>
      <c r="I25" s="139">
        <f t="shared" si="2"/>
        <v>18.962484373098494</v>
      </c>
      <c r="J25" s="139">
        <f t="shared" si="3"/>
        <v>37.219130646428219</v>
      </c>
      <c r="K25" s="139">
        <f t="shared" si="4"/>
        <v>96.277712952158694</v>
      </c>
      <c r="L25" s="139"/>
      <c r="M25" s="141">
        <f>SUM(B26,D25,F25)</f>
        <v>141219</v>
      </c>
      <c r="N25" s="111">
        <f>SUM('2-3 續'!D33:F33)</f>
        <v>17140</v>
      </c>
      <c r="O25" s="111">
        <f>SUM('2-3 續'!G33:P33)</f>
        <v>90389</v>
      </c>
      <c r="P25" s="111">
        <f>SUM('2-3 續'!Q33:X33)</f>
        <v>16502</v>
      </c>
    </row>
    <row r="26" spans="1:16" s="141" customFormat="1" ht="24.6" customHeight="1">
      <c r="A26" s="118" t="s">
        <v>344</v>
      </c>
      <c r="B26" s="144">
        <f>SUM('2-3 續'!D36:F36)</f>
        <v>34328</v>
      </c>
      <c r="C26" s="139">
        <f>B26/'2-1'!$F26*100</f>
        <v>15.027403736714003</v>
      </c>
      <c r="D26" s="144">
        <f>SUM('2-3 續'!G36:P36)</f>
        <v>167485</v>
      </c>
      <c r="E26" s="139">
        <f>D26/'2-1'!$F26*100</f>
        <v>73.318128491130992</v>
      </c>
      <c r="F26" s="144">
        <f>SUM('2-3 續'!Q36:X36)</f>
        <v>26623</v>
      </c>
      <c r="G26" s="139">
        <f>F26/'2-1'!$F26*100</f>
        <v>11.654467772155002</v>
      </c>
      <c r="H26" s="139">
        <f t="shared" si="5"/>
        <v>15.895751858375377</v>
      </c>
      <c r="I26" s="139">
        <f t="shared" si="2"/>
        <v>20.496163835567362</v>
      </c>
      <c r="J26" s="139">
        <f t="shared" si="3"/>
        <v>36.391915693942742</v>
      </c>
      <c r="K26" s="139">
        <f t="shared" si="4"/>
        <v>77.554765788860408</v>
      </c>
      <c r="L26" s="139"/>
      <c r="M26" s="141" t="e">
        <f>SUM(#REF!,D26,F26)</f>
        <v>#REF!</v>
      </c>
      <c r="N26" s="111">
        <f>SUM('2-3 續'!D36:F36)</f>
        <v>34328</v>
      </c>
      <c r="O26" s="111">
        <f>SUM('2-3 續'!G36:P36)</f>
        <v>167485</v>
      </c>
      <c r="P26" s="111">
        <f>SUM('2-3 續'!Q36:X36)</f>
        <v>26623</v>
      </c>
    </row>
    <row r="27" spans="1:16" s="141" customFormat="1" ht="24.6" customHeight="1">
      <c r="A27" s="118" t="s">
        <v>345</v>
      </c>
      <c r="B27" s="144">
        <f>SUM('2-3 續'!D39:F39)</f>
        <v>5873</v>
      </c>
      <c r="C27" s="139">
        <f>B27/'2-1'!$F27*100</f>
        <v>11.923420496995291</v>
      </c>
      <c r="D27" s="144">
        <f>SUM('2-3 續'!G39:P39)</f>
        <v>34956</v>
      </c>
      <c r="E27" s="139">
        <f>D27/'2-1'!$F27*100</f>
        <v>70.96800389800228</v>
      </c>
      <c r="F27" s="144">
        <f>SUM('2-3 續'!Q39:X39)</f>
        <v>8427</v>
      </c>
      <c r="G27" s="139">
        <f>F27/'2-1'!$F27*100</f>
        <v>17.108575605002436</v>
      </c>
      <c r="H27" s="139">
        <f t="shared" si="5"/>
        <v>24.107449364915894</v>
      </c>
      <c r="I27" s="139">
        <f t="shared" si="2"/>
        <v>16.801121409772286</v>
      </c>
      <c r="J27" s="139">
        <f t="shared" si="3"/>
        <v>40.908570774688179</v>
      </c>
      <c r="K27" s="139">
        <f t="shared" si="4"/>
        <v>143.48714455985018</v>
      </c>
      <c r="L27" s="139"/>
      <c r="M27" s="141">
        <f t="shared" si="1"/>
        <v>49256</v>
      </c>
      <c r="N27" s="111">
        <f>SUM('2-3 續'!D39:F39)</f>
        <v>5873</v>
      </c>
      <c r="O27" s="111">
        <f>SUM('2-3 續'!G39:P39)</f>
        <v>34956</v>
      </c>
      <c r="P27" s="111">
        <f>SUM('2-3 續'!Q39:X39)</f>
        <v>8427</v>
      </c>
    </row>
    <row r="28" spans="1:16" s="141" customFormat="1" ht="24.6" customHeight="1">
      <c r="A28" s="118" t="s">
        <v>346</v>
      </c>
      <c r="B28" s="144">
        <f>SUM('2-3 續'!D42:F42)</f>
        <v>9261</v>
      </c>
      <c r="C28" s="139">
        <f>B28/'2-1'!$F28*100</f>
        <v>13.627935723114955</v>
      </c>
      <c r="D28" s="144">
        <f>SUM('2-3 續'!G42:P42)</f>
        <v>50153</v>
      </c>
      <c r="E28" s="139">
        <f>D28/'2-1'!$F28*100</f>
        <v>73.802166107481312</v>
      </c>
      <c r="F28" s="144">
        <f>SUM('2-3 續'!Q42:X42)</f>
        <v>8542</v>
      </c>
      <c r="G28" s="139">
        <f>F28/'2-1'!$F28*100</f>
        <v>12.569898169403732</v>
      </c>
      <c r="H28" s="139">
        <f t="shared" si="5"/>
        <v>17.031882439734414</v>
      </c>
      <c r="I28" s="139">
        <f t="shared" si="2"/>
        <v>18.465495583514446</v>
      </c>
      <c r="J28" s="139">
        <f t="shared" si="3"/>
        <v>35.497378023248856</v>
      </c>
      <c r="K28" s="139">
        <f t="shared" si="4"/>
        <v>92.236259583198361</v>
      </c>
      <c r="L28" s="139"/>
      <c r="M28" s="141">
        <f t="shared" si="1"/>
        <v>67956</v>
      </c>
      <c r="N28" s="111">
        <f>SUM('2-3 續'!D42:F42)</f>
        <v>9261</v>
      </c>
      <c r="O28" s="111">
        <f>SUM('2-3 續'!G42:P42)</f>
        <v>50153</v>
      </c>
      <c r="P28" s="111">
        <f>SUM('2-3 續'!Q42:X42)</f>
        <v>8542</v>
      </c>
    </row>
    <row r="29" spans="1:16" s="141" customFormat="1" ht="24.6" customHeight="1" thickBot="1">
      <c r="A29" s="81" t="s">
        <v>347</v>
      </c>
      <c r="B29" s="314">
        <f>SUM('2-3 續'!D45:F45)</f>
        <v>1880</v>
      </c>
      <c r="C29" s="60">
        <f>B29/'2-1'!$F29*100</f>
        <v>15.440210249671486</v>
      </c>
      <c r="D29" s="313">
        <f>SUM('2-3 續'!G45:P45)</f>
        <v>8783</v>
      </c>
      <c r="E29" s="60">
        <f>D29/'2-1'!$F29*100</f>
        <v>72.133705650459916</v>
      </c>
      <c r="F29" s="145">
        <f>SUM('2-3 續'!Q45:X45)</f>
        <v>1513</v>
      </c>
      <c r="G29" s="60">
        <f>F29/'2-1'!$F29*100</f>
        <v>12.426084099868593</v>
      </c>
      <c r="H29" s="60">
        <f t="shared" si="5"/>
        <v>17.226460207218491</v>
      </c>
      <c r="I29" s="60">
        <f t="shared" si="2"/>
        <v>21.404986906523966</v>
      </c>
      <c r="J29" s="60">
        <f t="shared" si="3"/>
        <v>38.631447113742453</v>
      </c>
      <c r="K29" s="60">
        <f t="shared" si="4"/>
        <v>80.478723404255319</v>
      </c>
      <c r="L29" s="139"/>
      <c r="M29" s="141">
        <f t="shared" si="1"/>
        <v>12176</v>
      </c>
      <c r="N29" s="111">
        <f>SUM('2-3 續'!D45:F45)</f>
        <v>1880</v>
      </c>
      <c r="O29" s="111">
        <f>SUM('2-3 續'!G45:P45)</f>
        <v>8783</v>
      </c>
      <c r="P29" s="111">
        <f>SUM('2-3 續'!Q45:X45)</f>
        <v>1513</v>
      </c>
    </row>
    <row r="30" spans="1:16" s="141" customFormat="1" ht="14.45" customHeight="1">
      <c r="A30" s="206" t="s">
        <v>246</v>
      </c>
      <c r="B30" s="206"/>
      <c r="C30" s="206"/>
      <c r="D30" s="206"/>
      <c r="E30" s="207"/>
      <c r="F30" s="207"/>
      <c r="G30" s="207"/>
      <c r="H30" s="206" t="s">
        <v>86</v>
      </c>
    </row>
    <row r="31" spans="1:16" s="62" customFormat="1" ht="14.45" customHeight="1">
      <c r="A31" s="208" t="s">
        <v>247</v>
      </c>
      <c r="B31" s="207"/>
      <c r="C31" s="207"/>
      <c r="D31" s="207"/>
      <c r="E31" s="207"/>
      <c r="F31" s="207"/>
      <c r="G31" s="207"/>
      <c r="H31" s="209" t="s">
        <v>68</v>
      </c>
    </row>
    <row r="32" spans="1:16" s="62" customFormat="1" ht="14.45" customHeight="1">
      <c r="A32" s="208" t="s">
        <v>248</v>
      </c>
      <c r="B32" s="207"/>
      <c r="C32" s="207"/>
      <c r="D32" s="207"/>
      <c r="E32" s="207"/>
      <c r="F32" s="207"/>
      <c r="G32" s="207"/>
      <c r="H32" s="209" t="s">
        <v>69</v>
      </c>
    </row>
    <row r="33" spans="1:8" s="62" customFormat="1" ht="14.45" customHeight="1">
      <c r="A33" s="208" t="s">
        <v>249</v>
      </c>
      <c r="B33" s="207"/>
      <c r="C33" s="207"/>
      <c r="D33" s="207"/>
      <c r="E33" s="207"/>
      <c r="F33" s="207"/>
      <c r="G33" s="207"/>
      <c r="H33" s="209" t="s">
        <v>89</v>
      </c>
    </row>
    <row r="34" spans="1:8" s="62" customFormat="1" ht="14.45" customHeight="1">
      <c r="A34" s="208" t="s">
        <v>250</v>
      </c>
      <c r="B34" s="207"/>
      <c r="C34" s="207"/>
      <c r="D34" s="207"/>
      <c r="E34" s="207"/>
      <c r="F34" s="207"/>
      <c r="G34" s="207"/>
      <c r="H34" s="209" t="s">
        <v>90</v>
      </c>
    </row>
    <row r="35" spans="1:8" s="62" customFormat="1" ht="14.45" customHeight="1">
      <c r="A35" s="207"/>
      <c r="B35" s="207"/>
      <c r="C35" s="207"/>
      <c r="D35" s="207"/>
      <c r="E35" s="207"/>
      <c r="F35" s="207"/>
      <c r="G35" s="207"/>
      <c r="H35" s="209" t="s">
        <v>92</v>
      </c>
    </row>
    <row r="36" spans="1:8" s="62" customFormat="1" ht="21.95" customHeight="1">
      <c r="A36" s="52"/>
      <c r="B36" s="80"/>
      <c r="C36" s="80"/>
      <c r="D36" s="80"/>
      <c r="E36" s="80"/>
      <c r="F36" s="80"/>
      <c r="G36" s="80"/>
    </row>
    <row r="37" spans="1:8" s="62" customFormat="1" ht="21.95" customHeight="1">
      <c r="A37" s="52"/>
      <c r="B37" s="80"/>
      <c r="C37" s="80"/>
      <c r="D37" s="80"/>
      <c r="E37" s="80"/>
      <c r="F37" s="80"/>
      <c r="G37" s="80"/>
    </row>
    <row r="38" spans="1:8" s="62" customFormat="1" ht="21.95" customHeight="1">
      <c r="A38" s="52"/>
      <c r="B38" s="80"/>
      <c r="C38" s="80"/>
      <c r="D38" s="80"/>
      <c r="E38" s="80"/>
      <c r="F38" s="80"/>
      <c r="G38" s="80"/>
    </row>
    <row r="39" spans="1:8" s="62" customFormat="1" ht="21.95" customHeight="1">
      <c r="A39" s="52"/>
      <c r="B39" s="80"/>
      <c r="C39" s="80"/>
      <c r="D39" s="80"/>
      <c r="E39" s="80"/>
      <c r="F39" s="80"/>
      <c r="G39" s="80"/>
    </row>
    <row r="40" spans="1:8" s="62" customFormat="1" ht="21.95" customHeight="1">
      <c r="A40" s="52"/>
      <c r="B40" s="80"/>
      <c r="C40" s="80"/>
      <c r="D40" s="80"/>
      <c r="E40" s="80"/>
      <c r="F40" s="80"/>
      <c r="G40" s="80"/>
    </row>
    <row r="41" spans="1:8" s="62" customFormat="1" ht="21.95" customHeight="1">
      <c r="A41" s="52"/>
      <c r="B41" s="80"/>
      <c r="C41" s="80"/>
      <c r="D41" s="80"/>
      <c r="E41" s="80"/>
      <c r="F41" s="80"/>
      <c r="G41" s="80"/>
    </row>
    <row r="42" spans="1:8" s="62" customFormat="1" ht="21.95" customHeight="1">
      <c r="A42" s="52"/>
      <c r="B42" s="80"/>
      <c r="C42" s="80"/>
      <c r="D42" s="80"/>
      <c r="E42" s="80"/>
      <c r="F42" s="80"/>
      <c r="G42" s="80"/>
    </row>
    <row r="43" spans="1:8" s="62" customFormat="1" ht="21.95" customHeight="1">
      <c r="A43" s="52"/>
      <c r="B43" s="80"/>
      <c r="C43" s="80"/>
      <c r="D43" s="80"/>
      <c r="E43" s="80"/>
      <c r="F43" s="80"/>
      <c r="G43" s="80"/>
    </row>
    <row r="44" spans="1:8" s="62" customFormat="1" ht="21.95" customHeight="1">
      <c r="A44" s="52"/>
      <c r="B44" s="80"/>
      <c r="C44" s="80"/>
      <c r="D44" s="80"/>
      <c r="E44" s="80"/>
      <c r="F44" s="80"/>
      <c r="G44" s="80"/>
    </row>
    <row r="45" spans="1:8" s="62" customFormat="1" ht="21.95" customHeight="1">
      <c r="A45" s="52"/>
      <c r="B45" s="80"/>
      <c r="C45" s="80"/>
      <c r="D45" s="80"/>
      <c r="E45" s="80"/>
      <c r="F45" s="80"/>
      <c r="G45" s="80"/>
    </row>
    <row r="46" spans="1:8" s="62" customFormat="1" ht="21.95" customHeight="1">
      <c r="A46" s="52"/>
      <c r="B46" s="80"/>
      <c r="C46" s="80"/>
      <c r="D46" s="80"/>
      <c r="E46" s="80"/>
      <c r="F46" s="80"/>
      <c r="G46" s="80"/>
    </row>
    <row r="47" spans="1:8" s="62" customFormat="1" ht="21.95" customHeight="1">
      <c r="A47" s="52"/>
      <c r="B47" s="80"/>
      <c r="C47" s="80"/>
      <c r="D47" s="80"/>
      <c r="E47" s="80"/>
      <c r="F47" s="80"/>
      <c r="G47" s="80"/>
    </row>
    <row r="48" spans="1:8" s="62" customFormat="1" ht="21.95" customHeight="1">
      <c r="A48" s="52"/>
      <c r="B48" s="80"/>
      <c r="C48" s="80"/>
      <c r="D48" s="80"/>
      <c r="E48" s="80"/>
      <c r="F48" s="80"/>
      <c r="G48" s="80"/>
    </row>
    <row r="49" spans="1:7" s="62" customFormat="1" ht="21.95" customHeight="1">
      <c r="A49" s="52"/>
      <c r="B49" s="80"/>
      <c r="C49" s="80"/>
      <c r="D49" s="80"/>
      <c r="E49" s="80"/>
      <c r="F49" s="80"/>
      <c r="G49" s="80"/>
    </row>
    <row r="50" spans="1:7" s="62" customFormat="1" ht="21.95" customHeight="1">
      <c r="A50" s="52"/>
      <c r="B50" s="80"/>
      <c r="C50" s="80"/>
      <c r="D50" s="80"/>
      <c r="E50" s="80"/>
      <c r="F50" s="80"/>
      <c r="G50" s="80"/>
    </row>
    <row r="51" spans="1:7" s="62" customFormat="1" ht="21.95" customHeight="1">
      <c r="A51" s="52"/>
      <c r="B51" s="80"/>
      <c r="C51" s="80"/>
      <c r="D51" s="80"/>
      <c r="E51" s="80"/>
      <c r="F51" s="80"/>
      <c r="G51" s="80"/>
    </row>
    <row r="52" spans="1:7" s="62" customFormat="1" ht="21.95" customHeight="1">
      <c r="A52" s="52"/>
      <c r="B52" s="80"/>
      <c r="C52" s="80"/>
      <c r="D52" s="80"/>
      <c r="E52" s="80"/>
      <c r="F52" s="80"/>
      <c r="G52" s="80"/>
    </row>
    <row r="53" spans="1:7" s="62" customFormat="1" ht="21.95" customHeight="1">
      <c r="A53" s="52"/>
      <c r="B53" s="80"/>
      <c r="C53" s="80"/>
      <c r="D53" s="80"/>
      <c r="E53" s="80"/>
      <c r="F53" s="80"/>
      <c r="G53" s="80"/>
    </row>
    <row r="54" spans="1:7" s="62" customFormat="1" ht="21.95" customHeight="1">
      <c r="A54" s="52"/>
      <c r="B54" s="80"/>
      <c r="C54" s="80"/>
      <c r="D54" s="80"/>
      <c r="E54" s="80"/>
      <c r="F54" s="80"/>
      <c r="G54" s="80"/>
    </row>
    <row r="55" spans="1:7" s="62" customFormat="1" ht="21.95" customHeight="1">
      <c r="A55" s="52"/>
      <c r="B55" s="80"/>
      <c r="C55" s="80"/>
      <c r="D55" s="80"/>
      <c r="E55" s="80"/>
      <c r="F55" s="80"/>
      <c r="G55" s="80"/>
    </row>
    <row r="56" spans="1:7" s="62" customFormat="1" ht="21.95" customHeight="1">
      <c r="A56" s="52"/>
      <c r="B56" s="80"/>
      <c r="C56" s="80"/>
      <c r="D56" s="80"/>
      <c r="E56" s="80"/>
      <c r="F56" s="80"/>
      <c r="G56" s="80"/>
    </row>
    <row r="57" spans="1:7" s="62" customFormat="1" ht="21.95" customHeight="1">
      <c r="A57" s="52"/>
      <c r="B57" s="80"/>
      <c r="C57" s="80"/>
      <c r="D57" s="80"/>
      <c r="E57" s="80"/>
      <c r="F57" s="80"/>
      <c r="G57" s="80"/>
    </row>
    <row r="58" spans="1:7" s="62" customFormat="1" ht="21.95" customHeight="1">
      <c r="A58" s="52"/>
      <c r="B58" s="80"/>
      <c r="C58" s="80"/>
      <c r="D58" s="80"/>
      <c r="E58" s="80"/>
      <c r="F58" s="80"/>
      <c r="G58" s="80"/>
    </row>
    <row r="59" spans="1:7" s="62" customFormat="1" ht="21.95" customHeight="1">
      <c r="A59" s="52"/>
      <c r="B59" s="80"/>
      <c r="C59" s="80"/>
      <c r="D59" s="80"/>
      <c r="E59" s="80"/>
      <c r="F59" s="80"/>
      <c r="G59" s="80"/>
    </row>
  </sheetData>
  <sheetProtection selectLockedCells="1" selectUnlockedCells="1"/>
  <mergeCells count="9">
    <mergeCell ref="A2:G2"/>
    <mergeCell ref="H2:K2"/>
    <mergeCell ref="F3:G3"/>
    <mergeCell ref="A4:A6"/>
    <mergeCell ref="B4:G4"/>
    <mergeCell ref="H4:H6"/>
    <mergeCell ref="I4:I6"/>
    <mergeCell ref="J4:J6"/>
    <mergeCell ref="K4:K6"/>
  </mergeCells>
  <phoneticPr fontId="19" type="noConversion"/>
  <conditionalFormatting sqref="N7:N14 N27:N29 N16:N24">
    <cfRule type="cellIs" dxfId="95" priority="12" operator="notEqual">
      <formula>$B7</formula>
    </cfRule>
  </conditionalFormatting>
  <conditionalFormatting sqref="O7:O14 O16:O29">
    <cfRule type="cellIs" dxfId="94" priority="10" operator="notEqual">
      <formula>$D7</formula>
    </cfRule>
  </conditionalFormatting>
  <conditionalFormatting sqref="P7:P14 P16:P29">
    <cfRule type="cellIs" dxfId="93" priority="9" operator="notEqual">
      <formula>$F7</formula>
    </cfRule>
  </conditionalFormatting>
  <conditionalFormatting sqref="N25">
    <cfRule type="cellIs" dxfId="92" priority="14" operator="notEqual">
      <formula>$B26</formula>
    </cfRule>
  </conditionalFormatting>
  <conditionalFormatting sqref="N26">
    <cfRule type="cellIs" dxfId="91" priority="15" operator="notEqual">
      <formula>#REF!</formula>
    </cfRule>
  </conditionalFormatting>
  <conditionalFormatting sqref="N15">
    <cfRule type="cellIs" dxfId="90" priority="3" operator="notEqual">
      <formula>$B15</formula>
    </cfRule>
  </conditionalFormatting>
  <conditionalFormatting sqref="O15">
    <cfRule type="cellIs" dxfId="89" priority="2" operator="notEqual">
      <formula>$D15</formula>
    </cfRule>
  </conditionalFormatting>
  <conditionalFormatting sqref="P15">
    <cfRule type="cellIs" dxfId="88" priority="1" operator="notEqual">
      <formula>$F15</formula>
    </cfRule>
  </conditionalFormatting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工作表8">
    <tabColor theme="9" tint="0.79998168889431442"/>
  </sheetPr>
  <dimension ref="A1:AI51"/>
  <sheetViews>
    <sheetView showGridLines="0" view="pageBreakPreview" zoomScale="90" zoomScaleNormal="120" zoomScaleSheetLayoutView="90" workbookViewId="0">
      <selection activeCell="B5" sqref="B5"/>
    </sheetView>
  </sheetViews>
  <sheetFormatPr defaultColWidth="10.625" defaultRowHeight="21.95" customHeight="1"/>
  <cols>
    <col min="1" max="1" width="9.625" style="17" customWidth="1"/>
    <col min="2" max="2" width="7.125" style="17" customWidth="1"/>
    <col min="3" max="4" width="6.625" style="16" customWidth="1"/>
    <col min="5" max="5" width="7.125" style="16" customWidth="1"/>
    <col min="6" max="6" width="6.125" style="16" customWidth="1"/>
    <col min="7" max="7" width="7.125" style="16" customWidth="1"/>
    <col min="8" max="8" width="6.125" style="16" customWidth="1"/>
    <col min="9" max="9" width="7.125" style="16" customWidth="1"/>
    <col min="10" max="10" width="6.125" style="16" customWidth="1"/>
    <col min="11" max="11" width="7.125" style="16" customWidth="1"/>
    <col min="12" max="12" width="6.125" style="16" customWidth="1"/>
    <col min="13" max="13" width="7.125" style="16" customWidth="1"/>
    <col min="14" max="14" width="6.125" style="16" customWidth="1"/>
    <col min="15" max="15" width="7.125" style="16" customWidth="1"/>
    <col min="16" max="16" width="6.625" style="16" customWidth="1"/>
    <col min="17" max="17" width="7.125" style="17" customWidth="1"/>
    <col min="18" max="19" width="6.625" style="16" customWidth="1"/>
    <col min="20" max="20" width="7.125" style="16" customWidth="1"/>
    <col min="21" max="21" width="6.125" style="16" customWidth="1"/>
    <col min="22" max="22" width="7.125" style="16" customWidth="1"/>
    <col min="23" max="23" width="6.125" style="16" customWidth="1"/>
    <col min="24" max="24" width="7.125" style="16" customWidth="1"/>
    <col min="25" max="25" width="6.125" style="16" customWidth="1"/>
    <col min="26" max="26" width="5.125" style="16" customWidth="1"/>
    <col min="27" max="27" width="4.875" style="16" customWidth="1"/>
    <col min="28" max="28" width="4.25" style="19" customWidth="1"/>
    <col min="29" max="29" width="4.5" style="19" customWidth="1"/>
    <col min="30" max="30" width="11.25" style="19" hidden="1" customWidth="1"/>
    <col min="31" max="31" width="5.875" style="19" customWidth="1"/>
    <col min="32" max="16384" width="10.625" style="19"/>
  </cols>
  <sheetData>
    <row r="1" spans="1:35" s="127" customFormat="1" ht="18" customHeight="1">
      <c r="A1" s="126" t="s">
        <v>310</v>
      </c>
      <c r="B1" s="126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AA1" s="263" t="s">
        <v>0</v>
      </c>
      <c r="AB1" s="262"/>
    </row>
    <row r="2" spans="1:35" s="193" customFormat="1" ht="24" customHeight="1">
      <c r="A2" s="678" t="s">
        <v>357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 t="s">
        <v>70</v>
      </c>
      <c r="O2" s="678"/>
      <c r="P2" s="678"/>
      <c r="Q2" s="678"/>
      <c r="R2" s="678"/>
      <c r="S2" s="678"/>
      <c r="T2" s="678"/>
      <c r="U2" s="678"/>
      <c r="V2" s="678"/>
      <c r="W2" s="678"/>
      <c r="X2" s="678"/>
      <c r="Y2" s="678"/>
      <c r="Z2" s="678"/>
      <c r="AA2" s="678"/>
      <c r="AB2" s="192"/>
      <c r="AC2" s="192"/>
    </row>
    <row r="3" spans="1:35" s="10" customFormat="1" ht="14.1" customHeight="1" thickBot="1">
      <c r="A3" s="13"/>
      <c r="B3" s="13"/>
      <c r="C3" s="210"/>
      <c r="D3" s="210"/>
      <c r="E3" s="210"/>
      <c r="F3" s="210"/>
      <c r="G3" s="210"/>
      <c r="H3" s="210"/>
      <c r="I3" s="210"/>
      <c r="J3" s="211"/>
      <c r="K3" s="210"/>
      <c r="L3" s="211"/>
      <c r="M3" s="20" t="s">
        <v>323</v>
      </c>
      <c r="N3" s="211"/>
      <c r="O3" s="212"/>
      <c r="P3" s="211"/>
      <c r="Q3" s="213"/>
      <c r="R3" s="212"/>
      <c r="S3" s="212"/>
      <c r="T3" s="212"/>
      <c r="U3" s="212"/>
      <c r="V3" s="212"/>
      <c r="W3" s="212"/>
      <c r="X3" s="212"/>
      <c r="Y3" s="211"/>
      <c r="Z3" s="212"/>
      <c r="AA3" s="214" t="s">
        <v>10</v>
      </c>
      <c r="AB3" s="212"/>
    </row>
    <row r="4" spans="1:35" s="10" customFormat="1" ht="11.1" customHeight="1">
      <c r="A4" s="28"/>
      <c r="B4" s="27"/>
      <c r="C4" s="26"/>
      <c r="D4" s="675" t="s">
        <v>95</v>
      </c>
      <c r="E4" s="676"/>
      <c r="F4" s="676"/>
      <c r="G4" s="676"/>
      <c r="H4" s="676"/>
      <c r="I4" s="676"/>
      <c r="J4" s="676"/>
      <c r="K4" s="676"/>
      <c r="L4" s="676"/>
      <c r="M4" s="676"/>
      <c r="N4" s="676" t="s">
        <v>119</v>
      </c>
      <c r="O4" s="676"/>
      <c r="P4" s="676"/>
      <c r="Q4" s="676"/>
      <c r="R4" s="676"/>
      <c r="S4" s="676"/>
      <c r="T4" s="676"/>
      <c r="U4" s="676"/>
      <c r="V4" s="676"/>
      <c r="W4" s="676"/>
      <c r="X4" s="676"/>
      <c r="Y4" s="676"/>
      <c r="Z4" s="677"/>
      <c r="AA4" s="215"/>
      <c r="AB4" s="216"/>
      <c r="AC4" s="48"/>
      <c r="AD4" s="251"/>
      <c r="AF4" s="227"/>
    </row>
    <row r="5" spans="1:35" s="10" customFormat="1" ht="11.1" customHeight="1">
      <c r="B5" s="244"/>
      <c r="C5" s="217"/>
      <c r="D5" s="218"/>
      <c r="E5" s="693" t="s">
        <v>272</v>
      </c>
      <c r="F5" s="694"/>
      <c r="G5" s="694"/>
      <c r="H5" s="695"/>
      <c r="I5" s="683" t="s">
        <v>251</v>
      </c>
      <c r="J5" s="684"/>
      <c r="K5" s="696" t="s">
        <v>277</v>
      </c>
      <c r="L5" s="697"/>
      <c r="M5" s="270" t="s">
        <v>293</v>
      </c>
      <c r="N5" s="245" t="s">
        <v>122</v>
      </c>
      <c r="O5" s="698" t="s">
        <v>274</v>
      </c>
      <c r="P5" s="694"/>
      <c r="Q5" s="694"/>
      <c r="R5" s="694"/>
      <c r="S5" s="695"/>
      <c r="T5" s="683" t="s">
        <v>252</v>
      </c>
      <c r="U5" s="684"/>
      <c r="V5" s="683" t="s">
        <v>253</v>
      </c>
      <c r="W5" s="684"/>
      <c r="X5" s="683" t="s">
        <v>256</v>
      </c>
      <c r="Y5" s="684"/>
      <c r="Z5" s="687" t="s">
        <v>96</v>
      </c>
      <c r="AA5" s="679" t="s">
        <v>254</v>
      </c>
      <c r="AD5" s="251"/>
    </row>
    <row r="6" spans="1:35" s="10" customFormat="1" ht="23.1" customHeight="1">
      <c r="A6" s="246" t="s">
        <v>269</v>
      </c>
      <c r="B6" s="247" t="s">
        <v>275</v>
      </c>
      <c r="C6" s="49" t="s">
        <v>258</v>
      </c>
      <c r="D6" s="49" t="s">
        <v>259</v>
      </c>
      <c r="E6" s="680" t="s">
        <v>324</v>
      </c>
      <c r="F6" s="681"/>
      <c r="G6" s="680" t="s">
        <v>325</v>
      </c>
      <c r="H6" s="681"/>
      <c r="I6" s="685"/>
      <c r="J6" s="686"/>
      <c r="K6" s="689" t="s">
        <v>326</v>
      </c>
      <c r="L6" s="690"/>
      <c r="M6" s="705" t="s">
        <v>405</v>
      </c>
      <c r="N6" s="684" t="s">
        <v>404</v>
      </c>
      <c r="O6" s="680" t="s">
        <v>327</v>
      </c>
      <c r="P6" s="681"/>
      <c r="Q6" s="680" t="s">
        <v>328</v>
      </c>
      <c r="R6" s="682"/>
      <c r="S6" s="681"/>
      <c r="T6" s="685"/>
      <c r="U6" s="686"/>
      <c r="V6" s="685"/>
      <c r="W6" s="686"/>
      <c r="X6" s="685"/>
      <c r="Y6" s="686"/>
      <c r="Z6" s="688"/>
      <c r="AA6" s="679"/>
      <c r="AD6" s="251"/>
    </row>
    <row r="7" spans="1:35" s="10" customFormat="1" ht="45" customHeight="1">
      <c r="A7" s="33"/>
      <c r="B7" s="219"/>
      <c r="C7" s="31"/>
      <c r="D7" s="31"/>
      <c r="E7" s="220" t="s">
        <v>255</v>
      </c>
      <c r="F7" s="220" t="s">
        <v>94</v>
      </c>
      <c r="G7" s="220" t="s">
        <v>93</v>
      </c>
      <c r="H7" s="220" t="s">
        <v>94</v>
      </c>
      <c r="I7" s="220" t="s">
        <v>93</v>
      </c>
      <c r="J7" s="220" t="s">
        <v>94</v>
      </c>
      <c r="K7" s="220" t="s">
        <v>93</v>
      </c>
      <c r="L7" s="220" t="s">
        <v>94</v>
      </c>
      <c r="M7" s="706"/>
      <c r="N7" s="707"/>
      <c r="O7" s="220" t="s">
        <v>93</v>
      </c>
      <c r="P7" s="220" t="s">
        <v>94</v>
      </c>
      <c r="Q7" s="220" t="s">
        <v>93</v>
      </c>
      <c r="R7" s="220" t="s">
        <v>94</v>
      </c>
      <c r="S7" s="702" t="s">
        <v>406</v>
      </c>
      <c r="T7" s="220" t="s">
        <v>93</v>
      </c>
      <c r="U7" s="220" t="s">
        <v>94</v>
      </c>
      <c r="V7" s="220" t="s">
        <v>93</v>
      </c>
      <c r="W7" s="220" t="s">
        <v>94</v>
      </c>
      <c r="X7" s="220" t="s">
        <v>93</v>
      </c>
      <c r="Y7" s="220" t="s">
        <v>94</v>
      </c>
      <c r="Z7" s="688"/>
      <c r="AA7" s="679"/>
      <c r="AD7" s="251"/>
    </row>
    <row r="8" spans="1:35" s="10" customFormat="1" ht="12.95" customHeight="1">
      <c r="A8" s="33"/>
      <c r="B8" s="219"/>
      <c r="C8" s="31"/>
      <c r="D8" s="31"/>
      <c r="E8" s="217"/>
      <c r="F8" s="217"/>
      <c r="G8" s="217"/>
      <c r="H8" s="217"/>
      <c r="I8" s="217"/>
      <c r="J8" s="217"/>
      <c r="K8" s="217"/>
      <c r="L8" s="217"/>
      <c r="M8" s="32" t="s">
        <v>255</v>
      </c>
      <c r="N8" s="32" t="s">
        <v>94</v>
      </c>
      <c r="O8" s="217"/>
      <c r="P8" s="217"/>
      <c r="Q8" s="217"/>
      <c r="R8" s="217"/>
      <c r="S8" s="703"/>
      <c r="T8" s="217"/>
      <c r="U8" s="217"/>
      <c r="V8" s="217"/>
      <c r="W8" s="217"/>
      <c r="X8" s="217"/>
      <c r="Y8" s="217"/>
      <c r="Z8" s="252"/>
      <c r="AA8" s="221"/>
      <c r="AD8" s="251"/>
    </row>
    <row r="9" spans="1:35" s="10" customFormat="1" ht="24.6" customHeight="1" thickBot="1">
      <c r="A9" s="222" t="s">
        <v>71</v>
      </c>
      <c r="B9" s="25" t="s">
        <v>37</v>
      </c>
      <c r="C9" s="223" t="s">
        <v>38</v>
      </c>
      <c r="D9" s="223" t="s">
        <v>14</v>
      </c>
      <c r="E9" s="253" t="s">
        <v>72</v>
      </c>
      <c r="F9" s="254" t="s">
        <v>260</v>
      </c>
      <c r="G9" s="253" t="s">
        <v>72</v>
      </c>
      <c r="H9" s="254" t="s">
        <v>260</v>
      </c>
      <c r="I9" s="253" t="s">
        <v>72</v>
      </c>
      <c r="J9" s="254" t="s">
        <v>260</v>
      </c>
      <c r="K9" s="253" t="s">
        <v>72</v>
      </c>
      <c r="L9" s="254" t="s">
        <v>260</v>
      </c>
      <c r="M9" s="224" t="s">
        <v>72</v>
      </c>
      <c r="N9" s="255" t="s">
        <v>260</v>
      </c>
      <c r="O9" s="253" t="s">
        <v>72</v>
      </c>
      <c r="P9" s="253" t="s">
        <v>260</v>
      </c>
      <c r="Q9" s="253" t="s">
        <v>72</v>
      </c>
      <c r="R9" s="253" t="s">
        <v>260</v>
      </c>
      <c r="S9" s="704"/>
      <c r="T9" s="253" t="s">
        <v>72</v>
      </c>
      <c r="U9" s="254" t="s">
        <v>260</v>
      </c>
      <c r="V9" s="253" t="s">
        <v>72</v>
      </c>
      <c r="W9" s="254" t="s">
        <v>260</v>
      </c>
      <c r="X9" s="253" t="s">
        <v>72</v>
      </c>
      <c r="Y9" s="254" t="s">
        <v>260</v>
      </c>
      <c r="Z9" s="224" t="s">
        <v>74</v>
      </c>
      <c r="AA9" s="225" t="s">
        <v>73</v>
      </c>
      <c r="AD9" s="251"/>
    </row>
    <row r="10" spans="1:35" s="10" customFormat="1" ht="20.100000000000001" customHeight="1">
      <c r="A10" s="701" t="s">
        <v>376</v>
      </c>
      <c r="B10" s="228" t="s">
        <v>98</v>
      </c>
      <c r="C10" s="229">
        <v>1638719</v>
      </c>
      <c r="D10" s="230">
        <v>1612347</v>
      </c>
      <c r="E10" s="230">
        <v>1500</v>
      </c>
      <c r="F10" s="230">
        <v>1622</v>
      </c>
      <c r="G10" s="230">
        <v>49377</v>
      </c>
      <c r="H10" s="230">
        <v>16385</v>
      </c>
      <c r="I10" s="231">
        <v>236470</v>
      </c>
      <c r="J10" s="230">
        <v>102802</v>
      </c>
      <c r="K10" s="231">
        <v>103698</v>
      </c>
      <c r="L10" s="230">
        <v>14849</v>
      </c>
      <c r="M10" s="230">
        <v>75316</v>
      </c>
      <c r="N10" s="230">
        <v>5022</v>
      </c>
      <c r="O10" s="230">
        <v>118266</v>
      </c>
      <c r="P10" s="230">
        <v>61188</v>
      </c>
      <c r="Q10" s="230">
        <v>316651</v>
      </c>
      <c r="R10" s="230">
        <v>80041</v>
      </c>
      <c r="S10" s="231">
        <v>6711</v>
      </c>
      <c r="T10" s="230">
        <v>188269</v>
      </c>
      <c r="U10" s="230">
        <v>30169</v>
      </c>
      <c r="V10" s="230">
        <v>2040</v>
      </c>
      <c r="W10" s="230">
        <v>416</v>
      </c>
      <c r="X10" s="230">
        <v>175014</v>
      </c>
      <c r="Y10" s="230">
        <v>20576</v>
      </c>
      <c r="Z10" s="230">
        <v>5965</v>
      </c>
      <c r="AA10" s="230">
        <v>26372</v>
      </c>
      <c r="AC10" s="232"/>
      <c r="AD10" s="251">
        <f>C10</f>
        <v>1638719</v>
      </c>
      <c r="AE10" s="232"/>
      <c r="AF10" s="271"/>
      <c r="AG10" s="232"/>
      <c r="AH10" s="232"/>
      <c r="AI10" s="232"/>
    </row>
    <row r="11" spans="1:35" s="10" customFormat="1" ht="20.100000000000001" customHeight="1">
      <c r="A11" s="699"/>
      <c r="B11" s="14" t="s">
        <v>99</v>
      </c>
      <c r="C11" s="226">
        <v>819230</v>
      </c>
      <c r="D11" s="233">
        <v>815721</v>
      </c>
      <c r="E11" s="22">
        <v>1177</v>
      </c>
      <c r="F11" s="22">
        <v>1219</v>
      </c>
      <c r="G11" s="22">
        <v>33421</v>
      </c>
      <c r="H11" s="22">
        <v>9685</v>
      </c>
      <c r="I11" s="21">
        <v>119127</v>
      </c>
      <c r="J11" s="22">
        <v>54175</v>
      </c>
      <c r="K11" s="21">
        <v>50727</v>
      </c>
      <c r="L11" s="22">
        <v>8399</v>
      </c>
      <c r="M11" s="22">
        <v>43982</v>
      </c>
      <c r="N11" s="22">
        <v>3176</v>
      </c>
      <c r="O11" s="22">
        <v>61409</v>
      </c>
      <c r="P11" s="22">
        <v>32921</v>
      </c>
      <c r="Q11" s="22">
        <v>158013</v>
      </c>
      <c r="R11" s="22">
        <v>46846</v>
      </c>
      <c r="S11" s="21">
        <v>1445</v>
      </c>
      <c r="T11" s="22">
        <v>94483</v>
      </c>
      <c r="U11" s="22">
        <v>16148</v>
      </c>
      <c r="V11" s="22">
        <v>1373</v>
      </c>
      <c r="W11" s="22">
        <v>300</v>
      </c>
      <c r="X11" s="22">
        <v>67769</v>
      </c>
      <c r="Y11" s="22">
        <v>7652</v>
      </c>
      <c r="Z11" s="22">
        <v>2274</v>
      </c>
      <c r="AA11" s="22">
        <v>3509</v>
      </c>
      <c r="AC11" s="232"/>
      <c r="AD11" s="251">
        <f>C11</f>
        <v>819230</v>
      </c>
      <c r="AE11" s="232"/>
      <c r="AF11" s="271"/>
      <c r="AG11" s="232"/>
      <c r="AH11" s="232"/>
      <c r="AI11" s="232"/>
    </row>
    <row r="12" spans="1:35" s="10" customFormat="1" ht="20.100000000000001" customHeight="1">
      <c r="A12" s="699"/>
      <c r="B12" s="14" t="s">
        <v>100</v>
      </c>
      <c r="C12" s="226">
        <v>819489</v>
      </c>
      <c r="D12" s="22">
        <v>796626</v>
      </c>
      <c r="E12" s="22">
        <v>323</v>
      </c>
      <c r="F12" s="22">
        <v>403</v>
      </c>
      <c r="G12" s="22">
        <v>15956</v>
      </c>
      <c r="H12" s="22">
        <v>6700</v>
      </c>
      <c r="I12" s="21">
        <v>117343</v>
      </c>
      <c r="J12" s="22">
        <v>48627</v>
      </c>
      <c r="K12" s="21">
        <v>52971</v>
      </c>
      <c r="L12" s="22">
        <v>6450</v>
      </c>
      <c r="M12" s="22">
        <v>31334</v>
      </c>
      <c r="N12" s="22">
        <v>1846</v>
      </c>
      <c r="O12" s="22">
        <v>56857</v>
      </c>
      <c r="P12" s="22">
        <v>28267</v>
      </c>
      <c r="Q12" s="22">
        <v>158638</v>
      </c>
      <c r="R12" s="22">
        <v>33195</v>
      </c>
      <c r="S12" s="21">
        <v>5266</v>
      </c>
      <c r="T12" s="22">
        <v>93786</v>
      </c>
      <c r="U12" s="22">
        <v>14021</v>
      </c>
      <c r="V12" s="22">
        <v>667</v>
      </c>
      <c r="W12" s="22">
        <v>116</v>
      </c>
      <c r="X12" s="22">
        <v>107245</v>
      </c>
      <c r="Y12" s="22">
        <v>12924</v>
      </c>
      <c r="Z12" s="22">
        <v>3691</v>
      </c>
      <c r="AA12" s="22">
        <v>22863</v>
      </c>
      <c r="AC12" s="232"/>
      <c r="AD12" s="251">
        <f t="shared" ref="AD12:AD36" si="0">C12</f>
        <v>819489</v>
      </c>
      <c r="AE12" s="232"/>
      <c r="AF12" s="271"/>
      <c r="AG12" s="232"/>
      <c r="AH12" s="232"/>
      <c r="AI12" s="232"/>
    </row>
    <row r="13" spans="1:35" s="10" customFormat="1" ht="20.100000000000001" customHeight="1">
      <c r="A13" s="699" t="s">
        <v>377</v>
      </c>
      <c r="B13" s="14" t="s">
        <v>98</v>
      </c>
      <c r="C13" s="234">
        <v>1662647</v>
      </c>
      <c r="D13" s="235">
        <v>1637648</v>
      </c>
      <c r="E13" s="235">
        <v>3943</v>
      </c>
      <c r="F13" s="235">
        <v>2182</v>
      </c>
      <c r="G13" s="235">
        <v>51367</v>
      </c>
      <c r="H13" s="235">
        <v>18138</v>
      </c>
      <c r="I13" s="235">
        <v>249818</v>
      </c>
      <c r="J13" s="235">
        <v>109741</v>
      </c>
      <c r="K13" s="235">
        <v>103482</v>
      </c>
      <c r="L13" s="235">
        <v>14714</v>
      </c>
      <c r="M13" s="236">
        <v>74871</v>
      </c>
      <c r="N13" s="236">
        <v>4913</v>
      </c>
      <c r="O13" s="235">
        <v>116798</v>
      </c>
      <c r="P13" s="235">
        <v>60784</v>
      </c>
      <c r="Q13" s="235">
        <v>318675</v>
      </c>
      <c r="R13" s="235">
        <v>81916</v>
      </c>
      <c r="S13" s="236">
        <v>7310</v>
      </c>
      <c r="T13" s="235">
        <v>188823</v>
      </c>
      <c r="U13" s="235">
        <v>29961</v>
      </c>
      <c r="V13" s="235">
        <v>1982</v>
      </c>
      <c r="W13" s="235">
        <v>414</v>
      </c>
      <c r="X13" s="235">
        <v>171967</v>
      </c>
      <c r="Y13" s="235">
        <v>20179</v>
      </c>
      <c r="Z13" s="236">
        <v>5670</v>
      </c>
      <c r="AA13" s="237">
        <v>24999</v>
      </c>
      <c r="AB13" s="232"/>
      <c r="AC13" s="232"/>
      <c r="AD13" s="251">
        <f t="shared" si="0"/>
        <v>1662647</v>
      </c>
      <c r="AE13" s="232"/>
      <c r="AF13" s="271"/>
      <c r="AG13" s="232"/>
      <c r="AH13" s="232"/>
      <c r="AI13" s="232"/>
    </row>
    <row r="14" spans="1:35" s="10" customFormat="1" ht="20.100000000000001" customHeight="1">
      <c r="A14" s="699"/>
      <c r="B14" s="14" t="s">
        <v>99</v>
      </c>
      <c r="C14" s="234">
        <v>830411</v>
      </c>
      <c r="D14" s="235">
        <v>827183</v>
      </c>
      <c r="E14" s="235">
        <v>3190</v>
      </c>
      <c r="F14" s="235">
        <v>1623</v>
      </c>
      <c r="G14" s="235">
        <v>34112</v>
      </c>
      <c r="H14" s="235">
        <v>10712</v>
      </c>
      <c r="I14" s="235">
        <v>125208</v>
      </c>
      <c r="J14" s="235">
        <v>58326</v>
      </c>
      <c r="K14" s="235">
        <v>50751</v>
      </c>
      <c r="L14" s="235">
        <v>8254</v>
      </c>
      <c r="M14" s="236">
        <v>43585</v>
      </c>
      <c r="N14" s="236">
        <v>3107</v>
      </c>
      <c r="O14" s="235">
        <v>60170</v>
      </c>
      <c r="P14" s="235">
        <v>32690</v>
      </c>
      <c r="Q14" s="235">
        <v>159180</v>
      </c>
      <c r="R14" s="235">
        <v>47917</v>
      </c>
      <c r="S14" s="236">
        <v>1593</v>
      </c>
      <c r="T14" s="235">
        <v>94083</v>
      </c>
      <c r="U14" s="235">
        <v>15976</v>
      </c>
      <c r="V14" s="235">
        <v>1311</v>
      </c>
      <c r="W14" s="235">
        <v>294</v>
      </c>
      <c r="X14" s="235">
        <v>65637</v>
      </c>
      <c r="Y14" s="235">
        <v>7368</v>
      </c>
      <c r="Z14" s="236">
        <v>2096</v>
      </c>
      <c r="AA14" s="237">
        <v>3228</v>
      </c>
      <c r="AB14" s="232"/>
      <c r="AC14" s="232"/>
      <c r="AD14" s="251">
        <f t="shared" si="0"/>
        <v>830411</v>
      </c>
      <c r="AE14" s="232"/>
      <c r="AF14" s="271"/>
      <c r="AG14" s="232"/>
      <c r="AH14" s="232"/>
      <c r="AI14" s="232"/>
    </row>
    <row r="15" spans="1:35" s="10" customFormat="1" ht="20.100000000000001" customHeight="1">
      <c r="A15" s="699"/>
      <c r="B15" s="238" t="s">
        <v>100</v>
      </c>
      <c r="C15" s="234">
        <v>832236</v>
      </c>
      <c r="D15" s="235">
        <v>810465</v>
      </c>
      <c r="E15" s="235">
        <v>753</v>
      </c>
      <c r="F15" s="235">
        <v>559</v>
      </c>
      <c r="G15" s="235">
        <v>17255</v>
      </c>
      <c r="H15" s="235">
        <v>7426</v>
      </c>
      <c r="I15" s="235">
        <v>124610</v>
      </c>
      <c r="J15" s="235">
        <v>51415</v>
      </c>
      <c r="K15" s="235">
        <v>52731</v>
      </c>
      <c r="L15" s="235">
        <v>6460</v>
      </c>
      <c r="M15" s="236">
        <v>31286</v>
      </c>
      <c r="N15" s="236">
        <v>1806</v>
      </c>
      <c r="O15" s="235">
        <v>56628</v>
      </c>
      <c r="P15" s="235">
        <v>28094</v>
      </c>
      <c r="Q15" s="235">
        <v>159495</v>
      </c>
      <c r="R15" s="235">
        <v>33999</v>
      </c>
      <c r="S15" s="236">
        <v>5717</v>
      </c>
      <c r="T15" s="235">
        <v>94740</v>
      </c>
      <c r="U15" s="235">
        <v>13985</v>
      </c>
      <c r="V15" s="235">
        <v>671</v>
      </c>
      <c r="W15" s="235">
        <v>120</v>
      </c>
      <c r="X15" s="235">
        <v>106330</v>
      </c>
      <c r="Y15" s="235">
        <v>12811</v>
      </c>
      <c r="Z15" s="236">
        <v>3574</v>
      </c>
      <c r="AA15" s="237">
        <v>21771</v>
      </c>
      <c r="AB15" s="232"/>
      <c r="AC15" s="232"/>
      <c r="AD15" s="251">
        <f t="shared" si="0"/>
        <v>832236</v>
      </c>
      <c r="AE15" s="232"/>
      <c r="AF15" s="271"/>
      <c r="AG15" s="232"/>
      <c r="AH15" s="232"/>
      <c r="AI15" s="232"/>
    </row>
    <row r="16" spans="1:35" s="10" customFormat="1" ht="20.100000000000001" customHeight="1">
      <c r="A16" s="699" t="s">
        <v>378</v>
      </c>
      <c r="B16" s="14" t="s">
        <v>98</v>
      </c>
      <c r="C16" s="226">
        <v>1689179</v>
      </c>
      <c r="D16" s="22">
        <v>1665528</v>
      </c>
      <c r="E16" s="22">
        <v>4322</v>
      </c>
      <c r="F16" s="22">
        <v>2509</v>
      </c>
      <c r="G16" s="22">
        <v>55882</v>
      </c>
      <c r="H16" s="22">
        <v>20043</v>
      </c>
      <c r="I16" s="22">
        <v>265285</v>
      </c>
      <c r="J16" s="22">
        <v>116883</v>
      </c>
      <c r="K16" s="22">
        <v>103971</v>
      </c>
      <c r="L16" s="22">
        <v>14588</v>
      </c>
      <c r="M16" s="22">
        <v>74866</v>
      </c>
      <c r="N16" s="22">
        <v>4890</v>
      </c>
      <c r="O16" s="22">
        <v>115142</v>
      </c>
      <c r="P16" s="22">
        <v>57817</v>
      </c>
      <c r="Q16" s="22">
        <v>320318</v>
      </c>
      <c r="R16" s="22">
        <v>85638</v>
      </c>
      <c r="S16" s="21">
        <v>7586</v>
      </c>
      <c r="T16" s="22">
        <v>189434</v>
      </c>
      <c r="U16" s="22">
        <v>30549</v>
      </c>
      <c r="V16" s="22">
        <v>1928</v>
      </c>
      <c r="W16" s="22">
        <v>399</v>
      </c>
      <c r="X16" s="22">
        <v>169007</v>
      </c>
      <c r="Y16" s="22">
        <v>19078</v>
      </c>
      <c r="Z16" s="22">
        <v>5393</v>
      </c>
      <c r="AA16" s="22">
        <v>23651</v>
      </c>
      <c r="AB16" s="232"/>
      <c r="AC16" s="232"/>
      <c r="AD16" s="251">
        <f t="shared" si="0"/>
        <v>1689179</v>
      </c>
      <c r="AE16" s="232"/>
      <c r="AF16" s="271"/>
      <c r="AG16" s="232"/>
      <c r="AH16" s="232"/>
      <c r="AI16" s="232"/>
    </row>
    <row r="17" spans="1:35" s="10" customFormat="1" ht="20.100000000000001" customHeight="1">
      <c r="A17" s="699"/>
      <c r="B17" s="14" t="s">
        <v>99</v>
      </c>
      <c r="C17" s="226">
        <v>842698</v>
      </c>
      <c r="D17" s="22">
        <v>839727</v>
      </c>
      <c r="E17" s="22">
        <v>3464</v>
      </c>
      <c r="F17" s="22">
        <v>1854</v>
      </c>
      <c r="G17" s="22">
        <v>36740</v>
      </c>
      <c r="H17" s="22">
        <v>11935</v>
      </c>
      <c r="I17" s="22">
        <v>132029</v>
      </c>
      <c r="J17" s="22">
        <v>62448</v>
      </c>
      <c r="K17" s="22">
        <v>51143</v>
      </c>
      <c r="L17" s="22">
        <v>8251</v>
      </c>
      <c r="M17" s="22">
        <v>43328</v>
      </c>
      <c r="N17" s="22">
        <v>3087</v>
      </c>
      <c r="O17" s="22">
        <v>58967</v>
      </c>
      <c r="P17" s="22">
        <v>31102</v>
      </c>
      <c r="Q17" s="22">
        <v>160175</v>
      </c>
      <c r="R17" s="22">
        <v>49834</v>
      </c>
      <c r="S17" s="21">
        <v>1678</v>
      </c>
      <c r="T17" s="22">
        <v>93712</v>
      </c>
      <c r="U17" s="22">
        <v>16145</v>
      </c>
      <c r="V17" s="22">
        <v>1256</v>
      </c>
      <c r="W17" s="22">
        <v>279</v>
      </c>
      <c r="X17" s="22">
        <v>63577</v>
      </c>
      <c r="Y17" s="22">
        <v>6781</v>
      </c>
      <c r="Z17" s="22">
        <v>1942</v>
      </c>
      <c r="AA17" s="22">
        <v>2971</v>
      </c>
      <c r="AB17" s="232"/>
      <c r="AC17" s="232"/>
      <c r="AD17" s="251">
        <f t="shared" si="0"/>
        <v>842698</v>
      </c>
      <c r="AE17" s="232"/>
      <c r="AF17" s="271"/>
      <c r="AG17" s="232"/>
      <c r="AH17" s="232"/>
      <c r="AI17" s="232"/>
    </row>
    <row r="18" spans="1:35" s="10" customFormat="1" ht="20.100000000000001" customHeight="1">
      <c r="A18" s="699"/>
      <c r="B18" s="238" t="s">
        <v>100</v>
      </c>
      <c r="C18" s="226">
        <v>846481</v>
      </c>
      <c r="D18" s="22">
        <v>825801</v>
      </c>
      <c r="E18" s="22">
        <v>858</v>
      </c>
      <c r="F18" s="22">
        <v>655</v>
      </c>
      <c r="G18" s="22">
        <v>19142</v>
      </c>
      <c r="H18" s="22">
        <v>8108</v>
      </c>
      <c r="I18" s="22">
        <v>133256</v>
      </c>
      <c r="J18" s="22">
        <v>54435</v>
      </c>
      <c r="K18" s="22">
        <v>52828</v>
      </c>
      <c r="L18" s="22">
        <v>6337</v>
      </c>
      <c r="M18" s="22">
        <v>31538</v>
      </c>
      <c r="N18" s="22">
        <v>1803</v>
      </c>
      <c r="O18" s="22">
        <v>56175</v>
      </c>
      <c r="P18" s="22">
        <v>26715</v>
      </c>
      <c r="Q18" s="22">
        <v>160143</v>
      </c>
      <c r="R18" s="22">
        <v>35804</v>
      </c>
      <c r="S18" s="21">
        <v>5908</v>
      </c>
      <c r="T18" s="22">
        <v>95722</v>
      </c>
      <c r="U18" s="22">
        <v>14404</v>
      </c>
      <c r="V18" s="22">
        <v>672</v>
      </c>
      <c r="W18" s="22">
        <v>120</v>
      </c>
      <c r="X18" s="22">
        <v>105430</v>
      </c>
      <c r="Y18" s="22">
        <v>12297</v>
      </c>
      <c r="Z18" s="22">
        <v>3451</v>
      </c>
      <c r="AA18" s="22">
        <v>20680</v>
      </c>
      <c r="AB18" s="232"/>
      <c r="AC18" s="232"/>
      <c r="AD18" s="251">
        <f t="shared" si="0"/>
        <v>846481</v>
      </c>
      <c r="AE18" s="232"/>
      <c r="AF18" s="271"/>
      <c r="AG18" s="232"/>
      <c r="AH18" s="232"/>
      <c r="AI18" s="232"/>
    </row>
    <row r="19" spans="1:35" s="10" customFormat="1" ht="20.100000000000001" customHeight="1">
      <c r="A19" s="699" t="s">
        <v>379</v>
      </c>
      <c r="B19" s="14" t="s">
        <v>98</v>
      </c>
      <c r="C19" s="226">
        <v>1710365</v>
      </c>
      <c r="D19" s="22">
        <v>1687964</v>
      </c>
      <c r="E19" s="22">
        <v>4770</v>
      </c>
      <c r="F19" s="22">
        <v>2689</v>
      </c>
      <c r="G19" s="22">
        <v>60603</v>
      </c>
      <c r="H19" s="22">
        <v>20754</v>
      </c>
      <c r="I19" s="22">
        <v>281633</v>
      </c>
      <c r="J19" s="22">
        <v>123417</v>
      </c>
      <c r="K19" s="22">
        <v>104383</v>
      </c>
      <c r="L19" s="22">
        <v>14670</v>
      </c>
      <c r="M19" s="22">
        <v>74730</v>
      </c>
      <c r="N19" s="22">
        <v>4804</v>
      </c>
      <c r="O19" s="22">
        <v>114458</v>
      </c>
      <c r="P19" s="22">
        <v>58110</v>
      </c>
      <c r="Q19" s="22">
        <v>322624</v>
      </c>
      <c r="R19" s="22">
        <v>85050</v>
      </c>
      <c r="S19" s="21">
        <v>7760</v>
      </c>
      <c r="T19" s="22">
        <v>187678</v>
      </c>
      <c r="U19" s="22">
        <v>28145</v>
      </c>
      <c r="V19" s="22">
        <v>1875</v>
      </c>
      <c r="W19" s="22">
        <v>393</v>
      </c>
      <c r="X19" s="22">
        <v>165875</v>
      </c>
      <c r="Y19" s="22">
        <v>18439</v>
      </c>
      <c r="Z19" s="22">
        <v>5104</v>
      </c>
      <c r="AA19" s="22">
        <v>22401</v>
      </c>
      <c r="AB19" s="227"/>
      <c r="AD19" s="251">
        <f t="shared" si="0"/>
        <v>1710365</v>
      </c>
      <c r="AF19" s="271"/>
    </row>
    <row r="20" spans="1:35" s="10" customFormat="1" ht="20.100000000000001" customHeight="1">
      <c r="A20" s="699"/>
      <c r="B20" s="14" t="s">
        <v>99</v>
      </c>
      <c r="C20" s="226">
        <v>852240</v>
      </c>
      <c r="D20" s="22">
        <v>849480</v>
      </c>
      <c r="E20" s="22">
        <v>3772</v>
      </c>
      <c r="F20" s="22">
        <v>1972</v>
      </c>
      <c r="G20" s="22">
        <v>39381</v>
      </c>
      <c r="H20" s="22">
        <v>12341</v>
      </c>
      <c r="I20" s="22">
        <v>139684</v>
      </c>
      <c r="J20" s="22">
        <v>66134</v>
      </c>
      <c r="K20" s="22">
        <v>51465</v>
      </c>
      <c r="L20" s="22">
        <v>8322</v>
      </c>
      <c r="M20" s="22">
        <v>43014</v>
      </c>
      <c r="N20" s="22">
        <v>3039</v>
      </c>
      <c r="O20" s="22">
        <v>58276</v>
      </c>
      <c r="P20" s="22">
        <v>31187</v>
      </c>
      <c r="Q20" s="22">
        <v>161536</v>
      </c>
      <c r="R20" s="22">
        <v>49527</v>
      </c>
      <c r="S20" s="21">
        <v>1757</v>
      </c>
      <c r="T20" s="22">
        <v>92144</v>
      </c>
      <c r="U20" s="22">
        <v>14823</v>
      </c>
      <c r="V20" s="22">
        <v>1207</v>
      </c>
      <c r="W20" s="22">
        <v>275</v>
      </c>
      <c r="X20" s="22">
        <v>61490</v>
      </c>
      <c r="Y20" s="22">
        <v>6370</v>
      </c>
      <c r="Z20" s="22">
        <v>1764</v>
      </c>
      <c r="AA20" s="22">
        <v>2760</v>
      </c>
      <c r="AC20" s="239"/>
      <c r="AD20" s="251">
        <f t="shared" si="0"/>
        <v>852240</v>
      </c>
      <c r="AF20" s="271"/>
    </row>
    <row r="21" spans="1:35" s="10" customFormat="1" ht="20.100000000000001" customHeight="1">
      <c r="A21" s="699"/>
      <c r="B21" s="14" t="s">
        <v>100</v>
      </c>
      <c r="C21" s="226">
        <v>858125</v>
      </c>
      <c r="D21" s="22">
        <v>838484</v>
      </c>
      <c r="E21" s="22">
        <v>998</v>
      </c>
      <c r="F21" s="22">
        <v>717</v>
      </c>
      <c r="G21" s="22">
        <v>21222</v>
      </c>
      <c r="H21" s="22">
        <v>8413</v>
      </c>
      <c r="I21" s="22">
        <v>141949</v>
      </c>
      <c r="J21" s="22">
        <v>57283</v>
      </c>
      <c r="K21" s="22">
        <v>52918</v>
      </c>
      <c r="L21" s="22">
        <v>6348</v>
      </c>
      <c r="M21" s="22">
        <v>31716</v>
      </c>
      <c r="N21" s="22">
        <v>1765</v>
      </c>
      <c r="O21" s="22">
        <v>56182</v>
      </c>
      <c r="P21" s="22">
        <v>26923</v>
      </c>
      <c r="Q21" s="22">
        <v>161088</v>
      </c>
      <c r="R21" s="22">
        <v>35523</v>
      </c>
      <c r="S21" s="21">
        <v>6003</v>
      </c>
      <c r="T21" s="22">
        <v>95534</v>
      </c>
      <c r="U21" s="22">
        <v>13322</v>
      </c>
      <c r="V21" s="22">
        <v>668</v>
      </c>
      <c r="W21" s="22">
        <v>118</v>
      </c>
      <c r="X21" s="22">
        <v>104385</v>
      </c>
      <c r="Y21" s="22">
        <v>12069</v>
      </c>
      <c r="Z21" s="22">
        <v>3340</v>
      </c>
      <c r="AA21" s="22">
        <v>19641</v>
      </c>
      <c r="AD21" s="251">
        <f t="shared" si="0"/>
        <v>858125</v>
      </c>
      <c r="AF21" s="271"/>
    </row>
    <row r="22" spans="1:35" s="3" customFormat="1" ht="20.100000000000001" customHeight="1">
      <c r="A22" s="699" t="s">
        <v>380</v>
      </c>
      <c r="B22" s="14" t="s">
        <v>98</v>
      </c>
      <c r="C22" s="226">
        <v>1732072</v>
      </c>
      <c r="D22" s="240">
        <v>1711033</v>
      </c>
      <c r="E22" s="240">
        <v>5069</v>
      </c>
      <c r="F22" s="240">
        <v>2903</v>
      </c>
      <c r="G22" s="240">
        <v>65098</v>
      </c>
      <c r="H22" s="240">
        <v>21590</v>
      </c>
      <c r="I22" s="240">
        <v>298371</v>
      </c>
      <c r="J22" s="240">
        <v>127161</v>
      </c>
      <c r="K22" s="240">
        <v>104873</v>
      </c>
      <c r="L22" s="240">
        <v>14774</v>
      </c>
      <c r="M22" s="240">
        <v>74901</v>
      </c>
      <c r="N22" s="240">
        <v>4774</v>
      </c>
      <c r="O22" s="240">
        <v>114291</v>
      </c>
      <c r="P22" s="240">
        <v>57778</v>
      </c>
      <c r="Q22" s="240">
        <v>325425</v>
      </c>
      <c r="R22" s="240">
        <v>84836</v>
      </c>
      <c r="S22" s="241">
        <v>7528</v>
      </c>
      <c r="T22" s="240">
        <v>185122</v>
      </c>
      <c r="U22" s="240">
        <v>28582</v>
      </c>
      <c r="V22" s="240">
        <v>1826</v>
      </c>
      <c r="W22" s="240">
        <v>386</v>
      </c>
      <c r="X22" s="240">
        <v>162919</v>
      </c>
      <c r="Y22" s="240">
        <v>17989</v>
      </c>
      <c r="Z22" s="240">
        <v>4837</v>
      </c>
      <c r="AA22" s="240">
        <v>21039</v>
      </c>
      <c r="AD22" s="251">
        <f t="shared" si="0"/>
        <v>1732072</v>
      </c>
      <c r="AF22" s="271"/>
    </row>
    <row r="23" spans="1:35" s="10" customFormat="1" ht="20.100000000000001" customHeight="1">
      <c r="A23" s="699"/>
      <c r="B23" s="14" t="s">
        <v>99</v>
      </c>
      <c r="C23" s="226">
        <v>862113</v>
      </c>
      <c r="D23" s="240">
        <v>859604</v>
      </c>
      <c r="E23" s="240">
        <v>4001</v>
      </c>
      <c r="F23" s="240">
        <v>2136</v>
      </c>
      <c r="G23" s="240">
        <v>42117</v>
      </c>
      <c r="H23" s="240">
        <v>12650</v>
      </c>
      <c r="I23" s="240">
        <v>147567</v>
      </c>
      <c r="J23" s="240">
        <v>68303</v>
      </c>
      <c r="K23" s="240">
        <v>51703</v>
      </c>
      <c r="L23" s="240">
        <v>8383</v>
      </c>
      <c r="M23" s="240">
        <v>42738</v>
      </c>
      <c r="N23" s="240">
        <v>3025</v>
      </c>
      <c r="O23" s="240">
        <v>57826</v>
      </c>
      <c r="P23" s="240">
        <v>30761</v>
      </c>
      <c r="Q23" s="240">
        <v>163132</v>
      </c>
      <c r="R23" s="240">
        <v>49591</v>
      </c>
      <c r="S23" s="241">
        <v>1736</v>
      </c>
      <c r="T23" s="240">
        <v>90451</v>
      </c>
      <c r="U23" s="240">
        <v>14891</v>
      </c>
      <c r="V23" s="240">
        <v>1151</v>
      </c>
      <c r="W23" s="240">
        <v>264</v>
      </c>
      <c r="X23" s="240">
        <v>59445</v>
      </c>
      <c r="Y23" s="240">
        <v>6113</v>
      </c>
      <c r="Z23" s="240">
        <v>1620</v>
      </c>
      <c r="AA23" s="240">
        <v>2509</v>
      </c>
      <c r="AD23" s="251">
        <f t="shared" si="0"/>
        <v>862113</v>
      </c>
      <c r="AF23" s="271"/>
    </row>
    <row r="24" spans="1:35" s="10" customFormat="1" ht="20.100000000000001" customHeight="1">
      <c r="A24" s="699"/>
      <c r="B24" s="14" t="s">
        <v>100</v>
      </c>
      <c r="C24" s="226">
        <v>869959</v>
      </c>
      <c r="D24" s="240">
        <v>851429</v>
      </c>
      <c r="E24" s="240">
        <v>1068</v>
      </c>
      <c r="F24" s="240">
        <v>767</v>
      </c>
      <c r="G24" s="240">
        <v>22981</v>
      </c>
      <c r="H24" s="240">
        <v>8940</v>
      </c>
      <c r="I24" s="240">
        <v>150804</v>
      </c>
      <c r="J24" s="240">
        <v>58858</v>
      </c>
      <c r="K24" s="240">
        <v>53170</v>
      </c>
      <c r="L24" s="240">
        <v>6391</v>
      </c>
      <c r="M24" s="240">
        <v>32163</v>
      </c>
      <c r="N24" s="240">
        <v>1749</v>
      </c>
      <c r="O24" s="240">
        <v>56465</v>
      </c>
      <c r="P24" s="240">
        <v>27017</v>
      </c>
      <c r="Q24" s="240">
        <v>162293</v>
      </c>
      <c r="R24" s="240">
        <v>35245</v>
      </c>
      <c r="S24" s="241">
        <v>5792</v>
      </c>
      <c r="T24" s="240">
        <v>94671</v>
      </c>
      <c r="U24" s="240">
        <v>13691</v>
      </c>
      <c r="V24" s="240">
        <v>675</v>
      </c>
      <c r="W24" s="240">
        <v>122</v>
      </c>
      <c r="X24" s="240">
        <v>103474</v>
      </c>
      <c r="Y24" s="240">
        <v>11876</v>
      </c>
      <c r="Z24" s="240">
        <v>3217</v>
      </c>
      <c r="AA24" s="240">
        <v>18530</v>
      </c>
      <c r="AD24" s="251">
        <f t="shared" si="0"/>
        <v>869959</v>
      </c>
      <c r="AF24" s="271"/>
    </row>
    <row r="25" spans="1:35" s="10" customFormat="1" ht="20.100000000000001" customHeight="1">
      <c r="A25" s="699" t="s">
        <v>381</v>
      </c>
      <c r="B25" s="14" t="s">
        <v>98</v>
      </c>
      <c r="C25" s="21">
        <v>1778926</v>
      </c>
      <c r="D25" s="21">
        <v>1758943</v>
      </c>
      <c r="E25" s="297">
        <v>5519</v>
      </c>
      <c r="F25" s="297">
        <v>3169</v>
      </c>
      <c r="G25" s="297">
        <v>72512</v>
      </c>
      <c r="H25" s="297">
        <v>22161</v>
      </c>
      <c r="I25" s="21">
        <v>324152</v>
      </c>
      <c r="J25" s="21">
        <v>131561</v>
      </c>
      <c r="K25" s="21">
        <v>107226</v>
      </c>
      <c r="L25" s="21">
        <v>15287</v>
      </c>
      <c r="M25" s="21">
        <v>75950</v>
      </c>
      <c r="N25" s="21">
        <v>4789</v>
      </c>
      <c r="O25" s="21">
        <v>115334</v>
      </c>
      <c r="P25" s="21">
        <v>56508</v>
      </c>
      <c r="Q25" s="21">
        <v>331242</v>
      </c>
      <c r="R25" s="21">
        <v>86569</v>
      </c>
      <c r="S25" s="21">
        <v>7928</v>
      </c>
      <c r="T25" s="21">
        <v>184038</v>
      </c>
      <c r="U25" s="21">
        <v>29774</v>
      </c>
      <c r="V25" s="21">
        <v>1777</v>
      </c>
      <c r="W25" s="21">
        <v>382</v>
      </c>
      <c r="X25" s="21">
        <v>160331</v>
      </c>
      <c r="Y25" s="21">
        <v>18118</v>
      </c>
      <c r="Z25" s="21">
        <v>4616</v>
      </c>
      <c r="AA25" s="21">
        <v>19983</v>
      </c>
      <c r="AD25" s="251">
        <f t="shared" si="0"/>
        <v>1778926</v>
      </c>
      <c r="AF25" s="271"/>
    </row>
    <row r="26" spans="1:35" s="10" customFormat="1" ht="20.100000000000001" customHeight="1">
      <c r="A26" s="699"/>
      <c r="B26" s="14" t="s">
        <v>99</v>
      </c>
      <c r="C26" s="21">
        <v>882486</v>
      </c>
      <c r="D26" s="21">
        <v>880140</v>
      </c>
      <c r="E26" s="297">
        <v>4329</v>
      </c>
      <c r="F26" s="297">
        <v>2320</v>
      </c>
      <c r="G26" s="297">
        <v>46238</v>
      </c>
      <c r="H26" s="297">
        <v>13073</v>
      </c>
      <c r="I26" s="21">
        <v>158312</v>
      </c>
      <c r="J26" s="21">
        <v>70685</v>
      </c>
      <c r="K26" s="21">
        <v>52594</v>
      </c>
      <c r="L26" s="21">
        <v>8564</v>
      </c>
      <c r="M26" s="21">
        <v>42818</v>
      </c>
      <c r="N26" s="21">
        <v>3014</v>
      </c>
      <c r="O26" s="21">
        <v>58009</v>
      </c>
      <c r="P26" s="21">
        <v>29967</v>
      </c>
      <c r="Q26" s="21">
        <v>166056</v>
      </c>
      <c r="R26" s="21">
        <v>50697</v>
      </c>
      <c r="S26" s="21">
        <v>1954</v>
      </c>
      <c r="T26" s="21">
        <v>89347</v>
      </c>
      <c r="U26" s="21">
        <v>15494</v>
      </c>
      <c r="V26" s="21">
        <v>1107</v>
      </c>
      <c r="W26" s="21">
        <v>261</v>
      </c>
      <c r="X26" s="21">
        <v>57679</v>
      </c>
      <c r="Y26" s="21">
        <v>6115</v>
      </c>
      <c r="Z26" s="21">
        <v>1507</v>
      </c>
      <c r="AA26" s="21">
        <v>2346</v>
      </c>
      <c r="AD26" s="251">
        <f t="shared" si="0"/>
        <v>882486</v>
      </c>
      <c r="AF26" s="271"/>
    </row>
    <row r="27" spans="1:35" s="10" customFormat="1" ht="20.100000000000001" customHeight="1">
      <c r="A27" s="699"/>
      <c r="B27" s="14" t="s">
        <v>100</v>
      </c>
      <c r="C27" s="21">
        <v>896440</v>
      </c>
      <c r="D27" s="21">
        <v>878803</v>
      </c>
      <c r="E27" s="297">
        <v>1190</v>
      </c>
      <c r="F27" s="297">
        <v>849</v>
      </c>
      <c r="G27" s="297">
        <v>26274</v>
      </c>
      <c r="H27" s="297">
        <v>9088</v>
      </c>
      <c r="I27" s="21">
        <v>165840</v>
      </c>
      <c r="J27" s="21">
        <v>60876</v>
      </c>
      <c r="K27" s="21">
        <v>54632</v>
      </c>
      <c r="L27" s="21">
        <v>6723</v>
      </c>
      <c r="M27" s="21">
        <v>33132</v>
      </c>
      <c r="N27" s="21">
        <v>1775</v>
      </c>
      <c r="O27" s="21">
        <v>57325</v>
      </c>
      <c r="P27" s="21">
        <v>26541</v>
      </c>
      <c r="Q27" s="21">
        <v>165186</v>
      </c>
      <c r="R27" s="21">
        <v>35872</v>
      </c>
      <c r="S27" s="21">
        <v>5974</v>
      </c>
      <c r="T27" s="21">
        <v>94691</v>
      </c>
      <c r="U27" s="21">
        <v>14280</v>
      </c>
      <c r="V27" s="21">
        <v>670</v>
      </c>
      <c r="W27" s="21">
        <v>121</v>
      </c>
      <c r="X27" s="21">
        <v>102652</v>
      </c>
      <c r="Y27" s="21">
        <v>12003</v>
      </c>
      <c r="Z27" s="21">
        <v>3109</v>
      </c>
      <c r="AA27" s="21">
        <v>17637</v>
      </c>
      <c r="AD27" s="251">
        <f t="shared" si="0"/>
        <v>896440</v>
      </c>
      <c r="AF27" s="271"/>
    </row>
    <row r="28" spans="1:35" s="10" customFormat="1" ht="20.100000000000001" customHeight="1">
      <c r="A28" s="699" t="s">
        <v>382</v>
      </c>
      <c r="B28" s="14" t="s">
        <v>98</v>
      </c>
      <c r="C28" s="21">
        <v>1818456</v>
      </c>
      <c r="D28" s="21">
        <v>1799737</v>
      </c>
      <c r="E28" s="297">
        <v>5972</v>
      </c>
      <c r="F28" s="297">
        <v>3390</v>
      </c>
      <c r="G28" s="297">
        <v>79196</v>
      </c>
      <c r="H28" s="297">
        <v>23067</v>
      </c>
      <c r="I28" s="21">
        <v>349026</v>
      </c>
      <c r="J28" s="21">
        <v>134394</v>
      </c>
      <c r="K28" s="21">
        <v>109153</v>
      </c>
      <c r="L28" s="21">
        <v>15883</v>
      </c>
      <c r="M28" s="21">
        <v>76895</v>
      </c>
      <c r="N28" s="21">
        <v>4788</v>
      </c>
      <c r="O28" s="21">
        <v>115889</v>
      </c>
      <c r="P28" s="21">
        <v>55296</v>
      </c>
      <c r="Q28" s="21">
        <v>335670</v>
      </c>
      <c r="R28" s="21">
        <v>89615</v>
      </c>
      <c r="S28" s="21">
        <v>7947</v>
      </c>
      <c r="T28" s="21">
        <v>183946</v>
      </c>
      <c r="U28" s="21">
        <v>27410</v>
      </c>
      <c r="V28" s="21">
        <v>1720</v>
      </c>
      <c r="W28" s="21">
        <v>378</v>
      </c>
      <c r="X28" s="21">
        <v>157829</v>
      </c>
      <c r="Y28" s="21">
        <v>17923</v>
      </c>
      <c r="Z28" s="21">
        <v>4350</v>
      </c>
      <c r="AA28" s="21">
        <v>18719</v>
      </c>
      <c r="AD28" s="251">
        <f t="shared" si="0"/>
        <v>1818456</v>
      </c>
      <c r="AF28" s="271"/>
    </row>
    <row r="29" spans="1:35" s="10" customFormat="1" ht="20.100000000000001" customHeight="1">
      <c r="A29" s="699"/>
      <c r="B29" s="14" t="s">
        <v>99</v>
      </c>
      <c r="C29" s="21">
        <v>899872</v>
      </c>
      <c r="D29" s="21">
        <v>897757</v>
      </c>
      <c r="E29" s="297">
        <v>4631</v>
      </c>
      <c r="F29" s="297">
        <v>2472</v>
      </c>
      <c r="G29" s="297">
        <v>50065</v>
      </c>
      <c r="H29" s="297">
        <v>13605</v>
      </c>
      <c r="I29" s="21">
        <v>169252</v>
      </c>
      <c r="J29" s="21">
        <v>72268</v>
      </c>
      <c r="K29" s="21">
        <v>53419</v>
      </c>
      <c r="L29" s="21">
        <v>8861</v>
      </c>
      <c r="M29" s="21">
        <v>43002</v>
      </c>
      <c r="N29" s="21">
        <v>3030</v>
      </c>
      <c r="O29" s="21">
        <v>57817</v>
      </c>
      <c r="P29" s="21">
        <v>29385</v>
      </c>
      <c r="Q29" s="21">
        <v>168237</v>
      </c>
      <c r="R29" s="21">
        <v>52366</v>
      </c>
      <c r="S29" s="21">
        <v>2028</v>
      </c>
      <c r="T29" s="21">
        <v>88709</v>
      </c>
      <c r="U29" s="21">
        <v>14141</v>
      </c>
      <c r="V29" s="21">
        <v>1048</v>
      </c>
      <c r="W29" s="21">
        <v>253</v>
      </c>
      <c r="X29" s="21">
        <v>55820</v>
      </c>
      <c r="Y29" s="21">
        <v>5976</v>
      </c>
      <c r="Z29" s="21">
        <v>1372</v>
      </c>
      <c r="AA29" s="21">
        <v>2115</v>
      </c>
      <c r="AD29" s="251">
        <f t="shared" si="0"/>
        <v>899872</v>
      </c>
      <c r="AF29" s="271"/>
    </row>
    <row r="30" spans="1:35" s="10" customFormat="1" ht="20.100000000000001" customHeight="1">
      <c r="A30" s="699"/>
      <c r="B30" s="14" t="s">
        <v>100</v>
      </c>
      <c r="C30" s="21">
        <v>918584</v>
      </c>
      <c r="D30" s="21">
        <v>901980</v>
      </c>
      <c r="E30" s="297">
        <v>1341</v>
      </c>
      <c r="F30" s="297">
        <v>918</v>
      </c>
      <c r="G30" s="297">
        <v>29131</v>
      </c>
      <c r="H30" s="297">
        <v>9462</v>
      </c>
      <c r="I30" s="21">
        <v>179774</v>
      </c>
      <c r="J30" s="21">
        <v>62126</v>
      </c>
      <c r="K30" s="21">
        <v>55734</v>
      </c>
      <c r="L30" s="21">
        <v>7022</v>
      </c>
      <c r="M30" s="21">
        <v>33893</v>
      </c>
      <c r="N30" s="21">
        <v>1758</v>
      </c>
      <c r="O30" s="21">
        <v>58072</v>
      </c>
      <c r="P30" s="21">
        <v>25911</v>
      </c>
      <c r="Q30" s="21">
        <v>167433</v>
      </c>
      <c r="R30" s="21">
        <v>37249</v>
      </c>
      <c r="S30" s="21">
        <v>5919</v>
      </c>
      <c r="T30" s="21">
        <v>95237</v>
      </c>
      <c r="U30" s="21">
        <v>13269</v>
      </c>
      <c r="V30" s="21">
        <v>672</v>
      </c>
      <c r="W30" s="21">
        <v>125</v>
      </c>
      <c r="X30" s="21">
        <v>102009</v>
      </c>
      <c r="Y30" s="21">
        <v>11947</v>
      </c>
      <c r="Z30" s="21">
        <v>2978</v>
      </c>
      <c r="AA30" s="21">
        <v>16604</v>
      </c>
      <c r="AD30" s="251">
        <f t="shared" si="0"/>
        <v>918584</v>
      </c>
      <c r="AF30" s="271"/>
    </row>
    <row r="31" spans="1:35" s="10" customFormat="1" ht="20.100000000000001" customHeight="1">
      <c r="A31" s="699" t="s">
        <v>401</v>
      </c>
      <c r="B31" s="14" t="s">
        <v>98</v>
      </c>
      <c r="C31" s="315">
        <v>1856368</v>
      </c>
      <c r="D31" s="21">
        <v>1838822</v>
      </c>
      <c r="E31" s="297">
        <v>6401</v>
      </c>
      <c r="F31" s="297">
        <v>3534</v>
      </c>
      <c r="G31" s="297">
        <v>85691</v>
      </c>
      <c r="H31" s="297">
        <v>24252</v>
      </c>
      <c r="I31" s="21">
        <v>373631</v>
      </c>
      <c r="J31" s="21">
        <v>136643</v>
      </c>
      <c r="K31" s="21">
        <v>110747</v>
      </c>
      <c r="L31" s="21">
        <v>16410</v>
      </c>
      <c r="M31" s="21">
        <v>77512</v>
      </c>
      <c r="N31" s="21">
        <v>4780</v>
      </c>
      <c r="O31" s="21">
        <v>116726</v>
      </c>
      <c r="P31" s="21">
        <v>54723</v>
      </c>
      <c r="Q31" s="21">
        <v>339657</v>
      </c>
      <c r="R31" s="21">
        <v>89433</v>
      </c>
      <c r="S31" s="21">
        <v>7929</v>
      </c>
      <c r="T31" s="21">
        <v>184699</v>
      </c>
      <c r="U31" s="21">
        <v>28035</v>
      </c>
      <c r="V31" s="21">
        <v>1663</v>
      </c>
      <c r="W31" s="21">
        <v>374</v>
      </c>
      <c r="X31" s="21">
        <v>155059</v>
      </c>
      <c r="Y31" s="21">
        <v>16823</v>
      </c>
      <c r="Z31" s="21">
        <v>4100</v>
      </c>
      <c r="AA31" s="21">
        <v>17546</v>
      </c>
      <c r="AD31" s="251"/>
      <c r="AF31" s="271"/>
    </row>
    <row r="32" spans="1:35" s="10" customFormat="1" ht="20.100000000000001" customHeight="1">
      <c r="A32" s="699"/>
      <c r="B32" s="14" t="s">
        <v>99</v>
      </c>
      <c r="C32" s="315">
        <v>916700</v>
      </c>
      <c r="D32" s="21">
        <v>914812</v>
      </c>
      <c r="E32" s="297">
        <v>4939</v>
      </c>
      <c r="F32" s="297">
        <v>2561</v>
      </c>
      <c r="G32" s="297">
        <v>53849</v>
      </c>
      <c r="H32" s="297">
        <v>14126</v>
      </c>
      <c r="I32" s="21">
        <v>180161</v>
      </c>
      <c r="J32" s="21">
        <v>73809</v>
      </c>
      <c r="K32" s="21">
        <v>54150</v>
      </c>
      <c r="L32" s="21">
        <v>9119</v>
      </c>
      <c r="M32" s="21">
        <v>43090</v>
      </c>
      <c r="N32" s="21">
        <v>3012</v>
      </c>
      <c r="O32" s="21">
        <v>57833</v>
      </c>
      <c r="P32" s="21">
        <v>29177</v>
      </c>
      <c r="Q32" s="21">
        <v>170115</v>
      </c>
      <c r="R32" s="21">
        <v>52265</v>
      </c>
      <c r="S32" s="21">
        <v>2056</v>
      </c>
      <c r="T32" s="21">
        <v>88509</v>
      </c>
      <c r="U32" s="21">
        <v>14376</v>
      </c>
      <c r="V32" s="21">
        <v>985</v>
      </c>
      <c r="W32" s="21">
        <v>245</v>
      </c>
      <c r="X32" s="21">
        <v>53897</v>
      </c>
      <c r="Y32" s="21">
        <v>5296</v>
      </c>
      <c r="Z32" s="21">
        <v>1242</v>
      </c>
      <c r="AA32" s="21">
        <v>1888</v>
      </c>
      <c r="AD32" s="251"/>
      <c r="AF32" s="271"/>
    </row>
    <row r="33" spans="1:32" s="10" customFormat="1" ht="20.100000000000001" customHeight="1">
      <c r="A33" s="699"/>
      <c r="B33" s="14" t="s">
        <v>100</v>
      </c>
      <c r="C33" s="315">
        <v>939668</v>
      </c>
      <c r="D33" s="21">
        <v>924010</v>
      </c>
      <c r="E33" s="297">
        <v>1462</v>
      </c>
      <c r="F33" s="297">
        <v>973</v>
      </c>
      <c r="G33" s="297">
        <v>31842</v>
      </c>
      <c r="H33" s="297">
        <v>10126</v>
      </c>
      <c r="I33" s="21">
        <v>193470</v>
      </c>
      <c r="J33" s="21">
        <v>62834</v>
      </c>
      <c r="K33" s="21">
        <v>56597</v>
      </c>
      <c r="L33" s="21">
        <v>7291</v>
      </c>
      <c r="M33" s="21">
        <v>34422</v>
      </c>
      <c r="N33" s="21">
        <v>1768</v>
      </c>
      <c r="O33" s="21">
        <v>58893</v>
      </c>
      <c r="P33" s="21">
        <v>25546</v>
      </c>
      <c r="Q33" s="21">
        <v>169542</v>
      </c>
      <c r="R33" s="21">
        <v>37168</v>
      </c>
      <c r="S33" s="21">
        <v>5873</v>
      </c>
      <c r="T33" s="21">
        <v>96190</v>
      </c>
      <c r="U33" s="21">
        <v>13659</v>
      </c>
      <c r="V33" s="21">
        <v>678</v>
      </c>
      <c r="W33" s="21">
        <v>129</v>
      </c>
      <c r="X33" s="21">
        <v>101162</v>
      </c>
      <c r="Y33" s="21">
        <v>11527</v>
      </c>
      <c r="Z33" s="21">
        <v>2858</v>
      </c>
      <c r="AA33" s="21">
        <v>15658</v>
      </c>
      <c r="AD33" s="251"/>
      <c r="AF33" s="271"/>
    </row>
    <row r="34" spans="1:32" s="10" customFormat="1" ht="20.100000000000001" customHeight="1">
      <c r="A34" s="699" t="s">
        <v>359</v>
      </c>
      <c r="B34" s="14" t="s">
        <v>98</v>
      </c>
      <c r="C34" s="21">
        <v>1886448</v>
      </c>
      <c r="D34" s="21">
        <v>1870017</v>
      </c>
      <c r="E34" s="297">
        <v>6742</v>
      </c>
      <c r="F34" s="297">
        <v>3711</v>
      </c>
      <c r="G34" s="297">
        <v>91469</v>
      </c>
      <c r="H34" s="297">
        <v>25395</v>
      </c>
      <c r="I34" s="21">
        <v>396898</v>
      </c>
      <c r="J34" s="21">
        <v>138937</v>
      </c>
      <c r="K34" s="21">
        <v>111747</v>
      </c>
      <c r="L34" s="21">
        <v>16690</v>
      </c>
      <c r="M34" s="21">
        <v>77836</v>
      </c>
      <c r="N34" s="21">
        <v>4770</v>
      </c>
      <c r="O34" s="21">
        <v>117538</v>
      </c>
      <c r="P34" s="21">
        <v>53929</v>
      </c>
      <c r="Q34" s="21">
        <v>342898</v>
      </c>
      <c r="R34" s="21">
        <v>87815</v>
      </c>
      <c r="S34" s="21">
        <v>7830</v>
      </c>
      <c r="T34" s="21">
        <v>183780</v>
      </c>
      <c r="U34" s="21">
        <v>27163</v>
      </c>
      <c r="V34" s="21">
        <v>1639</v>
      </c>
      <c r="W34" s="21">
        <v>365</v>
      </c>
      <c r="X34" s="21">
        <v>152286</v>
      </c>
      <c r="Y34" s="21">
        <v>16694</v>
      </c>
      <c r="Z34" s="21">
        <v>3885</v>
      </c>
      <c r="AA34" s="21">
        <v>16431</v>
      </c>
      <c r="AD34" s="251">
        <f>C34</f>
        <v>1886448</v>
      </c>
    </row>
    <row r="35" spans="1:32" s="10" customFormat="1" ht="20.100000000000001" customHeight="1">
      <c r="A35" s="699"/>
      <c r="B35" s="14" t="s">
        <v>99</v>
      </c>
      <c r="C35" s="21">
        <v>929778</v>
      </c>
      <c r="D35" s="21">
        <v>928056</v>
      </c>
      <c r="E35" s="297">
        <v>5174</v>
      </c>
      <c r="F35" s="297">
        <v>2683</v>
      </c>
      <c r="G35" s="297">
        <v>57158</v>
      </c>
      <c r="H35" s="297">
        <v>14744</v>
      </c>
      <c r="I35" s="21">
        <v>190342</v>
      </c>
      <c r="J35" s="21">
        <v>75323</v>
      </c>
      <c r="K35" s="21">
        <v>54603</v>
      </c>
      <c r="L35" s="21">
        <v>9265</v>
      </c>
      <c r="M35" s="21">
        <v>43004</v>
      </c>
      <c r="N35" s="21">
        <v>3000</v>
      </c>
      <c r="O35" s="21">
        <v>57875</v>
      </c>
      <c r="P35" s="21">
        <v>28601</v>
      </c>
      <c r="Q35" s="21">
        <v>171718</v>
      </c>
      <c r="R35" s="21">
        <v>51583</v>
      </c>
      <c r="S35" s="21">
        <v>2033</v>
      </c>
      <c r="T35" s="21">
        <v>87428</v>
      </c>
      <c r="U35" s="21">
        <v>13922</v>
      </c>
      <c r="V35" s="21">
        <v>949</v>
      </c>
      <c r="W35" s="21">
        <v>234</v>
      </c>
      <c r="X35" s="21">
        <v>52061</v>
      </c>
      <c r="Y35" s="21">
        <v>5232</v>
      </c>
      <c r="Z35" s="21">
        <v>1124</v>
      </c>
      <c r="AA35" s="21">
        <v>1722</v>
      </c>
      <c r="AD35" s="251">
        <f t="shared" si="0"/>
        <v>929778</v>
      </c>
    </row>
    <row r="36" spans="1:32" s="10" customFormat="1" ht="20.100000000000001" customHeight="1" thickBot="1">
      <c r="A36" s="700"/>
      <c r="B36" s="14" t="s">
        <v>100</v>
      </c>
      <c r="C36" s="20">
        <v>956670</v>
      </c>
      <c r="D36" s="20">
        <v>941961</v>
      </c>
      <c r="E36" s="298">
        <v>1568</v>
      </c>
      <c r="F36" s="298">
        <v>1028</v>
      </c>
      <c r="G36" s="298">
        <v>34311</v>
      </c>
      <c r="H36" s="298">
        <v>10651</v>
      </c>
      <c r="I36" s="20">
        <v>206556</v>
      </c>
      <c r="J36" s="20">
        <v>63614</v>
      </c>
      <c r="K36" s="20">
        <v>57144</v>
      </c>
      <c r="L36" s="20">
        <v>7425</v>
      </c>
      <c r="M36" s="20">
        <v>34832</v>
      </c>
      <c r="N36" s="20">
        <v>1770</v>
      </c>
      <c r="O36" s="20">
        <v>59663</v>
      </c>
      <c r="P36" s="20">
        <v>25328</v>
      </c>
      <c r="Q36" s="20">
        <v>171180</v>
      </c>
      <c r="R36" s="20">
        <v>36232</v>
      </c>
      <c r="S36" s="20">
        <v>5797</v>
      </c>
      <c r="T36" s="20">
        <v>96352</v>
      </c>
      <c r="U36" s="20">
        <v>13241</v>
      </c>
      <c r="V36" s="20">
        <v>690</v>
      </c>
      <c r="W36" s="20">
        <v>131</v>
      </c>
      <c r="X36" s="20">
        <v>100225</v>
      </c>
      <c r="Y36" s="20">
        <v>11462</v>
      </c>
      <c r="Z36" s="20">
        <v>2761</v>
      </c>
      <c r="AA36" s="20">
        <v>14709</v>
      </c>
      <c r="AD36" s="251">
        <f t="shared" si="0"/>
        <v>956670</v>
      </c>
    </row>
    <row r="37" spans="1:32" s="10" customFormat="1" ht="13.15" customHeight="1">
      <c r="A37" s="242" t="s">
        <v>97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3"/>
      <c r="N37" s="211" t="s">
        <v>86</v>
      </c>
      <c r="O37" s="211"/>
      <c r="P37" s="211"/>
      <c r="Q37" s="18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D37" s="251"/>
    </row>
    <row r="38" spans="1:32" s="10" customFormat="1" ht="13.15" customHeight="1">
      <c r="A38" s="259" t="s">
        <v>360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16"/>
      <c r="N38" s="3" t="s">
        <v>361</v>
      </c>
      <c r="O38" s="212"/>
      <c r="P38" s="212"/>
      <c r="Q38" s="213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D38" s="251"/>
    </row>
    <row r="39" spans="1:32" s="10" customFormat="1" ht="13.15" customHeight="1">
      <c r="A39" s="691" t="s">
        <v>363</v>
      </c>
      <c r="B39" s="692"/>
      <c r="C39" s="692"/>
      <c r="D39" s="692"/>
      <c r="E39" s="692"/>
      <c r="F39" s="692"/>
      <c r="G39" s="692"/>
      <c r="H39" s="692"/>
      <c r="I39" s="692"/>
      <c r="J39" s="692"/>
      <c r="K39" s="692"/>
      <c r="L39" s="692"/>
      <c r="M39" s="692"/>
      <c r="N39" s="3" t="s">
        <v>362</v>
      </c>
      <c r="O39" s="212"/>
      <c r="P39" s="212"/>
      <c r="Q39" s="213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D39" s="251"/>
    </row>
    <row r="40" spans="1:32" s="130" customFormat="1" ht="12.6" customHeight="1"/>
    <row r="41" spans="1:32" s="130" customFormat="1" ht="12.6" customHeight="1"/>
    <row r="42" spans="1:32" s="130" customFormat="1" ht="21.95" customHeight="1"/>
    <row r="43" spans="1:32" s="129" customFormat="1" ht="21.95" customHeight="1">
      <c r="A43" s="127"/>
      <c r="B43" s="127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7"/>
      <c r="R43" s="128"/>
      <c r="S43" s="128"/>
      <c r="T43" s="128"/>
      <c r="U43" s="128"/>
      <c r="V43" s="128"/>
      <c r="W43" s="128"/>
      <c r="X43" s="128"/>
      <c r="Y43" s="128"/>
      <c r="Z43" s="128"/>
      <c r="AA43" s="128"/>
    </row>
    <row r="44" spans="1:32" s="129" customFormat="1" ht="21.95" customHeight="1">
      <c r="A44" s="127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7"/>
      <c r="R44" s="128"/>
      <c r="S44" s="128"/>
      <c r="T44" s="128"/>
      <c r="U44" s="128"/>
      <c r="V44" s="128"/>
      <c r="W44" s="128"/>
      <c r="X44" s="128"/>
      <c r="Y44" s="128"/>
      <c r="Z44" s="128"/>
      <c r="AA44" s="128"/>
    </row>
    <row r="45" spans="1:32" s="129" customFormat="1" ht="21.95" customHeight="1">
      <c r="A45" s="127"/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7"/>
      <c r="R45" s="128"/>
      <c r="S45" s="128"/>
      <c r="T45" s="128"/>
      <c r="U45" s="128"/>
      <c r="V45" s="128"/>
      <c r="W45" s="128"/>
      <c r="X45" s="128"/>
      <c r="Y45" s="128"/>
      <c r="Z45" s="128"/>
      <c r="AA45" s="128"/>
    </row>
    <row r="46" spans="1:32" s="129" customFormat="1" ht="21.95" customHeight="1">
      <c r="A46" s="127"/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7"/>
      <c r="R46" s="128"/>
      <c r="S46" s="128"/>
      <c r="T46" s="128"/>
      <c r="U46" s="128"/>
      <c r="V46" s="128"/>
      <c r="W46" s="128"/>
      <c r="X46" s="128"/>
      <c r="Y46" s="128"/>
      <c r="Z46" s="128"/>
      <c r="AA46" s="128"/>
    </row>
    <row r="47" spans="1:32" s="129" customFormat="1" ht="21.95" customHeight="1">
      <c r="A47" s="127"/>
      <c r="B47" s="127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7"/>
      <c r="R47" s="128"/>
      <c r="S47" s="128"/>
      <c r="T47" s="128"/>
      <c r="U47" s="128"/>
      <c r="V47" s="128"/>
      <c r="W47" s="128"/>
      <c r="X47" s="128"/>
      <c r="Y47" s="128"/>
      <c r="Z47" s="128"/>
      <c r="AA47" s="128"/>
    </row>
    <row r="48" spans="1:32" s="129" customFormat="1" ht="21.95" customHeight="1">
      <c r="A48" s="127"/>
      <c r="B48" s="127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7"/>
      <c r="R48" s="128"/>
      <c r="S48" s="128"/>
      <c r="T48" s="128"/>
      <c r="U48" s="128"/>
      <c r="V48" s="128"/>
      <c r="W48" s="128"/>
      <c r="X48" s="128"/>
      <c r="Y48" s="128"/>
      <c r="Z48" s="128"/>
      <c r="AA48" s="128"/>
    </row>
    <row r="49" spans="1:27" s="129" customFormat="1" ht="21.95" customHeight="1">
      <c r="A49" s="127"/>
      <c r="B49" s="127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7"/>
      <c r="R49" s="128"/>
      <c r="S49" s="128"/>
      <c r="T49" s="128"/>
      <c r="U49" s="128"/>
      <c r="V49" s="128"/>
      <c r="W49" s="128"/>
      <c r="X49" s="128"/>
      <c r="Y49" s="128"/>
      <c r="Z49" s="128"/>
      <c r="AA49" s="128"/>
    </row>
    <row r="50" spans="1:27" s="129" customFormat="1" ht="21.95" customHeight="1">
      <c r="A50" s="127"/>
      <c r="B50" s="127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7"/>
      <c r="R50" s="128"/>
      <c r="S50" s="128"/>
      <c r="T50" s="128"/>
      <c r="U50" s="128"/>
      <c r="V50" s="128"/>
      <c r="W50" s="128"/>
      <c r="X50" s="128"/>
      <c r="Y50" s="128"/>
      <c r="Z50" s="128"/>
      <c r="AA50" s="128"/>
    </row>
    <row r="51" spans="1:27" s="129" customFormat="1" ht="21.95" customHeight="1">
      <c r="A51" s="127"/>
      <c r="B51" s="127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7"/>
      <c r="R51" s="128"/>
      <c r="S51" s="128"/>
      <c r="T51" s="128"/>
      <c r="U51" s="128"/>
      <c r="V51" s="128"/>
      <c r="W51" s="128"/>
      <c r="X51" s="128"/>
      <c r="Y51" s="128"/>
      <c r="Z51" s="128"/>
      <c r="AA51" s="128"/>
    </row>
  </sheetData>
  <sheetProtection selectLockedCells="1" selectUnlockedCells="1"/>
  <mergeCells count="31">
    <mergeCell ref="A39:M39"/>
    <mergeCell ref="E5:H5"/>
    <mergeCell ref="K5:L5"/>
    <mergeCell ref="O5:S5"/>
    <mergeCell ref="A34:A36"/>
    <mergeCell ref="A28:A30"/>
    <mergeCell ref="A25:A27"/>
    <mergeCell ref="A13:A15"/>
    <mergeCell ref="A16:A18"/>
    <mergeCell ref="A19:A21"/>
    <mergeCell ref="A22:A24"/>
    <mergeCell ref="A10:A12"/>
    <mergeCell ref="A31:A33"/>
    <mergeCell ref="S7:S9"/>
    <mergeCell ref="M6:M7"/>
    <mergeCell ref="N6:N7"/>
    <mergeCell ref="D4:M4"/>
    <mergeCell ref="N4:Z4"/>
    <mergeCell ref="A2:M2"/>
    <mergeCell ref="N2:AA2"/>
    <mergeCell ref="AA5:AA7"/>
    <mergeCell ref="E6:F6"/>
    <mergeCell ref="G6:H6"/>
    <mergeCell ref="O6:P6"/>
    <mergeCell ref="Q6:S6"/>
    <mergeCell ref="V5:W6"/>
    <mergeCell ref="X5:Y6"/>
    <mergeCell ref="Z5:Z7"/>
    <mergeCell ref="K6:L6"/>
    <mergeCell ref="I5:J6"/>
    <mergeCell ref="T5:U6"/>
  </mergeCells>
  <phoneticPr fontId="19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notEqual" id="{762E71A7-AD17-4C9C-9EFA-A813B1F2FED5}">
            <xm:f>SUM('2-3'!$G6:$X6)</xm:f>
            <x14:dxf>
              <fill>
                <patternFill>
                  <bgColor rgb="FFFF0000"/>
                </patternFill>
              </fill>
            </x14:dxf>
          </x14:cfRule>
          <xm:sqref>C10:C36</xm:sqref>
        </x14:conditionalFormatting>
        <x14:conditionalFormatting xmlns:xm="http://schemas.microsoft.com/office/excel/2006/main">
          <x14:cfRule type="cellIs" priority="4" operator="equal" id="{F379B98E-E402-40AE-B1AE-96F7C82735D6}">
            <xm:f>SUM('2-3'!$G9:$X9)</xm:f>
            <x14:dxf>
              <font>
                <b/>
                <i val="0"/>
                <strike/>
              </font>
            </x14:dxf>
          </x14:cfRule>
          <xm:sqref>AD10:AD33</xm:sqref>
        </x14:conditionalFormatting>
        <x14:conditionalFormatting xmlns:xm="http://schemas.microsoft.com/office/excel/2006/main">
          <x14:cfRule type="cellIs" priority="17" operator="equal" id="{F379B98E-E402-40AE-B1AE-96F7C82735D6}">
            <xm:f>SUM('2-3'!$G30:$X30)</xm:f>
            <x14:dxf>
              <font>
                <b/>
                <i val="0"/>
                <strike/>
              </font>
            </x14:dxf>
          </x14:cfRule>
          <xm:sqref>AD34:AD36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工作表9">
    <tabColor theme="9" tint="0.79998168889431442"/>
  </sheetPr>
  <dimension ref="A1:AF59"/>
  <sheetViews>
    <sheetView showGridLines="0" view="pageBreakPreview" zoomScale="110" zoomScaleNormal="120" zoomScaleSheetLayoutView="110" workbookViewId="0">
      <pane xSplit="2" ySplit="9" topLeftCell="C10" activePane="bottomRight" state="frozen"/>
      <selection activeCell="A18" sqref="A18"/>
      <selection pane="topRight" activeCell="A18" sqref="A18"/>
      <selection pane="bottomLeft" activeCell="A18" sqref="A18"/>
      <selection pane="bottomRight" activeCell="P15" sqref="P15"/>
    </sheetView>
  </sheetViews>
  <sheetFormatPr defaultColWidth="10.625" defaultRowHeight="21.95" customHeight="1"/>
  <cols>
    <col min="1" max="1" width="9.375" style="17" customWidth="1"/>
    <col min="2" max="2" width="6.625" style="17" customWidth="1"/>
    <col min="3" max="4" width="7.375" style="16" customWidth="1"/>
    <col min="5" max="5" width="6.875" style="16" customWidth="1"/>
    <col min="6" max="6" width="6.125" style="16" customWidth="1"/>
    <col min="7" max="7" width="6.875" style="16" customWidth="1"/>
    <col min="8" max="8" width="6.125" style="16" customWidth="1"/>
    <col min="9" max="9" width="6.875" style="16" customWidth="1"/>
    <col min="10" max="10" width="6.375" style="16" customWidth="1"/>
    <col min="11" max="11" width="6.875" style="16" customWidth="1"/>
    <col min="12" max="12" width="6.125" style="16" customWidth="1"/>
    <col min="13" max="13" width="6.875" style="16" customWidth="1"/>
    <col min="14" max="14" width="6.125" style="16" customWidth="1"/>
    <col min="15" max="15" width="7.125" style="16" customWidth="1"/>
    <col min="16" max="16" width="6.625" style="16" customWidth="1"/>
    <col min="17" max="17" width="7.125" style="17" customWidth="1"/>
    <col min="18" max="19" width="6.625" style="16" customWidth="1"/>
    <col min="20" max="20" width="6.875" style="16" customWidth="1"/>
    <col min="21" max="21" width="6.125" style="16" customWidth="1"/>
    <col min="22" max="22" width="7.125" style="16" customWidth="1"/>
    <col min="23" max="23" width="6.125" style="16" customWidth="1"/>
    <col min="24" max="24" width="6.875" style="16" customWidth="1"/>
    <col min="25" max="25" width="6.125" style="16" customWidth="1"/>
    <col min="26" max="26" width="4.875" style="16" customWidth="1"/>
    <col min="27" max="27" width="5.625" style="16" customWidth="1"/>
    <col min="28" max="28" width="4.25" style="19" customWidth="1"/>
    <col min="29" max="29" width="4.5" style="19" customWidth="1"/>
    <col min="30" max="30" width="11.25" style="19" hidden="1" customWidth="1"/>
    <col min="31" max="31" width="5.875" style="19" customWidth="1"/>
    <col min="32" max="16384" width="10.625" style="19"/>
  </cols>
  <sheetData>
    <row r="1" spans="1:32" s="127" customFormat="1" ht="18" customHeight="1">
      <c r="A1" s="126" t="s">
        <v>270</v>
      </c>
      <c r="B1" s="126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AA1" s="263" t="s">
        <v>0</v>
      </c>
      <c r="AB1" s="262"/>
    </row>
    <row r="2" spans="1:32" s="193" customFormat="1" ht="27.95" customHeight="1">
      <c r="A2" s="713" t="s">
        <v>276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 t="s">
        <v>426</v>
      </c>
      <c r="O2" s="678"/>
      <c r="P2" s="678"/>
      <c r="Q2" s="678"/>
      <c r="R2" s="678"/>
      <c r="S2" s="678"/>
      <c r="T2" s="678"/>
      <c r="U2" s="678"/>
      <c r="V2" s="678"/>
      <c r="W2" s="678"/>
      <c r="X2" s="678"/>
      <c r="Y2" s="678"/>
      <c r="Z2" s="678"/>
      <c r="AA2" s="678"/>
      <c r="AB2" s="192"/>
      <c r="AC2" s="192"/>
    </row>
    <row r="3" spans="1:32" s="10" customFormat="1" ht="14.1" customHeight="1" thickBot="1">
      <c r="A3" s="13"/>
      <c r="B3" s="13"/>
      <c r="C3" s="210"/>
      <c r="D3" s="210"/>
      <c r="E3" s="210"/>
      <c r="F3" s="210"/>
      <c r="G3" s="210"/>
      <c r="H3" s="210"/>
      <c r="I3" s="210"/>
      <c r="J3" s="211"/>
      <c r="K3" s="210"/>
      <c r="L3" s="20"/>
      <c r="M3" s="20" t="s">
        <v>101</v>
      </c>
      <c r="N3" s="211"/>
      <c r="O3" s="212"/>
      <c r="P3" s="211"/>
      <c r="Q3" s="213"/>
      <c r="R3" s="212"/>
      <c r="S3" s="212"/>
      <c r="T3" s="212"/>
      <c r="U3" s="212"/>
      <c r="V3" s="212"/>
      <c r="W3" s="212"/>
      <c r="X3" s="212"/>
      <c r="Y3" s="211"/>
      <c r="Z3" s="212"/>
      <c r="AA3" s="214" t="s">
        <v>118</v>
      </c>
      <c r="AB3" s="212"/>
    </row>
    <row r="4" spans="1:32" s="10" customFormat="1" ht="12.95" customHeight="1">
      <c r="A4" s="28"/>
      <c r="B4" s="27"/>
      <c r="C4" s="26"/>
      <c r="D4" s="675" t="s">
        <v>95</v>
      </c>
      <c r="E4" s="676"/>
      <c r="F4" s="676"/>
      <c r="G4" s="676"/>
      <c r="H4" s="676"/>
      <c r="I4" s="676"/>
      <c r="J4" s="676"/>
      <c r="K4" s="676"/>
      <c r="L4" s="676"/>
      <c r="M4" s="676"/>
      <c r="N4" s="676" t="s">
        <v>119</v>
      </c>
      <c r="O4" s="676"/>
      <c r="P4" s="676"/>
      <c r="Q4" s="676"/>
      <c r="R4" s="676"/>
      <c r="S4" s="676"/>
      <c r="T4" s="676"/>
      <c r="U4" s="676"/>
      <c r="V4" s="676"/>
      <c r="W4" s="676"/>
      <c r="X4" s="676"/>
      <c r="Y4" s="676"/>
      <c r="Z4" s="677"/>
      <c r="AA4" s="215"/>
      <c r="AB4" s="216"/>
      <c r="AC4" s="48"/>
      <c r="AF4" s="227"/>
    </row>
    <row r="5" spans="1:32" s="10" customFormat="1" ht="12.95" customHeight="1">
      <c r="B5" s="244"/>
      <c r="C5" s="217"/>
      <c r="D5" s="218"/>
      <c r="E5" s="693" t="s">
        <v>272</v>
      </c>
      <c r="F5" s="694"/>
      <c r="G5" s="694"/>
      <c r="H5" s="695"/>
      <c r="I5" s="683" t="s">
        <v>251</v>
      </c>
      <c r="J5" s="684"/>
      <c r="K5" s="696" t="s">
        <v>277</v>
      </c>
      <c r="L5" s="697"/>
      <c r="M5" s="270" t="s">
        <v>293</v>
      </c>
      <c r="N5" s="245" t="s">
        <v>122</v>
      </c>
      <c r="O5" s="698" t="s">
        <v>274</v>
      </c>
      <c r="P5" s="694"/>
      <c r="Q5" s="694"/>
      <c r="R5" s="694"/>
      <c r="S5" s="695"/>
      <c r="T5" s="683" t="s">
        <v>252</v>
      </c>
      <c r="U5" s="684"/>
      <c r="V5" s="683" t="s">
        <v>253</v>
      </c>
      <c r="W5" s="684"/>
      <c r="X5" s="683" t="s">
        <v>256</v>
      </c>
      <c r="Y5" s="684"/>
      <c r="Z5" s="687" t="s">
        <v>96</v>
      </c>
      <c r="AA5" s="679" t="s">
        <v>254</v>
      </c>
      <c r="AC5" s="30"/>
      <c r="AD5" s="227"/>
    </row>
    <row r="6" spans="1:32" s="10" customFormat="1" ht="24.95" customHeight="1">
      <c r="A6" s="246" t="s">
        <v>257</v>
      </c>
      <c r="B6" s="247" t="s">
        <v>275</v>
      </c>
      <c r="C6" s="49" t="s">
        <v>258</v>
      </c>
      <c r="D6" s="49" t="s">
        <v>259</v>
      </c>
      <c r="E6" s="680" t="s">
        <v>324</v>
      </c>
      <c r="F6" s="681"/>
      <c r="G6" s="680" t="s">
        <v>325</v>
      </c>
      <c r="H6" s="681"/>
      <c r="I6" s="685"/>
      <c r="J6" s="686"/>
      <c r="K6" s="689" t="s">
        <v>326</v>
      </c>
      <c r="L6" s="690"/>
      <c r="M6" s="705" t="s">
        <v>405</v>
      </c>
      <c r="N6" s="684" t="s">
        <v>404</v>
      </c>
      <c r="O6" s="680" t="s">
        <v>327</v>
      </c>
      <c r="P6" s="681"/>
      <c r="Q6" s="680" t="s">
        <v>328</v>
      </c>
      <c r="R6" s="682"/>
      <c r="S6" s="681"/>
      <c r="T6" s="685"/>
      <c r="U6" s="686"/>
      <c r="V6" s="685"/>
      <c r="W6" s="686"/>
      <c r="X6" s="685"/>
      <c r="Y6" s="686"/>
      <c r="Z6" s="688"/>
      <c r="AA6" s="679"/>
      <c r="AC6" s="30"/>
      <c r="AD6" s="227"/>
    </row>
    <row r="7" spans="1:32" s="10" customFormat="1" ht="45" customHeight="1">
      <c r="A7" s="33"/>
      <c r="B7" s="219"/>
      <c r="C7" s="31"/>
      <c r="D7" s="31"/>
      <c r="E7" s="220" t="s">
        <v>255</v>
      </c>
      <c r="F7" s="220" t="s">
        <v>94</v>
      </c>
      <c r="G7" s="220" t="s">
        <v>93</v>
      </c>
      <c r="H7" s="220" t="s">
        <v>94</v>
      </c>
      <c r="I7" s="220" t="s">
        <v>93</v>
      </c>
      <c r="J7" s="220" t="s">
        <v>94</v>
      </c>
      <c r="K7" s="220" t="s">
        <v>93</v>
      </c>
      <c r="L7" s="220" t="s">
        <v>94</v>
      </c>
      <c r="M7" s="706"/>
      <c r="N7" s="707"/>
      <c r="O7" s="220" t="s">
        <v>93</v>
      </c>
      <c r="P7" s="220" t="s">
        <v>94</v>
      </c>
      <c r="Q7" s="220" t="s">
        <v>93</v>
      </c>
      <c r="R7" s="220" t="s">
        <v>94</v>
      </c>
      <c r="S7" s="702" t="s">
        <v>406</v>
      </c>
      <c r="T7" s="220" t="s">
        <v>93</v>
      </c>
      <c r="U7" s="220" t="s">
        <v>94</v>
      </c>
      <c r="V7" s="220" t="s">
        <v>93</v>
      </c>
      <c r="W7" s="220" t="s">
        <v>94</v>
      </c>
      <c r="X7" s="220" t="s">
        <v>93</v>
      </c>
      <c r="Y7" s="220" t="s">
        <v>94</v>
      </c>
      <c r="Z7" s="688"/>
      <c r="AA7" s="679"/>
      <c r="AC7" s="30"/>
      <c r="AD7" s="227"/>
    </row>
    <row r="8" spans="1:32" s="10" customFormat="1" ht="12.95" customHeight="1">
      <c r="A8" s="699" t="s">
        <v>102</v>
      </c>
      <c r="B8" s="219"/>
      <c r="C8" s="31"/>
      <c r="D8" s="31"/>
      <c r="E8" s="217"/>
      <c r="F8" s="217"/>
      <c r="G8" s="217"/>
      <c r="H8" s="217"/>
      <c r="I8" s="217"/>
      <c r="J8" s="217"/>
      <c r="K8" s="217"/>
      <c r="L8" s="217"/>
      <c r="M8" s="32" t="s">
        <v>255</v>
      </c>
      <c r="N8" s="32" t="s">
        <v>94</v>
      </c>
      <c r="O8" s="217"/>
      <c r="P8" s="217"/>
      <c r="Q8" s="217"/>
      <c r="R8" s="217"/>
      <c r="S8" s="703"/>
      <c r="T8" s="217"/>
      <c r="U8" s="217"/>
      <c r="V8" s="217"/>
      <c r="W8" s="217"/>
      <c r="X8" s="217"/>
      <c r="Y8" s="217"/>
      <c r="Z8" s="252"/>
      <c r="AA8" s="221"/>
      <c r="AC8" s="30"/>
      <c r="AD8" s="227"/>
    </row>
    <row r="9" spans="1:32" s="10" customFormat="1" ht="24.95" customHeight="1" thickBot="1">
      <c r="A9" s="711"/>
      <c r="B9" s="25" t="s">
        <v>37</v>
      </c>
      <c r="C9" s="223" t="s">
        <v>38</v>
      </c>
      <c r="D9" s="223" t="s">
        <v>14</v>
      </c>
      <c r="E9" s="253" t="s">
        <v>72</v>
      </c>
      <c r="F9" s="254" t="s">
        <v>260</v>
      </c>
      <c r="G9" s="253" t="s">
        <v>72</v>
      </c>
      <c r="H9" s="254" t="s">
        <v>260</v>
      </c>
      <c r="I9" s="253" t="s">
        <v>72</v>
      </c>
      <c r="J9" s="254" t="s">
        <v>260</v>
      </c>
      <c r="K9" s="253" t="s">
        <v>72</v>
      </c>
      <c r="L9" s="254" t="s">
        <v>260</v>
      </c>
      <c r="M9" s="224" t="s">
        <v>72</v>
      </c>
      <c r="N9" s="255" t="s">
        <v>260</v>
      </c>
      <c r="O9" s="253" t="s">
        <v>72</v>
      </c>
      <c r="P9" s="253" t="s">
        <v>260</v>
      </c>
      <c r="Q9" s="253" t="s">
        <v>72</v>
      </c>
      <c r="R9" s="253" t="s">
        <v>260</v>
      </c>
      <c r="S9" s="704"/>
      <c r="T9" s="253" t="s">
        <v>72</v>
      </c>
      <c r="U9" s="254" t="s">
        <v>260</v>
      </c>
      <c r="V9" s="253" t="s">
        <v>72</v>
      </c>
      <c r="W9" s="254" t="s">
        <v>260</v>
      </c>
      <c r="X9" s="253" t="s">
        <v>72</v>
      </c>
      <c r="Y9" s="254" t="s">
        <v>260</v>
      </c>
      <c r="Z9" s="224" t="s">
        <v>74</v>
      </c>
      <c r="AA9" s="225" t="s">
        <v>73</v>
      </c>
      <c r="AC9" s="30"/>
      <c r="AD9" s="227"/>
    </row>
    <row r="10" spans="1:32" s="10" customFormat="1" ht="15.95" customHeight="1">
      <c r="A10" s="712" t="s">
        <v>403</v>
      </c>
      <c r="B10" s="14" t="s">
        <v>98</v>
      </c>
      <c r="C10" s="299">
        <f>SUM(D10,AA10)</f>
        <v>1914465</v>
      </c>
      <c r="D10" s="299">
        <f>SUM(E10:Z10)</f>
        <v>1899064</v>
      </c>
      <c r="E10" s="248">
        <f>SUM(E13,E16,E19,E22,E25,E28,E31,E34,E37,E40,E43)</f>
        <v>7086</v>
      </c>
      <c r="F10" s="248">
        <f>SUM(F13,F16,F19,F22,F25,F28,F31,F34,F37,F40,F43)</f>
        <v>3850</v>
      </c>
      <c r="G10" s="248">
        <f t="shared" ref="G10:AA12" si="0">SUM(G13,G16,G19,G22,G25,G28,G31,G34,G37,G40,G43)</f>
        <v>97089</v>
      </c>
      <c r="H10" s="248">
        <f t="shared" si="0"/>
        <v>26853</v>
      </c>
      <c r="I10" s="248">
        <f t="shared" si="0"/>
        <v>418937</v>
      </c>
      <c r="J10" s="248">
        <f t="shared" si="0"/>
        <v>140573</v>
      </c>
      <c r="K10" s="248">
        <f t="shared" si="0"/>
        <v>112454</v>
      </c>
      <c r="L10" s="248">
        <f t="shared" si="0"/>
        <v>16815</v>
      </c>
      <c r="M10" s="248">
        <f>SUM(M13,M16,M19,M22,M25,M28,M31,M34,M37,M40,M43)</f>
        <v>78036</v>
      </c>
      <c r="N10" s="248">
        <f t="shared" si="0"/>
        <v>4772</v>
      </c>
      <c r="O10" s="248">
        <f t="shared" si="0"/>
        <v>118413</v>
      </c>
      <c r="P10" s="248">
        <f t="shared" si="0"/>
        <v>53094</v>
      </c>
      <c r="Q10" s="248">
        <f t="shared" si="0"/>
        <v>346330</v>
      </c>
      <c r="R10" s="248">
        <f t="shared" si="0"/>
        <v>85098</v>
      </c>
      <c r="S10" s="248">
        <f t="shared" si="0"/>
        <v>7768</v>
      </c>
      <c r="T10" s="248">
        <f t="shared" si="0"/>
        <v>183489</v>
      </c>
      <c r="U10" s="248">
        <f t="shared" si="0"/>
        <v>27092</v>
      </c>
      <c r="V10" s="248">
        <f t="shared" si="0"/>
        <v>1621</v>
      </c>
      <c r="W10" s="248">
        <f t="shared" si="0"/>
        <v>368</v>
      </c>
      <c r="X10" s="248">
        <f t="shared" si="0"/>
        <v>149377</v>
      </c>
      <c r="Y10" s="248">
        <f t="shared" si="0"/>
        <v>16296</v>
      </c>
      <c r="Z10" s="248">
        <f t="shared" si="0"/>
        <v>3653</v>
      </c>
      <c r="AA10" s="248">
        <f t="shared" si="0"/>
        <v>15401</v>
      </c>
      <c r="AC10" s="30"/>
      <c r="AD10" s="251">
        <f>C10</f>
        <v>1914465</v>
      </c>
    </row>
    <row r="11" spans="1:32" s="10" customFormat="1" ht="15.95" customHeight="1">
      <c r="A11" s="699"/>
      <c r="B11" s="14" t="s">
        <v>99</v>
      </c>
      <c r="C11" s="299">
        <f>SUM(D11,AA11)</f>
        <v>941910</v>
      </c>
      <c r="D11" s="299">
        <f>SUM(E11:Z11)</f>
        <v>940341</v>
      </c>
      <c r="E11" s="248">
        <f>SUM(E14,E17,E20,E23,E26,E29,E32,E35,E38,E41,E44)</f>
        <v>5402</v>
      </c>
      <c r="F11" s="248">
        <f t="shared" ref="F11:T12" si="1">SUM(F14,F17,F20,F23,F26,F29,F32,F35,F38,F41,F44)</f>
        <v>2773</v>
      </c>
      <c r="G11" s="248">
        <f t="shared" si="1"/>
        <v>60251</v>
      </c>
      <c r="H11" s="248">
        <f t="shared" si="1"/>
        <v>15561</v>
      </c>
      <c r="I11" s="248">
        <f t="shared" si="1"/>
        <v>199902</v>
      </c>
      <c r="J11" s="248">
        <f t="shared" si="1"/>
        <v>76669</v>
      </c>
      <c r="K11" s="248">
        <f t="shared" si="1"/>
        <v>54914</v>
      </c>
      <c r="L11" s="248">
        <f t="shared" si="1"/>
        <v>9324</v>
      </c>
      <c r="M11" s="248">
        <f t="shared" si="1"/>
        <v>42987</v>
      </c>
      <c r="N11" s="248">
        <f t="shared" si="1"/>
        <v>2991</v>
      </c>
      <c r="O11" s="248">
        <f t="shared" si="1"/>
        <v>57972</v>
      </c>
      <c r="P11" s="248">
        <f t="shared" si="1"/>
        <v>28193</v>
      </c>
      <c r="Q11" s="248">
        <f t="shared" si="1"/>
        <v>173350</v>
      </c>
      <c r="R11" s="248">
        <f t="shared" si="1"/>
        <v>50288</v>
      </c>
      <c r="S11" s="248">
        <f t="shared" si="1"/>
        <v>2009</v>
      </c>
      <c r="T11" s="248">
        <f t="shared" si="1"/>
        <v>86699</v>
      </c>
      <c r="U11" s="248">
        <f t="shared" si="0"/>
        <v>13695</v>
      </c>
      <c r="V11" s="248">
        <f t="shared" si="0"/>
        <v>917</v>
      </c>
      <c r="W11" s="248">
        <f t="shared" si="0"/>
        <v>233</v>
      </c>
      <c r="X11" s="248">
        <f t="shared" si="0"/>
        <v>50193</v>
      </c>
      <c r="Y11" s="248">
        <f t="shared" si="0"/>
        <v>4997</v>
      </c>
      <c r="Z11" s="248">
        <f t="shared" si="0"/>
        <v>1021</v>
      </c>
      <c r="AA11" s="248">
        <f t="shared" si="0"/>
        <v>1569</v>
      </c>
      <c r="AD11" s="251">
        <f t="shared" ref="AD11:AD45" si="2">C11</f>
        <v>941910</v>
      </c>
    </row>
    <row r="12" spans="1:32" s="10" customFormat="1" ht="15.95" customHeight="1">
      <c r="A12" s="699"/>
      <c r="B12" s="14" t="s">
        <v>100</v>
      </c>
      <c r="C12" s="299">
        <f>SUM(D12,AA12)</f>
        <v>972555</v>
      </c>
      <c r="D12" s="299">
        <f>SUM(E12:Z12)</f>
        <v>958723</v>
      </c>
      <c r="E12" s="248">
        <f>SUM(E15,E18,E21,E24,E27,E30,E33,E36,E39,E42,E45)</f>
        <v>1684</v>
      </c>
      <c r="F12" s="248">
        <f t="shared" si="1"/>
        <v>1077</v>
      </c>
      <c r="G12" s="248">
        <f t="shared" si="1"/>
        <v>36838</v>
      </c>
      <c r="H12" s="248">
        <f t="shared" si="1"/>
        <v>11292</v>
      </c>
      <c r="I12" s="248">
        <f t="shared" si="1"/>
        <v>219035</v>
      </c>
      <c r="J12" s="248">
        <f t="shared" si="1"/>
        <v>63904</v>
      </c>
      <c r="K12" s="248">
        <f t="shared" si="1"/>
        <v>57540</v>
      </c>
      <c r="L12" s="248">
        <f t="shared" si="1"/>
        <v>7491</v>
      </c>
      <c r="M12" s="248">
        <f t="shared" si="1"/>
        <v>35049</v>
      </c>
      <c r="N12" s="248">
        <f t="shared" si="1"/>
        <v>1781</v>
      </c>
      <c r="O12" s="248">
        <f t="shared" si="1"/>
        <v>60441</v>
      </c>
      <c r="P12" s="248">
        <f t="shared" si="1"/>
        <v>24901</v>
      </c>
      <c r="Q12" s="248">
        <f t="shared" si="1"/>
        <v>172980</v>
      </c>
      <c r="R12" s="248">
        <f t="shared" si="1"/>
        <v>34810</v>
      </c>
      <c r="S12" s="248">
        <f t="shared" si="1"/>
        <v>5759</v>
      </c>
      <c r="T12" s="248">
        <f t="shared" si="1"/>
        <v>96790</v>
      </c>
      <c r="U12" s="248">
        <f t="shared" si="0"/>
        <v>13397</v>
      </c>
      <c r="V12" s="248">
        <f t="shared" si="0"/>
        <v>704</v>
      </c>
      <c r="W12" s="248">
        <f t="shared" si="0"/>
        <v>135</v>
      </c>
      <c r="X12" s="248">
        <f t="shared" si="0"/>
        <v>99184</v>
      </c>
      <c r="Y12" s="248">
        <f t="shared" si="0"/>
        <v>11299</v>
      </c>
      <c r="Z12" s="248">
        <f t="shared" si="0"/>
        <v>2632</v>
      </c>
      <c r="AA12" s="248">
        <f t="shared" si="0"/>
        <v>13832</v>
      </c>
      <c r="AD12" s="251">
        <f t="shared" si="2"/>
        <v>972555</v>
      </c>
    </row>
    <row r="13" spans="1:32" s="10" customFormat="1" ht="15.95" customHeight="1">
      <c r="A13" s="709" t="s">
        <v>261</v>
      </c>
      <c r="B13" s="14" t="s">
        <v>98</v>
      </c>
      <c r="C13" s="299">
        <f>SUM(D13,AA13)</f>
        <v>131072</v>
      </c>
      <c r="D13" s="299">
        <f>SUM(E13:Z13)</f>
        <v>131066</v>
      </c>
      <c r="E13" s="248">
        <v>0</v>
      </c>
      <c r="F13" s="248">
        <v>0</v>
      </c>
      <c r="G13" s="248">
        <v>0</v>
      </c>
      <c r="H13" s="248">
        <v>0</v>
      </c>
      <c r="I13" s="248">
        <v>0</v>
      </c>
      <c r="J13" s="248">
        <v>34341</v>
      </c>
      <c r="K13" s="248">
        <v>0</v>
      </c>
      <c r="L13" s="248">
        <v>845</v>
      </c>
      <c r="M13" s="248">
        <v>0</v>
      </c>
      <c r="N13" s="248">
        <v>43</v>
      </c>
      <c r="O13" s="248">
        <v>1443</v>
      </c>
      <c r="P13" s="248">
        <v>33479</v>
      </c>
      <c r="Q13" s="248">
        <v>5097</v>
      </c>
      <c r="R13" s="248">
        <v>38973</v>
      </c>
      <c r="S13" s="248">
        <v>5077</v>
      </c>
      <c r="T13" s="248">
        <v>2458</v>
      </c>
      <c r="U13" s="248">
        <v>7314</v>
      </c>
      <c r="V13" s="248">
        <v>0</v>
      </c>
      <c r="W13" s="248">
        <v>0</v>
      </c>
      <c r="X13" s="248">
        <v>125</v>
      </c>
      <c r="Y13" s="248">
        <v>1870</v>
      </c>
      <c r="Z13" s="248">
        <v>1</v>
      </c>
      <c r="AA13" s="248">
        <v>6</v>
      </c>
      <c r="AD13" s="251">
        <f t="shared" si="2"/>
        <v>131072</v>
      </c>
    </row>
    <row r="14" spans="1:32" s="10" customFormat="1" ht="15.95" customHeight="1">
      <c r="A14" s="709"/>
      <c r="B14" s="14" t="s">
        <v>99</v>
      </c>
      <c r="C14" s="299">
        <f t="shared" ref="C14:C45" si="3">SUM(D14,AA14)</f>
        <v>68558</v>
      </c>
      <c r="D14" s="299">
        <f>SUM(E14:Z14)</f>
        <v>68555</v>
      </c>
      <c r="E14" s="249">
        <v>0</v>
      </c>
      <c r="F14" s="250">
        <v>0</v>
      </c>
      <c r="G14" s="250">
        <v>0</v>
      </c>
      <c r="H14" s="250">
        <v>0</v>
      </c>
      <c r="I14" s="250">
        <v>0</v>
      </c>
      <c r="J14" s="249">
        <v>17463</v>
      </c>
      <c r="K14" s="250">
        <v>0</v>
      </c>
      <c r="L14" s="249">
        <v>508</v>
      </c>
      <c r="M14" s="250">
        <v>0</v>
      </c>
      <c r="N14" s="249">
        <v>11</v>
      </c>
      <c r="O14" s="249">
        <v>796</v>
      </c>
      <c r="P14" s="249">
        <v>17315</v>
      </c>
      <c r="Q14" s="249">
        <v>3152</v>
      </c>
      <c r="R14" s="249">
        <v>22061</v>
      </c>
      <c r="S14" s="249">
        <v>1011</v>
      </c>
      <c r="T14" s="249">
        <v>1366</v>
      </c>
      <c r="U14" s="249">
        <v>3831</v>
      </c>
      <c r="V14" s="249">
        <v>0</v>
      </c>
      <c r="W14" s="249">
        <v>0</v>
      </c>
      <c r="X14" s="249">
        <v>74</v>
      </c>
      <c r="Y14" s="249">
        <v>966</v>
      </c>
      <c r="Z14" s="249">
        <v>1</v>
      </c>
      <c r="AA14" s="249">
        <v>3</v>
      </c>
      <c r="AD14" s="251">
        <f t="shared" si="2"/>
        <v>68558</v>
      </c>
    </row>
    <row r="15" spans="1:32" s="10" customFormat="1" ht="15.95" customHeight="1">
      <c r="A15" s="709"/>
      <c r="B15" s="14" t="s">
        <v>100</v>
      </c>
      <c r="C15" s="299">
        <f>SUM(D15,AA15)</f>
        <v>62514</v>
      </c>
      <c r="D15" s="299">
        <f t="shared" ref="D15:D44" si="4">SUM(E15:Z15)</f>
        <v>62511</v>
      </c>
      <c r="E15" s="249">
        <v>0</v>
      </c>
      <c r="F15" s="249">
        <v>0</v>
      </c>
      <c r="G15" s="249">
        <v>0</v>
      </c>
      <c r="H15" s="249">
        <v>0</v>
      </c>
      <c r="I15" s="249">
        <v>0</v>
      </c>
      <c r="J15" s="249">
        <v>16878</v>
      </c>
      <c r="K15" s="249">
        <v>0</v>
      </c>
      <c r="L15" s="249">
        <v>337</v>
      </c>
      <c r="M15" s="249">
        <v>0</v>
      </c>
      <c r="N15" s="249">
        <v>32</v>
      </c>
      <c r="O15" s="249">
        <v>647</v>
      </c>
      <c r="P15" s="249">
        <v>16164</v>
      </c>
      <c r="Q15" s="249">
        <v>1945</v>
      </c>
      <c r="R15" s="249">
        <v>16912</v>
      </c>
      <c r="S15" s="249">
        <v>4066</v>
      </c>
      <c r="T15" s="249">
        <v>1092</v>
      </c>
      <c r="U15" s="249">
        <v>3483</v>
      </c>
      <c r="V15" s="249">
        <v>0</v>
      </c>
      <c r="W15" s="249">
        <v>0</v>
      </c>
      <c r="X15" s="249">
        <v>51</v>
      </c>
      <c r="Y15" s="249">
        <v>904</v>
      </c>
      <c r="Z15" s="249">
        <v>0</v>
      </c>
      <c r="AA15" s="249">
        <v>3</v>
      </c>
      <c r="AD15" s="251">
        <f t="shared" si="2"/>
        <v>62514</v>
      </c>
    </row>
    <row r="16" spans="1:32" s="10" customFormat="1" ht="15.95" customHeight="1">
      <c r="A16" s="709" t="s">
        <v>278</v>
      </c>
      <c r="B16" s="14" t="s">
        <v>98</v>
      </c>
      <c r="C16" s="299">
        <f t="shared" si="3"/>
        <v>152331</v>
      </c>
      <c r="D16" s="299">
        <f t="shared" si="4"/>
        <v>152331</v>
      </c>
      <c r="E16" s="248">
        <v>0</v>
      </c>
      <c r="F16" s="248">
        <v>51</v>
      </c>
      <c r="G16" s="248">
        <v>1003</v>
      </c>
      <c r="H16" s="248">
        <v>6457</v>
      </c>
      <c r="I16" s="248">
        <v>41666</v>
      </c>
      <c r="J16" s="248">
        <v>64751</v>
      </c>
      <c r="K16" s="248">
        <v>2020</v>
      </c>
      <c r="L16" s="248">
        <v>1717</v>
      </c>
      <c r="M16" s="248">
        <v>3254</v>
      </c>
      <c r="N16" s="248">
        <v>67</v>
      </c>
      <c r="O16" s="248">
        <v>3205</v>
      </c>
      <c r="P16" s="248">
        <v>1667</v>
      </c>
      <c r="Q16" s="248">
        <v>16420</v>
      </c>
      <c r="R16" s="248">
        <v>6365</v>
      </c>
      <c r="S16" s="248">
        <v>1309</v>
      </c>
      <c r="T16" s="248">
        <v>1801</v>
      </c>
      <c r="U16" s="248">
        <v>433</v>
      </c>
      <c r="V16" s="248">
        <v>0</v>
      </c>
      <c r="W16" s="248">
        <v>0</v>
      </c>
      <c r="X16" s="248">
        <v>36</v>
      </c>
      <c r="Y16" s="248">
        <v>106</v>
      </c>
      <c r="Z16" s="248">
        <v>3</v>
      </c>
      <c r="AA16" s="248">
        <v>0</v>
      </c>
      <c r="AD16" s="251">
        <f t="shared" si="2"/>
        <v>152331</v>
      </c>
    </row>
    <row r="17" spans="1:30" s="10" customFormat="1" ht="15.95" customHeight="1">
      <c r="A17" s="709"/>
      <c r="B17" s="14" t="s">
        <v>99</v>
      </c>
      <c r="C17" s="299">
        <f t="shared" si="3"/>
        <v>78951</v>
      </c>
      <c r="D17" s="299">
        <f t="shared" si="4"/>
        <v>78951</v>
      </c>
      <c r="E17" s="249">
        <v>0</v>
      </c>
      <c r="F17" s="249">
        <v>40</v>
      </c>
      <c r="G17" s="249">
        <v>600</v>
      </c>
      <c r="H17" s="249">
        <v>4074</v>
      </c>
      <c r="I17" s="249">
        <v>17944</v>
      </c>
      <c r="J17" s="249">
        <v>34545</v>
      </c>
      <c r="K17" s="249">
        <v>1304</v>
      </c>
      <c r="L17" s="249">
        <v>939</v>
      </c>
      <c r="M17" s="249">
        <v>443</v>
      </c>
      <c r="N17" s="249">
        <v>23</v>
      </c>
      <c r="O17" s="249">
        <v>1853</v>
      </c>
      <c r="P17" s="249">
        <v>984</v>
      </c>
      <c r="Q17" s="249">
        <v>10231</v>
      </c>
      <c r="R17" s="249">
        <v>4306</v>
      </c>
      <c r="S17" s="249">
        <v>334</v>
      </c>
      <c r="T17" s="249">
        <v>1046</v>
      </c>
      <c r="U17" s="249">
        <v>207</v>
      </c>
      <c r="V17" s="249">
        <v>0</v>
      </c>
      <c r="W17" s="249">
        <v>0</v>
      </c>
      <c r="X17" s="249">
        <v>21</v>
      </c>
      <c r="Y17" s="249">
        <v>54</v>
      </c>
      <c r="Z17" s="249">
        <v>3</v>
      </c>
      <c r="AA17" s="249">
        <v>0</v>
      </c>
      <c r="AD17" s="251">
        <f t="shared" si="2"/>
        <v>78951</v>
      </c>
    </row>
    <row r="18" spans="1:30" s="10" customFormat="1" ht="15.95" customHeight="1">
      <c r="A18" s="709"/>
      <c r="B18" s="14" t="s">
        <v>100</v>
      </c>
      <c r="C18" s="299">
        <f t="shared" si="3"/>
        <v>73380</v>
      </c>
      <c r="D18" s="299">
        <f t="shared" si="4"/>
        <v>73380</v>
      </c>
      <c r="E18" s="249">
        <v>0</v>
      </c>
      <c r="F18" s="249">
        <v>11</v>
      </c>
      <c r="G18" s="249">
        <v>403</v>
      </c>
      <c r="H18" s="249">
        <v>2383</v>
      </c>
      <c r="I18" s="249">
        <v>23722</v>
      </c>
      <c r="J18" s="249">
        <v>30206</v>
      </c>
      <c r="K18" s="249">
        <v>716</v>
      </c>
      <c r="L18" s="249">
        <v>778</v>
      </c>
      <c r="M18" s="249">
        <v>2811</v>
      </c>
      <c r="N18" s="249">
        <v>44</v>
      </c>
      <c r="O18" s="249">
        <v>1352</v>
      </c>
      <c r="P18" s="249">
        <v>683</v>
      </c>
      <c r="Q18" s="249">
        <v>6189</v>
      </c>
      <c r="R18" s="249">
        <v>2059</v>
      </c>
      <c r="S18" s="249">
        <v>975</v>
      </c>
      <c r="T18" s="249">
        <v>755</v>
      </c>
      <c r="U18" s="249">
        <v>226</v>
      </c>
      <c r="V18" s="249">
        <v>0</v>
      </c>
      <c r="W18" s="249">
        <v>0</v>
      </c>
      <c r="X18" s="249">
        <v>15</v>
      </c>
      <c r="Y18" s="249">
        <v>52</v>
      </c>
      <c r="Z18" s="249">
        <v>0</v>
      </c>
      <c r="AA18" s="249">
        <v>0</v>
      </c>
      <c r="AD18" s="251">
        <f t="shared" si="2"/>
        <v>73380</v>
      </c>
    </row>
    <row r="19" spans="1:30" s="10" customFormat="1" ht="15.95" customHeight="1">
      <c r="A19" s="709" t="s">
        <v>279</v>
      </c>
      <c r="B19" s="14" t="s">
        <v>98</v>
      </c>
      <c r="C19" s="299">
        <f t="shared" si="3"/>
        <v>162559</v>
      </c>
      <c r="D19" s="299">
        <f t="shared" si="4"/>
        <v>162550</v>
      </c>
      <c r="E19" s="248">
        <v>55</v>
      </c>
      <c r="F19" s="248">
        <v>409</v>
      </c>
      <c r="G19" s="248">
        <v>13118</v>
      </c>
      <c r="H19" s="248">
        <v>5399</v>
      </c>
      <c r="I19" s="248">
        <v>88173</v>
      </c>
      <c r="J19" s="248">
        <v>16319</v>
      </c>
      <c r="K19" s="248">
        <v>2723</v>
      </c>
      <c r="L19" s="248">
        <v>1279</v>
      </c>
      <c r="M19" s="248">
        <v>2079</v>
      </c>
      <c r="N19" s="248">
        <v>49</v>
      </c>
      <c r="O19" s="248">
        <v>4603</v>
      </c>
      <c r="P19" s="248">
        <v>1792</v>
      </c>
      <c r="Q19" s="248">
        <v>16910</v>
      </c>
      <c r="R19" s="248">
        <v>5858</v>
      </c>
      <c r="S19" s="248">
        <v>418</v>
      </c>
      <c r="T19" s="248">
        <v>2881</v>
      </c>
      <c r="U19" s="248">
        <v>358</v>
      </c>
      <c r="V19" s="248">
        <v>0</v>
      </c>
      <c r="W19" s="248">
        <v>0</v>
      </c>
      <c r="X19" s="248">
        <v>80</v>
      </c>
      <c r="Y19" s="248">
        <v>44</v>
      </c>
      <c r="Z19" s="248">
        <v>3</v>
      </c>
      <c r="AA19" s="248">
        <v>9</v>
      </c>
      <c r="AD19" s="251">
        <f t="shared" si="2"/>
        <v>162559</v>
      </c>
    </row>
    <row r="20" spans="1:30" s="10" customFormat="1" ht="15.95" customHeight="1">
      <c r="A20" s="709"/>
      <c r="B20" s="14" t="s">
        <v>99</v>
      </c>
      <c r="C20" s="299">
        <f t="shared" si="3"/>
        <v>83710</v>
      </c>
      <c r="D20" s="299">
        <f t="shared" si="4"/>
        <v>83705</v>
      </c>
      <c r="E20" s="249">
        <v>39</v>
      </c>
      <c r="F20" s="249">
        <v>311</v>
      </c>
      <c r="G20" s="249">
        <v>8201</v>
      </c>
      <c r="H20" s="249">
        <v>2956</v>
      </c>
      <c r="I20" s="249">
        <v>40078</v>
      </c>
      <c r="J20" s="249">
        <v>10370</v>
      </c>
      <c r="K20" s="249">
        <v>1750</v>
      </c>
      <c r="L20" s="249">
        <v>743</v>
      </c>
      <c r="M20" s="249">
        <v>220</v>
      </c>
      <c r="N20" s="249">
        <v>22</v>
      </c>
      <c r="O20" s="249">
        <v>2385</v>
      </c>
      <c r="P20" s="249">
        <v>932</v>
      </c>
      <c r="Q20" s="249">
        <v>9814</v>
      </c>
      <c r="R20" s="249">
        <v>3776</v>
      </c>
      <c r="S20" s="249">
        <v>131</v>
      </c>
      <c r="T20" s="249">
        <v>1736</v>
      </c>
      <c r="U20" s="249">
        <v>193</v>
      </c>
      <c r="V20" s="249">
        <v>0</v>
      </c>
      <c r="W20" s="249">
        <v>0</v>
      </c>
      <c r="X20" s="249">
        <v>25</v>
      </c>
      <c r="Y20" s="249">
        <v>20</v>
      </c>
      <c r="Z20" s="249">
        <v>3</v>
      </c>
      <c r="AA20" s="249">
        <v>5</v>
      </c>
      <c r="AD20" s="251">
        <f t="shared" si="2"/>
        <v>83710</v>
      </c>
    </row>
    <row r="21" spans="1:30" s="10" customFormat="1" ht="15.95" customHeight="1">
      <c r="A21" s="709"/>
      <c r="B21" s="14" t="s">
        <v>100</v>
      </c>
      <c r="C21" s="299">
        <f t="shared" si="3"/>
        <v>78849</v>
      </c>
      <c r="D21" s="299">
        <f t="shared" si="4"/>
        <v>78845</v>
      </c>
      <c r="E21" s="249">
        <v>16</v>
      </c>
      <c r="F21" s="249">
        <v>98</v>
      </c>
      <c r="G21" s="249">
        <v>4917</v>
      </c>
      <c r="H21" s="249">
        <v>2443</v>
      </c>
      <c r="I21" s="249">
        <v>48095</v>
      </c>
      <c r="J21" s="249">
        <v>5949</v>
      </c>
      <c r="K21" s="249">
        <v>973</v>
      </c>
      <c r="L21" s="249">
        <v>536</v>
      </c>
      <c r="M21" s="249">
        <v>1859</v>
      </c>
      <c r="N21" s="249">
        <v>27</v>
      </c>
      <c r="O21" s="249">
        <v>2218</v>
      </c>
      <c r="P21" s="249">
        <v>860</v>
      </c>
      <c r="Q21" s="249">
        <v>7096</v>
      </c>
      <c r="R21" s="249">
        <v>2082</v>
      </c>
      <c r="S21" s="249">
        <v>287</v>
      </c>
      <c r="T21" s="249">
        <v>1145</v>
      </c>
      <c r="U21" s="249">
        <v>165</v>
      </c>
      <c r="V21" s="249">
        <v>0</v>
      </c>
      <c r="W21" s="249">
        <v>0</v>
      </c>
      <c r="X21" s="249">
        <v>55</v>
      </c>
      <c r="Y21" s="249">
        <v>24</v>
      </c>
      <c r="Z21" s="249">
        <v>0</v>
      </c>
      <c r="AA21" s="249">
        <v>4</v>
      </c>
      <c r="AD21" s="251">
        <f t="shared" si="2"/>
        <v>78849</v>
      </c>
    </row>
    <row r="22" spans="1:30" s="10" customFormat="1" ht="15.95" customHeight="1">
      <c r="A22" s="709" t="s">
        <v>280</v>
      </c>
      <c r="B22" s="14" t="s">
        <v>98</v>
      </c>
      <c r="C22" s="299">
        <f t="shared" si="3"/>
        <v>163726</v>
      </c>
      <c r="D22" s="299">
        <f t="shared" si="4"/>
        <v>163712</v>
      </c>
      <c r="E22" s="248">
        <v>452</v>
      </c>
      <c r="F22" s="248">
        <v>616</v>
      </c>
      <c r="G22" s="248">
        <v>17823</v>
      </c>
      <c r="H22" s="248">
        <v>3662</v>
      </c>
      <c r="I22" s="248">
        <v>79446</v>
      </c>
      <c r="J22" s="248">
        <v>8946</v>
      </c>
      <c r="K22" s="248">
        <v>4894</v>
      </c>
      <c r="L22" s="248">
        <v>2125</v>
      </c>
      <c r="M22" s="248">
        <v>1782</v>
      </c>
      <c r="N22" s="248">
        <v>65</v>
      </c>
      <c r="O22" s="248">
        <v>8365</v>
      </c>
      <c r="P22" s="248">
        <v>1550</v>
      </c>
      <c r="Q22" s="248">
        <v>20386</v>
      </c>
      <c r="R22" s="248">
        <v>7358</v>
      </c>
      <c r="S22" s="248">
        <v>430</v>
      </c>
      <c r="T22" s="248">
        <v>4212</v>
      </c>
      <c r="U22" s="248">
        <v>1048</v>
      </c>
      <c r="V22" s="248">
        <v>0</v>
      </c>
      <c r="W22" s="248">
        <v>0</v>
      </c>
      <c r="X22" s="248">
        <v>382</v>
      </c>
      <c r="Y22" s="248">
        <v>164</v>
      </c>
      <c r="Z22" s="248">
        <v>6</v>
      </c>
      <c r="AA22" s="248">
        <v>14</v>
      </c>
      <c r="AD22" s="251">
        <f t="shared" si="2"/>
        <v>163726</v>
      </c>
    </row>
    <row r="23" spans="1:30" s="10" customFormat="1" ht="15.95" customHeight="1">
      <c r="A23" s="709"/>
      <c r="B23" s="14" t="s">
        <v>99</v>
      </c>
      <c r="C23" s="299">
        <f t="shared" si="3"/>
        <v>82413</v>
      </c>
      <c r="D23" s="299">
        <f t="shared" si="4"/>
        <v>82406</v>
      </c>
      <c r="E23" s="300">
        <v>335</v>
      </c>
      <c r="F23" s="300">
        <v>433</v>
      </c>
      <c r="G23" s="249">
        <v>10692</v>
      </c>
      <c r="H23" s="249">
        <v>1948</v>
      </c>
      <c r="I23" s="249">
        <v>35721</v>
      </c>
      <c r="J23" s="249">
        <v>5637</v>
      </c>
      <c r="K23" s="249">
        <v>2359</v>
      </c>
      <c r="L23" s="249">
        <v>1272</v>
      </c>
      <c r="M23" s="249">
        <v>357</v>
      </c>
      <c r="N23" s="249">
        <v>25</v>
      </c>
      <c r="O23" s="249">
        <v>4206</v>
      </c>
      <c r="P23" s="249">
        <v>824</v>
      </c>
      <c r="Q23" s="249">
        <v>11281</v>
      </c>
      <c r="R23" s="249">
        <v>4525</v>
      </c>
      <c r="S23" s="249">
        <v>188</v>
      </c>
      <c r="T23" s="249">
        <v>2034</v>
      </c>
      <c r="U23" s="249">
        <v>476</v>
      </c>
      <c r="V23" s="249">
        <v>0</v>
      </c>
      <c r="W23" s="249">
        <v>0</v>
      </c>
      <c r="X23" s="249">
        <v>38</v>
      </c>
      <c r="Y23" s="249">
        <v>54</v>
      </c>
      <c r="Z23" s="249">
        <v>1</v>
      </c>
      <c r="AA23" s="249">
        <v>7</v>
      </c>
      <c r="AD23" s="251">
        <f t="shared" si="2"/>
        <v>82413</v>
      </c>
    </row>
    <row r="24" spans="1:30" s="10" customFormat="1" ht="15.95" customHeight="1">
      <c r="A24" s="709"/>
      <c r="B24" s="14" t="s">
        <v>100</v>
      </c>
      <c r="C24" s="299">
        <f t="shared" si="3"/>
        <v>81313</v>
      </c>
      <c r="D24" s="299">
        <f t="shared" si="4"/>
        <v>81306</v>
      </c>
      <c r="E24" s="300">
        <v>117</v>
      </c>
      <c r="F24" s="300">
        <v>183</v>
      </c>
      <c r="G24" s="249">
        <v>7131</v>
      </c>
      <c r="H24" s="249">
        <v>1714</v>
      </c>
      <c r="I24" s="249">
        <v>43725</v>
      </c>
      <c r="J24" s="249">
        <v>3309</v>
      </c>
      <c r="K24" s="249">
        <v>2535</v>
      </c>
      <c r="L24" s="249">
        <v>853</v>
      </c>
      <c r="M24" s="249">
        <v>1425</v>
      </c>
      <c r="N24" s="249">
        <v>40</v>
      </c>
      <c r="O24" s="249">
        <v>4159</v>
      </c>
      <c r="P24" s="249">
        <v>726</v>
      </c>
      <c r="Q24" s="249">
        <v>9105</v>
      </c>
      <c r="R24" s="249">
        <v>2833</v>
      </c>
      <c r="S24" s="249">
        <v>242</v>
      </c>
      <c r="T24" s="249">
        <v>2178</v>
      </c>
      <c r="U24" s="249">
        <v>572</v>
      </c>
      <c r="V24" s="249">
        <v>0</v>
      </c>
      <c r="W24" s="249">
        <v>0</v>
      </c>
      <c r="X24" s="249">
        <v>344</v>
      </c>
      <c r="Y24" s="249">
        <v>110</v>
      </c>
      <c r="Z24" s="249">
        <v>5</v>
      </c>
      <c r="AA24" s="249">
        <v>7</v>
      </c>
      <c r="AD24" s="251">
        <f t="shared" si="2"/>
        <v>81313</v>
      </c>
    </row>
    <row r="25" spans="1:30" s="10" customFormat="1" ht="15.95" customHeight="1">
      <c r="A25" s="709" t="s">
        <v>262</v>
      </c>
      <c r="B25" s="14" t="s">
        <v>98</v>
      </c>
      <c r="C25" s="299">
        <f t="shared" si="3"/>
        <v>202026</v>
      </c>
      <c r="D25" s="299">
        <f t="shared" si="4"/>
        <v>201978</v>
      </c>
      <c r="E25" s="299">
        <v>1224</v>
      </c>
      <c r="F25" s="299">
        <v>742</v>
      </c>
      <c r="G25" s="248">
        <v>19000</v>
      </c>
      <c r="H25" s="248">
        <v>3499</v>
      </c>
      <c r="I25" s="248">
        <v>69445</v>
      </c>
      <c r="J25" s="248">
        <v>6504</v>
      </c>
      <c r="K25" s="248">
        <v>17428</v>
      </c>
      <c r="L25" s="248">
        <v>4213</v>
      </c>
      <c r="M25" s="248">
        <v>5060</v>
      </c>
      <c r="N25" s="248">
        <v>1009</v>
      </c>
      <c r="O25" s="248">
        <v>8357</v>
      </c>
      <c r="P25" s="248">
        <v>2617</v>
      </c>
      <c r="Q25" s="248">
        <v>41702</v>
      </c>
      <c r="R25" s="248">
        <v>7116</v>
      </c>
      <c r="S25" s="248">
        <v>228</v>
      </c>
      <c r="T25" s="248">
        <v>10437</v>
      </c>
      <c r="U25" s="248">
        <v>1397</v>
      </c>
      <c r="V25" s="248">
        <v>0</v>
      </c>
      <c r="W25" s="248">
        <v>0</v>
      </c>
      <c r="X25" s="248">
        <v>1409</v>
      </c>
      <c r="Y25" s="248">
        <v>560</v>
      </c>
      <c r="Z25" s="248">
        <v>31</v>
      </c>
      <c r="AA25" s="248">
        <v>48</v>
      </c>
      <c r="AD25" s="251">
        <f t="shared" si="2"/>
        <v>202026</v>
      </c>
    </row>
    <row r="26" spans="1:30" s="10" customFormat="1" ht="15.95" customHeight="1">
      <c r="A26" s="709"/>
      <c r="B26" s="14" t="s">
        <v>99</v>
      </c>
      <c r="C26" s="299">
        <f t="shared" si="3"/>
        <v>99009</v>
      </c>
      <c r="D26" s="299">
        <f t="shared" si="4"/>
        <v>98995</v>
      </c>
      <c r="E26" s="300">
        <v>926</v>
      </c>
      <c r="F26" s="300">
        <v>520</v>
      </c>
      <c r="G26" s="249">
        <v>11575</v>
      </c>
      <c r="H26" s="249">
        <v>1985</v>
      </c>
      <c r="I26" s="249">
        <v>31676</v>
      </c>
      <c r="J26" s="249">
        <v>3772</v>
      </c>
      <c r="K26" s="249">
        <v>6934</v>
      </c>
      <c r="L26" s="249">
        <v>2356</v>
      </c>
      <c r="M26" s="249">
        <v>2120</v>
      </c>
      <c r="N26" s="249">
        <v>554</v>
      </c>
      <c r="O26" s="249">
        <v>3281</v>
      </c>
      <c r="P26" s="249">
        <v>1402</v>
      </c>
      <c r="Q26" s="249">
        <v>21904</v>
      </c>
      <c r="R26" s="249">
        <v>4207</v>
      </c>
      <c r="S26" s="249">
        <v>123</v>
      </c>
      <c r="T26" s="249">
        <v>4785</v>
      </c>
      <c r="U26" s="249">
        <v>612</v>
      </c>
      <c r="V26" s="249">
        <v>0</v>
      </c>
      <c r="W26" s="249">
        <v>0</v>
      </c>
      <c r="X26" s="249">
        <v>128</v>
      </c>
      <c r="Y26" s="249">
        <v>129</v>
      </c>
      <c r="Z26" s="249">
        <v>6</v>
      </c>
      <c r="AA26" s="249">
        <v>14</v>
      </c>
      <c r="AD26" s="251">
        <f>C26</f>
        <v>99009</v>
      </c>
    </row>
    <row r="27" spans="1:30" s="10" customFormat="1" ht="15.95" customHeight="1">
      <c r="A27" s="709"/>
      <c r="B27" s="14" t="s">
        <v>100</v>
      </c>
      <c r="C27" s="299">
        <f t="shared" si="3"/>
        <v>103017</v>
      </c>
      <c r="D27" s="299">
        <f t="shared" si="4"/>
        <v>102983</v>
      </c>
      <c r="E27" s="300">
        <v>298</v>
      </c>
      <c r="F27" s="300">
        <v>222</v>
      </c>
      <c r="G27" s="249">
        <v>7425</v>
      </c>
      <c r="H27" s="250">
        <v>1514</v>
      </c>
      <c r="I27" s="250">
        <v>37769</v>
      </c>
      <c r="J27" s="250">
        <v>2732</v>
      </c>
      <c r="K27" s="250">
        <v>10494</v>
      </c>
      <c r="L27" s="249">
        <v>1857</v>
      </c>
      <c r="M27" s="250">
        <v>2940</v>
      </c>
      <c r="N27" s="249">
        <v>455</v>
      </c>
      <c r="O27" s="250">
        <v>5076</v>
      </c>
      <c r="P27" s="249">
        <v>1215</v>
      </c>
      <c r="Q27" s="249">
        <v>19798</v>
      </c>
      <c r="R27" s="249">
        <v>2909</v>
      </c>
      <c r="S27" s="249">
        <v>105</v>
      </c>
      <c r="T27" s="249">
        <v>5652</v>
      </c>
      <c r="U27" s="249">
        <v>785</v>
      </c>
      <c r="V27" s="249">
        <v>0</v>
      </c>
      <c r="W27" s="249">
        <v>0</v>
      </c>
      <c r="X27" s="249">
        <v>1281</v>
      </c>
      <c r="Y27" s="249">
        <v>431</v>
      </c>
      <c r="Z27" s="249">
        <v>25</v>
      </c>
      <c r="AA27" s="249">
        <v>34</v>
      </c>
      <c r="AD27" s="251">
        <f t="shared" si="2"/>
        <v>103017</v>
      </c>
    </row>
    <row r="28" spans="1:30" s="10" customFormat="1" ht="15.95" customHeight="1">
      <c r="A28" s="709" t="s">
        <v>281</v>
      </c>
      <c r="B28" s="14" t="s">
        <v>98</v>
      </c>
      <c r="C28" s="299">
        <f t="shared" si="3"/>
        <v>194683</v>
      </c>
      <c r="D28" s="299">
        <f t="shared" si="4"/>
        <v>194616</v>
      </c>
      <c r="E28" s="299">
        <v>1262</v>
      </c>
      <c r="F28" s="299">
        <v>600</v>
      </c>
      <c r="G28" s="248">
        <v>15607</v>
      </c>
      <c r="H28" s="248">
        <v>2961</v>
      </c>
      <c r="I28" s="248">
        <v>46715</v>
      </c>
      <c r="J28" s="248">
        <v>3306</v>
      </c>
      <c r="K28" s="248">
        <v>27216</v>
      </c>
      <c r="L28" s="248">
        <v>2495</v>
      </c>
      <c r="M28" s="248">
        <v>10184</v>
      </c>
      <c r="N28" s="248">
        <v>953</v>
      </c>
      <c r="O28" s="248">
        <v>12625</v>
      </c>
      <c r="P28" s="248">
        <v>2140</v>
      </c>
      <c r="Q28" s="248">
        <v>46042</v>
      </c>
      <c r="R28" s="248">
        <v>4452</v>
      </c>
      <c r="S28" s="248">
        <v>90</v>
      </c>
      <c r="T28" s="248">
        <v>13984</v>
      </c>
      <c r="U28" s="248">
        <v>1890</v>
      </c>
      <c r="V28" s="248">
        <v>0</v>
      </c>
      <c r="W28" s="248">
        <v>0</v>
      </c>
      <c r="X28" s="248">
        <v>1370</v>
      </c>
      <c r="Y28" s="248">
        <v>675</v>
      </c>
      <c r="Z28" s="248">
        <v>49</v>
      </c>
      <c r="AA28" s="248">
        <v>67</v>
      </c>
      <c r="AD28" s="251">
        <f t="shared" si="2"/>
        <v>194683</v>
      </c>
    </row>
    <row r="29" spans="1:30" s="10" customFormat="1" ht="15.95" customHeight="1">
      <c r="A29" s="709"/>
      <c r="B29" s="14" t="s">
        <v>99</v>
      </c>
      <c r="C29" s="299">
        <f t="shared" si="3"/>
        <v>95878</v>
      </c>
      <c r="D29" s="299">
        <f t="shared" si="4"/>
        <v>95854</v>
      </c>
      <c r="E29" s="300">
        <v>907</v>
      </c>
      <c r="F29" s="300">
        <v>417</v>
      </c>
      <c r="G29" s="249">
        <v>9334</v>
      </c>
      <c r="H29" s="249">
        <v>1710</v>
      </c>
      <c r="I29" s="249">
        <v>22698</v>
      </c>
      <c r="J29" s="249">
        <v>1789</v>
      </c>
      <c r="K29" s="249">
        <v>11162</v>
      </c>
      <c r="L29" s="249">
        <v>1372</v>
      </c>
      <c r="M29" s="249">
        <v>5158</v>
      </c>
      <c r="N29" s="249">
        <v>589</v>
      </c>
      <c r="O29" s="249">
        <v>5505</v>
      </c>
      <c r="P29" s="249">
        <v>1200</v>
      </c>
      <c r="Q29" s="249">
        <v>22631</v>
      </c>
      <c r="R29" s="249">
        <v>2944</v>
      </c>
      <c r="S29" s="249">
        <v>56</v>
      </c>
      <c r="T29" s="249">
        <v>6954</v>
      </c>
      <c r="U29" s="249">
        <v>973</v>
      </c>
      <c r="V29" s="249">
        <v>0</v>
      </c>
      <c r="W29" s="249">
        <v>0</v>
      </c>
      <c r="X29" s="249">
        <v>224</v>
      </c>
      <c r="Y29" s="249">
        <v>218</v>
      </c>
      <c r="Z29" s="249">
        <v>13</v>
      </c>
      <c r="AA29" s="249">
        <v>24</v>
      </c>
      <c r="AD29" s="251">
        <f t="shared" si="2"/>
        <v>95878</v>
      </c>
    </row>
    <row r="30" spans="1:30" s="10" customFormat="1" ht="15.95" customHeight="1">
      <c r="A30" s="709"/>
      <c r="B30" s="14" t="s">
        <v>100</v>
      </c>
      <c r="C30" s="299">
        <f t="shared" si="3"/>
        <v>98805</v>
      </c>
      <c r="D30" s="299">
        <f t="shared" si="4"/>
        <v>98762</v>
      </c>
      <c r="E30" s="300">
        <v>355</v>
      </c>
      <c r="F30" s="300">
        <v>183</v>
      </c>
      <c r="G30" s="249">
        <v>6273</v>
      </c>
      <c r="H30" s="249">
        <v>1251</v>
      </c>
      <c r="I30" s="249">
        <v>24017</v>
      </c>
      <c r="J30" s="249">
        <v>1517</v>
      </c>
      <c r="K30" s="249">
        <v>16054</v>
      </c>
      <c r="L30" s="249">
        <v>1123</v>
      </c>
      <c r="M30" s="249">
        <v>5026</v>
      </c>
      <c r="N30" s="249">
        <v>364</v>
      </c>
      <c r="O30" s="249">
        <v>7120</v>
      </c>
      <c r="P30" s="249">
        <v>940</v>
      </c>
      <c r="Q30" s="249">
        <v>23411</v>
      </c>
      <c r="R30" s="249">
        <v>1508</v>
      </c>
      <c r="S30" s="249">
        <v>34</v>
      </c>
      <c r="T30" s="249">
        <v>7030</v>
      </c>
      <c r="U30" s="249">
        <v>917</v>
      </c>
      <c r="V30" s="249">
        <v>0</v>
      </c>
      <c r="W30" s="249">
        <v>0</v>
      </c>
      <c r="X30" s="249">
        <v>1146</v>
      </c>
      <c r="Y30" s="249">
        <v>457</v>
      </c>
      <c r="Z30" s="249">
        <v>36</v>
      </c>
      <c r="AA30" s="249">
        <v>43</v>
      </c>
      <c r="AD30" s="251">
        <f t="shared" si="2"/>
        <v>98805</v>
      </c>
    </row>
    <row r="31" spans="1:30" s="10" customFormat="1" ht="15.95" customHeight="1">
      <c r="A31" s="709" t="s">
        <v>263</v>
      </c>
      <c r="B31" s="14" t="s">
        <v>98</v>
      </c>
      <c r="C31" s="299">
        <f t="shared" si="3"/>
        <v>170627</v>
      </c>
      <c r="D31" s="299">
        <f t="shared" si="4"/>
        <v>170519</v>
      </c>
      <c r="E31" s="299">
        <v>917</v>
      </c>
      <c r="F31" s="299">
        <v>554</v>
      </c>
      <c r="G31" s="248">
        <v>11774</v>
      </c>
      <c r="H31" s="248">
        <v>2144</v>
      </c>
      <c r="I31" s="248">
        <v>29252</v>
      </c>
      <c r="J31" s="248">
        <v>1817</v>
      </c>
      <c r="K31" s="248">
        <v>21513</v>
      </c>
      <c r="L31" s="248">
        <v>1334</v>
      </c>
      <c r="M31" s="248">
        <v>13013</v>
      </c>
      <c r="N31" s="248">
        <v>557</v>
      </c>
      <c r="O31" s="248">
        <v>15913</v>
      </c>
      <c r="P31" s="248">
        <v>2109</v>
      </c>
      <c r="Q31" s="248">
        <v>46039</v>
      </c>
      <c r="R31" s="248">
        <v>3424</v>
      </c>
      <c r="S31" s="248">
        <v>70</v>
      </c>
      <c r="T31" s="248">
        <v>16175</v>
      </c>
      <c r="U31" s="248">
        <v>2012</v>
      </c>
      <c r="V31" s="248">
        <v>0</v>
      </c>
      <c r="W31" s="248">
        <v>0</v>
      </c>
      <c r="X31" s="248">
        <v>1317</v>
      </c>
      <c r="Y31" s="248">
        <v>531</v>
      </c>
      <c r="Z31" s="248">
        <v>54</v>
      </c>
      <c r="AA31" s="248">
        <v>108</v>
      </c>
      <c r="AD31" s="251">
        <f t="shared" si="2"/>
        <v>170627</v>
      </c>
    </row>
    <row r="32" spans="1:30" s="10" customFormat="1" ht="15.95" customHeight="1">
      <c r="A32" s="709"/>
      <c r="B32" s="14" t="s">
        <v>99</v>
      </c>
      <c r="C32" s="299">
        <f t="shared" si="3"/>
        <v>83300</v>
      </c>
      <c r="D32" s="299">
        <f t="shared" si="4"/>
        <v>83270</v>
      </c>
      <c r="E32" s="300">
        <v>629</v>
      </c>
      <c r="F32" s="300">
        <v>388</v>
      </c>
      <c r="G32" s="249">
        <v>7124</v>
      </c>
      <c r="H32" s="249">
        <v>1229</v>
      </c>
      <c r="I32" s="249">
        <v>14446</v>
      </c>
      <c r="J32" s="249">
        <v>868</v>
      </c>
      <c r="K32" s="249">
        <v>9834</v>
      </c>
      <c r="L32" s="249">
        <v>715</v>
      </c>
      <c r="M32" s="249">
        <v>6979</v>
      </c>
      <c r="N32" s="249">
        <v>388</v>
      </c>
      <c r="O32" s="249">
        <v>6844</v>
      </c>
      <c r="P32" s="249">
        <v>1225</v>
      </c>
      <c r="Q32" s="249">
        <v>21257</v>
      </c>
      <c r="R32" s="249">
        <v>2103</v>
      </c>
      <c r="S32" s="249">
        <v>53</v>
      </c>
      <c r="T32" s="249">
        <v>7781</v>
      </c>
      <c r="U32" s="249">
        <v>957</v>
      </c>
      <c r="V32" s="249">
        <v>0</v>
      </c>
      <c r="W32" s="249">
        <v>0</v>
      </c>
      <c r="X32" s="249">
        <v>287</v>
      </c>
      <c r="Y32" s="249">
        <v>155</v>
      </c>
      <c r="Z32" s="249">
        <v>8</v>
      </c>
      <c r="AA32" s="249">
        <v>30</v>
      </c>
      <c r="AD32" s="251">
        <f t="shared" si="2"/>
        <v>83300</v>
      </c>
    </row>
    <row r="33" spans="1:30" s="10" customFormat="1" ht="15.95" customHeight="1">
      <c r="A33" s="709"/>
      <c r="B33" s="14" t="s">
        <v>100</v>
      </c>
      <c r="C33" s="299">
        <f t="shared" si="3"/>
        <v>87327</v>
      </c>
      <c r="D33" s="299">
        <f t="shared" si="4"/>
        <v>87249</v>
      </c>
      <c r="E33" s="300">
        <v>288</v>
      </c>
      <c r="F33" s="300">
        <v>166</v>
      </c>
      <c r="G33" s="249">
        <v>4650</v>
      </c>
      <c r="H33" s="249">
        <v>915</v>
      </c>
      <c r="I33" s="249">
        <v>14806</v>
      </c>
      <c r="J33" s="249">
        <v>949</v>
      </c>
      <c r="K33" s="249">
        <v>11679</v>
      </c>
      <c r="L33" s="249">
        <v>619</v>
      </c>
      <c r="M33" s="249">
        <v>6034</v>
      </c>
      <c r="N33" s="249">
        <v>169</v>
      </c>
      <c r="O33" s="249">
        <v>9069</v>
      </c>
      <c r="P33" s="249">
        <v>884</v>
      </c>
      <c r="Q33" s="249">
        <v>24782</v>
      </c>
      <c r="R33" s="249">
        <v>1321</v>
      </c>
      <c r="S33" s="249">
        <v>17</v>
      </c>
      <c r="T33" s="249">
        <v>8394</v>
      </c>
      <c r="U33" s="249">
        <v>1055</v>
      </c>
      <c r="V33" s="249">
        <v>0</v>
      </c>
      <c r="W33" s="249">
        <v>0</v>
      </c>
      <c r="X33" s="249">
        <v>1030</v>
      </c>
      <c r="Y33" s="249">
        <v>376</v>
      </c>
      <c r="Z33" s="249">
        <v>46</v>
      </c>
      <c r="AA33" s="249">
        <v>78</v>
      </c>
      <c r="AD33" s="251">
        <f t="shared" si="2"/>
        <v>87327</v>
      </c>
    </row>
    <row r="34" spans="1:30" s="10" customFormat="1" ht="15.95" customHeight="1">
      <c r="A34" s="709" t="s">
        <v>264</v>
      </c>
      <c r="B34" s="14" t="s">
        <v>98</v>
      </c>
      <c r="C34" s="299">
        <f t="shared" si="3"/>
        <v>167286</v>
      </c>
      <c r="D34" s="299">
        <f t="shared" si="4"/>
        <v>167137</v>
      </c>
      <c r="E34" s="299">
        <v>957</v>
      </c>
      <c r="F34" s="299">
        <v>464</v>
      </c>
      <c r="G34" s="248">
        <v>8393</v>
      </c>
      <c r="H34" s="248">
        <v>1364</v>
      </c>
      <c r="I34" s="248">
        <v>20258</v>
      </c>
      <c r="J34" s="248">
        <v>1476</v>
      </c>
      <c r="K34" s="248">
        <v>14798</v>
      </c>
      <c r="L34" s="248">
        <v>995</v>
      </c>
      <c r="M34" s="248">
        <v>13333</v>
      </c>
      <c r="N34" s="248">
        <v>632</v>
      </c>
      <c r="O34" s="248">
        <v>17357</v>
      </c>
      <c r="P34" s="248">
        <v>2220</v>
      </c>
      <c r="Q34" s="248">
        <v>50678</v>
      </c>
      <c r="R34" s="248">
        <v>3476</v>
      </c>
      <c r="S34" s="248">
        <v>47</v>
      </c>
      <c r="T34" s="248">
        <v>25035</v>
      </c>
      <c r="U34" s="248">
        <v>2207</v>
      </c>
      <c r="V34" s="248">
        <v>0</v>
      </c>
      <c r="W34" s="248">
        <v>0</v>
      </c>
      <c r="X34" s="248">
        <v>2809</v>
      </c>
      <c r="Y34" s="248">
        <v>558</v>
      </c>
      <c r="Z34" s="248">
        <v>80</v>
      </c>
      <c r="AA34" s="248">
        <v>149</v>
      </c>
      <c r="AD34" s="251">
        <f t="shared" si="2"/>
        <v>167286</v>
      </c>
    </row>
    <row r="35" spans="1:30" s="10" customFormat="1" ht="15.95" customHeight="1">
      <c r="A35" s="709"/>
      <c r="B35" s="14" t="s">
        <v>99</v>
      </c>
      <c r="C35" s="299">
        <f t="shared" si="3"/>
        <v>81597</v>
      </c>
      <c r="D35" s="299">
        <f t="shared" si="4"/>
        <v>81543</v>
      </c>
      <c r="E35" s="300">
        <v>684</v>
      </c>
      <c r="F35" s="300">
        <v>327</v>
      </c>
      <c r="G35" s="249">
        <v>5213</v>
      </c>
      <c r="H35" s="249">
        <v>796</v>
      </c>
      <c r="I35" s="249">
        <v>9985</v>
      </c>
      <c r="J35" s="249">
        <v>593</v>
      </c>
      <c r="K35" s="249">
        <v>7926</v>
      </c>
      <c r="L35" s="249">
        <v>475</v>
      </c>
      <c r="M35" s="249">
        <v>7750</v>
      </c>
      <c r="N35" s="249">
        <v>411</v>
      </c>
      <c r="O35" s="249">
        <v>7677</v>
      </c>
      <c r="P35" s="249">
        <v>1161</v>
      </c>
      <c r="Q35" s="249">
        <v>22761</v>
      </c>
      <c r="R35" s="249">
        <v>1962</v>
      </c>
      <c r="S35" s="249">
        <v>34</v>
      </c>
      <c r="T35" s="249">
        <v>11764</v>
      </c>
      <c r="U35" s="249">
        <v>1139</v>
      </c>
      <c r="V35" s="249">
        <v>0</v>
      </c>
      <c r="W35" s="249">
        <v>0</v>
      </c>
      <c r="X35" s="249">
        <v>663</v>
      </c>
      <c r="Y35" s="249">
        <v>195</v>
      </c>
      <c r="Z35" s="249">
        <v>27</v>
      </c>
      <c r="AA35" s="249">
        <v>54</v>
      </c>
      <c r="AD35" s="251">
        <f t="shared" si="2"/>
        <v>81597</v>
      </c>
    </row>
    <row r="36" spans="1:30" s="10" customFormat="1" ht="15.95" customHeight="1">
      <c r="A36" s="709"/>
      <c r="B36" s="14" t="s">
        <v>100</v>
      </c>
      <c r="C36" s="299">
        <f t="shared" si="3"/>
        <v>85689</v>
      </c>
      <c r="D36" s="299">
        <f t="shared" si="4"/>
        <v>85594</v>
      </c>
      <c r="E36" s="300">
        <v>273</v>
      </c>
      <c r="F36" s="300">
        <v>137</v>
      </c>
      <c r="G36" s="249">
        <v>3180</v>
      </c>
      <c r="H36" s="249">
        <v>568</v>
      </c>
      <c r="I36" s="249">
        <v>10273</v>
      </c>
      <c r="J36" s="249">
        <v>883</v>
      </c>
      <c r="K36" s="249">
        <v>6872</v>
      </c>
      <c r="L36" s="249">
        <v>520</v>
      </c>
      <c r="M36" s="249">
        <v>5583</v>
      </c>
      <c r="N36" s="249">
        <v>221</v>
      </c>
      <c r="O36" s="249">
        <v>9680</v>
      </c>
      <c r="P36" s="249">
        <v>1059</v>
      </c>
      <c r="Q36" s="249">
        <v>27917</v>
      </c>
      <c r="R36" s="249">
        <v>1514</v>
      </c>
      <c r="S36" s="249">
        <v>13</v>
      </c>
      <c r="T36" s="249">
        <v>13271</v>
      </c>
      <c r="U36" s="249">
        <v>1068</v>
      </c>
      <c r="V36" s="249">
        <v>0</v>
      </c>
      <c r="W36" s="249">
        <v>0</v>
      </c>
      <c r="X36" s="249">
        <v>2146</v>
      </c>
      <c r="Y36" s="249">
        <v>363</v>
      </c>
      <c r="Z36" s="249">
        <v>53</v>
      </c>
      <c r="AA36" s="249">
        <v>95</v>
      </c>
      <c r="AD36" s="251">
        <f t="shared" si="2"/>
        <v>85689</v>
      </c>
    </row>
    <row r="37" spans="1:30" s="10" customFormat="1" ht="15.95" customHeight="1">
      <c r="A37" s="709" t="s">
        <v>282</v>
      </c>
      <c r="B37" s="14" t="s">
        <v>98</v>
      </c>
      <c r="C37" s="299">
        <f t="shared" si="3"/>
        <v>159975</v>
      </c>
      <c r="D37" s="299">
        <f t="shared" si="4"/>
        <v>159752</v>
      </c>
      <c r="E37" s="299">
        <v>854</v>
      </c>
      <c r="F37" s="299">
        <v>265</v>
      </c>
      <c r="G37" s="248">
        <v>5103</v>
      </c>
      <c r="H37" s="248">
        <v>734</v>
      </c>
      <c r="I37" s="248">
        <v>15555</v>
      </c>
      <c r="J37" s="248">
        <v>1227</v>
      </c>
      <c r="K37" s="248">
        <v>9221</v>
      </c>
      <c r="L37" s="248">
        <v>786</v>
      </c>
      <c r="M37" s="248">
        <v>11753</v>
      </c>
      <c r="N37" s="248">
        <v>628</v>
      </c>
      <c r="O37" s="248">
        <v>15735</v>
      </c>
      <c r="P37" s="248">
        <v>2075</v>
      </c>
      <c r="Q37" s="248">
        <v>42970</v>
      </c>
      <c r="R37" s="248">
        <v>3465</v>
      </c>
      <c r="S37" s="248">
        <v>40</v>
      </c>
      <c r="T37" s="248">
        <v>37549</v>
      </c>
      <c r="U37" s="248">
        <v>2441</v>
      </c>
      <c r="V37" s="248">
        <v>5</v>
      </c>
      <c r="W37" s="248">
        <v>2</v>
      </c>
      <c r="X37" s="248">
        <v>8500</v>
      </c>
      <c r="Y37" s="248">
        <v>750</v>
      </c>
      <c r="Z37" s="248">
        <v>94</v>
      </c>
      <c r="AA37" s="248">
        <v>223</v>
      </c>
      <c r="AD37" s="251">
        <f t="shared" si="2"/>
        <v>159975</v>
      </c>
    </row>
    <row r="38" spans="1:30" s="10" customFormat="1" ht="15.95" customHeight="1">
      <c r="A38" s="709"/>
      <c r="B38" s="14" t="s">
        <v>99</v>
      </c>
      <c r="C38" s="299">
        <f t="shared" si="3"/>
        <v>77467</v>
      </c>
      <c r="D38" s="301">
        <f t="shared" si="4"/>
        <v>77412</v>
      </c>
      <c r="E38" s="300">
        <v>691</v>
      </c>
      <c r="F38" s="300">
        <v>206</v>
      </c>
      <c r="G38" s="249">
        <v>3489</v>
      </c>
      <c r="H38" s="249">
        <v>422</v>
      </c>
      <c r="I38" s="249">
        <v>8484</v>
      </c>
      <c r="J38" s="249">
        <v>547</v>
      </c>
      <c r="K38" s="249">
        <v>5366</v>
      </c>
      <c r="L38" s="249">
        <v>346</v>
      </c>
      <c r="M38" s="249">
        <v>7475</v>
      </c>
      <c r="N38" s="249">
        <v>417</v>
      </c>
      <c r="O38" s="249">
        <v>7327</v>
      </c>
      <c r="P38" s="249">
        <v>1117</v>
      </c>
      <c r="Q38" s="249">
        <v>19136</v>
      </c>
      <c r="R38" s="249">
        <v>1835</v>
      </c>
      <c r="S38" s="249">
        <v>33</v>
      </c>
      <c r="T38" s="249">
        <v>17233</v>
      </c>
      <c r="U38" s="249">
        <v>1154</v>
      </c>
      <c r="V38" s="249">
        <v>2</v>
      </c>
      <c r="W38" s="249">
        <v>0</v>
      </c>
      <c r="X38" s="249">
        <v>1878</v>
      </c>
      <c r="Y38" s="249">
        <v>232</v>
      </c>
      <c r="Z38" s="249">
        <v>22</v>
      </c>
      <c r="AA38" s="249">
        <v>55</v>
      </c>
      <c r="AD38" s="251">
        <f t="shared" si="2"/>
        <v>77467</v>
      </c>
    </row>
    <row r="39" spans="1:30" s="10" customFormat="1" ht="15.95" customHeight="1">
      <c r="A39" s="709"/>
      <c r="B39" s="14" t="s">
        <v>100</v>
      </c>
      <c r="C39" s="299">
        <f t="shared" si="3"/>
        <v>82508</v>
      </c>
      <c r="D39" s="299">
        <f t="shared" si="4"/>
        <v>82340</v>
      </c>
      <c r="E39" s="300">
        <v>163</v>
      </c>
      <c r="F39" s="300">
        <v>59</v>
      </c>
      <c r="G39" s="249">
        <v>1614</v>
      </c>
      <c r="H39" s="249">
        <v>312</v>
      </c>
      <c r="I39" s="249">
        <v>7071</v>
      </c>
      <c r="J39" s="249">
        <v>680</v>
      </c>
      <c r="K39" s="249">
        <v>3855</v>
      </c>
      <c r="L39" s="249">
        <v>440</v>
      </c>
      <c r="M39" s="249">
        <v>4278</v>
      </c>
      <c r="N39" s="249">
        <v>211</v>
      </c>
      <c r="O39" s="249">
        <v>8408</v>
      </c>
      <c r="P39" s="249">
        <v>958</v>
      </c>
      <c r="Q39" s="249">
        <v>23834</v>
      </c>
      <c r="R39" s="249">
        <v>1630</v>
      </c>
      <c r="S39" s="249">
        <v>7</v>
      </c>
      <c r="T39" s="249">
        <v>20316</v>
      </c>
      <c r="U39" s="249">
        <v>1287</v>
      </c>
      <c r="V39" s="249">
        <v>3</v>
      </c>
      <c r="W39" s="249">
        <v>2</v>
      </c>
      <c r="X39" s="249">
        <v>6622</v>
      </c>
      <c r="Y39" s="249">
        <v>518</v>
      </c>
      <c r="Z39" s="249">
        <v>72</v>
      </c>
      <c r="AA39" s="249">
        <v>168</v>
      </c>
      <c r="AD39" s="251">
        <f t="shared" si="2"/>
        <v>82508</v>
      </c>
    </row>
    <row r="40" spans="1:30" s="10" customFormat="1" ht="15.95" customHeight="1">
      <c r="A40" s="709" t="s">
        <v>283</v>
      </c>
      <c r="B40" s="14" t="s">
        <v>98</v>
      </c>
      <c r="C40" s="299">
        <f t="shared" si="3"/>
        <v>137832</v>
      </c>
      <c r="D40" s="299">
        <f t="shared" si="4"/>
        <v>137333</v>
      </c>
      <c r="E40" s="299">
        <v>617</v>
      </c>
      <c r="F40" s="299">
        <v>93</v>
      </c>
      <c r="G40" s="248">
        <v>2634</v>
      </c>
      <c r="H40" s="248">
        <v>346</v>
      </c>
      <c r="I40" s="248">
        <v>11174</v>
      </c>
      <c r="J40" s="248">
        <v>870</v>
      </c>
      <c r="K40" s="248">
        <v>5348</v>
      </c>
      <c r="L40" s="248">
        <v>501</v>
      </c>
      <c r="M40" s="248">
        <v>8487</v>
      </c>
      <c r="N40" s="248">
        <v>433</v>
      </c>
      <c r="O40" s="248">
        <v>12760</v>
      </c>
      <c r="P40" s="248">
        <v>1538</v>
      </c>
      <c r="Q40" s="248">
        <v>31536</v>
      </c>
      <c r="R40" s="248">
        <v>2513</v>
      </c>
      <c r="S40" s="248">
        <v>34</v>
      </c>
      <c r="T40" s="248">
        <v>32839</v>
      </c>
      <c r="U40" s="248">
        <v>2578</v>
      </c>
      <c r="V40" s="248">
        <v>84</v>
      </c>
      <c r="W40" s="248">
        <v>21</v>
      </c>
      <c r="X40" s="248">
        <v>21374</v>
      </c>
      <c r="Y40" s="248">
        <v>1420</v>
      </c>
      <c r="Z40" s="248">
        <v>133</v>
      </c>
      <c r="AA40" s="248">
        <v>499</v>
      </c>
      <c r="AD40" s="251">
        <f t="shared" si="2"/>
        <v>137832</v>
      </c>
    </row>
    <row r="41" spans="1:30" s="10" customFormat="1" ht="15.95" customHeight="1">
      <c r="A41" s="709"/>
      <c r="B41" s="14" t="s">
        <v>99</v>
      </c>
      <c r="C41" s="299">
        <f t="shared" si="3"/>
        <v>65950</v>
      </c>
      <c r="D41" s="299">
        <f t="shared" si="4"/>
        <v>65872</v>
      </c>
      <c r="E41" s="300">
        <v>522</v>
      </c>
      <c r="F41" s="300">
        <v>81</v>
      </c>
      <c r="G41" s="249">
        <v>1916</v>
      </c>
      <c r="H41" s="249">
        <v>234</v>
      </c>
      <c r="I41" s="249">
        <v>6698</v>
      </c>
      <c r="J41" s="249">
        <v>464</v>
      </c>
      <c r="K41" s="249">
        <v>3351</v>
      </c>
      <c r="L41" s="249">
        <v>265</v>
      </c>
      <c r="M41" s="249">
        <v>5830</v>
      </c>
      <c r="N41" s="249">
        <v>321</v>
      </c>
      <c r="O41" s="249">
        <v>6959</v>
      </c>
      <c r="P41" s="249">
        <v>849</v>
      </c>
      <c r="Q41" s="249">
        <v>14972</v>
      </c>
      <c r="R41" s="249">
        <v>1372</v>
      </c>
      <c r="S41" s="249">
        <v>28</v>
      </c>
      <c r="T41" s="249">
        <v>14677</v>
      </c>
      <c r="U41" s="249">
        <v>1225</v>
      </c>
      <c r="V41" s="249">
        <v>24</v>
      </c>
      <c r="W41" s="249">
        <v>9</v>
      </c>
      <c r="X41" s="249">
        <v>5708</v>
      </c>
      <c r="Y41" s="249">
        <v>345</v>
      </c>
      <c r="Z41" s="249">
        <v>22</v>
      </c>
      <c r="AA41" s="249">
        <v>78</v>
      </c>
      <c r="AD41" s="251">
        <f t="shared" si="2"/>
        <v>65950</v>
      </c>
    </row>
    <row r="42" spans="1:30" s="10" customFormat="1" ht="15.95" customHeight="1">
      <c r="A42" s="709"/>
      <c r="B42" s="14" t="s">
        <v>100</v>
      </c>
      <c r="C42" s="299">
        <f t="shared" si="3"/>
        <v>71882</v>
      </c>
      <c r="D42" s="299">
        <f t="shared" si="4"/>
        <v>71461</v>
      </c>
      <c r="E42" s="300">
        <v>95</v>
      </c>
      <c r="F42" s="300">
        <v>12</v>
      </c>
      <c r="G42" s="249">
        <v>718</v>
      </c>
      <c r="H42" s="249">
        <v>112</v>
      </c>
      <c r="I42" s="249">
        <v>4476</v>
      </c>
      <c r="J42" s="249">
        <v>406</v>
      </c>
      <c r="K42" s="249">
        <v>1997</v>
      </c>
      <c r="L42" s="249">
        <v>236</v>
      </c>
      <c r="M42" s="249">
        <v>2657</v>
      </c>
      <c r="N42" s="249">
        <v>112</v>
      </c>
      <c r="O42" s="249">
        <v>5801</v>
      </c>
      <c r="P42" s="249">
        <v>689</v>
      </c>
      <c r="Q42" s="249">
        <v>16564</v>
      </c>
      <c r="R42" s="249">
        <v>1141</v>
      </c>
      <c r="S42" s="249">
        <v>6</v>
      </c>
      <c r="T42" s="249">
        <v>18162</v>
      </c>
      <c r="U42" s="249">
        <v>1353</v>
      </c>
      <c r="V42" s="249">
        <v>60</v>
      </c>
      <c r="W42" s="249">
        <v>12</v>
      </c>
      <c r="X42" s="249">
        <v>15666</v>
      </c>
      <c r="Y42" s="249">
        <v>1075</v>
      </c>
      <c r="Z42" s="249">
        <v>111</v>
      </c>
      <c r="AA42" s="249">
        <v>421</v>
      </c>
      <c r="AD42" s="251">
        <f t="shared" si="2"/>
        <v>71882</v>
      </c>
    </row>
    <row r="43" spans="1:30" s="10" customFormat="1" ht="15.95" customHeight="1">
      <c r="A43" s="699" t="s">
        <v>265</v>
      </c>
      <c r="B43" s="14" t="s">
        <v>98</v>
      </c>
      <c r="C43" s="299">
        <f t="shared" si="3"/>
        <v>272348</v>
      </c>
      <c r="D43" s="299">
        <f t="shared" si="4"/>
        <v>258070</v>
      </c>
      <c r="E43" s="299">
        <v>748</v>
      </c>
      <c r="F43" s="299">
        <v>56</v>
      </c>
      <c r="G43" s="248">
        <v>2634</v>
      </c>
      <c r="H43" s="248">
        <v>287</v>
      </c>
      <c r="I43" s="248">
        <v>17253</v>
      </c>
      <c r="J43" s="248">
        <v>1016</v>
      </c>
      <c r="K43" s="248">
        <v>7293</v>
      </c>
      <c r="L43" s="248">
        <v>525</v>
      </c>
      <c r="M43" s="248">
        <v>9091</v>
      </c>
      <c r="N43" s="248">
        <v>336</v>
      </c>
      <c r="O43" s="248">
        <v>18050</v>
      </c>
      <c r="P43" s="248">
        <v>1907</v>
      </c>
      <c r="Q43" s="248">
        <v>28550</v>
      </c>
      <c r="R43" s="248">
        <v>2098</v>
      </c>
      <c r="S43" s="248">
        <v>25</v>
      </c>
      <c r="T43" s="248">
        <v>36118</v>
      </c>
      <c r="U43" s="248">
        <v>5414</v>
      </c>
      <c r="V43" s="248">
        <v>1532</v>
      </c>
      <c r="W43" s="248">
        <v>345</v>
      </c>
      <c r="X43" s="248">
        <v>111975</v>
      </c>
      <c r="Y43" s="248">
        <v>9618</v>
      </c>
      <c r="Z43" s="248">
        <v>3199</v>
      </c>
      <c r="AA43" s="248">
        <v>14278</v>
      </c>
      <c r="AD43" s="251">
        <f t="shared" si="2"/>
        <v>272348</v>
      </c>
    </row>
    <row r="44" spans="1:30" s="10" customFormat="1" ht="15.95" customHeight="1">
      <c r="A44" s="699"/>
      <c r="B44" s="14" t="s">
        <v>99</v>
      </c>
      <c r="C44" s="299">
        <f t="shared" si="3"/>
        <v>125077</v>
      </c>
      <c r="D44" s="299">
        <f t="shared" si="4"/>
        <v>123778</v>
      </c>
      <c r="E44" s="300">
        <v>669</v>
      </c>
      <c r="F44" s="300">
        <v>50</v>
      </c>
      <c r="G44" s="249">
        <v>2107</v>
      </c>
      <c r="H44" s="249">
        <v>207</v>
      </c>
      <c r="I44" s="249">
        <v>12172</v>
      </c>
      <c r="J44" s="249">
        <v>621</v>
      </c>
      <c r="K44" s="249">
        <v>4928</v>
      </c>
      <c r="L44" s="249">
        <v>333</v>
      </c>
      <c r="M44" s="249">
        <v>6655</v>
      </c>
      <c r="N44" s="249">
        <v>230</v>
      </c>
      <c r="O44" s="249">
        <v>11139</v>
      </c>
      <c r="P44" s="249">
        <v>1184</v>
      </c>
      <c r="Q44" s="249">
        <v>16211</v>
      </c>
      <c r="R44" s="249">
        <v>1197</v>
      </c>
      <c r="S44" s="249">
        <v>18</v>
      </c>
      <c r="T44" s="249">
        <v>17323</v>
      </c>
      <c r="U44" s="249">
        <v>2928</v>
      </c>
      <c r="V44" s="249">
        <v>891</v>
      </c>
      <c r="W44" s="249">
        <v>224</v>
      </c>
      <c r="X44" s="249">
        <v>41147</v>
      </c>
      <c r="Y44" s="249">
        <v>2629</v>
      </c>
      <c r="Z44" s="249">
        <v>915</v>
      </c>
      <c r="AA44" s="249">
        <v>1299</v>
      </c>
      <c r="AD44" s="251">
        <f t="shared" si="2"/>
        <v>125077</v>
      </c>
    </row>
    <row r="45" spans="1:30" s="10" customFormat="1" ht="15.95" customHeight="1" thickBot="1">
      <c r="A45" s="710"/>
      <c r="B45" s="15" t="s">
        <v>100</v>
      </c>
      <c r="C45" s="302">
        <f t="shared" si="3"/>
        <v>147271</v>
      </c>
      <c r="D45" s="303">
        <f>SUM(E45:Z45)</f>
        <v>134292</v>
      </c>
      <c r="E45" s="304">
        <v>79</v>
      </c>
      <c r="F45" s="304">
        <v>6</v>
      </c>
      <c r="G45" s="47">
        <v>527</v>
      </c>
      <c r="H45" s="47">
        <v>80</v>
      </c>
      <c r="I45" s="47">
        <v>5081</v>
      </c>
      <c r="J45" s="47">
        <v>395</v>
      </c>
      <c r="K45" s="47">
        <v>2365</v>
      </c>
      <c r="L45" s="47">
        <v>192</v>
      </c>
      <c r="M45" s="47">
        <v>2436</v>
      </c>
      <c r="N45" s="47">
        <v>106</v>
      </c>
      <c r="O45" s="47">
        <v>6911</v>
      </c>
      <c r="P45" s="47">
        <v>723</v>
      </c>
      <c r="Q45" s="47">
        <v>12339</v>
      </c>
      <c r="R45" s="47">
        <v>901</v>
      </c>
      <c r="S45" s="47">
        <v>7</v>
      </c>
      <c r="T45" s="47">
        <v>18795</v>
      </c>
      <c r="U45" s="47">
        <v>2486</v>
      </c>
      <c r="V45" s="47">
        <v>641</v>
      </c>
      <c r="W45" s="47">
        <v>121</v>
      </c>
      <c r="X45" s="47">
        <v>70828</v>
      </c>
      <c r="Y45" s="47">
        <v>6989</v>
      </c>
      <c r="Z45" s="47">
        <v>2284</v>
      </c>
      <c r="AA45" s="47">
        <v>12979</v>
      </c>
      <c r="AD45" s="251">
        <f t="shared" si="2"/>
        <v>147271</v>
      </c>
    </row>
    <row r="46" spans="1:30" s="10" customFormat="1" ht="13.5">
      <c r="A46" s="708"/>
      <c r="B46" s="708"/>
      <c r="C46" s="708"/>
      <c r="D46" s="708"/>
      <c r="E46" s="708"/>
      <c r="F46" s="708"/>
      <c r="G46" s="708"/>
      <c r="H46" s="708"/>
      <c r="I46" s="708"/>
      <c r="J46" s="708"/>
      <c r="K46" s="708"/>
      <c r="L46" s="708"/>
      <c r="M46" s="708"/>
      <c r="N46" s="260"/>
      <c r="O46" s="211"/>
      <c r="P46" s="211"/>
      <c r="Q46" s="18"/>
      <c r="R46" s="211"/>
      <c r="S46" s="211"/>
      <c r="T46" s="211"/>
      <c r="U46" s="211"/>
      <c r="V46" s="211"/>
      <c r="W46" s="211"/>
      <c r="X46" s="211"/>
      <c r="Y46" s="211"/>
      <c r="Z46" s="211"/>
      <c r="AA46" s="211"/>
    </row>
    <row r="47" spans="1:30" s="10" customFormat="1" ht="13.5">
      <c r="A47" s="708"/>
      <c r="B47" s="708"/>
      <c r="C47" s="708"/>
      <c r="D47" s="708"/>
      <c r="E47" s="708"/>
      <c r="F47" s="708"/>
      <c r="G47" s="708"/>
      <c r="H47" s="708"/>
      <c r="I47" s="708"/>
      <c r="J47" s="708"/>
      <c r="K47" s="708"/>
      <c r="L47" s="708"/>
      <c r="M47" s="708"/>
      <c r="N47" s="258" t="s">
        <v>123</v>
      </c>
      <c r="O47" s="211"/>
      <c r="P47" s="211"/>
      <c r="Q47" s="18"/>
      <c r="R47" s="211"/>
      <c r="S47" s="211"/>
      <c r="T47" s="211"/>
      <c r="U47" s="211"/>
      <c r="V47" s="211"/>
      <c r="W47" s="211"/>
      <c r="X47" s="211"/>
      <c r="Y47" s="211"/>
      <c r="Z47" s="211"/>
      <c r="AA47" s="211"/>
    </row>
    <row r="48" spans="1:30" s="130" customFormat="1" ht="12.6" customHeight="1"/>
    <row r="49" spans="1:27" s="130" customFormat="1" ht="12.6" customHeight="1"/>
    <row r="50" spans="1:27" s="130" customFormat="1" ht="12.6" customHeight="1"/>
    <row r="51" spans="1:27" s="130" customFormat="1" ht="21.95" customHeight="1"/>
    <row r="52" spans="1:27" s="129" customFormat="1" ht="21.95" customHeight="1">
      <c r="A52" s="127"/>
      <c r="B52" s="127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7"/>
      <c r="R52" s="128"/>
      <c r="S52" s="128"/>
      <c r="T52" s="128"/>
      <c r="U52" s="128"/>
      <c r="V52" s="128"/>
      <c r="W52" s="128"/>
      <c r="X52" s="128"/>
      <c r="Y52" s="128"/>
      <c r="Z52" s="128"/>
      <c r="AA52" s="128"/>
    </row>
    <row r="53" spans="1:27" s="129" customFormat="1" ht="21.95" customHeight="1">
      <c r="A53" s="127"/>
      <c r="B53" s="127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7"/>
      <c r="R53" s="128"/>
      <c r="S53" s="128"/>
      <c r="T53" s="128"/>
      <c r="U53" s="128"/>
      <c r="V53" s="128"/>
      <c r="W53" s="128"/>
      <c r="X53" s="128"/>
      <c r="Y53" s="128"/>
      <c r="Z53" s="128"/>
      <c r="AA53" s="128"/>
    </row>
    <row r="54" spans="1:27" s="129" customFormat="1" ht="21.95" customHeight="1">
      <c r="A54" s="127"/>
      <c r="B54" s="127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7"/>
      <c r="R54" s="128"/>
      <c r="S54" s="128"/>
      <c r="T54" s="128"/>
      <c r="U54" s="128"/>
      <c r="V54" s="128"/>
      <c r="W54" s="128"/>
      <c r="X54" s="128"/>
      <c r="Y54" s="128"/>
      <c r="Z54" s="128"/>
      <c r="AA54" s="128"/>
    </row>
    <row r="55" spans="1:27" s="129" customFormat="1" ht="21.95" customHeight="1">
      <c r="A55" s="127"/>
      <c r="B55" s="127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7"/>
      <c r="R55" s="128"/>
      <c r="S55" s="128"/>
      <c r="T55" s="128"/>
      <c r="U55" s="128"/>
      <c r="V55" s="128"/>
      <c r="W55" s="128"/>
      <c r="X55" s="128"/>
      <c r="Y55" s="128"/>
      <c r="Z55" s="128"/>
      <c r="AA55" s="128"/>
    </row>
    <row r="56" spans="1:27" s="129" customFormat="1" ht="21.95" customHeight="1">
      <c r="A56" s="127"/>
      <c r="B56" s="127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7"/>
      <c r="R56" s="128"/>
      <c r="S56" s="128"/>
      <c r="T56" s="128"/>
      <c r="U56" s="128"/>
      <c r="V56" s="128"/>
      <c r="W56" s="128"/>
      <c r="X56" s="128"/>
      <c r="Y56" s="128"/>
      <c r="Z56" s="128"/>
      <c r="AA56" s="128"/>
    </row>
    <row r="57" spans="1:27" s="129" customFormat="1" ht="21.95" customHeight="1">
      <c r="A57" s="127"/>
      <c r="B57" s="127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7"/>
      <c r="R57" s="128"/>
      <c r="S57" s="128"/>
      <c r="T57" s="128"/>
      <c r="U57" s="128"/>
      <c r="V57" s="128"/>
      <c r="W57" s="128"/>
      <c r="X57" s="128"/>
      <c r="Y57" s="128"/>
      <c r="Z57" s="128"/>
      <c r="AA57" s="128"/>
    </row>
    <row r="58" spans="1:27" s="129" customFormat="1" ht="21.95" customHeight="1">
      <c r="A58" s="127"/>
      <c r="B58" s="127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7"/>
      <c r="R58" s="128"/>
      <c r="S58" s="128"/>
      <c r="T58" s="128"/>
      <c r="U58" s="128"/>
      <c r="V58" s="128"/>
      <c r="W58" s="128"/>
      <c r="X58" s="128"/>
      <c r="Y58" s="128"/>
      <c r="Z58" s="128"/>
      <c r="AA58" s="128"/>
    </row>
    <row r="59" spans="1:27" s="129" customFormat="1" ht="21.95" customHeight="1">
      <c r="A59" s="127"/>
      <c r="B59" s="127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7"/>
      <c r="R59" s="128"/>
      <c r="S59" s="128"/>
      <c r="T59" s="128"/>
      <c r="U59" s="128"/>
      <c r="V59" s="128"/>
      <c r="W59" s="128"/>
      <c r="X59" s="128"/>
      <c r="Y59" s="128"/>
      <c r="Z59" s="128"/>
      <c r="AA59" s="128"/>
    </row>
  </sheetData>
  <mergeCells count="36">
    <mergeCell ref="D4:M4"/>
    <mergeCell ref="A2:M2"/>
    <mergeCell ref="N2:AA2"/>
    <mergeCell ref="N4:Z4"/>
    <mergeCell ref="X5:Y6"/>
    <mergeCell ref="Z5:Z7"/>
    <mergeCell ref="T5:U6"/>
    <mergeCell ref="V5:W6"/>
    <mergeCell ref="I5:J6"/>
    <mergeCell ref="S7:S9"/>
    <mergeCell ref="M6:M7"/>
    <mergeCell ref="N6:N7"/>
    <mergeCell ref="AA5:AA7"/>
    <mergeCell ref="Q6:S6"/>
    <mergeCell ref="O6:P6"/>
    <mergeCell ref="O5:S5"/>
    <mergeCell ref="E6:F6"/>
    <mergeCell ref="G6:H6"/>
    <mergeCell ref="K5:L5"/>
    <mergeCell ref="K6:L6"/>
    <mergeCell ref="E5:H5"/>
    <mergeCell ref="A46:M46"/>
    <mergeCell ref="A47:M47"/>
    <mergeCell ref="A40:A42"/>
    <mergeCell ref="A43:A45"/>
    <mergeCell ref="A8:A9"/>
    <mergeCell ref="A37:A39"/>
    <mergeCell ref="A28:A30"/>
    <mergeCell ref="A31:A33"/>
    <mergeCell ref="A34:A36"/>
    <mergeCell ref="A13:A15"/>
    <mergeCell ref="A22:A24"/>
    <mergeCell ref="A25:A27"/>
    <mergeCell ref="A10:A12"/>
    <mergeCell ref="A16:A18"/>
    <mergeCell ref="A19:A21"/>
  </mergeCells>
  <phoneticPr fontId="19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notEqual" id="{9E7A5F3E-E728-480E-9554-7B2F6BEE2439}">
            <xm:f>SUM('2-3 續'!$G6:$X6)</xm:f>
            <x14:dxf>
              <fill>
                <patternFill>
                  <bgColor rgb="FFFF0000"/>
                </patternFill>
              </fill>
            </x14:dxf>
          </x14:cfRule>
          <xm:sqref>C10:C12</xm:sqref>
        </x14:conditionalFormatting>
        <x14:conditionalFormatting xmlns:xm="http://schemas.microsoft.com/office/excel/2006/main">
          <x14:cfRule type="cellIs" priority="1" operator="equal" id="{3A8B6A0F-6D34-4413-A3B0-BA3B46041A55}">
            <xm:f>SUM('2-3 續'!$G6:$X6)</xm:f>
            <x14:dxf>
              <font>
                <b/>
                <i val="0"/>
                <strike/>
              </font>
            </x14:dxf>
          </x14:cfRule>
          <xm:sqref>AD10:AD12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27</vt:i4>
      </vt:variant>
      <vt:variant>
        <vt:lpstr>具名範圍</vt:lpstr>
      </vt:variant>
      <vt:variant>
        <vt:i4>21</vt:i4>
      </vt:variant>
    </vt:vector>
  </HeadingPairs>
  <TitlesOfParts>
    <vt:vector size="48" baseType="lpstr">
      <vt:lpstr>2-1</vt:lpstr>
      <vt:lpstr>2-2</vt:lpstr>
      <vt:lpstr>2-2 續1</vt:lpstr>
      <vt:lpstr>2-2 續2完</vt:lpstr>
      <vt:lpstr>2-3</vt:lpstr>
      <vt:lpstr>2-3 續</vt:lpstr>
      <vt:lpstr>2-4</vt:lpstr>
      <vt:lpstr>2-5</vt:lpstr>
      <vt:lpstr>2-5 續</vt:lpstr>
      <vt:lpstr>2-6</vt:lpstr>
      <vt:lpstr>2-7</vt:lpstr>
      <vt:lpstr>2-7 續</vt:lpstr>
      <vt:lpstr>2-8</vt:lpstr>
      <vt:lpstr>2-9</vt:lpstr>
      <vt:lpstr>2-10</vt:lpstr>
      <vt:lpstr>2-10 續1</vt:lpstr>
      <vt:lpstr>2-10 續2</vt:lpstr>
      <vt:lpstr>2-10 續3完</vt:lpstr>
      <vt:lpstr>2-11</vt:lpstr>
      <vt:lpstr>2-11 續1</vt:lpstr>
      <vt:lpstr>2-11 續2</vt:lpstr>
      <vt:lpstr>2-11 續3</vt:lpstr>
      <vt:lpstr>2-11 續4</vt:lpstr>
      <vt:lpstr>2-11 續5完</vt:lpstr>
      <vt:lpstr>2-12</vt:lpstr>
      <vt:lpstr>2-12 續1</vt:lpstr>
      <vt:lpstr>2-1 2續2</vt:lpstr>
      <vt:lpstr>'2-1'!Print_Area</vt:lpstr>
      <vt:lpstr>'2-10'!Print_Area</vt:lpstr>
      <vt:lpstr>'2-10 續1'!Print_Area</vt:lpstr>
      <vt:lpstr>'2-10 續2'!Print_Area</vt:lpstr>
      <vt:lpstr>'2-10 續3完'!Print_Area</vt:lpstr>
      <vt:lpstr>'2-11'!Print_Area</vt:lpstr>
      <vt:lpstr>'2-11 續1'!Print_Area</vt:lpstr>
      <vt:lpstr>'2-11 續2'!Print_Area</vt:lpstr>
      <vt:lpstr>'2-11 續3'!Print_Area</vt:lpstr>
      <vt:lpstr>'2-11 續4'!Print_Area</vt:lpstr>
      <vt:lpstr>'2-11 續5完'!Print_Area</vt:lpstr>
      <vt:lpstr>'2-2'!Print_Area</vt:lpstr>
      <vt:lpstr>'2-2 續1'!Print_Area</vt:lpstr>
      <vt:lpstr>'2-2 續2完'!Print_Area</vt:lpstr>
      <vt:lpstr>'2-3 續'!Print_Area</vt:lpstr>
      <vt:lpstr>'2-4'!Print_Area</vt:lpstr>
      <vt:lpstr>'2-5'!Print_Area</vt:lpstr>
      <vt:lpstr>'2-5 續'!Print_Area</vt:lpstr>
      <vt:lpstr>'2-6'!Print_Area</vt:lpstr>
      <vt:lpstr>'2-7 續'!Print_Area</vt:lpstr>
      <vt:lpstr>'2-8'!Print_Area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H;桃園市政府主計處</dc:creator>
  <cp:lastModifiedBy>邱紫菱</cp:lastModifiedBy>
  <cp:lastPrinted>2020-07-16T08:02:03Z</cp:lastPrinted>
  <dcterms:created xsi:type="dcterms:W3CDTF">2016-01-25T08:18:56Z</dcterms:created>
  <dcterms:modified xsi:type="dcterms:W3CDTF">2020-09-08T06:47:11Z</dcterms:modified>
</cp:coreProperties>
</file>