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54202\Desktop\!!年報\110年\同仁結案單元\"/>
    </mc:Choice>
  </mc:AlternateContent>
  <xr:revisionPtr revIDLastSave="0" documentId="13_ncr:1_{6BE95DDE-4922-4541-9EFF-3A05C6E27D8C}" xr6:coauthVersionLast="36" xr6:coauthVersionMax="36" xr10:uidLastSave="{00000000-0000-0000-0000-000000000000}"/>
  <bookViews>
    <workbookView xWindow="0" yWindow="0" windowWidth="28800" windowHeight="11520" tabRatio="954" firstSheet="2" activeTab="26" xr2:uid="{00000000-000D-0000-FFFF-FFFF00000000}"/>
  </bookViews>
  <sheets>
    <sheet name="2-1" sheetId="74" r:id="rId1"/>
    <sheet name="2-2" sheetId="75" r:id="rId2"/>
    <sheet name="2-2 續1" sheetId="76" r:id="rId3"/>
    <sheet name="2-2 續2完" sheetId="77" r:id="rId4"/>
    <sheet name="2-3" sheetId="78" r:id="rId5"/>
    <sheet name="2-3 續" sheetId="79" r:id="rId6"/>
    <sheet name="2-4" sheetId="80" r:id="rId7"/>
    <sheet name="2-5" sheetId="81" r:id="rId8"/>
    <sheet name="2-5 續" sheetId="82" r:id="rId9"/>
    <sheet name="2-6" sheetId="83" r:id="rId10"/>
    <sheet name="2-7" sheetId="84" r:id="rId11"/>
    <sheet name="2-7 續" sheetId="85" r:id="rId12"/>
    <sheet name="2-8" sheetId="86" r:id="rId13"/>
    <sheet name="2-9" sheetId="60" r:id="rId14"/>
    <sheet name="2-10" sheetId="61" r:id="rId15"/>
    <sheet name="2-10 續1" sheetId="62" r:id="rId16"/>
    <sheet name="2-10 續2" sheetId="63" r:id="rId17"/>
    <sheet name="2-10 續3完" sheetId="64" r:id="rId18"/>
    <sheet name="2-11" sheetId="65" r:id="rId19"/>
    <sheet name="2-11 續1" sheetId="66" r:id="rId20"/>
    <sheet name="2-11 續2" sheetId="67" r:id="rId21"/>
    <sheet name="2-11 續3" sheetId="68" r:id="rId22"/>
    <sheet name="2-11 續4" sheetId="69" r:id="rId23"/>
    <sheet name="2-11 續5完" sheetId="70" r:id="rId24"/>
    <sheet name="2-12" sheetId="71" r:id="rId25"/>
    <sheet name="2-12 續1" sheetId="72" r:id="rId26"/>
    <sheet name="2-1 2續2" sheetId="73" r:id="rId27"/>
  </sheets>
  <externalReferences>
    <externalReference r:id="rId28"/>
    <externalReference r:id="rId29"/>
  </externalReferences>
  <definedNames>
    <definedName name="_xlnm._FilterDatabase" localSheetId="5" hidden="1">'2-3 續'!$A$5:$AB$47</definedName>
    <definedName name="_xlnm._FilterDatabase" localSheetId="11" hidden="1">'2-7 續'!$A$6:$M$68</definedName>
    <definedName name="_xlnm._FilterDatabase" localSheetId="12" hidden="1">'2-8'!$A$6:$M$50</definedName>
    <definedName name="pp" localSheetId="11">#REF!</definedName>
    <definedName name="pp">#REF!</definedName>
    <definedName name="_xlnm.Print_Area" localSheetId="14">'2-10'!$A$1:$V$36</definedName>
    <definedName name="_xlnm.Print_Area" localSheetId="15">'2-10 續1'!$A$1:$U$41</definedName>
    <definedName name="_xlnm.Print_Area" localSheetId="16">'2-10 續2'!$A$1:$U$41</definedName>
    <definedName name="_xlnm.Print_Area" localSheetId="17">'2-10 續3完'!$A$1:$U$41</definedName>
    <definedName name="_xlnm.Print_Area" localSheetId="18">'2-11'!$A$1:$O$35</definedName>
    <definedName name="_xlnm.Print_Area" localSheetId="19">'2-11 續1'!$A$1:$N$34</definedName>
    <definedName name="_xlnm.Print_Area" localSheetId="20">'2-11 續2'!$A$1:$O$40</definedName>
    <definedName name="_xlnm.Print_Area" localSheetId="21">'2-11 續3'!$A$1:$N$42</definedName>
    <definedName name="_xlnm.Print_Area" localSheetId="22">'2-11 續4'!$A$1:$Z$53</definedName>
    <definedName name="_xlnm.Print_Area" localSheetId="23">'2-11 續5完'!$A$1:$Z$51</definedName>
    <definedName name="_xlnm.Print_Area" localSheetId="24">'2-12'!$A$1:$Q$42</definedName>
    <definedName name="_xlnm.Print_Area" localSheetId="1">'2-2'!$A$1:$Q$32</definedName>
    <definedName name="_xlnm.Print_Area" localSheetId="2">'2-2 續1'!$A$1:$Q$30</definedName>
    <definedName name="_xlnm.Print_Area" localSheetId="3">'2-2 續2完'!$A$1:$S$34</definedName>
    <definedName name="_xlnm.Print_Area" localSheetId="5">'2-3 續'!$A$1:$X$47</definedName>
    <definedName name="_xlnm.Print_Area" localSheetId="6">'2-4'!$A$1:$K$35</definedName>
    <definedName name="_xlnm.Print_Area" localSheetId="7">'2-5'!$A$1:$AA$39</definedName>
    <definedName name="_xlnm.Print_Area" localSheetId="8">'2-5 續'!$A$1:$AA$47</definedName>
    <definedName name="_xlnm.Print_Area" localSheetId="9">'2-6'!$A$1:$AA$52</definedName>
    <definedName name="_xlnm.Print_Area" localSheetId="11">'2-7 續'!$A$1:$M$68</definedName>
    <definedName name="_xlnm.Print_Area" localSheetId="12">'2-8'!$A$1:$M$50</definedName>
  </definedNames>
  <calcPr calcId="191029"/>
</workbook>
</file>

<file path=xl/calcChain.xml><?xml version="1.0" encoding="utf-8"?>
<calcChain xmlns="http://schemas.openxmlformats.org/spreadsheetml/2006/main">
  <c r="M45" i="86" l="1"/>
  <c r="M42" i="86"/>
  <c r="M39" i="86"/>
  <c r="M36" i="86"/>
  <c r="M33" i="86"/>
  <c r="M27" i="86"/>
  <c r="M21" i="86"/>
  <c r="M18" i="86"/>
  <c r="M15" i="86"/>
  <c r="M12" i="86"/>
  <c r="M9" i="86"/>
  <c r="M8" i="86"/>
  <c r="L8" i="86"/>
  <c r="L6" i="86" s="1"/>
  <c r="K8" i="86"/>
  <c r="J8" i="86"/>
  <c r="H8" i="86" s="1"/>
  <c r="I8" i="86"/>
  <c r="G8" i="86"/>
  <c r="F8" i="86"/>
  <c r="F6" i="86" s="1"/>
  <c r="E8" i="86"/>
  <c r="D8" i="86"/>
  <c r="C8" i="86" s="1"/>
  <c r="M7" i="86"/>
  <c r="M6" i="86" s="1"/>
  <c r="L7" i="86"/>
  <c r="K7" i="86"/>
  <c r="K6" i="86" s="1"/>
  <c r="J7" i="86"/>
  <c r="J6" i="86" s="1"/>
  <c r="I7" i="86"/>
  <c r="H7" i="86" s="1"/>
  <c r="H6" i="86" s="1"/>
  <c r="G7" i="86"/>
  <c r="G6" i="86" s="1"/>
  <c r="F7" i="86"/>
  <c r="E7" i="86"/>
  <c r="E6" i="86" s="1"/>
  <c r="C6" i="86" s="1"/>
  <c r="D7" i="86"/>
  <c r="I6" i="86"/>
  <c r="D6" i="86"/>
  <c r="M63" i="85"/>
  <c r="J63" i="85"/>
  <c r="G63" i="85"/>
  <c r="M60" i="85"/>
  <c r="J60" i="85"/>
  <c r="G60" i="85"/>
  <c r="M57" i="85"/>
  <c r="J57" i="85"/>
  <c r="G57" i="85"/>
  <c r="M54" i="85"/>
  <c r="J54" i="85"/>
  <c r="G54" i="85"/>
  <c r="M51" i="85"/>
  <c r="J51" i="85"/>
  <c r="G51" i="85"/>
  <c r="M48" i="85"/>
  <c r="J48" i="85"/>
  <c r="G48" i="85"/>
  <c r="M45" i="85"/>
  <c r="J45" i="85"/>
  <c r="M42" i="85"/>
  <c r="J42" i="85"/>
  <c r="M39" i="85"/>
  <c r="J39" i="85"/>
  <c r="M36" i="85"/>
  <c r="J36" i="85"/>
  <c r="M30" i="85"/>
  <c r="M27" i="85"/>
  <c r="M24" i="85"/>
  <c r="M21" i="85"/>
  <c r="M15" i="85"/>
  <c r="M12" i="85"/>
  <c r="L12" i="85"/>
  <c r="K12" i="85"/>
  <c r="J12" i="85"/>
  <c r="M9" i="85"/>
  <c r="L9" i="85"/>
  <c r="K9" i="85"/>
  <c r="J9" i="85"/>
  <c r="I9" i="85"/>
  <c r="H9" i="85"/>
  <c r="G9" i="85"/>
  <c r="F9" i="85"/>
  <c r="E9" i="85"/>
  <c r="M8" i="85"/>
  <c r="L8" i="85"/>
  <c r="K8" i="85"/>
  <c r="J8" i="85"/>
  <c r="I8" i="85"/>
  <c r="H8" i="85" s="1"/>
  <c r="G8" i="85"/>
  <c r="F8" i="85"/>
  <c r="E8" i="85"/>
  <c r="D8" i="85"/>
  <c r="M7" i="85"/>
  <c r="L7" i="85"/>
  <c r="L6" i="85" s="1"/>
  <c r="J7" i="85"/>
  <c r="J6" i="85" s="1"/>
  <c r="I7" i="85"/>
  <c r="I6" i="85" s="1"/>
  <c r="G7" i="85"/>
  <c r="F7" i="85"/>
  <c r="F6" i="85" s="1"/>
  <c r="D7" i="85"/>
  <c r="D6" i="85" s="1"/>
  <c r="M6" i="85"/>
  <c r="G6" i="85"/>
  <c r="D51" i="83"/>
  <c r="C51" i="83" s="1"/>
  <c r="D50" i="83"/>
  <c r="C50" i="83"/>
  <c r="D49" i="83"/>
  <c r="C49" i="83"/>
  <c r="D48" i="83"/>
  <c r="C48" i="83" s="1"/>
  <c r="D47" i="83"/>
  <c r="C47" i="83"/>
  <c r="D46" i="83"/>
  <c r="C46" i="83"/>
  <c r="D45" i="83"/>
  <c r="C45" i="83" s="1"/>
  <c r="D44" i="83"/>
  <c r="C44" i="83"/>
  <c r="D43" i="83"/>
  <c r="C43" i="83"/>
  <c r="D42" i="83"/>
  <c r="C42" i="83" s="1"/>
  <c r="D41" i="83"/>
  <c r="C41" i="83"/>
  <c r="D40" i="83"/>
  <c r="C40" i="83"/>
  <c r="D39" i="83"/>
  <c r="C39" i="83" s="1"/>
  <c r="D38" i="83"/>
  <c r="C38" i="83"/>
  <c r="D37" i="83"/>
  <c r="C37" i="83"/>
  <c r="D36" i="83"/>
  <c r="C36" i="83" s="1"/>
  <c r="D35" i="83"/>
  <c r="C35" i="83"/>
  <c r="D34" i="83"/>
  <c r="C34" i="83"/>
  <c r="D33" i="83"/>
  <c r="C33" i="83" s="1"/>
  <c r="D32" i="83"/>
  <c r="C32" i="83"/>
  <c r="D31" i="83"/>
  <c r="C31" i="83"/>
  <c r="D30" i="83"/>
  <c r="C30" i="83" s="1"/>
  <c r="D29" i="83"/>
  <c r="C29" i="83"/>
  <c r="D28" i="83"/>
  <c r="C28" i="83"/>
  <c r="D27" i="83"/>
  <c r="C27" i="83" s="1"/>
  <c r="D26" i="83"/>
  <c r="C26" i="83"/>
  <c r="D25" i="83"/>
  <c r="C25" i="83"/>
  <c r="D24" i="83"/>
  <c r="C24" i="83" s="1"/>
  <c r="D23" i="83"/>
  <c r="C23" i="83"/>
  <c r="D22" i="83"/>
  <c r="C22" i="83"/>
  <c r="D21" i="83"/>
  <c r="C21" i="83" s="1"/>
  <c r="D20" i="83"/>
  <c r="C20" i="83"/>
  <c r="D19" i="83"/>
  <c r="C19" i="83"/>
  <c r="D18" i="83"/>
  <c r="C18" i="83" s="1"/>
  <c r="D17" i="83"/>
  <c r="C17" i="83"/>
  <c r="D16" i="83"/>
  <c r="C16" i="83"/>
  <c r="D15" i="83"/>
  <c r="C15" i="83" s="1"/>
  <c r="D14" i="83"/>
  <c r="C14" i="83"/>
  <c r="D13" i="83"/>
  <c r="C13" i="83"/>
  <c r="AA12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D12" i="83" s="1"/>
  <c r="C12" i="83" s="1"/>
  <c r="H12" i="83"/>
  <c r="G12" i="83"/>
  <c r="F12" i="83"/>
  <c r="E12" i="83"/>
  <c r="AA11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D11" i="83" s="1"/>
  <c r="C11" i="83" s="1"/>
  <c r="I11" i="83"/>
  <c r="H11" i="83"/>
  <c r="G11" i="83"/>
  <c r="F11" i="83"/>
  <c r="E11" i="83"/>
  <c r="AA10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D10" i="83" s="1"/>
  <c r="C10" i="83" s="1"/>
  <c r="D45" i="82"/>
  <c r="C45" i="82" s="1"/>
  <c r="D44" i="82"/>
  <c r="C44" i="82"/>
  <c r="D43" i="82"/>
  <c r="C43" i="82" s="1"/>
  <c r="D42" i="82"/>
  <c r="C42" i="82" s="1"/>
  <c r="D41" i="82"/>
  <c r="C41" i="82"/>
  <c r="D40" i="82"/>
  <c r="C40" i="82" s="1"/>
  <c r="D39" i="82"/>
  <c r="C39" i="82" s="1"/>
  <c r="D38" i="82"/>
  <c r="C38" i="82"/>
  <c r="D37" i="82"/>
  <c r="C37" i="82" s="1"/>
  <c r="D36" i="82"/>
  <c r="C36" i="82" s="1"/>
  <c r="D35" i="82"/>
  <c r="C35" i="82"/>
  <c r="D34" i="82"/>
  <c r="C34" i="82" s="1"/>
  <c r="D33" i="82"/>
  <c r="C33" i="82" s="1"/>
  <c r="D32" i="82"/>
  <c r="C32" i="82"/>
  <c r="D31" i="82"/>
  <c r="C31" i="82" s="1"/>
  <c r="D30" i="82"/>
  <c r="C30" i="82" s="1"/>
  <c r="D29" i="82"/>
  <c r="C29" i="82"/>
  <c r="D28" i="82"/>
  <c r="C28" i="82" s="1"/>
  <c r="D27" i="82"/>
  <c r="C27" i="82" s="1"/>
  <c r="D26" i="82"/>
  <c r="C26" i="82"/>
  <c r="D25" i="82"/>
  <c r="C25" i="82" s="1"/>
  <c r="D24" i="82"/>
  <c r="C24" i="82" s="1"/>
  <c r="D23" i="82"/>
  <c r="C23" i="82"/>
  <c r="D22" i="82"/>
  <c r="C22" i="82" s="1"/>
  <c r="D21" i="82"/>
  <c r="C21" i="82" s="1"/>
  <c r="D20" i="82"/>
  <c r="C20" i="82"/>
  <c r="D19" i="82"/>
  <c r="C19" i="82" s="1"/>
  <c r="D18" i="82"/>
  <c r="C18" i="82" s="1"/>
  <c r="D17" i="82"/>
  <c r="C17" i="82"/>
  <c r="D16" i="82"/>
  <c r="C16" i="82" s="1"/>
  <c r="D15" i="82"/>
  <c r="C15" i="82" s="1"/>
  <c r="D14" i="82"/>
  <c r="C14" i="82"/>
  <c r="D13" i="82"/>
  <c r="C13" i="82" s="1"/>
  <c r="AA12" i="82"/>
  <c r="Z12" i="82"/>
  <c r="Y12" i="82"/>
  <c r="X12" i="82"/>
  <c r="W12" i="82"/>
  <c r="V12" i="82"/>
  <c r="U12" i="82"/>
  <c r="T12" i="82"/>
  <c r="S12" i="82"/>
  <c r="R12" i="82"/>
  <c r="Q12" i="82"/>
  <c r="P12" i="82"/>
  <c r="O12" i="82"/>
  <c r="N12" i="82"/>
  <c r="M12" i="82"/>
  <c r="L12" i="82"/>
  <c r="K12" i="82"/>
  <c r="J12" i="82"/>
  <c r="I12" i="82"/>
  <c r="H12" i="82"/>
  <c r="G12" i="82"/>
  <c r="F12" i="82"/>
  <c r="E12" i="82"/>
  <c r="D12" i="82" s="1"/>
  <c r="C12" i="82" s="1"/>
  <c r="AA11" i="82"/>
  <c r="Z11" i="82"/>
  <c r="Y11" i="82"/>
  <c r="X11" i="82"/>
  <c r="W11" i="82"/>
  <c r="V11" i="82"/>
  <c r="U11" i="82"/>
  <c r="T11" i="82"/>
  <c r="S11" i="82"/>
  <c r="R11" i="82"/>
  <c r="Q11" i="82"/>
  <c r="P11" i="82"/>
  <c r="O11" i="82"/>
  <c r="N11" i="82"/>
  <c r="M11" i="82"/>
  <c r="L11" i="82"/>
  <c r="K11" i="82"/>
  <c r="J11" i="82"/>
  <c r="I11" i="82"/>
  <c r="H11" i="82"/>
  <c r="G11" i="82"/>
  <c r="F11" i="82"/>
  <c r="D11" i="82" s="1"/>
  <c r="C11" i="82" s="1"/>
  <c r="E11" i="82"/>
  <c r="AA10" i="82"/>
  <c r="Z10" i="82"/>
  <c r="Y10" i="82"/>
  <c r="X10" i="82"/>
  <c r="W10" i="82"/>
  <c r="V10" i="82"/>
  <c r="U10" i="82"/>
  <c r="T10" i="82"/>
  <c r="S10" i="82"/>
  <c r="R10" i="82"/>
  <c r="Q10" i="82"/>
  <c r="P10" i="82"/>
  <c r="O10" i="82"/>
  <c r="N10" i="82"/>
  <c r="M10" i="82"/>
  <c r="L10" i="82"/>
  <c r="K10" i="82"/>
  <c r="J10" i="82"/>
  <c r="I10" i="82"/>
  <c r="H10" i="82"/>
  <c r="G10" i="82"/>
  <c r="F10" i="82"/>
  <c r="E10" i="82"/>
  <c r="D10" i="82" s="1"/>
  <c r="C10" i="82" s="1"/>
  <c r="AD36" i="81"/>
  <c r="AD35" i="81"/>
  <c r="AD34" i="81"/>
  <c r="AD30" i="81"/>
  <c r="AD29" i="81"/>
  <c r="AD28" i="81"/>
  <c r="AD27" i="81"/>
  <c r="AD26" i="81"/>
  <c r="AD25" i="81"/>
  <c r="AD24" i="81"/>
  <c r="AD23" i="81"/>
  <c r="AD22" i="81"/>
  <c r="AD21" i="81"/>
  <c r="AD20" i="81"/>
  <c r="AD19" i="81"/>
  <c r="AD18" i="81"/>
  <c r="AD17" i="81"/>
  <c r="AD16" i="81"/>
  <c r="AD15" i="81"/>
  <c r="AD14" i="81"/>
  <c r="AD13" i="81"/>
  <c r="AD12" i="81"/>
  <c r="AD11" i="81"/>
  <c r="AD10" i="81"/>
  <c r="P29" i="80"/>
  <c r="O29" i="80"/>
  <c r="N29" i="80"/>
  <c r="I29" i="80"/>
  <c r="F29" i="80"/>
  <c r="H29" i="80" s="1"/>
  <c r="D29" i="80"/>
  <c r="J29" i="80" s="1"/>
  <c r="C29" i="80"/>
  <c r="B29" i="80"/>
  <c r="M29" i="80" s="1"/>
  <c r="P28" i="80"/>
  <c r="O28" i="80"/>
  <c r="N28" i="80"/>
  <c r="K28" i="80"/>
  <c r="F28" i="80"/>
  <c r="M28" i="80" s="1"/>
  <c r="E28" i="80"/>
  <c r="D28" i="80"/>
  <c r="B28" i="80"/>
  <c r="J28" i="80" s="1"/>
  <c r="P27" i="80"/>
  <c r="O27" i="80"/>
  <c r="N27" i="80"/>
  <c r="H27" i="80"/>
  <c r="G27" i="80"/>
  <c r="F27" i="80"/>
  <c r="K27" i="80" s="1"/>
  <c r="D27" i="80"/>
  <c r="E27" i="80" s="1"/>
  <c r="B27" i="80"/>
  <c r="M27" i="80" s="1"/>
  <c r="P26" i="80"/>
  <c r="O26" i="80"/>
  <c r="N26" i="80"/>
  <c r="M26" i="80"/>
  <c r="J26" i="80"/>
  <c r="I26" i="80"/>
  <c r="F26" i="80"/>
  <c r="H26" i="80" s="1"/>
  <c r="D26" i="80"/>
  <c r="E26" i="80" s="1"/>
  <c r="C26" i="80"/>
  <c r="B26" i="80"/>
  <c r="P25" i="80"/>
  <c r="O25" i="80"/>
  <c r="N25" i="80"/>
  <c r="M25" i="80"/>
  <c r="K25" i="80"/>
  <c r="F25" i="80"/>
  <c r="H25" i="80" s="1"/>
  <c r="E25" i="80"/>
  <c r="D25" i="80"/>
  <c r="B25" i="80"/>
  <c r="J25" i="80" s="1"/>
  <c r="P24" i="80"/>
  <c r="O24" i="80"/>
  <c r="N24" i="80"/>
  <c r="H24" i="80"/>
  <c r="G24" i="80"/>
  <c r="F24" i="80"/>
  <c r="K24" i="80" s="1"/>
  <c r="D24" i="80"/>
  <c r="E24" i="80" s="1"/>
  <c r="B24" i="80"/>
  <c r="M24" i="80" s="1"/>
  <c r="P23" i="80"/>
  <c r="O23" i="80"/>
  <c r="N23" i="80"/>
  <c r="I23" i="80"/>
  <c r="F23" i="80"/>
  <c r="H23" i="80" s="1"/>
  <c r="D23" i="80"/>
  <c r="J23" i="80" s="1"/>
  <c r="C23" i="80"/>
  <c r="B23" i="80"/>
  <c r="P22" i="80"/>
  <c r="O22" i="80"/>
  <c r="N22" i="80"/>
  <c r="M22" i="80"/>
  <c r="K22" i="80"/>
  <c r="F22" i="80"/>
  <c r="H22" i="80" s="1"/>
  <c r="E22" i="80"/>
  <c r="D22" i="80"/>
  <c r="B22" i="80"/>
  <c r="J22" i="80" s="1"/>
  <c r="P21" i="80"/>
  <c r="O21" i="80"/>
  <c r="N21" i="80"/>
  <c r="H21" i="80"/>
  <c r="G21" i="80"/>
  <c r="F21" i="80"/>
  <c r="K21" i="80" s="1"/>
  <c r="D21" i="80"/>
  <c r="E21" i="80" s="1"/>
  <c r="B21" i="80"/>
  <c r="M21" i="80" s="1"/>
  <c r="P20" i="80"/>
  <c r="O20" i="80"/>
  <c r="N20" i="80"/>
  <c r="I20" i="80"/>
  <c r="F20" i="80"/>
  <c r="H20" i="80" s="1"/>
  <c r="D20" i="80"/>
  <c r="J20" i="80" s="1"/>
  <c r="C20" i="80"/>
  <c r="B20" i="80"/>
  <c r="P19" i="80"/>
  <c r="O19" i="80"/>
  <c r="N19" i="80"/>
  <c r="K19" i="80"/>
  <c r="F19" i="80"/>
  <c r="M19" i="80" s="1"/>
  <c r="E19" i="80"/>
  <c r="D19" i="80"/>
  <c r="B19" i="80"/>
  <c r="J19" i="80" s="1"/>
  <c r="P18" i="80"/>
  <c r="O18" i="80"/>
  <c r="N18" i="80"/>
  <c r="H18" i="80"/>
  <c r="G18" i="80"/>
  <c r="F18" i="80"/>
  <c r="K18" i="80" s="1"/>
  <c r="D18" i="80"/>
  <c r="E18" i="80" s="1"/>
  <c r="B18" i="80"/>
  <c r="M18" i="80" s="1"/>
  <c r="P17" i="80"/>
  <c r="O17" i="80"/>
  <c r="N17" i="80"/>
  <c r="I17" i="80"/>
  <c r="F17" i="80"/>
  <c r="H17" i="80" s="1"/>
  <c r="D17" i="80"/>
  <c r="D16" i="80" s="1"/>
  <c r="C17" i="80"/>
  <c r="B17" i="80"/>
  <c r="P16" i="80"/>
  <c r="O16" i="80"/>
  <c r="N16" i="80"/>
  <c r="K16" i="80"/>
  <c r="F16" i="80"/>
  <c r="H16" i="80" s="1"/>
  <c r="B16" i="80"/>
  <c r="J16" i="80" s="1"/>
  <c r="P15" i="80"/>
  <c r="O15" i="80"/>
  <c r="N15" i="80"/>
  <c r="P14" i="80"/>
  <c r="O14" i="80"/>
  <c r="N14" i="80"/>
  <c r="P13" i="80"/>
  <c r="O13" i="80"/>
  <c r="N13" i="80"/>
  <c r="P12" i="80"/>
  <c r="O12" i="80"/>
  <c r="N12" i="80"/>
  <c r="P11" i="80"/>
  <c r="O11" i="80"/>
  <c r="N11" i="80"/>
  <c r="P10" i="80"/>
  <c r="O10" i="80"/>
  <c r="N10" i="80"/>
  <c r="P9" i="80"/>
  <c r="O9" i="80"/>
  <c r="N9" i="80"/>
  <c r="P8" i="80"/>
  <c r="O8" i="80"/>
  <c r="N8" i="80"/>
  <c r="X30" i="77"/>
  <c r="V30" i="77"/>
  <c r="S30" i="77" s="1"/>
  <c r="U30" i="77"/>
  <c r="X29" i="77"/>
  <c r="V29" i="77" s="1"/>
  <c r="U29" i="77"/>
  <c r="X28" i="77"/>
  <c r="V28" i="77"/>
  <c r="N28" i="77" s="1"/>
  <c r="U28" i="77"/>
  <c r="S28" i="77"/>
  <c r="Q28" i="77"/>
  <c r="M28" i="77"/>
  <c r="K28" i="77"/>
  <c r="J28" i="77"/>
  <c r="L28" i="77" s="1"/>
  <c r="X27" i="77"/>
  <c r="V27" i="77"/>
  <c r="N27" i="77" s="1"/>
  <c r="U27" i="77"/>
  <c r="S27" i="77"/>
  <c r="Q27" i="77"/>
  <c r="M27" i="77"/>
  <c r="K27" i="77"/>
  <c r="J27" i="77"/>
  <c r="L27" i="77" s="1"/>
  <c r="X26" i="77"/>
  <c r="V26" i="77" s="1"/>
  <c r="U26" i="77"/>
  <c r="X25" i="77"/>
  <c r="V25" i="77"/>
  <c r="S25" i="77" s="1"/>
  <c r="U25" i="77"/>
  <c r="M25" i="77"/>
  <c r="X24" i="77"/>
  <c r="V24" i="77"/>
  <c r="S24" i="77" s="1"/>
  <c r="U24" i="77"/>
  <c r="M24" i="77"/>
  <c r="X23" i="77"/>
  <c r="V23" i="77" s="1"/>
  <c r="U23" i="77"/>
  <c r="X22" i="77"/>
  <c r="V22" i="77"/>
  <c r="N22" i="77" s="1"/>
  <c r="U22" i="77"/>
  <c r="S22" i="77"/>
  <c r="Q22" i="77"/>
  <c r="M22" i="77"/>
  <c r="O22" i="77" s="1"/>
  <c r="K22" i="77"/>
  <c r="J22" i="77"/>
  <c r="L22" i="77" s="1"/>
  <c r="X21" i="77"/>
  <c r="V21" i="77"/>
  <c r="N21" i="77" s="1"/>
  <c r="O21" i="77" s="1"/>
  <c r="U21" i="77"/>
  <c r="Q21" i="77"/>
  <c r="M21" i="77"/>
  <c r="J21" i="77"/>
  <c r="X20" i="77"/>
  <c r="V20" i="77" s="1"/>
  <c r="U20" i="77"/>
  <c r="X19" i="77"/>
  <c r="V19" i="77"/>
  <c r="S19" i="77" s="1"/>
  <c r="U19" i="77"/>
  <c r="M19" i="77"/>
  <c r="X18" i="77"/>
  <c r="V18" i="77"/>
  <c r="S18" i="77" s="1"/>
  <c r="U18" i="77"/>
  <c r="X17" i="77"/>
  <c r="W17" i="77"/>
  <c r="V17" i="77"/>
  <c r="S17" i="77" s="1"/>
  <c r="U17" i="77"/>
  <c r="U16" i="77"/>
  <c r="X15" i="77"/>
  <c r="W16" i="77" s="1"/>
  <c r="V16" i="77" s="1"/>
  <c r="U15" i="77"/>
  <c r="X14" i="77"/>
  <c r="W15" i="77" s="1"/>
  <c r="V15" i="77" s="1"/>
  <c r="W14" i="77"/>
  <c r="V14" i="77" s="1"/>
  <c r="U14" i="77"/>
  <c r="X13" i="77"/>
  <c r="U13" i="77"/>
  <c r="X12" i="77"/>
  <c r="W13" i="77" s="1"/>
  <c r="V13" i="77" s="1"/>
  <c r="U12" i="77"/>
  <c r="X11" i="77"/>
  <c r="W12" i="77" s="1"/>
  <c r="W11" i="77"/>
  <c r="V11" i="77" s="1"/>
  <c r="U11" i="77"/>
  <c r="X10" i="77"/>
  <c r="U10" i="77"/>
  <c r="X9" i="77"/>
  <c r="W10" i="77" s="1"/>
  <c r="V10" i="77" s="1"/>
  <c r="U9" i="77"/>
  <c r="X8" i="77"/>
  <c r="W9" i="77" s="1"/>
  <c r="V9" i="77" s="1"/>
  <c r="V8" i="77"/>
  <c r="U8" i="77"/>
  <c r="K29" i="74"/>
  <c r="J29" i="74"/>
  <c r="I29" i="74"/>
  <c r="K28" i="74"/>
  <c r="J28" i="74"/>
  <c r="I28" i="74"/>
  <c r="K27" i="74"/>
  <c r="J27" i="74"/>
  <c r="I27" i="74"/>
  <c r="K26" i="74"/>
  <c r="J26" i="74"/>
  <c r="I26" i="74"/>
  <c r="K25" i="74"/>
  <c r="J25" i="74"/>
  <c r="I25" i="74"/>
  <c r="K24" i="74"/>
  <c r="J24" i="74"/>
  <c r="I24" i="74"/>
  <c r="K23" i="74"/>
  <c r="J23" i="74"/>
  <c r="I23" i="74"/>
  <c r="K22" i="74"/>
  <c r="J22" i="74"/>
  <c r="I22" i="74"/>
  <c r="K21" i="74"/>
  <c r="J21" i="74"/>
  <c r="I21" i="74"/>
  <c r="K20" i="74"/>
  <c r="J20" i="74"/>
  <c r="I20" i="74"/>
  <c r="K19" i="74"/>
  <c r="J19" i="74"/>
  <c r="I19" i="74"/>
  <c r="K18" i="74"/>
  <c r="J18" i="74"/>
  <c r="I18" i="74"/>
  <c r="K17" i="74"/>
  <c r="J17" i="74"/>
  <c r="I17" i="74"/>
  <c r="K16" i="74"/>
  <c r="J16" i="74"/>
  <c r="I16" i="74"/>
  <c r="B16" i="74"/>
  <c r="O27" i="77" l="1"/>
  <c r="V12" i="77"/>
  <c r="O28" i="77"/>
  <c r="Q23" i="77"/>
  <c r="J23" i="77"/>
  <c r="N23" i="77"/>
  <c r="K23" i="77"/>
  <c r="M23" i="77"/>
  <c r="S23" i="77"/>
  <c r="C8" i="85"/>
  <c r="M20" i="77"/>
  <c r="O20" i="77" s="1"/>
  <c r="N20" i="77"/>
  <c r="S20" i="77"/>
  <c r="K20" i="77"/>
  <c r="Q20" i="77"/>
  <c r="J20" i="77"/>
  <c r="C7" i="86"/>
  <c r="L21" i="77"/>
  <c r="M26" i="77"/>
  <c r="S26" i="77"/>
  <c r="K26" i="77"/>
  <c r="N26" i="77"/>
  <c r="Q26" i="77"/>
  <c r="J26" i="77"/>
  <c r="L26" i="77" s="1"/>
  <c r="Q29" i="77"/>
  <c r="J29" i="77"/>
  <c r="S29" i="77"/>
  <c r="K29" i="77"/>
  <c r="N29" i="77"/>
  <c r="M29" i="77"/>
  <c r="O29" i="77" s="1"/>
  <c r="E16" i="80"/>
  <c r="M16" i="80"/>
  <c r="N17" i="77"/>
  <c r="N18" i="77"/>
  <c r="K21" i="77"/>
  <c r="S21" i="77"/>
  <c r="N24" i="77"/>
  <c r="O24" i="77" s="1"/>
  <c r="N30" i="77"/>
  <c r="G16" i="80"/>
  <c r="E17" i="80"/>
  <c r="K17" i="80"/>
  <c r="C18" i="80"/>
  <c r="I18" i="80"/>
  <c r="G19" i="80"/>
  <c r="E20" i="80"/>
  <c r="K20" i="80"/>
  <c r="C21" i="80"/>
  <c r="I21" i="80"/>
  <c r="G22" i="80"/>
  <c r="E23" i="80"/>
  <c r="K23" i="80"/>
  <c r="C24" i="80"/>
  <c r="I24" i="80"/>
  <c r="G25" i="80"/>
  <c r="K26" i="80"/>
  <c r="C27" i="80"/>
  <c r="I27" i="80"/>
  <c r="G28" i="80"/>
  <c r="E29" i="80"/>
  <c r="K29" i="80"/>
  <c r="E7" i="85"/>
  <c r="K7" i="85"/>
  <c r="K6" i="85" s="1"/>
  <c r="M17" i="77"/>
  <c r="O17" i="77" s="1"/>
  <c r="N19" i="77"/>
  <c r="O19" i="77" s="1"/>
  <c r="N25" i="77"/>
  <c r="O25" i="77" s="1"/>
  <c r="J17" i="80"/>
  <c r="J19" i="77"/>
  <c r="Q19" i="77"/>
  <c r="J25" i="77"/>
  <c r="Q25" i="77"/>
  <c r="M17" i="80"/>
  <c r="J18" i="80"/>
  <c r="H19" i="80"/>
  <c r="M20" i="80"/>
  <c r="J21" i="80"/>
  <c r="M23" i="80"/>
  <c r="J24" i="80"/>
  <c r="J27" i="80"/>
  <c r="H28" i="80"/>
  <c r="M18" i="77"/>
  <c r="J17" i="77"/>
  <c r="Q17" i="77"/>
  <c r="J18" i="77"/>
  <c r="Q18" i="77"/>
  <c r="K19" i="77"/>
  <c r="J24" i="77"/>
  <c r="L24" i="77" s="1"/>
  <c r="Q24" i="77"/>
  <c r="K25" i="77"/>
  <c r="J30" i="77"/>
  <c r="Q30" i="77"/>
  <c r="C16" i="80"/>
  <c r="I16" i="80"/>
  <c r="G17" i="80"/>
  <c r="C19" i="80"/>
  <c r="I19" i="80"/>
  <c r="G20" i="80"/>
  <c r="C22" i="80"/>
  <c r="I22" i="80"/>
  <c r="G23" i="80"/>
  <c r="C25" i="80"/>
  <c r="I25" i="80"/>
  <c r="G26" i="80"/>
  <c r="C28" i="80"/>
  <c r="I28" i="80"/>
  <c r="G29" i="80"/>
  <c r="M30" i="77"/>
  <c r="O30" i="77" s="1"/>
  <c r="K17" i="77"/>
  <c r="K18" i="77"/>
  <c r="K24" i="77"/>
  <c r="K30" i="77"/>
  <c r="H7" i="85"/>
  <c r="H6" i="85" s="1"/>
  <c r="F18" i="60"/>
  <c r="G18" i="60"/>
  <c r="F19" i="60"/>
  <c r="G19" i="60"/>
  <c r="F20" i="60"/>
  <c r="E20" i="60" s="1"/>
  <c r="G20" i="60"/>
  <c r="F21" i="60"/>
  <c r="G21" i="60"/>
  <c r="F22" i="60"/>
  <c r="G22" i="60"/>
  <c r="E22" i="60" s="1"/>
  <c r="F23" i="60"/>
  <c r="E23" i="60" s="1"/>
  <c r="G23" i="60"/>
  <c r="F24" i="60"/>
  <c r="G24" i="60"/>
  <c r="E24" i="60" s="1"/>
  <c r="F25" i="60"/>
  <c r="G25" i="60"/>
  <c r="F26" i="60"/>
  <c r="E26" i="60" s="1"/>
  <c r="G26" i="60"/>
  <c r="F27" i="60"/>
  <c r="E27" i="60" s="1"/>
  <c r="G27" i="60"/>
  <c r="F28" i="60"/>
  <c r="G28" i="60"/>
  <c r="E28" i="60" s="1"/>
  <c r="F29" i="60"/>
  <c r="E29" i="60" s="1"/>
  <c r="G29" i="60"/>
  <c r="G17" i="60"/>
  <c r="F17" i="60"/>
  <c r="E17" i="60" s="1"/>
  <c r="K18" i="60"/>
  <c r="K19" i="60"/>
  <c r="K20" i="60"/>
  <c r="K21" i="60"/>
  <c r="K22" i="60"/>
  <c r="K23" i="60"/>
  <c r="K24" i="60"/>
  <c r="K25" i="60"/>
  <c r="K26" i="60"/>
  <c r="K27" i="60"/>
  <c r="K28" i="60"/>
  <c r="K29" i="60"/>
  <c r="K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17" i="60"/>
  <c r="E18" i="60"/>
  <c r="B18" i="60"/>
  <c r="B19" i="60"/>
  <c r="B20" i="60"/>
  <c r="B21" i="60"/>
  <c r="B22" i="60"/>
  <c r="B23" i="60"/>
  <c r="B24" i="60"/>
  <c r="B25" i="60"/>
  <c r="B26" i="60"/>
  <c r="B27" i="60"/>
  <c r="B28" i="60"/>
  <c r="B29" i="60"/>
  <c r="B17" i="60"/>
  <c r="D16" i="60"/>
  <c r="I16" i="60"/>
  <c r="J16" i="60"/>
  <c r="L16" i="60"/>
  <c r="M16" i="60"/>
  <c r="C16" i="60"/>
  <c r="O23" i="77" l="1"/>
  <c r="L30" i="77"/>
  <c r="L18" i="77"/>
  <c r="L17" i="77"/>
  <c r="L25" i="77"/>
  <c r="L29" i="77"/>
  <c r="L23" i="77"/>
  <c r="O18" i="77"/>
  <c r="L19" i="77"/>
  <c r="E6" i="85"/>
  <c r="C7" i="85"/>
  <c r="C6" i="85" s="1"/>
  <c r="O26" i="77"/>
  <c r="L20" i="77"/>
  <c r="K16" i="60"/>
  <c r="E21" i="60"/>
  <c r="G16" i="60"/>
  <c r="H16" i="60"/>
  <c r="E25" i="60"/>
  <c r="E19" i="60"/>
  <c r="B16" i="60"/>
  <c r="F16" i="60"/>
  <c r="E16" i="6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簡呈澔</author>
  </authors>
  <commentList>
    <comment ref="A1" authorId="0" shapeId="0" xr:uid="{D398B921-6BA1-4467-B5CA-8D731D178493}">
      <text>
        <r>
          <rPr>
            <b/>
            <sz val="9"/>
            <color indexed="81"/>
            <rFont val="細明體"/>
            <family val="3"/>
            <charset val="136"/>
          </rPr>
          <t>簡呈澔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有隱藏表格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簡呈澔</author>
  </authors>
  <commentList>
    <comment ref="M1" authorId="0" shapeId="0" xr:uid="{A4BF7344-D52A-4CC5-950C-B1040309EEE8}">
      <text>
        <r>
          <rPr>
            <b/>
            <sz val="9"/>
            <color indexed="81"/>
            <rFont val="Tahoma"/>
            <family val="2"/>
          </rPr>
          <t>HAO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當年度皆為公式</t>
        </r>
      </text>
    </comment>
  </commentList>
</comments>
</file>

<file path=xl/sharedStrings.xml><?xml version="1.0" encoding="utf-8"?>
<sst xmlns="http://schemas.openxmlformats.org/spreadsheetml/2006/main" count="2561" uniqueCount="718">
  <si>
    <t>Population</t>
  </si>
  <si>
    <t>No. of Population (Persons)</t>
  </si>
  <si>
    <t>Unit : Persons</t>
  </si>
  <si>
    <t>Total</t>
  </si>
  <si>
    <t>Sex</t>
  </si>
  <si>
    <t>Grand Total</t>
  </si>
  <si>
    <t>5~9
Years</t>
  </si>
  <si>
    <t>15~19
Years</t>
  </si>
  <si>
    <t>20~24
Years</t>
  </si>
  <si>
    <t>25~29
Years</t>
  </si>
  <si>
    <t>30~34
Years</t>
  </si>
  <si>
    <t>35~39
Years</t>
  </si>
  <si>
    <t>40~44
Years</t>
  </si>
  <si>
    <t>45~49
Years</t>
  </si>
  <si>
    <t>55~59
Years</t>
  </si>
  <si>
    <t>60~64
Years</t>
  </si>
  <si>
    <t>65~69
Years</t>
  </si>
  <si>
    <t>70~74
Years</t>
  </si>
  <si>
    <t>75~79
Years</t>
  </si>
  <si>
    <t>Graduated</t>
  </si>
  <si>
    <t>Illiterate</t>
  </si>
  <si>
    <t>Self-study</t>
  </si>
  <si>
    <t>Source : Department of Civil Affairs, Taoyuan City Gov.</t>
    <phoneticPr fontId="19" type="noConversion"/>
  </si>
  <si>
    <r>
      <rPr>
        <sz val="9"/>
        <rFont val="華康粗圓體"/>
        <family val="3"/>
        <charset val="136"/>
      </rPr>
      <t>畢業</t>
    </r>
  </si>
  <si>
    <r>
      <rPr>
        <sz val="9"/>
        <rFont val="華康粗圓體"/>
        <family val="3"/>
        <charset val="136"/>
      </rPr>
      <t>肄業</t>
    </r>
  </si>
  <si>
    <r>
      <rPr>
        <sz val="9"/>
        <rFont val="華康粗圓體"/>
        <family val="3"/>
        <charset val="136"/>
      </rPr>
      <t>識字者</t>
    </r>
  </si>
  <si>
    <r>
      <rPr>
        <sz val="9"/>
        <rFont val="華康粗圓體"/>
        <family val="3"/>
        <charset val="136"/>
      </rPr>
      <t>自修</t>
    </r>
  </si>
  <si>
    <r>
      <rPr>
        <sz val="10"/>
        <rFont val="華康粗圓體"/>
        <family val="3"/>
        <charset val="136"/>
      </rPr>
      <t xml:space="preserve">男
</t>
    </r>
    <r>
      <rPr>
        <sz val="10"/>
        <rFont val="Arial Narrow"/>
        <family val="2"/>
      </rPr>
      <t>Male</t>
    </r>
  </si>
  <si>
    <r>
      <rPr>
        <sz val="10"/>
        <rFont val="華康粗圓體"/>
        <family val="3"/>
        <charset val="136"/>
      </rPr>
      <t xml:space="preserve">女
</t>
    </r>
    <r>
      <rPr>
        <sz val="10"/>
        <rFont val="Arial Narrow"/>
        <family val="2"/>
      </rPr>
      <t>Female</t>
    </r>
  </si>
  <si>
    <r>
      <rPr>
        <sz val="10"/>
        <rFont val="華康粗圓體"/>
        <family val="3"/>
        <charset val="136"/>
      </rPr>
      <t>　桃園區</t>
    </r>
    <r>
      <rPr>
        <sz val="10"/>
        <rFont val="Arial Narrow"/>
        <family val="2"/>
      </rPr>
      <t xml:space="preserve"> Taoyuan District</t>
    </r>
  </si>
  <si>
    <r>
      <rPr>
        <sz val="10"/>
        <rFont val="華康粗圓體"/>
        <family val="3"/>
        <charset val="136"/>
      </rPr>
      <t>　中壢區</t>
    </r>
    <r>
      <rPr>
        <sz val="10"/>
        <rFont val="Arial Narrow"/>
        <family val="2"/>
      </rPr>
      <t xml:space="preserve"> Zhongli District </t>
    </r>
  </si>
  <si>
    <r>
      <rPr>
        <sz val="10"/>
        <rFont val="華康粗圓體"/>
        <family val="3"/>
        <charset val="136"/>
      </rPr>
      <t>　大溪區</t>
    </r>
    <r>
      <rPr>
        <sz val="10"/>
        <rFont val="Arial Narrow"/>
        <family val="2"/>
      </rPr>
      <t xml:space="preserve"> Daxi District</t>
    </r>
  </si>
  <si>
    <r>
      <rPr>
        <sz val="10"/>
        <rFont val="華康粗圓體"/>
        <family val="3"/>
        <charset val="136"/>
      </rPr>
      <t>　楊梅區</t>
    </r>
    <r>
      <rPr>
        <sz val="10"/>
        <rFont val="Arial Narrow"/>
        <family val="2"/>
      </rPr>
      <t xml:space="preserve"> Yangmei District</t>
    </r>
  </si>
  <si>
    <r>
      <rPr>
        <sz val="10"/>
        <rFont val="華康粗圓體"/>
        <family val="3"/>
        <charset val="136"/>
      </rPr>
      <t>　蘆竹區</t>
    </r>
    <r>
      <rPr>
        <sz val="10"/>
        <rFont val="Arial Narrow"/>
        <family val="2"/>
      </rPr>
      <t xml:space="preserve"> Luzhu District</t>
    </r>
  </si>
  <si>
    <r>
      <rPr>
        <sz val="10"/>
        <rFont val="華康粗圓體"/>
        <family val="3"/>
        <charset val="136"/>
      </rPr>
      <t>　大園區</t>
    </r>
    <r>
      <rPr>
        <sz val="10"/>
        <rFont val="Arial Narrow"/>
        <family val="2"/>
      </rPr>
      <t xml:space="preserve"> Dayuan District</t>
    </r>
  </si>
  <si>
    <r>
      <rPr>
        <sz val="10"/>
        <rFont val="華康粗圓體"/>
        <family val="3"/>
        <charset val="136"/>
      </rPr>
      <t>　龜山區</t>
    </r>
    <r>
      <rPr>
        <sz val="10"/>
        <rFont val="Arial Narrow"/>
        <family val="2"/>
      </rPr>
      <t xml:space="preserve"> Guishan District</t>
    </r>
  </si>
  <si>
    <r>
      <rPr>
        <sz val="10"/>
        <rFont val="華康粗圓體"/>
        <family val="3"/>
        <charset val="136"/>
      </rPr>
      <t>　八德區</t>
    </r>
    <r>
      <rPr>
        <sz val="10"/>
        <rFont val="Arial Narrow"/>
        <family val="2"/>
      </rPr>
      <t xml:space="preserve"> Bade District </t>
    </r>
  </si>
  <si>
    <r>
      <rPr>
        <sz val="10"/>
        <rFont val="華康粗圓體"/>
        <family val="3"/>
        <charset val="136"/>
      </rPr>
      <t>　龍潭區</t>
    </r>
    <r>
      <rPr>
        <sz val="10"/>
        <rFont val="Arial Narrow"/>
        <family val="2"/>
      </rPr>
      <t xml:space="preserve"> Longtan District</t>
    </r>
  </si>
  <si>
    <r>
      <rPr>
        <sz val="10"/>
        <rFont val="華康粗圓體"/>
        <family val="3"/>
        <charset val="136"/>
      </rPr>
      <t>　平鎮區</t>
    </r>
    <r>
      <rPr>
        <sz val="10"/>
        <rFont val="Arial Narrow"/>
        <family val="2"/>
      </rPr>
      <t xml:space="preserve"> Pingzhen District</t>
    </r>
  </si>
  <si>
    <r>
      <rPr>
        <sz val="10"/>
        <rFont val="華康粗圓體"/>
        <family val="3"/>
        <charset val="136"/>
      </rPr>
      <t>　新屋區</t>
    </r>
    <r>
      <rPr>
        <sz val="10"/>
        <rFont val="Arial Narrow"/>
        <family val="2"/>
      </rPr>
      <t xml:space="preserve"> Xinwu District </t>
    </r>
  </si>
  <si>
    <r>
      <rPr>
        <sz val="10"/>
        <rFont val="華康粗圓體"/>
        <family val="3"/>
        <charset val="136"/>
      </rPr>
      <t>　觀音區</t>
    </r>
    <r>
      <rPr>
        <sz val="10"/>
        <rFont val="Arial Narrow"/>
        <family val="2"/>
      </rPr>
      <t xml:space="preserve"> Guanyin District</t>
    </r>
  </si>
  <si>
    <r>
      <rPr>
        <sz val="10"/>
        <rFont val="華康粗圓體"/>
        <family val="3"/>
        <charset val="136"/>
      </rPr>
      <t>　復興區</t>
    </r>
    <r>
      <rPr>
        <sz val="10"/>
        <rFont val="Arial Narrow"/>
        <family val="2"/>
      </rPr>
      <t xml:space="preserve"> Fuxing District</t>
    </r>
  </si>
  <si>
    <r>
      <rPr>
        <sz val="10"/>
        <rFont val="華康粗圓體"/>
        <family val="3"/>
        <charset val="136"/>
      </rPr>
      <t>單位：人</t>
    </r>
  </si>
  <si>
    <r>
      <rPr>
        <sz val="10"/>
        <rFont val="華康粗圓體"/>
        <family val="3"/>
        <charset val="136"/>
      </rPr>
      <t>合計</t>
    </r>
  </si>
  <si>
    <r>
      <rPr>
        <sz val="10"/>
        <rFont val="華康粗圓體"/>
        <family val="3"/>
        <charset val="136"/>
      </rPr>
      <t>資料來源：本府民政局。</t>
    </r>
  </si>
  <si>
    <r>
      <rPr>
        <sz val="10"/>
        <rFont val="華康粗圓體"/>
        <family val="3"/>
        <charset val="136"/>
      </rPr>
      <t>性別</t>
    </r>
  </si>
  <si>
    <r>
      <rPr>
        <sz val="10"/>
        <rFont val="華康粗圓體"/>
        <family val="3"/>
        <charset val="136"/>
      </rPr>
      <t>總計</t>
    </r>
  </si>
  <si>
    <r>
      <t>0-4</t>
    </r>
    <r>
      <rPr>
        <sz val="10"/>
        <rFont val="華康粗圓體"/>
        <family val="3"/>
        <charset val="136"/>
      </rPr>
      <t>歲</t>
    </r>
  </si>
  <si>
    <r>
      <t>5-9</t>
    </r>
    <r>
      <rPr>
        <sz val="10"/>
        <rFont val="華康粗圓體"/>
        <family val="3"/>
        <charset val="136"/>
      </rPr>
      <t>歲</t>
    </r>
  </si>
  <si>
    <r>
      <t>10-14</t>
    </r>
    <r>
      <rPr>
        <sz val="10"/>
        <rFont val="華康粗圓體"/>
        <family val="3"/>
        <charset val="136"/>
      </rPr>
      <t>歲</t>
    </r>
  </si>
  <si>
    <r>
      <t>15-19</t>
    </r>
    <r>
      <rPr>
        <sz val="10"/>
        <rFont val="華康粗圓體"/>
        <family val="3"/>
        <charset val="136"/>
      </rPr>
      <t>歲</t>
    </r>
  </si>
  <si>
    <r>
      <t>20-24</t>
    </r>
    <r>
      <rPr>
        <sz val="10"/>
        <rFont val="華康粗圓體"/>
        <family val="3"/>
        <charset val="136"/>
      </rPr>
      <t>歲</t>
    </r>
  </si>
  <si>
    <r>
      <t>30-34</t>
    </r>
    <r>
      <rPr>
        <sz val="10"/>
        <rFont val="華康粗圓體"/>
        <family val="3"/>
        <charset val="136"/>
      </rPr>
      <t>歲</t>
    </r>
  </si>
  <si>
    <r>
      <t>35-39</t>
    </r>
    <r>
      <rPr>
        <sz val="10"/>
        <rFont val="華康粗圓體"/>
        <family val="3"/>
        <charset val="136"/>
      </rPr>
      <t>歲</t>
    </r>
  </si>
  <si>
    <r>
      <t>40-44</t>
    </r>
    <r>
      <rPr>
        <sz val="10"/>
        <rFont val="華康粗圓體"/>
        <family val="3"/>
        <charset val="136"/>
      </rPr>
      <t>歲</t>
    </r>
  </si>
  <si>
    <r>
      <t>45-49</t>
    </r>
    <r>
      <rPr>
        <sz val="10"/>
        <rFont val="華康粗圓體"/>
        <family val="3"/>
        <charset val="136"/>
      </rPr>
      <t>歲</t>
    </r>
  </si>
  <si>
    <r>
      <t>50-54</t>
    </r>
    <r>
      <rPr>
        <sz val="10"/>
        <rFont val="華康粗圓體"/>
        <family val="3"/>
        <charset val="136"/>
      </rPr>
      <t>歲</t>
    </r>
  </si>
  <si>
    <r>
      <t>55-59</t>
    </r>
    <r>
      <rPr>
        <sz val="10"/>
        <rFont val="華康粗圓體"/>
        <family val="3"/>
        <charset val="136"/>
      </rPr>
      <t>歲</t>
    </r>
  </si>
  <si>
    <r>
      <t>60-64</t>
    </r>
    <r>
      <rPr>
        <sz val="10"/>
        <rFont val="華康粗圓體"/>
        <family val="3"/>
        <charset val="136"/>
      </rPr>
      <t>歲</t>
    </r>
  </si>
  <si>
    <r>
      <t>65-69</t>
    </r>
    <r>
      <rPr>
        <sz val="10"/>
        <rFont val="華康粗圓體"/>
        <family val="3"/>
        <charset val="136"/>
      </rPr>
      <t>歲</t>
    </r>
  </si>
  <si>
    <r>
      <t>70-74</t>
    </r>
    <r>
      <rPr>
        <sz val="10"/>
        <rFont val="華康粗圓體"/>
        <family val="3"/>
        <charset val="136"/>
      </rPr>
      <t>歲</t>
    </r>
  </si>
  <si>
    <r>
      <t>75-79</t>
    </r>
    <r>
      <rPr>
        <sz val="10"/>
        <rFont val="華康粗圓體"/>
        <family val="3"/>
        <charset val="136"/>
      </rPr>
      <t>歲</t>
    </r>
  </si>
  <si>
    <r>
      <t>25-29</t>
    </r>
    <r>
      <rPr>
        <sz val="10"/>
        <rFont val="華康粗圓體"/>
        <family val="3"/>
        <charset val="136"/>
      </rPr>
      <t>歲</t>
    </r>
  </si>
  <si>
    <r>
      <rPr>
        <sz val="10"/>
        <rFont val="華康粗圓體"/>
        <family val="3"/>
        <charset val="136"/>
      </rPr>
      <t xml:space="preserve">計
</t>
    </r>
    <r>
      <rPr>
        <sz val="10"/>
        <rFont val="Arial Narrow"/>
        <family val="2"/>
      </rPr>
      <t>Total</t>
    </r>
  </si>
  <si>
    <r>
      <rPr>
        <sz val="9"/>
        <rFont val="華康粗圓體"/>
        <family val="3"/>
        <charset val="136"/>
      </rPr>
      <t>大學</t>
    </r>
    <r>
      <rPr>
        <sz val="9"/>
        <rFont val="Arial Narrow"/>
        <family val="2"/>
      </rPr>
      <t>(</t>
    </r>
    <r>
      <rPr>
        <sz val="9"/>
        <rFont val="華康粗圓體"/>
        <family val="3"/>
        <charset val="136"/>
      </rPr>
      <t>含獨立學院</t>
    </r>
    <r>
      <rPr>
        <sz val="9"/>
        <rFont val="Arial Narrow"/>
        <family val="2"/>
      </rPr>
      <t>)
University &amp; College</t>
    </r>
  </si>
  <si>
    <r>
      <rPr>
        <sz val="9"/>
        <rFont val="華康粗圓體"/>
        <family val="3"/>
        <charset val="136"/>
      </rPr>
      <t>不識
字者</t>
    </r>
  </si>
  <si>
    <r>
      <rPr>
        <sz val="9"/>
        <rFont val="華康粗圓體"/>
        <family val="3"/>
        <charset val="136"/>
      </rPr>
      <t>畢業</t>
    </r>
    <phoneticPr fontId="19" type="noConversion"/>
  </si>
  <si>
    <r>
      <rPr>
        <sz val="9"/>
        <rFont val="華康粗圓體"/>
        <family val="3"/>
        <charset val="136"/>
      </rPr>
      <t xml:space="preserve">國小
</t>
    </r>
    <r>
      <rPr>
        <sz val="9"/>
        <rFont val="Arial Narrow"/>
        <family val="2"/>
      </rPr>
      <t>Primary School</t>
    </r>
    <phoneticPr fontId="19" type="noConversion"/>
  </si>
  <si>
    <t>Un-graduated</t>
  </si>
  <si>
    <t>Graduated</t>
    <phoneticPr fontId="19" type="noConversion"/>
  </si>
  <si>
    <r>
      <rPr>
        <sz val="10"/>
        <rFont val="華康粗圓體"/>
        <family val="3"/>
        <charset val="136"/>
      </rPr>
      <t>人口</t>
    </r>
    <phoneticPr fontId="19" type="noConversion"/>
  </si>
  <si>
    <r>
      <rPr>
        <sz val="10"/>
        <rFont val="華康粗圓體"/>
        <family val="3"/>
        <charset val="136"/>
      </rPr>
      <t>資料來源：本府民政局。</t>
    </r>
    <phoneticPr fontId="19" type="noConversion"/>
  </si>
  <si>
    <r>
      <rPr>
        <sz val="9"/>
        <rFont val="華康粗圓體"/>
        <family val="3"/>
        <charset val="136"/>
      </rPr>
      <t>研究所</t>
    </r>
    <r>
      <rPr>
        <sz val="9"/>
        <rFont val="Arial Narrow"/>
        <family val="2"/>
      </rPr>
      <t xml:space="preserve">  Graduate School</t>
    </r>
    <phoneticPr fontId="19" type="noConversion"/>
  </si>
  <si>
    <r>
      <rPr>
        <sz val="9"/>
        <rFont val="華康粗圓體"/>
        <family val="3"/>
        <charset val="136"/>
      </rPr>
      <t>專科</t>
    </r>
    <phoneticPr fontId="19" type="noConversion"/>
  </si>
  <si>
    <r>
      <rPr>
        <sz val="9"/>
        <rFont val="華康粗圓體"/>
        <family val="3"/>
        <charset val="136"/>
      </rPr>
      <t>高級中等　</t>
    </r>
    <r>
      <rPr>
        <sz val="9"/>
        <rFont val="Arial Narrow"/>
        <family val="2"/>
      </rPr>
      <t>Senior Secondary School</t>
    </r>
    <phoneticPr fontId="19" type="noConversion"/>
  </si>
  <si>
    <r>
      <rPr>
        <sz val="10"/>
        <rFont val="華康粗圓體"/>
        <family val="3"/>
        <charset val="136"/>
      </rPr>
      <t>年底及區別</t>
    </r>
    <phoneticPr fontId="19" type="noConversion"/>
  </si>
  <si>
    <r>
      <rPr>
        <sz val="10"/>
        <rFont val="華康粗圓體"/>
        <family val="3"/>
        <charset val="136"/>
      </rPr>
      <t>年底別</t>
    </r>
    <phoneticPr fontId="19" type="noConversion"/>
  </si>
  <si>
    <r>
      <rPr>
        <sz val="9"/>
        <rFont val="華康粗圓體"/>
        <family val="3"/>
        <charset val="136"/>
      </rPr>
      <t xml:space="preserve">桃園區
</t>
    </r>
    <r>
      <rPr>
        <sz val="9"/>
        <rFont val="Arial Narrow"/>
        <family val="2"/>
      </rPr>
      <t>Taoyuan
District</t>
    </r>
    <phoneticPr fontId="19" type="noConversion"/>
  </si>
  <si>
    <r>
      <rPr>
        <sz val="9"/>
        <rFont val="華康粗圓體"/>
        <family val="3"/>
        <charset val="136"/>
      </rPr>
      <t xml:space="preserve">中壢區
</t>
    </r>
    <r>
      <rPr>
        <sz val="9"/>
        <rFont val="Arial Narrow"/>
        <family val="2"/>
      </rPr>
      <t>Zhongli
District</t>
    </r>
    <phoneticPr fontId="19" type="noConversion"/>
  </si>
  <si>
    <r>
      <rPr>
        <sz val="9"/>
        <rFont val="華康粗圓體"/>
        <family val="3"/>
        <charset val="136"/>
      </rPr>
      <t xml:space="preserve">大溪區
</t>
    </r>
    <r>
      <rPr>
        <sz val="9"/>
        <rFont val="Arial Narrow"/>
        <family val="2"/>
      </rPr>
      <t>Daxi
District</t>
    </r>
    <phoneticPr fontId="19" type="noConversion"/>
  </si>
  <si>
    <r>
      <rPr>
        <sz val="9"/>
        <rFont val="華康粗圓體"/>
        <family val="3"/>
        <charset val="136"/>
      </rPr>
      <t xml:space="preserve">楊梅區
</t>
    </r>
    <r>
      <rPr>
        <sz val="9"/>
        <rFont val="Arial Narrow"/>
        <family val="2"/>
      </rPr>
      <t>Yangmei
District</t>
    </r>
    <phoneticPr fontId="19" type="noConversion"/>
  </si>
  <si>
    <r>
      <rPr>
        <sz val="9"/>
        <rFont val="華康粗圓體"/>
        <family val="3"/>
        <charset val="136"/>
      </rPr>
      <t xml:space="preserve">蘆竹區
</t>
    </r>
    <r>
      <rPr>
        <sz val="9"/>
        <rFont val="Arial Narrow"/>
        <family val="2"/>
      </rPr>
      <t>Luzhu
District</t>
    </r>
    <phoneticPr fontId="19" type="noConversion"/>
  </si>
  <si>
    <r>
      <rPr>
        <sz val="9"/>
        <rFont val="華康粗圓體"/>
        <family val="3"/>
        <charset val="136"/>
      </rPr>
      <t xml:space="preserve">大園區
</t>
    </r>
    <r>
      <rPr>
        <sz val="9"/>
        <rFont val="Arial Narrow"/>
        <family val="2"/>
      </rPr>
      <t>Dayuan
District</t>
    </r>
    <phoneticPr fontId="19" type="noConversion"/>
  </si>
  <si>
    <r>
      <rPr>
        <sz val="9"/>
        <rFont val="華康粗圓體"/>
        <family val="3"/>
        <charset val="136"/>
      </rPr>
      <t xml:space="preserve">龜山區
</t>
    </r>
    <r>
      <rPr>
        <sz val="9"/>
        <rFont val="Arial Narrow"/>
        <family val="2"/>
      </rPr>
      <t>Guishan
District</t>
    </r>
    <phoneticPr fontId="19" type="noConversion"/>
  </si>
  <si>
    <r>
      <rPr>
        <sz val="9"/>
        <rFont val="華康粗圓體"/>
        <family val="3"/>
        <charset val="136"/>
      </rPr>
      <t xml:space="preserve">平鎮區
</t>
    </r>
    <r>
      <rPr>
        <sz val="9"/>
        <rFont val="Arial Narrow"/>
        <family val="2"/>
      </rPr>
      <t>Pingzhen
District</t>
    </r>
    <phoneticPr fontId="19" type="noConversion"/>
  </si>
  <si>
    <r>
      <rPr>
        <sz val="9"/>
        <rFont val="華康粗圓體"/>
        <family val="3"/>
        <charset val="136"/>
      </rPr>
      <t xml:space="preserve">新屋區
</t>
    </r>
    <r>
      <rPr>
        <sz val="9"/>
        <rFont val="Arial Narrow"/>
        <family val="2"/>
      </rPr>
      <t xml:space="preserve">Xinwu
District </t>
    </r>
    <phoneticPr fontId="19" type="noConversion"/>
  </si>
  <si>
    <r>
      <rPr>
        <sz val="9"/>
        <rFont val="華康粗圓體"/>
        <family val="3"/>
        <charset val="136"/>
      </rPr>
      <t xml:space="preserve">觀音區
</t>
    </r>
    <r>
      <rPr>
        <sz val="9"/>
        <rFont val="Arial Narrow"/>
        <family val="2"/>
      </rPr>
      <t>Guanyin
District</t>
    </r>
    <phoneticPr fontId="19" type="noConversion"/>
  </si>
  <si>
    <r>
      <rPr>
        <sz val="9"/>
        <rFont val="華康粗圓體"/>
        <family val="3"/>
        <charset val="136"/>
      </rPr>
      <t xml:space="preserve">復興區
</t>
    </r>
    <r>
      <rPr>
        <sz val="9"/>
        <rFont val="Arial Narrow"/>
        <family val="2"/>
      </rPr>
      <t>Fuxing
District</t>
    </r>
    <phoneticPr fontId="19" type="noConversion"/>
  </si>
  <si>
    <r>
      <rPr>
        <sz val="10"/>
        <rFont val="華康粗圓體"/>
        <family val="3"/>
        <charset val="136"/>
      </rPr>
      <t xml:space="preserve">總計
</t>
    </r>
    <r>
      <rPr>
        <sz val="10"/>
        <rFont val="Arial Narrow"/>
        <family val="2"/>
      </rPr>
      <t>Grand Total</t>
    </r>
    <phoneticPr fontId="19" type="noConversion"/>
  </si>
  <si>
    <r>
      <rPr>
        <sz val="10"/>
        <rFont val="華康粗圓體"/>
        <family val="3"/>
        <charset val="136"/>
      </rPr>
      <t xml:space="preserve">未婚
</t>
    </r>
    <r>
      <rPr>
        <sz val="10"/>
        <rFont val="Arial Narrow"/>
        <family val="2"/>
      </rPr>
      <t>Unmarried</t>
    </r>
    <phoneticPr fontId="19" type="noConversion"/>
  </si>
  <si>
    <r>
      <rPr>
        <sz val="10"/>
        <rFont val="華康粗圓體"/>
        <family val="3"/>
        <charset val="136"/>
      </rPr>
      <t xml:space="preserve">有偶
</t>
    </r>
    <r>
      <rPr>
        <sz val="10"/>
        <rFont val="Arial Narrow"/>
        <family val="2"/>
      </rPr>
      <t>Currently Married</t>
    </r>
    <phoneticPr fontId="19" type="noConversion"/>
  </si>
  <si>
    <r>
      <rPr>
        <sz val="10"/>
        <rFont val="華康粗圓體"/>
        <family val="3"/>
        <charset val="136"/>
      </rPr>
      <t xml:space="preserve">喪偶
</t>
    </r>
    <r>
      <rPr>
        <sz val="10"/>
        <rFont val="Arial Narrow"/>
        <family val="2"/>
      </rPr>
      <t>Widowed</t>
    </r>
    <phoneticPr fontId="19" type="noConversion"/>
  </si>
  <si>
    <r>
      <rPr>
        <sz val="9"/>
        <rFont val="華康粗圓體"/>
        <family val="3"/>
        <charset val="136"/>
      </rPr>
      <t>博士</t>
    </r>
    <r>
      <rPr>
        <sz val="9"/>
        <rFont val="Arial Narrow"/>
        <family val="2"/>
      </rPr>
      <t xml:space="preserve">   Doctor</t>
    </r>
    <phoneticPr fontId="19" type="noConversion"/>
  </si>
  <si>
    <r>
      <rPr>
        <sz val="9"/>
        <rFont val="華康粗圓體"/>
        <family val="3"/>
        <charset val="136"/>
      </rPr>
      <t>碩士</t>
    </r>
    <r>
      <rPr>
        <sz val="9"/>
        <rFont val="Arial Narrow"/>
        <family val="2"/>
      </rPr>
      <t xml:space="preserve">  Master</t>
    </r>
    <phoneticPr fontId="19" type="noConversion"/>
  </si>
  <si>
    <r>
      <rPr>
        <sz val="9"/>
        <rFont val="華康粗圓體"/>
        <family val="3"/>
        <charset val="136"/>
      </rPr>
      <t xml:space="preserve">二、三年制
</t>
    </r>
    <r>
      <rPr>
        <sz val="9"/>
        <rFont val="Arial Narrow"/>
        <family val="2"/>
      </rPr>
      <t>2 or 3 Years System</t>
    </r>
    <phoneticPr fontId="19" type="noConversion"/>
  </si>
  <si>
    <r>
      <rPr>
        <sz val="9"/>
        <rFont val="華康粗圓體"/>
        <family val="3"/>
        <charset val="136"/>
      </rPr>
      <t>普通教育</t>
    </r>
    <r>
      <rPr>
        <sz val="9"/>
        <rFont val="Arial Narrow"/>
        <family val="2"/>
      </rPr>
      <t>(</t>
    </r>
    <r>
      <rPr>
        <sz val="9"/>
        <rFont val="華康粗圓體"/>
        <family val="3"/>
        <charset val="136"/>
      </rPr>
      <t>高中</t>
    </r>
    <r>
      <rPr>
        <sz val="9"/>
        <rFont val="Arial Narrow"/>
        <family val="2"/>
      </rPr>
      <t>)
Senior High School</t>
    </r>
    <phoneticPr fontId="19" type="noConversion"/>
  </si>
  <si>
    <r>
      <rPr>
        <sz val="9"/>
        <rFont val="華康粗圓體"/>
        <family val="3"/>
        <charset val="136"/>
      </rPr>
      <t>職業教育</t>
    </r>
    <r>
      <rPr>
        <sz val="9"/>
        <rFont val="Arial Narrow"/>
        <family val="2"/>
      </rPr>
      <t>(</t>
    </r>
    <r>
      <rPr>
        <sz val="9"/>
        <rFont val="華康粗圓體"/>
        <family val="3"/>
        <charset val="136"/>
      </rPr>
      <t>高職</t>
    </r>
    <r>
      <rPr>
        <sz val="9"/>
        <rFont val="Arial Narrow"/>
        <family val="2"/>
      </rPr>
      <t>)
 Vocational High School</t>
    </r>
    <phoneticPr fontId="19" type="noConversion"/>
  </si>
  <si>
    <t>Sex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</si>
  <si>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2-9</t>
    </r>
    <r>
      <rPr>
        <sz val="13"/>
        <rFont val="華康粗圓體"/>
        <family val="3"/>
        <charset val="136"/>
      </rPr>
      <t>、現住原住民族戶口數</t>
    </r>
    <phoneticPr fontId="19" type="noConversion"/>
  </si>
  <si>
    <t>Table 2-9. Households and Persons of Resident Indigene</t>
    <phoneticPr fontId="19" type="noConversion"/>
  </si>
  <si>
    <r>
      <rPr>
        <sz val="10"/>
        <rFont val="華康粗圓體"/>
        <family val="3"/>
        <charset val="136"/>
      </rPr>
      <t xml:space="preserve">年底及區別
</t>
    </r>
    <phoneticPr fontId="19" type="noConversion"/>
  </si>
  <si>
    <r>
      <rPr>
        <sz val="10"/>
        <rFont val="華康粗圓體"/>
        <family val="3"/>
        <charset val="136"/>
      </rPr>
      <t>戶　數</t>
    </r>
    <r>
      <rPr>
        <sz val="10"/>
        <rFont val="Arial Narrow"/>
        <family val="2"/>
      </rPr>
      <t xml:space="preserve"> (</t>
    </r>
    <r>
      <rPr>
        <sz val="10"/>
        <rFont val="華康粗圓體"/>
        <family val="3"/>
        <charset val="136"/>
      </rPr>
      <t>戶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　</t>
    </r>
    <r>
      <rPr>
        <sz val="10"/>
        <rFont val="Arial Narrow"/>
        <family val="2"/>
      </rPr>
      <t>No. of Households (Households)</t>
    </r>
    <phoneticPr fontId="19" type="noConversion"/>
  </si>
  <si>
    <r>
      <rPr>
        <sz val="10"/>
        <rFont val="華康粗圓體"/>
        <family val="3"/>
        <charset val="136"/>
      </rPr>
      <t>人</t>
    </r>
    <r>
      <rPr>
        <sz val="10"/>
        <rFont val="Arial Narrow"/>
        <family val="2"/>
      </rPr>
      <t xml:space="preserve"> </t>
    </r>
    <r>
      <rPr>
        <sz val="10"/>
        <rFont val="華康粗圓體"/>
        <family val="3"/>
        <charset val="136"/>
      </rPr>
      <t>口</t>
    </r>
    <r>
      <rPr>
        <sz val="10"/>
        <rFont val="Arial Narrow"/>
        <family val="2"/>
      </rPr>
      <t xml:space="preserve"> </t>
    </r>
    <r>
      <rPr>
        <sz val="10"/>
        <rFont val="華康粗圓體"/>
        <family val="3"/>
        <charset val="136"/>
      </rPr>
      <t>數</t>
    </r>
    <r>
      <rPr>
        <sz val="10"/>
        <rFont val="Arial Narrow"/>
        <family val="2"/>
      </rPr>
      <t xml:space="preserve"> (</t>
    </r>
    <r>
      <rPr>
        <sz val="10"/>
        <rFont val="華康粗圓體"/>
        <family val="3"/>
        <charset val="136"/>
      </rPr>
      <t>人</t>
    </r>
    <r>
      <rPr>
        <sz val="10"/>
        <rFont val="Arial Narrow"/>
        <family val="2"/>
      </rPr>
      <t>)</t>
    </r>
    <phoneticPr fontId="19" type="noConversion"/>
  </si>
  <si>
    <r>
      <rPr>
        <sz val="10"/>
        <rFont val="華康粗圓體"/>
        <family val="3"/>
        <charset val="136"/>
      </rPr>
      <t>合　　計</t>
    </r>
  </si>
  <si>
    <r>
      <rPr>
        <sz val="10"/>
        <rFont val="華康粗圓體"/>
        <family val="3"/>
        <charset val="136"/>
      </rPr>
      <t>平地原住民族</t>
    </r>
    <phoneticPr fontId="19" type="noConversion"/>
  </si>
  <si>
    <r>
      <rPr>
        <sz val="10"/>
        <rFont val="華康粗圓體"/>
        <family val="3"/>
        <charset val="136"/>
      </rPr>
      <t>山地原住民族</t>
    </r>
    <phoneticPr fontId="19" type="noConversion"/>
  </si>
  <si>
    <r>
      <rPr>
        <sz val="10"/>
        <rFont val="華康粗圓體"/>
        <family val="3"/>
        <charset val="136"/>
      </rPr>
      <t>合</t>
    </r>
  </si>
  <si>
    <r>
      <rPr>
        <sz val="10"/>
        <rFont val="華康粗圓體"/>
        <family val="3"/>
        <charset val="136"/>
      </rPr>
      <t>計</t>
    </r>
    <phoneticPr fontId="19" type="noConversion"/>
  </si>
  <si>
    <r>
      <rPr>
        <sz val="10"/>
        <rFont val="華康粗圓體"/>
        <family val="3"/>
        <charset val="136"/>
      </rPr>
      <t>平地原住民族　</t>
    </r>
    <r>
      <rPr>
        <sz val="10"/>
        <rFont val="Arial Narrow"/>
        <family val="2"/>
      </rPr>
      <t>Indigene of Plain-land</t>
    </r>
    <phoneticPr fontId="19" type="noConversion"/>
  </si>
  <si>
    <r>
      <rPr>
        <sz val="10"/>
        <rFont val="華康粗圓體"/>
        <family val="3"/>
        <charset val="136"/>
      </rPr>
      <t>山地原住民族　</t>
    </r>
    <r>
      <rPr>
        <sz val="10"/>
        <rFont val="Arial Narrow"/>
        <family val="2"/>
      </rPr>
      <t>Indigene of Mountain</t>
    </r>
    <phoneticPr fontId="19" type="noConversion"/>
  </si>
  <si>
    <t>End of Year &amp; District</t>
    <phoneticPr fontId="19" type="noConversion"/>
  </si>
  <si>
    <t xml:space="preserve"> Total</t>
  </si>
  <si>
    <t>Indigene of
Plain-land</t>
    <phoneticPr fontId="19" type="noConversion"/>
  </si>
  <si>
    <t>Indigene of
Mountain</t>
    <phoneticPr fontId="19" type="noConversion"/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</si>
  <si>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0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1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</si>
  <si>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2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</si>
  <si>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2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3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</si>
  <si>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3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4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</si>
  <si>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4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5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</si>
  <si>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5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6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</si>
  <si>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6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7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</si>
  <si>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7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8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</si>
  <si>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8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9</t>
    </r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</si>
  <si>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2-10</t>
    </r>
    <r>
      <rPr>
        <sz val="13"/>
        <rFont val="華康粗圓體"/>
        <family val="3"/>
        <charset val="136"/>
      </rPr>
      <t>、現住原住民族年齡分配</t>
    </r>
    <phoneticPr fontId="19" type="noConversion"/>
  </si>
  <si>
    <t>Table 2-10. Resident Indigene by Age Group</t>
  </si>
  <si>
    <r>
      <rPr>
        <sz val="10"/>
        <rFont val="華康粗圓體"/>
        <family val="3"/>
        <charset val="136"/>
      </rPr>
      <t>單位：人</t>
    </r>
    <phoneticPr fontId="19" type="noConversion"/>
  </si>
  <si>
    <r>
      <rPr>
        <sz val="10"/>
        <rFont val="華康粗圓體"/>
        <family val="3"/>
        <charset val="136"/>
      </rPr>
      <t xml:space="preserve">身分別
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平地或山地</t>
    </r>
    <r>
      <rPr>
        <sz val="10"/>
        <rFont val="Arial Narrow"/>
        <family val="2"/>
      </rPr>
      <t>)</t>
    </r>
    <phoneticPr fontId="19" type="noConversion"/>
  </si>
  <si>
    <r>
      <t>80</t>
    </r>
    <r>
      <rPr>
        <sz val="10"/>
        <rFont val="華康粗圓體"/>
        <family val="3"/>
        <charset val="136"/>
      </rPr>
      <t>歲以上</t>
    </r>
  </si>
  <si>
    <t xml:space="preserve">End of Year 
</t>
    <phoneticPr fontId="19" type="noConversion"/>
  </si>
  <si>
    <t xml:space="preserve">Sex
</t>
    <phoneticPr fontId="19" type="noConversion"/>
  </si>
  <si>
    <t>By Status
(Plain-land or Mountain)</t>
    <phoneticPr fontId="19" type="noConversion"/>
  </si>
  <si>
    <t>Grand 
Total</t>
  </si>
  <si>
    <t>0~4
Years</t>
  </si>
  <si>
    <t>10~14
Years</t>
  </si>
  <si>
    <t>50~54
Years</t>
    <phoneticPr fontId="19" type="noConversion"/>
  </si>
  <si>
    <t>80 Years
&amp; Over</t>
  </si>
  <si>
    <r>
      <rPr>
        <sz val="10"/>
        <rFont val="華康粗圓體"/>
        <family val="3"/>
        <charset val="136"/>
      </rPr>
      <t>計</t>
    </r>
    <r>
      <rPr>
        <sz val="10"/>
        <rFont val="Arial Narrow"/>
        <family val="2"/>
      </rPr>
      <t xml:space="preserve">  Total</t>
    </r>
  </si>
  <si>
    <r>
      <rPr>
        <sz val="10"/>
        <rFont val="華康粗圓體"/>
        <family val="3"/>
        <charset val="136"/>
      </rPr>
      <t>平地</t>
    </r>
    <r>
      <rPr>
        <sz val="10"/>
        <rFont val="Arial Narrow"/>
        <family val="2"/>
      </rPr>
      <t xml:space="preserve"> Plain-land</t>
    </r>
  </si>
  <si>
    <r>
      <rPr>
        <sz val="10"/>
        <rFont val="華康粗圓體"/>
        <family val="3"/>
        <charset val="136"/>
      </rPr>
      <t>山地</t>
    </r>
    <r>
      <rPr>
        <sz val="10"/>
        <rFont val="Arial Narrow"/>
        <family val="2"/>
      </rPr>
      <t xml:space="preserve"> Mountain</t>
    </r>
  </si>
  <si>
    <r>
      <rPr>
        <sz val="10"/>
        <rFont val="華康粗圓體"/>
        <family val="3"/>
        <charset val="136"/>
      </rPr>
      <t xml:space="preserve">女
</t>
    </r>
    <r>
      <rPr>
        <sz val="10"/>
        <rFont val="Arial Narrow"/>
        <family val="2"/>
      </rPr>
      <t>Female</t>
    </r>
    <phoneticPr fontId="19" type="noConversion"/>
  </si>
  <si>
    <r>
      <rPr>
        <sz val="10"/>
        <rFont val="華康粗圓體"/>
        <family val="3"/>
        <charset val="136"/>
      </rPr>
      <t>計</t>
    </r>
    <r>
      <rPr>
        <sz val="10"/>
        <rFont val="Arial Narrow"/>
        <family val="2"/>
      </rPr>
      <t xml:space="preserve">  Total</t>
    </r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</si>
  <si>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2-10</t>
    </r>
    <r>
      <rPr>
        <sz val="13"/>
        <rFont val="華康粗圓體"/>
        <family val="3"/>
        <charset val="136"/>
      </rPr>
      <t>、現住原住民族年齡分配（續</t>
    </r>
    <r>
      <rPr>
        <sz val="13"/>
        <rFont val="Arial Narrow"/>
        <family val="2"/>
      </rPr>
      <t xml:space="preserve"> 1</t>
    </r>
    <r>
      <rPr>
        <sz val="13"/>
        <rFont val="華康粗圓體"/>
        <family val="3"/>
        <charset val="136"/>
      </rPr>
      <t>）</t>
    </r>
    <phoneticPr fontId="19" type="noConversion"/>
  </si>
  <si>
    <t>Table 2-10. Resident Indigene by Age Group (Cont. 1)</t>
  </si>
  <si>
    <r>
      <t>25-29</t>
    </r>
    <r>
      <rPr>
        <sz val="10"/>
        <rFont val="華康粗圓體"/>
        <family val="3"/>
        <charset val="136"/>
      </rPr>
      <t>歲</t>
    </r>
    <phoneticPr fontId="19" type="noConversion"/>
  </si>
  <si>
    <t>Grand
Total</t>
    <phoneticPr fontId="19" type="noConversion"/>
  </si>
  <si>
    <t>35-39
Years</t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</si>
  <si>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5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>_x000D_</t>
    </r>
    <r>
      <rPr>
        <sz val="10"/>
        <rFont val="Arial Narrow"/>
        <family val="2"/>
      </rPr>
      <t xml:space="preserve">
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6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</si>
  <si>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6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>_x000D_</t>
    </r>
    <r>
      <rPr>
        <sz val="10"/>
        <rFont val="Arial Narrow"/>
        <family val="2"/>
      </rPr>
      <t xml:space="preserve">
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7</t>
    </r>
  </si>
  <si>
    <r>
      <rPr>
        <sz val="10"/>
        <rFont val="華康粗圓體"/>
        <family val="3"/>
        <charset val="136"/>
      </rPr>
      <t>民</t>
    </r>
    <r>
      <rPr>
        <sz val="10"/>
        <rFont val="華康粗圓體"/>
        <family val="3"/>
        <charset val="136"/>
      </rPr>
      <t>國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7</t>
    </r>
    <r>
      <rPr>
        <sz val="10"/>
        <rFont val="華康粗圓體"/>
        <family val="3"/>
        <charset val="136"/>
      </rPr>
      <t>年</t>
    </r>
    <r>
      <rPr>
        <sz val="10"/>
        <rFont val="華康粗圓體"/>
        <family val="3"/>
        <charset val="136"/>
      </rPr>
      <t>底</t>
    </r>
    <r>
      <rPr>
        <sz val="10"/>
        <rFont val="Arial Narrow"/>
        <family val="2"/>
      </rPr>
      <t>_x000D_</t>
    </r>
    <r>
      <rPr>
        <sz val="10"/>
        <rFont val="Arial Narrow"/>
        <family val="2"/>
      </rPr>
      <t xml:space="preserve">
</t>
    </r>
    <r>
      <rPr>
        <sz val="10"/>
        <rFont val="Arial Narrow"/>
        <family val="2"/>
      </rPr>
      <t>E</t>
    </r>
    <r>
      <rPr>
        <sz val="10"/>
        <rFont val="Arial Narrow"/>
        <family val="2"/>
      </rPr>
      <t>n</t>
    </r>
    <r>
      <rPr>
        <sz val="10"/>
        <rFont val="Arial Narrow"/>
        <family val="2"/>
      </rPr>
      <t>d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o</t>
    </r>
    <r>
      <rPr>
        <sz val="10"/>
        <rFont val="Arial Narrow"/>
        <family val="2"/>
      </rPr>
      <t>f</t>
    </r>
    <r>
      <rPr>
        <sz val="10"/>
        <rFont val="Arial Narrow"/>
        <family val="2"/>
      </rPr>
      <t xml:space="preserve"> </t>
    </r>
    <r>
      <rPr>
        <sz val="10"/>
        <rFont val="Arial Narrow"/>
        <family val="2"/>
      </rPr>
      <t>2</t>
    </r>
    <r>
      <rPr>
        <sz val="10"/>
        <rFont val="Arial Narrow"/>
        <family val="2"/>
      </rPr>
      <t>0</t>
    </r>
    <r>
      <rPr>
        <sz val="10"/>
        <rFont val="Arial Narrow"/>
        <family val="2"/>
      </rPr>
      <t>1</t>
    </r>
    <r>
      <rPr>
        <sz val="10"/>
        <rFont val="Arial Narrow"/>
        <family val="2"/>
      </rPr>
      <t>8</t>
    </r>
  </si>
  <si>
    <r>
      <t xml:space="preserve">    </t>
    </r>
    <r>
      <rPr>
        <sz val="10"/>
        <rFont val="華康粗圓體"/>
        <family val="3"/>
        <charset val="136"/>
      </rPr>
      <t xml:space="preserve">桃園區
</t>
    </r>
    <r>
      <rPr>
        <sz val="10"/>
        <rFont val="Arial Narrow"/>
        <family val="2"/>
      </rPr>
      <t xml:space="preserve">    Taoyuan District</t>
    </r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</si>
  <si>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2-10</t>
    </r>
    <r>
      <rPr>
        <sz val="13"/>
        <rFont val="華康粗圓體"/>
        <family val="3"/>
        <charset val="136"/>
      </rPr>
      <t>、現住原住民族年齡分配（續</t>
    </r>
    <r>
      <rPr>
        <sz val="13"/>
        <rFont val="Arial Narrow"/>
        <family val="2"/>
      </rPr>
      <t xml:space="preserve"> 2</t>
    </r>
    <r>
      <rPr>
        <sz val="13"/>
        <rFont val="華康粗圓體"/>
        <family val="3"/>
        <charset val="136"/>
      </rPr>
      <t>）</t>
    </r>
    <phoneticPr fontId="19" type="noConversion"/>
  </si>
  <si>
    <t>Table 2-10. Resident Indigene by Age Group (Cont. 2)</t>
    <phoneticPr fontId="19" type="noConversion"/>
  </si>
  <si>
    <r>
      <t xml:space="preserve">    </t>
    </r>
    <r>
      <rPr>
        <sz val="10"/>
        <rFont val="華康粗圓體"/>
        <family val="3"/>
        <charset val="136"/>
      </rPr>
      <t xml:space="preserve">中壢區
</t>
    </r>
    <r>
      <rPr>
        <sz val="10"/>
        <rFont val="Arial Narrow"/>
        <family val="2"/>
      </rPr>
      <t xml:space="preserve">    Zhongli District </t>
    </r>
  </si>
  <si>
    <r>
      <rPr>
        <sz val="10"/>
        <rFont val="華康粗圓體"/>
        <family val="3"/>
        <charset val="136"/>
      </rPr>
      <t xml:space="preserve">　大溪區
</t>
    </r>
    <r>
      <rPr>
        <sz val="10"/>
        <rFont val="Arial Narrow"/>
        <family val="2"/>
      </rPr>
      <t xml:space="preserve">    Daxi District</t>
    </r>
  </si>
  <si>
    <r>
      <rPr>
        <sz val="10"/>
        <rFont val="華康粗圓體"/>
        <family val="3"/>
        <charset val="136"/>
      </rPr>
      <t xml:space="preserve">　楊梅區
</t>
    </r>
    <r>
      <rPr>
        <sz val="10"/>
        <rFont val="Arial Narrow"/>
        <family val="2"/>
      </rPr>
      <t xml:space="preserve">    Yangmei District</t>
    </r>
  </si>
  <si>
    <r>
      <rPr>
        <sz val="10"/>
        <rFont val="華康粗圓體"/>
        <family val="3"/>
        <charset val="136"/>
      </rPr>
      <t xml:space="preserve">　蘆竹區
</t>
    </r>
    <r>
      <rPr>
        <sz val="10"/>
        <rFont val="Arial Narrow"/>
        <family val="2"/>
      </rPr>
      <t xml:space="preserve">    Luzhu District</t>
    </r>
  </si>
  <si>
    <r>
      <rPr>
        <sz val="10"/>
        <rFont val="華康粗圓體"/>
        <family val="3"/>
        <charset val="136"/>
      </rPr>
      <t xml:space="preserve">　大園區
</t>
    </r>
    <r>
      <rPr>
        <sz val="10"/>
        <rFont val="Arial Narrow"/>
        <family val="2"/>
      </rPr>
      <t xml:space="preserve">    Dayuan District</t>
    </r>
  </si>
  <si>
    <r>
      <rPr>
        <sz val="10"/>
        <rFont val="華康粗圓體"/>
        <family val="3"/>
        <charset val="136"/>
      </rPr>
      <t xml:space="preserve">　龜山區
</t>
    </r>
    <r>
      <rPr>
        <sz val="10"/>
        <rFont val="Arial Narrow"/>
        <family val="2"/>
      </rPr>
      <t xml:space="preserve">    Guishan District</t>
    </r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</si>
  <si>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2-10</t>
    </r>
    <r>
      <rPr>
        <sz val="13"/>
        <rFont val="華康粗圓體"/>
        <family val="3"/>
        <charset val="136"/>
      </rPr>
      <t>、現住原住民族年齡分配（續</t>
    </r>
    <r>
      <rPr>
        <sz val="13"/>
        <rFont val="Arial Narrow"/>
        <family val="2"/>
      </rPr>
      <t xml:space="preserve"> 3 </t>
    </r>
    <r>
      <rPr>
        <sz val="13"/>
        <rFont val="華康粗圓體"/>
        <family val="3"/>
        <charset val="136"/>
      </rPr>
      <t>完）</t>
    </r>
    <phoneticPr fontId="19" type="noConversion"/>
  </si>
  <si>
    <t>Table 2-10. Resident Indigene by Age Group (Cont. 3 End)</t>
    <phoneticPr fontId="19" type="noConversion"/>
  </si>
  <si>
    <r>
      <rPr>
        <sz val="10"/>
        <rFont val="華康粗圓體"/>
        <family val="3"/>
        <charset val="136"/>
      </rPr>
      <t xml:space="preserve">　八德區
</t>
    </r>
    <r>
      <rPr>
        <sz val="10"/>
        <rFont val="Arial Narrow"/>
        <family val="2"/>
      </rPr>
      <t xml:space="preserve">    Bade District </t>
    </r>
  </si>
  <si>
    <r>
      <rPr>
        <sz val="10"/>
        <rFont val="華康粗圓體"/>
        <family val="3"/>
        <charset val="136"/>
      </rPr>
      <t xml:space="preserve">　龍潭區
</t>
    </r>
    <r>
      <rPr>
        <sz val="10"/>
        <rFont val="Arial Narrow"/>
        <family val="2"/>
      </rPr>
      <t xml:space="preserve">    Longtan District</t>
    </r>
  </si>
  <si>
    <r>
      <rPr>
        <sz val="10"/>
        <rFont val="華康粗圓體"/>
        <family val="3"/>
        <charset val="136"/>
      </rPr>
      <t xml:space="preserve">　平鎮區
</t>
    </r>
    <r>
      <rPr>
        <sz val="10"/>
        <rFont val="Arial Narrow"/>
        <family val="2"/>
      </rPr>
      <t xml:space="preserve">    Pingzhen District</t>
    </r>
  </si>
  <si>
    <r>
      <rPr>
        <sz val="10"/>
        <rFont val="華康粗圓體"/>
        <family val="3"/>
        <charset val="136"/>
      </rPr>
      <t xml:space="preserve">　新屋區
</t>
    </r>
    <r>
      <rPr>
        <sz val="10"/>
        <rFont val="Arial Narrow"/>
        <family val="2"/>
      </rPr>
      <t xml:space="preserve">    Xinwu District </t>
    </r>
  </si>
  <si>
    <r>
      <rPr>
        <sz val="10"/>
        <rFont val="華康粗圓體"/>
        <family val="3"/>
        <charset val="136"/>
      </rPr>
      <t xml:space="preserve">　觀音區
</t>
    </r>
    <r>
      <rPr>
        <sz val="10"/>
        <rFont val="Arial Narrow"/>
        <family val="2"/>
      </rPr>
      <t xml:space="preserve">    Guanyin District</t>
    </r>
  </si>
  <si>
    <r>
      <rPr>
        <sz val="10"/>
        <rFont val="華康粗圓體"/>
        <family val="3"/>
        <charset val="136"/>
      </rPr>
      <t xml:space="preserve">　復興區
</t>
    </r>
    <r>
      <rPr>
        <sz val="10"/>
        <rFont val="Arial Narrow"/>
        <family val="2"/>
      </rPr>
      <t xml:space="preserve">    Fuxing District</t>
    </r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</si>
  <si>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2-11</t>
    </r>
    <r>
      <rPr>
        <sz val="13"/>
        <color indexed="8"/>
        <rFont val="華康粗圓體"/>
        <family val="3"/>
        <charset val="136"/>
      </rPr>
      <t>、</t>
    </r>
    <r>
      <rPr>
        <sz val="13"/>
        <color indexed="8"/>
        <rFont val="Arial Narrow"/>
        <family val="2"/>
      </rPr>
      <t>15</t>
    </r>
    <r>
      <rPr>
        <sz val="13"/>
        <color indexed="8"/>
        <rFont val="華康粗圓體"/>
        <family val="3"/>
        <charset val="136"/>
      </rPr>
      <t>歲以上現住原住民族教育程度</t>
    </r>
    <phoneticPr fontId="19" type="noConversion"/>
  </si>
  <si>
    <t xml:space="preserve">Table 2-11. Educational Attainments of Resident Indigene Aged 15 and Over </t>
  </si>
  <si>
    <r>
      <rPr>
        <sz val="10"/>
        <color indexed="8"/>
        <rFont val="華康粗圓體"/>
        <family val="3"/>
        <charset val="136"/>
      </rPr>
      <t>單位：人</t>
    </r>
  </si>
  <si>
    <r>
      <rPr>
        <sz val="10"/>
        <rFont val="華康粗圓體"/>
        <family val="3"/>
        <charset val="136"/>
      </rPr>
      <t>識字者</t>
    </r>
  </si>
  <si>
    <t>Literate</t>
  </si>
  <si>
    <t>研究所</t>
    <phoneticPr fontId="19" type="noConversion"/>
  </si>
  <si>
    <t>Graduate School</t>
    <phoneticPr fontId="19" type="noConversion"/>
  </si>
  <si>
    <r>
      <rPr>
        <sz val="10"/>
        <rFont val="華康粗圓體"/>
        <family val="3"/>
        <charset val="136"/>
      </rPr>
      <t>大學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含獨立院校</t>
    </r>
    <r>
      <rPr>
        <sz val="10"/>
        <rFont val="Arial Narrow"/>
        <family val="2"/>
      </rPr>
      <t>)
University &amp; College</t>
    </r>
    <phoneticPr fontId="19" type="noConversion"/>
  </si>
  <si>
    <r>
      <rPr>
        <sz val="10"/>
        <rFont val="華康粗圓體"/>
        <family val="3"/>
        <charset val="136"/>
      </rPr>
      <t>專科</t>
    </r>
    <r>
      <rPr>
        <sz val="10"/>
        <rFont val="Arial Narrow"/>
        <family val="2"/>
      </rPr>
      <t xml:space="preserve"> Junior College</t>
    </r>
    <phoneticPr fontId="19" type="noConversion"/>
  </si>
  <si>
    <r>
      <rPr>
        <sz val="10"/>
        <rFont val="華康粗圓體"/>
        <family val="3"/>
        <charset val="136"/>
      </rPr>
      <t xml:space="preserve">博士
</t>
    </r>
    <r>
      <rPr>
        <sz val="10"/>
        <rFont val="Arial Narrow"/>
        <family val="2"/>
      </rPr>
      <t>Doctor</t>
    </r>
    <phoneticPr fontId="19" type="noConversion"/>
  </si>
  <si>
    <r>
      <rPr>
        <sz val="10"/>
        <rFont val="華康粗圓體"/>
        <family val="3"/>
        <charset val="136"/>
      </rPr>
      <t xml:space="preserve">碩士
</t>
    </r>
    <r>
      <rPr>
        <sz val="10"/>
        <rFont val="Arial Narrow"/>
        <family val="2"/>
      </rPr>
      <t>Master</t>
    </r>
  </si>
  <si>
    <r>
      <rPr>
        <sz val="10"/>
        <rFont val="華康粗圓體"/>
        <family val="3"/>
        <charset val="136"/>
      </rPr>
      <t xml:space="preserve">二、三年制
</t>
    </r>
    <r>
      <rPr>
        <sz val="10"/>
        <rFont val="Arial Narrow"/>
        <family val="2"/>
      </rPr>
      <t>2 or 3 Years System</t>
    </r>
    <phoneticPr fontId="19" type="noConversion"/>
  </si>
  <si>
    <r>
      <rPr>
        <sz val="10"/>
        <rFont val="華康粗圓體"/>
        <family val="3"/>
        <charset val="136"/>
      </rPr>
      <t xml:space="preserve">五年制後二年
</t>
    </r>
    <r>
      <rPr>
        <sz val="10"/>
        <rFont val="Arial Narrow"/>
        <family val="2"/>
      </rPr>
      <t>Last 2 Years of 5 Years System</t>
    </r>
    <phoneticPr fontId="19" type="noConversion"/>
  </si>
  <si>
    <t>By Status
 (Plain-land or Mountain)</t>
    <phoneticPr fontId="19" type="noConversion"/>
  </si>
  <si>
    <r>
      <rPr>
        <sz val="10"/>
        <rFont val="華康粗圓體"/>
        <family val="3"/>
        <charset val="136"/>
      </rPr>
      <t>畢業</t>
    </r>
  </si>
  <si>
    <r>
      <rPr>
        <sz val="10"/>
        <rFont val="華康粗圓體"/>
        <family val="3"/>
        <charset val="136"/>
      </rPr>
      <t>肄業</t>
    </r>
  </si>
  <si>
    <t>畢業</t>
    <phoneticPr fontId="19" type="noConversion"/>
  </si>
  <si>
    <t>肄業</t>
    <phoneticPr fontId="19" type="noConversion"/>
  </si>
  <si>
    <t xml:space="preserve">End of Year </t>
    <phoneticPr fontId="19" type="noConversion"/>
  </si>
  <si>
    <t>Ungraduated</t>
  </si>
  <si>
    <t>Ungraduated</t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</si>
  <si>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 xml:space="preserve"> 100 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2011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</si>
  <si>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 xml:space="preserve"> 101 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2012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</si>
  <si>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 xml:space="preserve"> 102 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>End of 2013</t>
    </r>
    <phoneticPr fontId="19" type="noConversion"/>
  </si>
  <si>
    <r>
      <rPr>
        <sz val="10"/>
        <color indexed="8"/>
        <rFont val="華康粗圓體"/>
        <family val="3"/>
        <charset val="136"/>
      </rPr>
      <t>資料來源：本府民政局。</t>
    </r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</si>
  <si>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2-11</t>
    </r>
    <r>
      <rPr>
        <sz val="13"/>
        <color indexed="8"/>
        <rFont val="華康粗圓體"/>
        <family val="3"/>
        <charset val="136"/>
      </rPr>
      <t>、</t>
    </r>
    <r>
      <rPr>
        <sz val="13"/>
        <color indexed="8"/>
        <rFont val="Arial Narrow"/>
        <family val="2"/>
      </rPr>
      <t>15</t>
    </r>
    <r>
      <rPr>
        <sz val="13"/>
        <color indexed="8"/>
        <rFont val="華康粗圓體"/>
        <family val="3"/>
        <charset val="136"/>
      </rPr>
      <t>歲以上現住原住民族教育程度（續</t>
    </r>
    <r>
      <rPr>
        <sz val="13"/>
        <color indexed="8"/>
        <rFont val="Arial Narrow"/>
        <family val="2"/>
      </rPr>
      <t xml:space="preserve"> 1</t>
    </r>
    <r>
      <rPr>
        <sz val="13"/>
        <color indexed="8"/>
        <rFont val="華康粗圓體"/>
        <family val="3"/>
        <charset val="136"/>
      </rPr>
      <t>）</t>
    </r>
    <phoneticPr fontId="19" type="noConversion"/>
  </si>
  <si>
    <t>Table 2-11. Educational Attainments of Resident Indigene Aged 15 and Over (Cont. 1)</t>
    <phoneticPr fontId="19" type="noConversion"/>
  </si>
  <si>
    <r>
      <rPr>
        <sz val="10"/>
        <rFont val="華康粗圓體"/>
        <family val="3"/>
        <charset val="136"/>
      </rPr>
      <t>識字者</t>
    </r>
    <phoneticPr fontId="19" type="noConversion"/>
  </si>
  <si>
    <r>
      <rPr>
        <sz val="10"/>
        <rFont val="華康粗圓體"/>
        <family val="3"/>
        <charset val="136"/>
      </rPr>
      <t>高等中學</t>
    </r>
    <r>
      <rPr>
        <sz val="10"/>
        <rFont val="Arial Narrow"/>
        <family val="2"/>
      </rPr>
      <t xml:space="preserve"> Senior Secondary School</t>
    </r>
    <phoneticPr fontId="19" type="noConversion"/>
  </si>
  <si>
    <r>
      <rPr>
        <sz val="10"/>
        <rFont val="華康粗圓體"/>
        <family val="3"/>
        <charset val="136"/>
      </rPr>
      <t>國中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初職</t>
    </r>
    <r>
      <rPr>
        <sz val="10"/>
        <rFont val="Arial Narrow"/>
        <family val="2"/>
      </rPr>
      <t>)
Junior High School (Junior Vocation School)</t>
    </r>
    <phoneticPr fontId="19" type="noConversion"/>
  </si>
  <si>
    <r>
      <rPr>
        <sz val="10"/>
        <rFont val="華康粗圓體"/>
        <family val="3"/>
        <charset val="136"/>
      </rPr>
      <t xml:space="preserve">小學
</t>
    </r>
    <r>
      <rPr>
        <sz val="10"/>
        <rFont val="Arial Narrow"/>
        <family val="2"/>
      </rPr>
      <t>Primary School</t>
    </r>
    <phoneticPr fontId="19" type="noConversion"/>
  </si>
  <si>
    <r>
      <rPr>
        <sz val="10"/>
        <rFont val="華康粗圓體"/>
        <family val="3"/>
        <charset val="136"/>
      </rPr>
      <t>普通教育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高中</t>
    </r>
    <r>
      <rPr>
        <sz val="10"/>
        <rFont val="Arial Narrow"/>
        <family val="2"/>
      </rPr>
      <t>)
Senior High School</t>
    </r>
    <phoneticPr fontId="19" type="noConversion"/>
  </si>
  <si>
    <r>
      <rPr>
        <sz val="10"/>
        <rFont val="華康粗圓體"/>
        <family val="3"/>
        <charset val="136"/>
      </rPr>
      <t>職業教育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高職</t>
    </r>
    <r>
      <rPr>
        <sz val="10"/>
        <rFont val="Arial Narrow"/>
        <family val="2"/>
      </rPr>
      <t>)
 Vocational High School</t>
    </r>
    <phoneticPr fontId="19" type="noConversion"/>
  </si>
  <si>
    <r>
      <rPr>
        <sz val="10"/>
        <rFont val="華康粗圓體"/>
        <family val="3"/>
        <charset val="136"/>
      </rPr>
      <t>自修</t>
    </r>
  </si>
  <si>
    <r>
      <rPr>
        <sz val="10"/>
        <rFont val="華康粗圓體"/>
        <family val="3"/>
        <charset val="136"/>
      </rPr>
      <t>不識
字者</t>
    </r>
    <phoneticPr fontId="19" type="noConversion"/>
  </si>
  <si>
    <r>
      <rPr>
        <sz val="10"/>
        <rFont val="華康粗圓體"/>
        <family val="3"/>
        <charset val="136"/>
      </rPr>
      <t>畢業</t>
    </r>
    <phoneticPr fontId="19" type="noConversion"/>
  </si>
  <si>
    <r>
      <t xml:space="preserve">五專前三年肄業
</t>
    </r>
    <r>
      <rPr>
        <sz val="10"/>
        <rFont val="Arial Narrow"/>
        <family val="2"/>
      </rPr>
      <t>First 3 Years at 5-Year Junior College Ungraduated</t>
    </r>
    <phoneticPr fontId="19" type="noConversion"/>
  </si>
  <si>
    <t xml:space="preserve"> Self-study</t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</si>
  <si>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2-11</t>
    </r>
    <r>
      <rPr>
        <sz val="13"/>
        <color indexed="8"/>
        <rFont val="華康粗圓體"/>
        <family val="3"/>
        <charset val="136"/>
      </rPr>
      <t>、</t>
    </r>
    <r>
      <rPr>
        <sz val="13"/>
        <color indexed="8"/>
        <rFont val="Arial Narrow"/>
        <family val="2"/>
      </rPr>
      <t>15</t>
    </r>
    <r>
      <rPr>
        <sz val="13"/>
        <color indexed="8"/>
        <rFont val="華康粗圓體"/>
        <family val="3"/>
        <charset val="136"/>
      </rPr>
      <t>歲以上現住原住民族教育程度（續</t>
    </r>
    <r>
      <rPr>
        <sz val="13"/>
        <color indexed="8"/>
        <rFont val="Arial Narrow"/>
        <family val="2"/>
      </rPr>
      <t xml:space="preserve"> 2</t>
    </r>
    <r>
      <rPr>
        <sz val="13"/>
        <color indexed="8"/>
        <rFont val="華康粗圓體"/>
        <family val="3"/>
        <charset val="136"/>
      </rPr>
      <t>）</t>
    </r>
    <phoneticPr fontId="19" type="noConversion"/>
  </si>
  <si>
    <t>Table 2-11. Educational Attainments of Resident Indigene Aged 15 and Over (Cont. 2)</t>
    <phoneticPr fontId="19" type="noConversion"/>
  </si>
  <si>
    <r>
      <rPr>
        <sz val="10"/>
        <color indexed="8"/>
        <rFont val="華康粗圓體"/>
        <family val="3"/>
        <charset val="136"/>
      </rPr>
      <t xml:space="preserve">年底別
</t>
    </r>
    <phoneticPr fontId="19" type="noConversion"/>
  </si>
  <si>
    <r>
      <rPr>
        <sz val="10"/>
        <rFont val="華康粗圓體"/>
        <family val="3"/>
        <charset val="136"/>
      </rPr>
      <t xml:space="preserve">性別
</t>
    </r>
    <phoneticPr fontId="19" type="noConversion"/>
  </si>
  <si>
    <r>
      <rPr>
        <sz val="10"/>
        <rFont val="華康粗圓體"/>
        <family val="3"/>
        <charset val="136"/>
      </rPr>
      <t xml:space="preserve">總計
</t>
    </r>
    <phoneticPr fontId="19" type="noConversion"/>
  </si>
  <si>
    <r>
      <rPr>
        <sz val="10"/>
        <rFont val="華康粗圓體"/>
        <family val="3"/>
        <charset val="136"/>
      </rPr>
      <t xml:space="preserve">合計
</t>
    </r>
    <phoneticPr fontId="19" type="noConversion"/>
  </si>
  <si>
    <r>
      <rPr>
        <sz val="10"/>
        <rFont val="華康粗圓體"/>
        <family val="3"/>
        <charset val="136"/>
      </rPr>
      <t xml:space="preserve">博士
</t>
    </r>
    <r>
      <rPr>
        <sz val="10"/>
        <rFont val="Arial Narrow"/>
        <family val="2"/>
      </rPr>
      <t>Doctor</t>
    </r>
  </si>
  <si>
    <r>
      <rPr>
        <sz val="10"/>
        <rFont val="華康粗圓體"/>
        <family val="3"/>
        <charset val="136"/>
      </rPr>
      <t xml:space="preserve">畢業
</t>
    </r>
    <r>
      <rPr>
        <sz val="10"/>
        <rFont val="Arial Narrow"/>
        <family val="2"/>
      </rPr>
      <t>Graduated</t>
    </r>
    <phoneticPr fontId="19" type="noConversion"/>
  </si>
  <si>
    <r>
      <rPr>
        <sz val="10"/>
        <rFont val="華康粗圓體"/>
        <family val="3"/>
        <charset val="136"/>
      </rPr>
      <t xml:space="preserve">肄業
</t>
    </r>
    <r>
      <rPr>
        <sz val="10"/>
        <rFont val="Arial Narrow"/>
        <family val="2"/>
      </rPr>
      <t>Ungraduated</t>
    </r>
    <phoneticPr fontId="19" type="noConversion"/>
  </si>
  <si>
    <r>
      <rPr>
        <sz val="10"/>
        <color indexed="8"/>
        <rFont val="華康粗圓體"/>
        <family val="3"/>
        <charset val="136"/>
      </rPr>
      <t>民國</t>
    </r>
    <r>
      <rPr>
        <sz val="10"/>
        <color indexed="8"/>
        <rFont val="Arial Narrow"/>
        <family val="2"/>
      </rPr>
      <t>103</t>
    </r>
    <r>
      <rPr>
        <sz val="10"/>
        <color indexed="8"/>
        <rFont val="華康粗圓體"/>
        <family val="3"/>
        <charset val="136"/>
      </rPr>
      <t xml:space="preserve">年底
</t>
    </r>
    <r>
      <rPr>
        <sz val="10"/>
        <color indexed="8"/>
        <rFont val="Arial Narrow"/>
        <family val="2"/>
      </rPr>
      <t>End of 2014</t>
    </r>
    <phoneticPr fontId="19" type="noConversion"/>
  </si>
  <si>
    <r>
      <rPr>
        <sz val="10"/>
        <color indexed="8"/>
        <rFont val="華康粗圓體"/>
        <family val="3"/>
        <charset val="136"/>
      </rPr>
      <t xml:space="preserve">男
</t>
    </r>
    <r>
      <rPr>
        <sz val="10"/>
        <color indexed="8"/>
        <rFont val="Arial Narrow"/>
        <family val="2"/>
      </rPr>
      <t>Male</t>
    </r>
  </si>
  <si>
    <r>
      <rPr>
        <sz val="10"/>
        <color indexed="8"/>
        <rFont val="華康粗圓體"/>
        <family val="3"/>
        <charset val="136"/>
      </rPr>
      <t>計</t>
    </r>
    <r>
      <rPr>
        <sz val="10"/>
        <color indexed="8"/>
        <rFont val="Arial Narrow"/>
        <family val="2"/>
      </rPr>
      <t xml:space="preserve">  Total</t>
    </r>
  </si>
  <si>
    <r>
      <rPr>
        <sz val="10"/>
        <color indexed="8"/>
        <rFont val="華康粗圓體"/>
        <family val="3"/>
        <charset val="136"/>
      </rPr>
      <t>平地</t>
    </r>
    <r>
      <rPr>
        <sz val="10"/>
        <color indexed="8"/>
        <rFont val="Arial Narrow"/>
        <family val="2"/>
      </rPr>
      <t xml:space="preserve"> Plain-land</t>
    </r>
  </si>
  <si>
    <r>
      <rPr>
        <sz val="10"/>
        <color indexed="8"/>
        <rFont val="華康粗圓體"/>
        <family val="3"/>
        <charset val="136"/>
      </rPr>
      <t>山地</t>
    </r>
    <r>
      <rPr>
        <sz val="10"/>
        <color indexed="8"/>
        <rFont val="Arial Narrow"/>
        <family val="2"/>
      </rPr>
      <t xml:space="preserve"> Mountain</t>
    </r>
  </si>
  <si>
    <r>
      <rPr>
        <sz val="10"/>
        <color indexed="8"/>
        <rFont val="華康粗圓體"/>
        <family val="3"/>
        <charset val="136"/>
      </rPr>
      <t xml:space="preserve">女
</t>
    </r>
    <r>
      <rPr>
        <sz val="10"/>
        <color indexed="8"/>
        <rFont val="Arial Narrow"/>
        <family val="2"/>
      </rPr>
      <t>Female</t>
    </r>
  </si>
  <si>
    <r>
      <rPr>
        <sz val="10"/>
        <color indexed="8"/>
        <rFont val="華康粗圓體"/>
        <family val="3"/>
        <charset val="136"/>
      </rPr>
      <t>民國</t>
    </r>
    <r>
      <rPr>
        <sz val="10"/>
        <color indexed="8"/>
        <rFont val="Arial Narrow"/>
        <family val="2"/>
      </rPr>
      <t>104</t>
    </r>
    <r>
      <rPr>
        <sz val="10"/>
        <color indexed="8"/>
        <rFont val="華康粗圓體"/>
        <family val="3"/>
        <charset val="136"/>
      </rPr>
      <t xml:space="preserve">年底
</t>
    </r>
    <r>
      <rPr>
        <sz val="10"/>
        <color indexed="8"/>
        <rFont val="Arial Narrow"/>
        <family val="2"/>
      </rPr>
      <t>End of 2015</t>
    </r>
    <phoneticPr fontId="19" type="noConversion"/>
  </si>
  <si>
    <r>
      <rPr>
        <sz val="10"/>
        <color indexed="8"/>
        <rFont val="華康粗圓體"/>
        <family val="3"/>
        <charset val="136"/>
      </rPr>
      <t>民國</t>
    </r>
    <r>
      <rPr>
        <sz val="10"/>
        <color indexed="8"/>
        <rFont val="Arial Narrow"/>
        <family val="2"/>
      </rPr>
      <t>105</t>
    </r>
    <r>
      <rPr>
        <sz val="10"/>
        <color indexed="8"/>
        <rFont val="華康粗圓體"/>
        <family val="3"/>
        <charset val="136"/>
      </rPr>
      <t xml:space="preserve">年底
</t>
    </r>
    <r>
      <rPr>
        <sz val="10"/>
        <color indexed="8"/>
        <rFont val="Arial Narrow"/>
        <family val="2"/>
      </rPr>
      <t>End of 2016</t>
    </r>
    <phoneticPr fontId="19" type="noConversion"/>
  </si>
  <si>
    <r>
      <rPr>
        <sz val="10"/>
        <color indexed="8"/>
        <rFont val="華康粗圓體"/>
        <family val="3"/>
        <charset val="136"/>
      </rPr>
      <t>民國</t>
    </r>
    <r>
      <rPr>
        <sz val="10"/>
        <color indexed="8"/>
        <rFont val="Arial Narrow"/>
        <family val="2"/>
      </rPr>
      <t>106</t>
    </r>
    <r>
      <rPr>
        <sz val="10"/>
        <color indexed="8"/>
        <rFont val="華康粗圓體"/>
        <family val="3"/>
        <charset val="136"/>
      </rPr>
      <t xml:space="preserve">年底
</t>
    </r>
    <r>
      <rPr>
        <sz val="10"/>
        <color indexed="8"/>
        <rFont val="Arial Narrow"/>
        <family val="2"/>
      </rPr>
      <t>End of 2017</t>
    </r>
    <phoneticPr fontId="19" type="noConversion"/>
  </si>
  <si>
    <r>
      <rPr>
        <sz val="10"/>
        <color indexed="8"/>
        <rFont val="華康粗圓體"/>
        <family val="3"/>
        <charset val="136"/>
      </rPr>
      <t>民國</t>
    </r>
    <r>
      <rPr>
        <sz val="10"/>
        <color indexed="8"/>
        <rFont val="Arial Narrow"/>
        <family val="2"/>
      </rPr>
      <t>107</t>
    </r>
    <r>
      <rPr>
        <sz val="10"/>
        <color indexed="8"/>
        <rFont val="華康粗圓體"/>
        <family val="3"/>
        <charset val="136"/>
      </rPr>
      <t xml:space="preserve">年底
</t>
    </r>
    <r>
      <rPr>
        <sz val="10"/>
        <color indexed="8"/>
        <rFont val="Arial Narrow"/>
        <family val="2"/>
      </rPr>
      <t>End of 2018</t>
    </r>
    <phoneticPr fontId="19" type="noConversion"/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</si>
  <si>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2-11</t>
    </r>
    <r>
      <rPr>
        <sz val="13"/>
        <color indexed="8"/>
        <rFont val="華康粗圓體"/>
        <family val="3"/>
        <charset val="136"/>
      </rPr>
      <t>、</t>
    </r>
    <r>
      <rPr>
        <sz val="13"/>
        <color indexed="8"/>
        <rFont val="Arial Narrow"/>
        <family val="2"/>
      </rPr>
      <t>15</t>
    </r>
    <r>
      <rPr>
        <sz val="13"/>
        <color indexed="8"/>
        <rFont val="華康粗圓體"/>
        <family val="3"/>
        <charset val="136"/>
      </rPr>
      <t>歲以上現住原住民族教育程度（續</t>
    </r>
    <r>
      <rPr>
        <sz val="13"/>
        <color indexed="8"/>
        <rFont val="Arial Narrow"/>
        <family val="2"/>
      </rPr>
      <t xml:space="preserve"> 3</t>
    </r>
    <r>
      <rPr>
        <sz val="13"/>
        <color indexed="8"/>
        <rFont val="華康粗圓體"/>
        <family val="3"/>
        <charset val="136"/>
      </rPr>
      <t>）</t>
    </r>
    <phoneticPr fontId="19" type="noConversion"/>
  </si>
  <si>
    <t>Table 2-11. Educational Attainments of Resident Indigene Aged 15 and Over (Cont. 3)</t>
    <phoneticPr fontId="19" type="noConversion"/>
  </si>
  <si>
    <r>
      <rPr>
        <sz val="10"/>
        <rFont val="華康粗圓體"/>
        <family val="3"/>
        <charset val="136"/>
      </rPr>
      <t>高級中等</t>
    </r>
    <r>
      <rPr>
        <sz val="10"/>
        <rFont val="Arial Narrow"/>
        <family val="2"/>
      </rPr>
      <t xml:space="preserve"> Senior Secondary School</t>
    </r>
    <phoneticPr fontId="19" type="noConversion"/>
  </si>
  <si>
    <t>Illiterate</t>
    <phoneticPr fontId="19" type="noConversion"/>
  </si>
  <si>
    <r>
      <rPr>
        <sz val="10"/>
        <color indexed="8"/>
        <rFont val="華康粗圓體"/>
        <family val="3"/>
        <charset val="136"/>
      </rPr>
      <t>平地</t>
    </r>
    <r>
      <rPr>
        <sz val="10"/>
        <color indexed="8"/>
        <rFont val="Arial Narrow"/>
        <family val="2"/>
      </rPr>
      <t xml:space="preserve"> Plain-land</t>
    </r>
    <phoneticPr fontId="19" type="noConversion"/>
  </si>
  <si>
    <r>
      <rPr>
        <sz val="9"/>
        <color indexed="8"/>
        <rFont val="華康粗圓體"/>
        <family val="3"/>
        <charset val="136"/>
      </rPr>
      <t>說明：</t>
    </r>
    <r>
      <rPr>
        <sz val="9"/>
        <color indexed="8"/>
        <rFont val="Arial Narrow"/>
        <family val="2"/>
      </rPr>
      <t>105</t>
    </r>
    <r>
      <rPr>
        <sz val="9"/>
        <color indexed="8"/>
        <rFont val="華康粗圓體"/>
        <family val="3"/>
        <charset val="136"/>
      </rPr>
      <t>年起依「中華民國教育程度及學科標準分類」第</t>
    </r>
    <r>
      <rPr>
        <sz val="9"/>
        <color indexed="8"/>
        <rFont val="Arial Narrow"/>
        <family val="2"/>
      </rPr>
      <t>5</t>
    </r>
    <r>
      <rPr>
        <sz val="9"/>
        <color indexed="8"/>
        <rFont val="華康粗圓體"/>
        <family val="3"/>
        <charset val="136"/>
      </rPr>
      <t>次修訂，統計項目「高中」及「高職」修正為「普通</t>
    </r>
    <phoneticPr fontId="19" type="noConversion"/>
  </si>
  <si>
    <t>Note : According to Standard Education Attainment and Course of Study Classification, Rev.5 , Senior High School and Vocational High School in</t>
    <phoneticPr fontId="19" type="noConversion"/>
  </si>
  <si>
    <r>
      <rPr>
        <sz val="9"/>
        <color indexed="8"/>
        <rFont val="華康粗圓體"/>
        <family val="3"/>
        <charset val="136"/>
      </rPr>
      <t>　　　教育（高中）」及「職業教育（高職）」。</t>
    </r>
    <phoneticPr fontId="19" type="noConversion"/>
  </si>
  <si>
    <t xml:space="preserve">          chinese was renamed from 2016.</t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</si>
  <si>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2-11</t>
    </r>
    <r>
      <rPr>
        <sz val="13"/>
        <color indexed="8"/>
        <rFont val="華康粗圓體"/>
        <family val="3"/>
        <charset val="136"/>
      </rPr>
      <t>、</t>
    </r>
    <r>
      <rPr>
        <sz val="13"/>
        <color indexed="8"/>
        <rFont val="Arial Narrow"/>
        <family val="2"/>
      </rPr>
      <t>15</t>
    </r>
    <r>
      <rPr>
        <sz val="13"/>
        <color indexed="8"/>
        <rFont val="華康粗圓體"/>
        <family val="3"/>
        <charset val="136"/>
      </rPr>
      <t>歲以上現住原住民族教育程度（續</t>
    </r>
    <r>
      <rPr>
        <sz val="13"/>
        <color indexed="8"/>
        <rFont val="Arial Narrow"/>
        <family val="2"/>
      </rPr>
      <t xml:space="preserve"> 4</t>
    </r>
    <r>
      <rPr>
        <sz val="13"/>
        <color indexed="8"/>
        <rFont val="華康粗圓體"/>
        <family val="3"/>
        <charset val="136"/>
      </rPr>
      <t>）</t>
    </r>
    <phoneticPr fontId="19" type="noConversion"/>
  </si>
  <si>
    <t>Table 2-11. Educational Attainments of Resident Indigene Aged 15 and Over (Cont. 4)</t>
    <phoneticPr fontId="19" type="noConversion"/>
  </si>
  <si>
    <r>
      <rPr>
        <sz val="9"/>
        <color indexed="8"/>
        <rFont val="華康粗圓體"/>
        <family val="3"/>
        <charset val="136"/>
      </rPr>
      <t>單位：人</t>
    </r>
  </si>
  <si>
    <r>
      <rPr>
        <sz val="9"/>
        <rFont val="華康粗圓體"/>
        <family val="3"/>
        <charset val="136"/>
      </rPr>
      <t>年底及區別</t>
    </r>
    <phoneticPr fontId="19" type="noConversion"/>
  </si>
  <si>
    <r>
      <rPr>
        <sz val="9"/>
        <rFont val="華康粗圓體"/>
        <family val="3"/>
        <charset val="136"/>
      </rPr>
      <t>性別</t>
    </r>
  </si>
  <si>
    <r>
      <rPr>
        <sz val="9"/>
        <rFont val="華康粗圓體"/>
        <family val="3"/>
        <charset val="136"/>
      </rPr>
      <t xml:space="preserve">身分別
</t>
    </r>
    <r>
      <rPr>
        <sz val="9"/>
        <rFont val="Arial Narrow"/>
        <family val="2"/>
      </rPr>
      <t>(</t>
    </r>
    <r>
      <rPr>
        <sz val="9"/>
        <rFont val="華康粗圓體"/>
        <family val="3"/>
        <charset val="136"/>
      </rPr>
      <t>平地或山地</t>
    </r>
    <r>
      <rPr>
        <sz val="9"/>
        <rFont val="Arial Narrow"/>
        <family val="2"/>
      </rPr>
      <t>)</t>
    </r>
    <phoneticPr fontId="19" type="noConversion"/>
  </si>
  <si>
    <r>
      <rPr>
        <sz val="9"/>
        <rFont val="華康粗圓體"/>
        <family val="3"/>
        <charset val="136"/>
      </rPr>
      <t>總計</t>
    </r>
    <phoneticPr fontId="19" type="noConversion"/>
  </si>
  <si>
    <r>
      <rPr>
        <sz val="9"/>
        <rFont val="華康粗圓體"/>
        <family val="3"/>
        <charset val="136"/>
      </rPr>
      <t>合計</t>
    </r>
    <phoneticPr fontId="19" type="noConversion"/>
  </si>
  <si>
    <t>Junior College</t>
    <phoneticPr fontId="19" type="noConversion"/>
  </si>
  <si>
    <r>
      <rPr>
        <sz val="9"/>
        <rFont val="華康粗圓體"/>
        <family val="3"/>
        <charset val="136"/>
      </rPr>
      <t>國中</t>
    </r>
    <r>
      <rPr>
        <sz val="9"/>
        <rFont val="Arial Narrow"/>
        <family val="2"/>
      </rPr>
      <t>(</t>
    </r>
    <r>
      <rPr>
        <sz val="9"/>
        <rFont val="華康粗圓體"/>
        <family val="3"/>
        <charset val="136"/>
      </rPr>
      <t>初職</t>
    </r>
    <r>
      <rPr>
        <sz val="9"/>
        <rFont val="Arial Narrow"/>
        <family val="2"/>
      </rPr>
      <t>)</t>
    </r>
    <phoneticPr fontId="19" type="noConversion"/>
  </si>
  <si>
    <t>五年制後二年</t>
    <phoneticPr fontId="19" type="noConversion"/>
  </si>
  <si>
    <t>End of Year 
&amp; District</t>
  </si>
  <si>
    <t>Last 2 Years of 5 Years System</t>
    <phoneticPr fontId="19" type="noConversion"/>
  </si>
  <si>
    <t>五專前三年
肄業</t>
    <phoneticPr fontId="19" type="noConversion"/>
  </si>
  <si>
    <t>Junior High School
(Junior Vocational School)</t>
    <phoneticPr fontId="19" type="noConversion"/>
  </si>
  <si>
    <t>Grand</t>
    <phoneticPr fontId="19" type="noConversion"/>
  </si>
  <si>
    <t>First 3 Years at 5-Year Junior College Ungraduated</t>
    <phoneticPr fontId="19" type="noConversion"/>
  </si>
  <si>
    <r>
      <rPr>
        <sz val="9"/>
        <rFont val="華康粗圓體"/>
        <family val="3"/>
        <charset val="136"/>
      </rPr>
      <t xml:space="preserve">男
</t>
    </r>
    <r>
      <rPr>
        <sz val="9"/>
        <rFont val="Arial Narrow"/>
        <family val="2"/>
      </rPr>
      <t>Male</t>
    </r>
  </si>
  <si>
    <r>
      <rPr>
        <sz val="9"/>
        <rFont val="華康粗圓體"/>
        <family val="3"/>
        <charset val="136"/>
      </rPr>
      <t>計</t>
    </r>
    <r>
      <rPr>
        <sz val="9"/>
        <rFont val="Arial Narrow"/>
        <family val="2"/>
      </rPr>
      <t xml:space="preserve">  Total</t>
    </r>
  </si>
  <si>
    <r>
      <rPr>
        <sz val="9"/>
        <rFont val="華康粗圓體"/>
        <family val="3"/>
        <charset val="136"/>
      </rPr>
      <t>平地</t>
    </r>
    <r>
      <rPr>
        <sz val="9"/>
        <rFont val="Arial Narrow"/>
        <family val="2"/>
      </rPr>
      <t xml:space="preserve"> Plain-land</t>
    </r>
  </si>
  <si>
    <r>
      <rPr>
        <sz val="9"/>
        <rFont val="華康粗圓體"/>
        <family val="3"/>
        <charset val="136"/>
      </rPr>
      <t>山地</t>
    </r>
    <r>
      <rPr>
        <sz val="9"/>
        <rFont val="Arial Narrow"/>
        <family val="2"/>
      </rPr>
      <t xml:space="preserve"> Mountain</t>
    </r>
  </si>
  <si>
    <r>
      <rPr>
        <sz val="9"/>
        <rFont val="華康粗圓體"/>
        <family val="3"/>
        <charset val="136"/>
      </rPr>
      <t xml:space="preserve">女
</t>
    </r>
    <r>
      <rPr>
        <sz val="9"/>
        <rFont val="Arial Narrow"/>
        <family val="2"/>
      </rPr>
      <t>Female</t>
    </r>
  </si>
  <si>
    <r>
      <rPr>
        <sz val="9"/>
        <rFont val="華康粗圓體"/>
        <family val="3"/>
        <charset val="136"/>
      </rPr>
      <t xml:space="preserve">楊梅區
</t>
    </r>
    <r>
      <rPr>
        <sz val="9"/>
        <rFont val="Arial Narrow"/>
        <family val="2"/>
      </rPr>
      <t>Yangmei District</t>
    </r>
  </si>
  <si>
    <r>
      <rPr>
        <sz val="9"/>
        <rFont val="華康粗圓體"/>
        <family val="3"/>
        <charset val="136"/>
      </rPr>
      <t xml:space="preserve">大園區
</t>
    </r>
    <r>
      <rPr>
        <sz val="9"/>
        <rFont val="Arial Narrow"/>
        <family val="2"/>
      </rPr>
      <t>Dayuan District</t>
    </r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</si>
  <si>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2-11</t>
    </r>
    <r>
      <rPr>
        <sz val="13"/>
        <color indexed="8"/>
        <rFont val="華康粗圓體"/>
        <family val="3"/>
        <charset val="136"/>
      </rPr>
      <t>、</t>
    </r>
    <r>
      <rPr>
        <sz val="13"/>
        <color indexed="8"/>
        <rFont val="Arial Narrow"/>
        <family val="2"/>
      </rPr>
      <t>15</t>
    </r>
    <r>
      <rPr>
        <sz val="13"/>
        <color indexed="8"/>
        <rFont val="華康粗圓體"/>
        <family val="3"/>
        <charset val="136"/>
      </rPr>
      <t>歲以上現住原住民族教育程度（續</t>
    </r>
    <r>
      <rPr>
        <sz val="13"/>
        <color indexed="8"/>
        <rFont val="Arial Narrow"/>
        <family val="2"/>
      </rPr>
      <t xml:space="preserve"> 5 </t>
    </r>
    <r>
      <rPr>
        <sz val="13"/>
        <color indexed="8"/>
        <rFont val="華康粗圓體"/>
        <family val="3"/>
        <charset val="136"/>
      </rPr>
      <t>完）</t>
    </r>
    <phoneticPr fontId="19" type="noConversion"/>
  </si>
  <si>
    <t>Table 2-11. Educational Attainments of Resident Indigene Aged 15 and Over (Cont. 5 End)</t>
    <phoneticPr fontId="19" type="noConversion"/>
  </si>
  <si>
    <r>
      <rPr>
        <sz val="9"/>
        <rFont val="華康粗圓體"/>
        <family val="3"/>
        <charset val="136"/>
      </rPr>
      <t>區別</t>
    </r>
    <phoneticPr fontId="19" type="noConversion"/>
  </si>
  <si>
    <t>District</t>
    <phoneticPr fontId="19" type="noConversion"/>
  </si>
  <si>
    <r>
      <rPr>
        <sz val="9"/>
        <rFont val="華康粗圓體"/>
        <family val="3"/>
        <charset val="136"/>
      </rPr>
      <t xml:space="preserve">八德區
</t>
    </r>
    <r>
      <rPr>
        <sz val="9"/>
        <rFont val="Arial Narrow"/>
        <family val="2"/>
      </rPr>
      <t xml:space="preserve">Bade District </t>
    </r>
  </si>
  <si>
    <r>
      <rPr>
        <sz val="9"/>
        <rFont val="華康粗圓體"/>
        <family val="3"/>
        <charset val="136"/>
      </rPr>
      <t xml:space="preserve">八德區
</t>
    </r>
    <r>
      <rPr>
        <sz val="9"/>
        <rFont val="Arial Narrow"/>
        <family val="2"/>
      </rPr>
      <t xml:space="preserve">Bade
District </t>
    </r>
    <phoneticPr fontId="19" type="noConversion"/>
  </si>
  <si>
    <r>
      <rPr>
        <sz val="9"/>
        <rFont val="華康粗圓體"/>
        <family val="3"/>
        <charset val="136"/>
      </rPr>
      <t xml:space="preserve">龍潭區
</t>
    </r>
    <r>
      <rPr>
        <sz val="9"/>
        <rFont val="Arial Narrow"/>
        <family val="2"/>
      </rPr>
      <t>Longtan
District</t>
    </r>
    <phoneticPr fontId="19" type="noConversion"/>
  </si>
  <si>
    <r>
      <rPr>
        <sz val="9"/>
        <rFont val="華康粗圓體"/>
        <family val="3"/>
        <charset val="136"/>
      </rPr>
      <t xml:space="preserve">平鎮區
</t>
    </r>
    <r>
      <rPr>
        <sz val="9"/>
        <rFont val="Arial Narrow"/>
        <family val="2"/>
      </rPr>
      <t>Pingzhen District</t>
    </r>
  </si>
  <si>
    <r>
      <rPr>
        <sz val="9"/>
        <rFont val="華康粗圓體"/>
        <family val="3"/>
        <charset val="136"/>
      </rPr>
      <t xml:space="preserve">觀音區
</t>
    </r>
    <r>
      <rPr>
        <sz val="9"/>
        <rFont val="Arial Narrow"/>
        <family val="2"/>
      </rPr>
      <t>Guanyin District</t>
    </r>
  </si>
  <si>
    <r>
      <rPr>
        <sz val="9"/>
        <rFont val="華康粗圓體"/>
        <family val="3"/>
        <charset val="136"/>
      </rPr>
      <t xml:space="preserve">女
</t>
    </r>
    <r>
      <rPr>
        <sz val="9"/>
        <rFont val="Arial Narrow"/>
        <family val="2"/>
      </rPr>
      <t>Female</t>
    </r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</si>
  <si>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2-12</t>
    </r>
    <r>
      <rPr>
        <sz val="13"/>
        <rFont val="華康粗圓體"/>
        <family val="3"/>
        <charset val="136"/>
      </rPr>
      <t>、現住原住民族婚姻狀況</t>
    </r>
    <r>
      <rPr>
        <sz val="13"/>
        <rFont val="Arial Narrow"/>
        <family val="2"/>
      </rPr>
      <t xml:space="preserve"> </t>
    </r>
    <phoneticPr fontId="19" type="noConversion"/>
  </si>
  <si>
    <t>Table 2-12. Marital Status of Resident Indigene</t>
  </si>
  <si>
    <t xml:space="preserve">  </t>
  </si>
  <si>
    <t>年底別</t>
    <phoneticPr fontId="19" type="noConversion"/>
  </si>
  <si>
    <r>
      <rPr>
        <sz val="10"/>
        <rFont val="華康粗圓體"/>
        <family val="3"/>
        <charset val="136"/>
      </rPr>
      <t xml:space="preserve">離婚
</t>
    </r>
    <r>
      <rPr>
        <sz val="10"/>
        <rFont val="Arial Narrow"/>
        <family val="2"/>
      </rPr>
      <t>Divorced</t>
    </r>
    <phoneticPr fontId="19" type="noConversion"/>
  </si>
  <si>
    <t>End of Year</t>
    <phoneticPr fontId="19" type="noConversion"/>
  </si>
  <si>
    <r>
      <rPr>
        <sz val="10"/>
        <rFont val="華康粗圓體"/>
        <family val="3"/>
        <charset val="136"/>
      </rPr>
      <t xml:space="preserve">計
</t>
    </r>
    <r>
      <rPr>
        <sz val="10"/>
        <rFont val="Arial Narrow"/>
        <family val="2"/>
      </rPr>
      <t>Total</t>
    </r>
    <phoneticPr fontId="19" type="noConversion"/>
  </si>
  <si>
    <r>
      <rPr>
        <sz val="10"/>
        <color indexed="8"/>
        <rFont val="華康粗圓體"/>
        <family val="3"/>
        <charset val="136"/>
      </rPr>
      <t xml:space="preserve">女
</t>
    </r>
    <r>
      <rPr>
        <sz val="10"/>
        <rFont val="Arial Narrow"/>
        <family val="2"/>
      </rPr>
      <t>Female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</si>
  <si>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100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2011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</si>
  <si>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101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2012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</si>
  <si>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102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2013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</si>
  <si>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103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2014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</si>
  <si>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104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2015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</si>
  <si>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105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2016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</si>
  <si>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106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2017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</si>
  <si>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107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 xml:space="preserve"> End of 2018</t>
    </r>
    <phoneticPr fontId="19" type="noConversion"/>
  </si>
  <si>
    <t>人口</t>
    <phoneticPr fontId="19" type="noConversion"/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</si>
  <si>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2-12</t>
    </r>
    <r>
      <rPr>
        <sz val="13"/>
        <color indexed="8"/>
        <rFont val="華康粗圓體"/>
        <family val="3"/>
        <charset val="136"/>
      </rPr>
      <t>、現住原住民族婚姻狀況（續</t>
    </r>
    <r>
      <rPr>
        <sz val="13"/>
        <color rgb="FF000000"/>
        <rFont val="Arial Narrow"/>
        <family val="2"/>
      </rPr>
      <t>1</t>
    </r>
    <r>
      <rPr>
        <sz val="13"/>
        <color indexed="8"/>
        <rFont val="華康粗圓體"/>
        <family val="3"/>
        <charset val="136"/>
      </rPr>
      <t>）</t>
    </r>
    <phoneticPr fontId="19" type="noConversion"/>
  </si>
  <si>
    <t>Table 2-12. Marital Status of Resident Indigene (Cont. 1)</t>
    <phoneticPr fontId="19" type="noConversion"/>
  </si>
  <si>
    <t>單位：人</t>
    <phoneticPr fontId="19" type="noConversion"/>
  </si>
  <si>
    <r>
      <rPr>
        <sz val="10"/>
        <rFont val="華康粗圓體"/>
        <family val="3"/>
        <charset val="136"/>
      </rPr>
      <t>區別</t>
    </r>
    <phoneticPr fontId="19" type="noConversion"/>
  </si>
  <si>
    <t>性別</t>
    <phoneticPr fontId="19" type="noConversion"/>
  </si>
  <si>
    <r>
      <rPr>
        <sz val="10"/>
        <color indexed="8"/>
        <rFont val="華康粗圓體"/>
        <family val="3"/>
        <charset val="136"/>
      </rPr>
      <t xml:space="preserve">總計
</t>
    </r>
    <r>
      <rPr>
        <sz val="10"/>
        <color indexed="8"/>
        <rFont val="Arial Narrow"/>
        <family val="2"/>
      </rPr>
      <t>Grand Total</t>
    </r>
    <phoneticPr fontId="19" type="noConversion"/>
  </si>
  <si>
    <r>
      <rPr>
        <sz val="10"/>
        <color indexed="8"/>
        <rFont val="華康粗圓體"/>
        <family val="3"/>
        <charset val="136"/>
      </rPr>
      <t xml:space="preserve">未婚
</t>
    </r>
    <r>
      <rPr>
        <sz val="10"/>
        <color indexed="8"/>
        <rFont val="Arial Narrow"/>
        <family val="2"/>
      </rPr>
      <t>Unmarried</t>
    </r>
    <phoneticPr fontId="19" type="noConversion"/>
  </si>
  <si>
    <r>
      <rPr>
        <sz val="10"/>
        <color indexed="8"/>
        <rFont val="華康粗圓體"/>
        <family val="3"/>
        <charset val="136"/>
      </rPr>
      <t xml:space="preserve">有偶
</t>
    </r>
    <r>
      <rPr>
        <sz val="10"/>
        <color indexed="8"/>
        <rFont val="Arial Narrow"/>
        <family val="2"/>
      </rPr>
      <t>Currently Married</t>
    </r>
    <phoneticPr fontId="19" type="noConversion"/>
  </si>
  <si>
    <r>
      <rPr>
        <sz val="10"/>
        <color indexed="8"/>
        <rFont val="華康粗圓體"/>
        <family val="3"/>
        <charset val="136"/>
      </rPr>
      <t>離婚</t>
    </r>
    <r>
      <rPr>
        <sz val="10"/>
        <color rgb="FF000000"/>
        <rFont val="華康粗圓體"/>
        <family val="3"/>
        <charset val="136"/>
      </rPr>
      <t>或終止結婚</t>
    </r>
    <r>
      <rPr>
        <sz val="10"/>
        <color indexed="8"/>
        <rFont val="華康粗圓體"/>
        <family val="3"/>
        <charset val="136"/>
      </rPr>
      <t xml:space="preserve">
</t>
    </r>
    <r>
      <rPr>
        <sz val="10"/>
        <color indexed="8"/>
        <rFont val="Arial Narrow"/>
        <family val="2"/>
      </rPr>
      <t xml:space="preserve">Divorced </t>
    </r>
    <r>
      <rPr>
        <sz val="10"/>
        <color indexed="8"/>
        <rFont val="Arial Narrow"/>
        <family val="3"/>
        <charset val="136"/>
      </rPr>
      <t>or Terminated Marriages</t>
    </r>
    <phoneticPr fontId="19" type="noConversion"/>
  </si>
  <si>
    <r>
      <rPr>
        <sz val="10"/>
        <color indexed="8"/>
        <rFont val="華康粗圓體"/>
        <family val="3"/>
        <charset val="136"/>
      </rPr>
      <t xml:space="preserve">喪偶
</t>
    </r>
    <r>
      <rPr>
        <sz val="10"/>
        <color indexed="8"/>
        <rFont val="Arial Narrow"/>
        <family val="2"/>
      </rPr>
      <t>Widowed</t>
    </r>
    <phoneticPr fontId="19" type="noConversion"/>
  </si>
  <si>
    <r>
      <rPr>
        <sz val="10"/>
        <rFont val="華康粗圓體"/>
        <family val="3"/>
        <charset val="136"/>
      </rPr>
      <t>計</t>
    </r>
    <r>
      <rPr>
        <sz val="10"/>
        <rFont val="Arial Narrow"/>
        <family val="3"/>
      </rPr>
      <t xml:space="preserve">
</t>
    </r>
    <r>
      <rPr>
        <sz val="10"/>
        <rFont val="Arial Narrow"/>
        <family val="2"/>
      </rPr>
      <t>Total</t>
    </r>
    <phoneticPr fontId="19" type="noConversion"/>
  </si>
  <si>
    <r>
      <rPr>
        <sz val="10"/>
        <rFont val="華康粗圓體"/>
        <family val="3"/>
        <charset val="136"/>
      </rPr>
      <t>不同性別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Different Sex</t>
    </r>
    <phoneticPr fontId="19" type="noConversion"/>
  </si>
  <si>
    <r>
      <rPr>
        <sz val="10"/>
        <rFont val="華康粗圓體"/>
        <family val="3"/>
        <charset val="136"/>
      </rPr>
      <t>相同性別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Same Sex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</si>
  <si>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2019</t>
    </r>
    <phoneticPr fontId="19" type="noConversion"/>
  </si>
  <si>
    <r>
      <rPr>
        <sz val="10"/>
        <rFont val="華康粗圓體"/>
        <family val="3"/>
        <charset val="136"/>
      </rPr>
      <t>男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Male</t>
    </r>
    <phoneticPr fontId="19" type="noConversion"/>
  </si>
  <si>
    <r>
      <rPr>
        <sz val="10"/>
        <rFont val="華康粗圓體"/>
        <family val="3"/>
        <charset val="136"/>
      </rPr>
      <t>女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Female</t>
    </r>
    <phoneticPr fontId="19" type="noConversion"/>
  </si>
  <si>
    <r>
      <rPr>
        <sz val="10"/>
        <rFont val="華康粗圓體"/>
        <family val="3"/>
        <charset val="136"/>
      </rPr>
      <t>平地</t>
    </r>
    <r>
      <rPr>
        <sz val="10"/>
        <rFont val="Arial Narrow"/>
        <family val="2"/>
      </rPr>
      <t xml:space="preserve">  Plain-land</t>
    </r>
    <phoneticPr fontId="19" type="noConversion"/>
  </si>
  <si>
    <r>
      <rPr>
        <sz val="10"/>
        <rFont val="華康粗圓體"/>
        <family val="3"/>
        <charset val="136"/>
      </rPr>
      <t>山地</t>
    </r>
    <r>
      <rPr>
        <sz val="10"/>
        <rFont val="Arial Narrow"/>
        <family val="2"/>
      </rPr>
      <t xml:space="preserve">  Mountain</t>
    </r>
    <phoneticPr fontId="19" type="noConversion"/>
  </si>
  <si>
    <r>
      <rPr>
        <sz val="10"/>
        <rFont val="華康粗圓體"/>
        <family val="3"/>
        <charset val="136"/>
      </rPr>
      <t>桃園區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Taoyuan
District</t>
    </r>
    <phoneticPr fontId="19" type="noConversion"/>
  </si>
  <si>
    <r>
      <rPr>
        <sz val="10"/>
        <rFont val="華康粗圓體"/>
        <family val="3"/>
        <charset val="136"/>
      </rPr>
      <t>平地</t>
    </r>
    <r>
      <rPr>
        <sz val="10"/>
        <rFont val="Arial Narrow"/>
        <family val="2"/>
      </rPr>
      <t xml:space="preserve"> Plain-land</t>
    </r>
    <phoneticPr fontId="19" type="noConversion"/>
  </si>
  <si>
    <r>
      <rPr>
        <sz val="10"/>
        <rFont val="華康粗圓體"/>
        <family val="3"/>
        <charset val="136"/>
      </rPr>
      <t>山地</t>
    </r>
    <r>
      <rPr>
        <sz val="10"/>
        <rFont val="Arial Narrow"/>
        <family val="2"/>
      </rPr>
      <t xml:space="preserve"> Mountain</t>
    </r>
    <phoneticPr fontId="19" type="noConversion"/>
  </si>
  <si>
    <r>
      <rPr>
        <sz val="10"/>
        <rFont val="華康粗圓體"/>
        <family val="3"/>
        <charset val="136"/>
      </rPr>
      <t>中壢區</t>
    </r>
    <r>
      <rPr>
        <sz val="10"/>
        <rFont val="Arial Narrow"/>
        <family val="2"/>
      </rPr>
      <t xml:space="preserve">
Zhongli
District</t>
    </r>
    <phoneticPr fontId="19" type="noConversion"/>
  </si>
  <si>
    <r>
      <rPr>
        <sz val="10"/>
        <rFont val="華康粗圓體"/>
        <family val="3"/>
        <charset val="136"/>
      </rPr>
      <t xml:space="preserve">大溪區
</t>
    </r>
    <r>
      <rPr>
        <sz val="10"/>
        <rFont val="Arial Narrow"/>
        <family val="2"/>
      </rPr>
      <t>Daxi
District</t>
    </r>
    <phoneticPr fontId="19" type="noConversion"/>
  </si>
  <si>
    <r>
      <rPr>
        <sz val="10"/>
        <rFont val="華康粗圓體"/>
        <family val="3"/>
        <charset val="136"/>
      </rPr>
      <t>楊梅區</t>
    </r>
    <r>
      <rPr>
        <sz val="10"/>
        <rFont val="Arial Narrow"/>
        <family val="2"/>
      </rPr>
      <t xml:space="preserve">
Yangmei
District</t>
    </r>
    <phoneticPr fontId="19" type="noConversion"/>
  </si>
  <si>
    <r>
      <rPr>
        <sz val="10"/>
        <rFont val="華康粗圓體"/>
        <family val="3"/>
        <charset val="136"/>
      </rPr>
      <t>蘆竹區</t>
    </r>
    <r>
      <rPr>
        <sz val="10"/>
        <rFont val="Arial Narrow"/>
        <family val="2"/>
      </rPr>
      <t xml:space="preserve">
Luzhu
District</t>
    </r>
    <phoneticPr fontId="19" type="noConversion"/>
  </si>
  <si>
    <r>
      <rPr>
        <sz val="10"/>
        <rFont val="華康粗圓體"/>
        <family val="3"/>
        <charset val="136"/>
      </rPr>
      <t>大園區</t>
    </r>
    <r>
      <rPr>
        <sz val="10"/>
        <rFont val="Arial Narrow"/>
        <family val="2"/>
      </rPr>
      <t xml:space="preserve">
Dayuan
District</t>
    </r>
    <phoneticPr fontId="19" type="noConversion"/>
  </si>
  <si>
    <r>
      <rPr>
        <sz val="10"/>
        <rFont val="華康粗圓體"/>
        <family val="3"/>
        <charset val="136"/>
      </rPr>
      <t>說明：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>5</t>
    </r>
    <r>
      <rPr>
        <sz val="10"/>
        <rFont val="華康粗圓體"/>
        <family val="3"/>
        <charset val="136"/>
      </rPr>
      <t>月</t>
    </r>
    <r>
      <rPr>
        <sz val="10"/>
        <rFont val="Arial Narrow"/>
        <family val="2"/>
      </rPr>
      <t>24</t>
    </r>
    <r>
      <rPr>
        <sz val="10"/>
        <rFont val="華康粗圓體"/>
        <family val="3"/>
        <charset val="136"/>
      </rPr>
      <t>日司法院釋字第七四八號解釋施行法(亦稱同性婚姻專法)施行，始統計相同</t>
    </r>
    <phoneticPr fontId="19" type="noConversion"/>
  </si>
  <si>
    <t>Note : The same-sex marriage law went into effect on May 24, 2019. The figures of marital status included</t>
    <phoneticPr fontId="19" type="noConversion"/>
  </si>
  <si>
    <t xml:space="preserve"> 及不同性別之婚姻狀況。</t>
    <phoneticPr fontId="19" type="noConversion"/>
  </si>
  <si>
    <t>the same and different sex.</t>
    <phoneticPr fontId="19" type="noConversion"/>
  </si>
  <si>
    <r>
      <rPr>
        <sz val="13"/>
        <color indexed="8"/>
        <rFont val="華康粗圓體"/>
        <family val="3"/>
        <charset val="136"/>
      </rPr>
      <t>表</t>
    </r>
    <r>
      <rPr>
        <sz val="13"/>
        <color indexed="8"/>
        <rFont val="Arial Narrow"/>
        <family val="2"/>
      </rPr>
      <t>2-12</t>
    </r>
    <r>
      <rPr>
        <sz val="13"/>
        <color indexed="8"/>
        <rFont val="華康粗圓體"/>
        <family val="3"/>
        <charset val="136"/>
      </rPr>
      <t>、現住原住民族婚姻狀況（續</t>
    </r>
    <r>
      <rPr>
        <sz val="13"/>
        <color rgb="FF000000"/>
        <rFont val="Arial Narrow"/>
        <family val="2"/>
      </rPr>
      <t>2</t>
    </r>
    <r>
      <rPr>
        <sz val="13"/>
        <color rgb="FF000000"/>
        <rFont val="華康粗圓體"/>
        <family val="3"/>
        <charset val="136"/>
      </rPr>
      <t>完</t>
    </r>
    <r>
      <rPr>
        <sz val="13"/>
        <color indexed="8"/>
        <rFont val="華康粗圓體"/>
        <family val="3"/>
        <charset val="136"/>
      </rPr>
      <t>）</t>
    </r>
    <phoneticPr fontId="19" type="noConversion"/>
  </si>
  <si>
    <t>Table 2-12. Marital Status of Resident Indigene (Cont. 2 End)</t>
    <phoneticPr fontId="19" type="noConversion"/>
  </si>
  <si>
    <r>
      <rPr>
        <sz val="10"/>
        <rFont val="華康粗圓體"/>
        <family val="3"/>
        <charset val="136"/>
      </rPr>
      <t>龜山區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Guishan
District</t>
    </r>
    <phoneticPr fontId="19" type="noConversion"/>
  </si>
  <si>
    <r>
      <rPr>
        <sz val="10"/>
        <rFont val="華康粗圓體"/>
        <family val="3"/>
        <charset val="136"/>
      </rPr>
      <t>八德區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Bade
District</t>
    </r>
    <phoneticPr fontId="19" type="noConversion"/>
  </si>
  <si>
    <r>
      <rPr>
        <sz val="10"/>
        <rFont val="華康粗圓體"/>
        <family val="3"/>
        <charset val="136"/>
      </rPr>
      <t>龍潭區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Longtan
District</t>
    </r>
    <phoneticPr fontId="19" type="noConversion"/>
  </si>
  <si>
    <r>
      <rPr>
        <sz val="10"/>
        <rFont val="華康粗圓體"/>
        <family val="3"/>
        <charset val="136"/>
      </rPr>
      <t>平鎮區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Pingzhen
District</t>
    </r>
    <phoneticPr fontId="19" type="noConversion"/>
  </si>
  <si>
    <r>
      <rPr>
        <sz val="10"/>
        <rFont val="華康粗圓體"/>
        <family val="3"/>
        <charset val="136"/>
      </rPr>
      <t>新屋區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Xinwu
District</t>
    </r>
    <phoneticPr fontId="19" type="noConversion"/>
  </si>
  <si>
    <r>
      <rPr>
        <sz val="10"/>
        <rFont val="華康粗圓體"/>
        <family val="3"/>
        <charset val="136"/>
      </rPr>
      <t>觀音區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Guanyin
District</t>
    </r>
    <phoneticPr fontId="19" type="noConversion"/>
  </si>
  <si>
    <r>
      <rPr>
        <sz val="10"/>
        <rFont val="華康粗圓體"/>
        <family val="3"/>
        <charset val="136"/>
      </rPr>
      <t>復興區</t>
    </r>
    <r>
      <rPr>
        <sz val="10"/>
        <rFont val="Arial Narrow"/>
        <family val="3"/>
        <charset val="136"/>
      </rPr>
      <t xml:space="preserve">
</t>
    </r>
    <r>
      <rPr>
        <sz val="10"/>
        <rFont val="Arial Narrow"/>
        <family val="2"/>
      </rPr>
      <t>Fuxing
District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</si>
  <si>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109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2020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</si>
  <si>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2019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</si>
  <si>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109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2020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</si>
  <si>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100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2011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</si>
  <si>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101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2012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</si>
  <si>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102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2013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</si>
  <si>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103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2014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</si>
  <si>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104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
End of 2015</t>
    </r>
    <phoneticPr fontId="19" type="noConversion"/>
  </si>
  <si>
    <r>
      <rPr>
        <sz val="9"/>
        <rFont val="華康粗圓體"/>
        <family val="3"/>
        <charset val="136"/>
      </rPr>
      <t xml:space="preserve">民國
</t>
    </r>
    <r>
      <rPr>
        <sz val="9"/>
        <rFont val="Arial Narrow"/>
        <family val="2"/>
      </rPr>
      <t>109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2020</t>
    </r>
    <phoneticPr fontId="19" type="noConversion"/>
  </si>
  <si>
    <r>
      <rPr>
        <sz val="10"/>
        <color indexed="8"/>
        <rFont val="華康粗圓體"/>
        <family val="3"/>
        <charset val="136"/>
      </rPr>
      <t>民國</t>
    </r>
    <r>
      <rPr>
        <sz val="10"/>
        <color indexed="8"/>
        <rFont val="Arial Narrow"/>
        <family val="2"/>
      </rPr>
      <t>108</t>
    </r>
    <r>
      <rPr>
        <sz val="10"/>
        <color indexed="8"/>
        <rFont val="華康粗圓體"/>
        <family val="3"/>
        <charset val="136"/>
      </rPr>
      <t xml:space="preserve">年底
</t>
    </r>
    <r>
      <rPr>
        <sz val="10"/>
        <color indexed="8"/>
        <rFont val="Arial Narrow"/>
        <family val="2"/>
      </rPr>
      <t>End of 2019</t>
    </r>
    <phoneticPr fontId="19" type="noConversion"/>
  </si>
  <si>
    <r>
      <rPr>
        <sz val="10"/>
        <rFont val="華康粗圓體"/>
        <family val="3"/>
        <charset val="136"/>
      </rPr>
      <t>總計</t>
    </r>
    <r>
      <rPr>
        <sz val="10"/>
        <rFont val="Arial Narrow"/>
        <family val="2"/>
      </rPr>
      <t xml:space="preserve">
Grand Total</t>
    </r>
    <phoneticPr fontId="19" type="noConversion"/>
  </si>
  <si>
    <r>
      <rPr>
        <sz val="10"/>
        <rFont val="華康粗圓體"/>
        <family val="3"/>
        <charset val="136"/>
      </rPr>
      <t>未婚</t>
    </r>
    <r>
      <rPr>
        <sz val="10"/>
        <rFont val="Arial Narrow"/>
        <family val="2"/>
      </rPr>
      <t xml:space="preserve">
Unmarried</t>
    </r>
    <phoneticPr fontId="19" type="noConversion"/>
  </si>
  <si>
    <t>區別</t>
    <phoneticPr fontId="19" type="noConversion"/>
  </si>
  <si>
    <t>性別</t>
    <phoneticPr fontId="19" type="noConversion"/>
  </si>
  <si>
    <t>身分別
(平地或山地)</t>
    <phoneticPr fontId="19" type="noConversion"/>
  </si>
  <si>
    <t>By Status
(Plain-land or Mountain)</t>
    <phoneticPr fontId="19" type="noConversion"/>
  </si>
  <si>
    <t>District</t>
    <phoneticPr fontId="19" type="noConversion"/>
  </si>
  <si>
    <t>Sex</t>
    <phoneticPr fontId="19" type="noConversion"/>
  </si>
  <si>
    <r>
      <rPr>
        <sz val="10"/>
        <rFont val="華康粗圓體"/>
        <family val="3"/>
        <charset val="136"/>
      </rPr>
      <t>平地</t>
    </r>
    <r>
      <rPr>
        <sz val="10"/>
        <rFont val="Arial Narrow"/>
        <family val="2"/>
      </rPr>
      <t xml:space="preserve"> Plain-land</t>
    </r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</si>
  <si>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2-1</t>
    </r>
    <r>
      <rPr>
        <sz val="13"/>
        <rFont val="華康粗圓體"/>
        <family val="3"/>
        <charset val="136"/>
      </rPr>
      <t>、現住戶數、人口密度及性比例</t>
    </r>
    <phoneticPr fontId="19" type="noConversion"/>
  </si>
  <si>
    <t>Table 2-1. Resident Households, Population Density and Sex Ratio</t>
  </si>
  <si>
    <r>
      <rPr>
        <sz val="10"/>
        <rFont val="華康粗圓體"/>
        <family val="3"/>
        <charset val="136"/>
      </rPr>
      <t>面　　積</t>
    </r>
  </si>
  <si>
    <r>
      <rPr>
        <sz val="10"/>
        <rFont val="華康粗圓體"/>
        <family val="3"/>
        <charset val="136"/>
      </rPr>
      <t>村里數</t>
    </r>
  </si>
  <si>
    <r>
      <rPr>
        <sz val="10"/>
        <rFont val="華康粗圓體"/>
        <family val="3"/>
        <charset val="136"/>
      </rPr>
      <t>鄰　數</t>
    </r>
  </si>
  <si>
    <r>
      <rPr>
        <sz val="10"/>
        <rFont val="華康粗圓體"/>
        <family val="3"/>
        <charset val="136"/>
      </rPr>
      <t>現　住　戶　口</t>
    </r>
    <r>
      <rPr>
        <sz val="10"/>
        <rFont val="Arial Narrow"/>
        <family val="2"/>
      </rPr>
      <t xml:space="preserve">  </t>
    </r>
  </si>
  <si>
    <t>Resident Households and Population</t>
  </si>
  <si>
    <r>
      <rPr>
        <sz val="10"/>
        <rFont val="華康粗圓體"/>
        <family val="3"/>
        <charset val="136"/>
      </rPr>
      <t>戶　　量</t>
    </r>
  </si>
  <si>
    <r>
      <rPr>
        <sz val="10"/>
        <rFont val="華康粗圓體"/>
        <family val="3"/>
        <charset val="136"/>
      </rPr>
      <t>人口密度</t>
    </r>
  </si>
  <si>
    <r>
      <rPr>
        <sz val="10"/>
        <rFont val="華康粗圓體"/>
        <family val="3"/>
        <charset val="136"/>
      </rPr>
      <t>性　比　例</t>
    </r>
  </si>
  <si>
    <r>
      <t>(</t>
    </r>
    <r>
      <rPr>
        <sz val="10"/>
        <rFont val="華康粗圓體"/>
        <family val="3"/>
        <charset val="136"/>
      </rPr>
      <t>平方公里</t>
    </r>
    <r>
      <rPr>
        <sz val="10"/>
        <rFont val="Arial Narrow"/>
        <family val="2"/>
      </rPr>
      <t>)</t>
    </r>
    <phoneticPr fontId="19" type="noConversion"/>
  </si>
  <si>
    <t>Villages</t>
    <phoneticPr fontId="19" type="noConversion"/>
  </si>
  <si>
    <t>Neighborhoods</t>
  </si>
  <si>
    <r>
      <rPr>
        <sz val="10"/>
        <rFont val="華康粗圓體"/>
        <family val="3"/>
        <charset val="136"/>
      </rPr>
      <t>戶</t>
    </r>
    <r>
      <rPr>
        <sz val="10"/>
        <rFont val="Arial Narrow"/>
        <family val="2"/>
      </rPr>
      <t xml:space="preserve">    </t>
    </r>
    <r>
      <rPr>
        <sz val="10"/>
        <rFont val="華康粗圓體"/>
        <family val="3"/>
        <charset val="136"/>
      </rPr>
      <t>數</t>
    </r>
    <r>
      <rPr>
        <sz val="10"/>
        <rFont val="Arial Narrow"/>
        <family val="2"/>
      </rPr>
      <t xml:space="preserve"> (</t>
    </r>
    <r>
      <rPr>
        <sz val="10"/>
        <rFont val="華康粗圓體"/>
        <family val="3"/>
        <charset val="136"/>
      </rPr>
      <t>戶</t>
    </r>
    <r>
      <rPr>
        <sz val="10"/>
        <rFont val="Arial Narrow"/>
        <family val="2"/>
      </rPr>
      <t>)</t>
    </r>
    <phoneticPr fontId="19" type="noConversion"/>
  </si>
  <si>
    <r>
      <rPr>
        <sz val="10"/>
        <rFont val="華康粗圓體"/>
        <family val="3"/>
        <charset val="136"/>
      </rPr>
      <t>人口數</t>
    </r>
    <r>
      <rPr>
        <sz val="10"/>
        <rFont val="Arial Narrow"/>
        <family val="2"/>
      </rPr>
      <t xml:space="preserve"> (</t>
    </r>
    <r>
      <rPr>
        <sz val="10"/>
        <rFont val="華康粗圓體"/>
        <family val="3"/>
        <charset val="136"/>
      </rPr>
      <t>人</t>
    </r>
    <r>
      <rPr>
        <sz val="10"/>
        <rFont val="Arial Narrow"/>
        <family val="2"/>
      </rPr>
      <t>)</t>
    </r>
    <phoneticPr fontId="19" type="noConversion"/>
  </si>
  <si>
    <r>
      <t>(</t>
    </r>
    <r>
      <rPr>
        <sz val="10"/>
        <rFont val="華康粗圓體"/>
        <family val="3"/>
        <charset val="136"/>
      </rPr>
      <t>人／戶</t>
    </r>
    <r>
      <rPr>
        <sz val="10"/>
        <rFont val="Arial Narrow"/>
        <family val="2"/>
      </rPr>
      <t>)</t>
    </r>
    <phoneticPr fontId="19" type="noConversion"/>
  </si>
  <si>
    <r>
      <t>(</t>
    </r>
    <r>
      <rPr>
        <sz val="10"/>
        <rFont val="華康粗圓體"/>
        <family val="3"/>
        <charset val="136"/>
      </rPr>
      <t>人／平方公里</t>
    </r>
    <r>
      <rPr>
        <sz val="10"/>
        <rFont val="Arial Narrow"/>
        <family val="2"/>
      </rPr>
      <t>)</t>
    </r>
    <phoneticPr fontId="19" type="noConversion"/>
  </si>
  <si>
    <r>
      <t>(</t>
    </r>
    <r>
      <rPr>
        <sz val="10"/>
        <rFont val="華康粗圓體"/>
        <family val="3"/>
        <charset val="136"/>
      </rPr>
      <t>每百女子所當男子數</t>
    </r>
    <r>
      <rPr>
        <sz val="10"/>
        <rFont val="Arial Narrow"/>
        <family val="2"/>
      </rPr>
      <t>)</t>
    </r>
    <phoneticPr fontId="19" type="noConversion"/>
  </si>
  <si>
    <t xml:space="preserve">
End of Year &amp; District</t>
  </si>
  <si>
    <r>
      <t>Area
(Km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>)</t>
    </r>
  </si>
  <si>
    <t xml:space="preserve">No. of Households (Households) </t>
  </si>
  <si>
    <r>
      <rPr>
        <sz val="10"/>
        <rFont val="華康粗圓體"/>
        <family val="3"/>
        <charset val="136"/>
      </rPr>
      <t xml:space="preserve">合計
</t>
    </r>
    <r>
      <rPr>
        <sz val="10"/>
        <rFont val="Arial Narrow"/>
        <family val="2"/>
      </rPr>
      <t>Total</t>
    </r>
  </si>
  <si>
    <t>Mean Size of Households
(Persons/ Households)</t>
  </si>
  <si>
    <t>Population Density
(Persons per km²)</t>
  </si>
  <si>
    <t>Sex Ratio
(Female =100)</t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</si>
  <si>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100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2011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</si>
  <si>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101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2012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</si>
  <si>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102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2013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</si>
  <si>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103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2014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</si>
  <si>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104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2015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</si>
  <si>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105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2016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</si>
  <si>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106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2017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</si>
  <si>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107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2018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</si>
  <si>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2"/>
      </rPr>
      <t xml:space="preserve"> End of 2019</t>
    </r>
    <phoneticPr fontId="19" type="noConversion"/>
  </si>
  <si>
    <r>
      <rPr>
        <sz val="10"/>
        <rFont val="華康粗圓體"/>
        <family val="3"/>
        <charset val="136"/>
      </rPr>
      <t>　桃園區</t>
    </r>
    <r>
      <rPr>
        <sz val="10"/>
        <rFont val="Arial Narrow"/>
        <family val="2"/>
      </rPr>
      <t xml:space="preserve"> Taoyuan District</t>
    </r>
    <phoneticPr fontId="19" type="noConversion"/>
  </si>
  <si>
    <r>
      <rPr>
        <sz val="10"/>
        <rFont val="華康粗圓體"/>
        <family val="3"/>
        <charset val="136"/>
      </rPr>
      <t>說　　明：本表村里數及鄰數係指設有戶籍之戶籍登記資料。</t>
    </r>
    <phoneticPr fontId="19" type="noConversion"/>
  </si>
  <si>
    <t>Note : The villiages and neiborhoods in the table was calculated from household registration of registered data.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</si>
  <si>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2-2</t>
    </r>
    <r>
      <rPr>
        <sz val="13"/>
        <rFont val="華康粗圓體"/>
        <family val="3"/>
        <charset val="136"/>
      </rPr>
      <t>、戶籍動態</t>
    </r>
    <phoneticPr fontId="19" type="noConversion"/>
  </si>
  <si>
    <t>Table 2-2. Household Registration Movement</t>
  </si>
  <si>
    <r>
      <rPr>
        <sz val="10"/>
        <rFont val="華康粗圓體"/>
        <family val="3"/>
        <charset val="136"/>
      </rPr>
      <t>年及區別</t>
    </r>
  </si>
  <si>
    <r>
      <rPr>
        <sz val="10"/>
        <rFont val="華康粗圓體"/>
        <family val="3"/>
        <charset val="136"/>
      </rPr>
      <t>遷　　　　　入　　　　　人　　　　　數</t>
    </r>
    <phoneticPr fontId="19" type="noConversion"/>
  </si>
  <si>
    <t xml:space="preserve">  Immigrants</t>
  </si>
  <si>
    <r>
      <rPr>
        <sz val="10"/>
        <rFont val="華康粗圓體"/>
        <family val="3"/>
        <charset val="136"/>
      </rPr>
      <t>自國外</t>
    </r>
    <phoneticPr fontId="19" type="noConversion"/>
  </si>
  <si>
    <r>
      <rPr>
        <sz val="10"/>
        <rFont val="華康粗圓體"/>
        <family val="3"/>
        <charset val="136"/>
      </rPr>
      <t>自他省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市</t>
    </r>
    <r>
      <rPr>
        <sz val="10"/>
        <rFont val="Arial Narrow"/>
        <family val="2"/>
      </rPr>
      <t>)</t>
    </r>
    <phoneticPr fontId="19" type="noConversion"/>
  </si>
  <si>
    <t>From Other Provinces (Cities)</t>
  </si>
  <si>
    <r>
      <rPr>
        <sz val="10"/>
        <rFont val="華康粗圓體"/>
        <family val="3"/>
        <charset val="136"/>
      </rPr>
      <t>自本省他縣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市</t>
    </r>
    <r>
      <rPr>
        <sz val="10"/>
        <rFont val="Arial Narrow"/>
        <family val="2"/>
      </rPr>
      <t>)</t>
    </r>
    <phoneticPr fontId="19" type="noConversion"/>
  </si>
  <si>
    <r>
      <rPr>
        <sz val="10"/>
        <rFont val="華康粗圓體"/>
        <family val="3"/>
        <charset val="136"/>
      </rPr>
      <t>自本市他區</t>
    </r>
    <phoneticPr fontId="19" type="noConversion"/>
  </si>
  <si>
    <r>
      <rPr>
        <sz val="10"/>
        <rFont val="華康粗圓體"/>
        <family val="3"/>
        <charset val="136"/>
      </rPr>
      <t>初設戶籍</t>
    </r>
  </si>
  <si>
    <r>
      <rPr>
        <sz val="10"/>
        <rFont val="華康粗圓體"/>
        <family val="3"/>
        <charset val="136"/>
      </rPr>
      <t>其他</t>
    </r>
  </si>
  <si>
    <t>Year &amp; District</t>
  </si>
  <si>
    <r>
      <rPr>
        <sz val="10"/>
        <rFont val="華康粗圓體"/>
        <family val="3"/>
        <charset val="136"/>
      </rPr>
      <t>計</t>
    </r>
  </si>
  <si>
    <r>
      <rPr>
        <sz val="10"/>
        <rFont val="華康粗圓體"/>
        <family val="3"/>
        <charset val="136"/>
      </rPr>
      <t>男</t>
    </r>
  </si>
  <si>
    <r>
      <rPr>
        <sz val="10"/>
        <rFont val="華康粗圓體"/>
        <family val="3"/>
        <charset val="136"/>
      </rPr>
      <t>女</t>
    </r>
  </si>
  <si>
    <r>
      <rPr>
        <sz val="10"/>
        <rFont val="華康粗圓體"/>
        <family val="3"/>
        <charset val="136"/>
      </rPr>
      <t>新北市</t>
    </r>
  </si>
  <si>
    <r>
      <rPr>
        <sz val="10"/>
        <rFont val="華康粗圓體"/>
        <family val="3"/>
        <charset val="136"/>
      </rPr>
      <t>臺北市</t>
    </r>
  </si>
  <si>
    <r>
      <rPr>
        <sz val="10"/>
        <rFont val="華康粗圓體"/>
        <family val="3"/>
        <charset val="136"/>
      </rPr>
      <t>臺中市</t>
    </r>
  </si>
  <si>
    <r>
      <rPr>
        <sz val="10"/>
        <rFont val="華康粗圓體"/>
        <family val="3"/>
        <charset val="136"/>
      </rPr>
      <t>臺南市</t>
    </r>
  </si>
  <si>
    <r>
      <rPr>
        <sz val="10"/>
        <rFont val="華康粗圓體"/>
        <family val="3"/>
        <charset val="136"/>
      </rPr>
      <t>高雄市</t>
    </r>
  </si>
  <si>
    <r>
      <rPr>
        <sz val="10"/>
        <rFont val="華康粗圓體"/>
        <family val="3"/>
        <charset val="136"/>
      </rPr>
      <t>臺灣省</t>
    </r>
  </si>
  <si>
    <r>
      <rPr>
        <sz val="10"/>
        <rFont val="華康粗圓體"/>
        <family val="3"/>
        <charset val="136"/>
      </rPr>
      <t>福建省</t>
    </r>
  </si>
  <si>
    <r>
      <rPr>
        <sz val="10"/>
        <rFont val="華康粗圓體"/>
        <family val="3"/>
        <charset val="136"/>
      </rPr>
      <t>其他省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市</t>
    </r>
    <r>
      <rPr>
        <sz val="10"/>
        <rFont val="Arial Narrow"/>
        <family val="2"/>
      </rPr>
      <t>)</t>
    </r>
    <phoneticPr fontId="19" type="noConversion"/>
  </si>
  <si>
    <t>Male</t>
  </si>
  <si>
    <t>Female</t>
  </si>
  <si>
    <t>From Foreign Countries</t>
    <phoneticPr fontId="19" type="noConversion"/>
  </si>
  <si>
    <t>New Taipei City</t>
  </si>
  <si>
    <t>Taipei
City</t>
    <phoneticPr fontId="19" type="noConversion"/>
  </si>
  <si>
    <t>Taichung
City</t>
    <phoneticPr fontId="19" type="noConversion"/>
  </si>
  <si>
    <t>Tainan
City</t>
    <phoneticPr fontId="19" type="noConversion"/>
  </si>
  <si>
    <t>Kaohsiung
City</t>
    <phoneticPr fontId="19" type="noConversion"/>
  </si>
  <si>
    <t>Taiwan Province</t>
  </si>
  <si>
    <t xml:space="preserve">Fuchien Province </t>
  </si>
  <si>
    <t>Others</t>
  </si>
  <si>
    <t>From Other C. &amp; City of Prov.</t>
    <phoneticPr fontId="19" type="noConversion"/>
  </si>
  <si>
    <t>From Other Dist.</t>
    <phoneticPr fontId="19" type="noConversion"/>
  </si>
  <si>
    <t>First Reg.</t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</si>
  <si>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100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2011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</si>
  <si>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101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2012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</si>
  <si>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102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2013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</si>
  <si>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103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2014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</si>
  <si>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104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2015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</si>
  <si>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105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2016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</si>
  <si>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106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2017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</si>
  <si>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107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2018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</si>
  <si>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2019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</si>
  <si>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109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 xml:space="preserve"> 2020</t>
    </r>
    <phoneticPr fontId="19" type="noConversion"/>
  </si>
  <si>
    <r>
      <rPr>
        <sz val="10"/>
        <rFont val="華康粗圓體"/>
        <family val="3"/>
        <charset val="136"/>
      </rPr>
      <t>　楊梅區</t>
    </r>
    <r>
      <rPr>
        <sz val="10"/>
        <rFont val="Arial Narrow"/>
        <family val="2"/>
      </rPr>
      <t xml:space="preserve"> Yangmei District</t>
    </r>
    <phoneticPr fontId="19" type="noConversion"/>
  </si>
  <si>
    <r>
      <rPr>
        <sz val="10"/>
        <rFont val="華康粗圓體"/>
        <family val="3"/>
        <charset val="136"/>
      </rPr>
      <t>　觀音區</t>
    </r>
    <r>
      <rPr>
        <sz val="10"/>
        <rFont val="Arial Narrow"/>
        <family val="2"/>
      </rPr>
      <t xml:space="preserve"> Guanyin District</t>
    </r>
    <phoneticPr fontId="19" type="noConversion"/>
  </si>
  <si>
    <r>
      <rPr>
        <sz val="10"/>
        <rFont val="華康粗圓體"/>
        <family val="3"/>
        <charset val="136"/>
      </rPr>
      <t>　復興區</t>
    </r>
    <r>
      <rPr>
        <sz val="10"/>
        <rFont val="Arial Narrow"/>
        <family val="2"/>
      </rPr>
      <t xml:space="preserve"> Fuxing District</t>
    </r>
    <phoneticPr fontId="19" type="noConversion"/>
  </si>
  <si>
    <t>　　　</t>
    <phoneticPr fontId="19" type="noConversion"/>
  </si>
  <si>
    <t xml:space="preserve">          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</si>
  <si>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2-2</t>
    </r>
    <r>
      <rPr>
        <sz val="13"/>
        <rFont val="華康粗圓體"/>
        <family val="3"/>
        <charset val="136"/>
      </rPr>
      <t>、戶籍動態（續</t>
    </r>
    <r>
      <rPr>
        <sz val="13"/>
        <rFont val="Arial Narrow"/>
        <family val="2"/>
      </rPr>
      <t xml:space="preserve"> 1</t>
    </r>
    <r>
      <rPr>
        <sz val="13"/>
        <rFont val="華康粗圓體"/>
        <family val="3"/>
        <charset val="136"/>
      </rPr>
      <t>）</t>
    </r>
  </si>
  <si>
    <t>Table 2-2. Household Registration Movement (Cont.1)</t>
  </si>
  <si>
    <r>
      <rPr>
        <sz val="10"/>
        <rFont val="華康粗圓體"/>
        <family val="3"/>
        <charset val="136"/>
      </rPr>
      <t>單位</t>
    </r>
    <r>
      <rPr>
        <sz val="10"/>
        <rFont val="Arial Narrow"/>
        <family val="2"/>
      </rPr>
      <t xml:space="preserve"> : </t>
    </r>
    <r>
      <rPr>
        <sz val="10"/>
        <rFont val="華康粗圓體"/>
        <family val="3"/>
        <charset val="136"/>
      </rPr>
      <t>人</t>
    </r>
  </si>
  <si>
    <r>
      <rPr>
        <sz val="10"/>
        <rFont val="華康粗圓體"/>
        <family val="3"/>
        <charset val="136"/>
      </rPr>
      <t>年及區別</t>
    </r>
    <phoneticPr fontId="19" type="noConversion"/>
  </si>
  <si>
    <r>
      <rPr>
        <sz val="10"/>
        <rFont val="華康粗圓體"/>
        <family val="3"/>
        <charset val="136"/>
      </rPr>
      <t>遷　　　　　出　　　　　人　　　　　數　　</t>
    </r>
    <r>
      <rPr>
        <sz val="10"/>
        <rFont val="Arial Narrow"/>
        <family val="2"/>
      </rPr>
      <t xml:space="preserve">    </t>
    </r>
  </si>
  <si>
    <t xml:space="preserve"> Emigrants    </t>
  </si>
  <si>
    <r>
      <rPr>
        <sz val="10"/>
        <rFont val="華康粗圓體"/>
        <family val="3"/>
        <charset val="136"/>
      </rPr>
      <t>往國外</t>
    </r>
    <phoneticPr fontId="19" type="noConversion"/>
  </si>
  <si>
    <r>
      <rPr>
        <sz val="10"/>
        <rFont val="華康粗圓體"/>
        <family val="3"/>
        <charset val="136"/>
      </rPr>
      <t>往他省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市</t>
    </r>
    <r>
      <rPr>
        <sz val="10"/>
        <rFont val="Arial Narrow"/>
        <family val="2"/>
      </rPr>
      <t>)</t>
    </r>
    <phoneticPr fontId="19" type="noConversion"/>
  </si>
  <si>
    <t>To  Other Provinces (Cities)</t>
  </si>
  <si>
    <r>
      <rPr>
        <sz val="10"/>
        <rFont val="華康粗圓體"/>
        <family val="3"/>
        <charset val="136"/>
      </rPr>
      <t>往本省他縣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市</t>
    </r>
    <r>
      <rPr>
        <sz val="10"/>
        <rFont val="Arial Narrow"/>
        <family val="2"/>
      </rPr>
      <t>)</t>
    </r>
    <phoneticPr fontId="19" type="noConversion"/>
  </si>
  <si>
    <r>
      <rPr>
        <sz val="10"/>
        <rFont val="華康粗圓體"/>
        <family val="3"/>
        <charset val="136"/>
      </rPr>
      <t>往本市他區</t>
    </r>
    <phoneticPr fontId="19" type="noConversion"/>
  </si>
  <si>
    <r>
      <rPr>
        <sz val="10"/>
        <rFont val="華康粗圓體"/>
        <family val="3"/>
        <charset val="136"/>
      </rPr>
      <t>廢止戶籍</t>
    </r>
  </si>
  <si>
    <t>To Foreign Countries</t>
    <phoneticPr fontId="19" type="noConversion"/>
  </si>
  <si>
    <t>Taipei
City</t>
  </si>
  <si>
    <t>Taichung
City</t>
  </si>
  <si>
    <t>Tainan
City</t>
  </si>
  <si>
    <t>Kaohsiung
City</t>
  </si>
  <si>
    <t>Others</t>
    <phoneticPr fontId="19" type="noConversion"/>
  </si>
  <si>
    <t>To Other C. 
&amp; City of Prov.</t>
  </si>
  <si>
    <t>To Other Dist.</t>
    <phoneticPr fontId="19" type="noConversion"/>
  </si>
  <si>
    <t>Deleted Reg.</t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</si>
  <si>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2-2</t>
    </r>
    <r>
      <rPr>
        <sz val="13"/>
        <rFont val="華康粗圓體"/>
        <family val="3"/>
        <charset val="136"/>
      </rPr>
      <t>、戶籍動態（續</t>
    </r>
    <r>
      <rPr>
        <sz val="13"/>
        <rFont val="Arial Narrow"/>
        <family val="2"/>
      </rPr>
      <t xml:space="preserve"> 2 </t>
    </r>
    <r>
      <rPr>
        <sz val="13"/>
        <rFont val="華康粗圓體"/>
        <family val="3"/>
        <charset val="136"/>
      </rPr>
      <t>完）</t>
    </r>
    <phoneticPr fontId="19" type="noConversion"/>
  </si>
  <si>
    <t>Table 2-2. Household Registration Movement (Cont. 2 End)</t>
  </si>
  <si>
    <r>
      <rPr>
        <sz val="10"/>
        <rFont val="華康粗圓體"/>
        <family val="3"/>
        <charset val="136"/>
      </rPr>
      <t xml:space="preserve">區內之住址變更人數
</t>
    </r>
    <r>
      <rPr>
        <sz val="10"/>
        <rFont val="Arial Narrow"/>
        <family val="2"/>
      </rPr>
      <t>Change Residence</t>
    </r>
    <phoneticPr fontId="19" type="noConversion"/>
  </si>
  <si>
    <r>
      <rPr>
        <sz val="10"/>
        <rFont val="華康粗圓體"/>
        <family val="3"/>
        <charset val="136"/>
      </rPr>
      <t>出生人數</t>
    </r>
    <r>
      <rPr>
        <sz val="10"/>
        <rFont val="Arial Narrow"/>
        <family val="2"/>
      </rPr>
      <t xml:space="preserve">  No. of Births</t>
    </r>
  </si>
  <si>
    <r>
      <t xml:space="preserve"> </t>
    </r>
    <r>
      <rPr>
        <sz val="10"/>
        <rFont val="華康粗圓體"/>
        <family val="3"/>
        <charset val="136"/>
      </rPr>
      <t>死亡人數</t>
    </r>
    <r>
      <rPr>
        <sz val="10"/>
        <rFont val="Arial Narrow"/>
        <family val="2"/>
      </rPr>
      <t xml:space="preserve"> No. of Deaths</t>
    </r>
  </si>
  <si>
    <r>
      <rPr>
        <sz val="10"/>
        <rFont val="華康粗圓體"/>
        <family val="3"/>
        <charset val="136"/>
      </rPr>
      <t>粗出生率</t>
    </r>
  </si>
  <si>
    <r>
      <rPr>
        <sz val="10"/>
        <rFont val="華康粗圓體"/>
        <family val="3"/>
        <charset val="136"/>
      </rPr>
      <t>粗死亡率</t>
    </r>
  </si>
  <si>
    <r>
      <rPr>
        <sz val="10"/>
        <rFont val="華康粗圓體"/>
        <family val="3"/>
        <charset val="136"/>
      </rPr>
      <t>自</t>
    </r>
    <r>
      <rPr>
        <sz val="10"/>
        <rFont val="Arial Narrow"/>
        <family val="2"/>
      </rPr>
      <t xml:space="preserve">  </t>
    </r>
    <r>
      <rPr>
        <sz val="10"/>
        <rFont val="華康粗圓體"/>
        <family val="3"/>
        <charset val="136"/>
      </rPr>
      <t>然
增加率</t>
    </r>
    <phoneticPr fontId="19" type="noConversion"/>
  </si>
  <si>
    <r>
      <rPr>
        <sz val="10"/>
        <rFont val="華康粗圓體"/>
        <family val="3"/>
        <charset val="136"/>
      </rPr>
      <t>遷入率</t>
    </r>
    <phoneticPr fontId="19" type="noConversion"/>
  </si>
  <si>
    <r>
      <rPr>
        <sz val="10"/>
        <rFont val="華康粗圓體"/>
        <family val="3"/>
        <charset val="136"/>
      </rPr>
      <t>遷出率</t>
    </r>
    <phoneticPr fontId="19" type="noConversion"/>
  </si>
  <si>
    <r>
      <rPr>
        <sz val="10"/>
        <rFont val="華康粗圓體"/>
        <family val="3"/>
        <charset val="136"/>
      </rPr>
      <t>社</t>
    </r>
    <r>
      <rPr>
        <sz val="10"/>
        <rFont val="Arial Narrow"/>
        <family val="2"/>
      </rPr>
      <t xml:space="preserve">  </t>
    </r>
    <r>
      <rPr>
        <sz val="10"/>
        <rFont val="華康粗圓體"/>
        <family val="3"/>
        <charset val="136"/>
      </rPr>
      <t>會
增加率</t>
    </r>
    <phoneticPr fontId="19" type="noConversion"/>
  </si>
  <si>
    <r>
      <rPr>
        <sz val="10"/>
        <rFont val="華康粗圓體"/>
        <family val="3"/>
        <charset val="136"/>
      </rPr>
      <t>結婚</t>
    </r>
    <r>
      <rPr>
        <sz val="10"/>
        <rFont val="Arial Narrow"/>
        <family val="2"/>
      </rPr>
      <t xml:space="preserve"> Married</t>
    </r>
  </si>
  <si>
    <r>
      <rPr>
        <sz val="10"/>
        <rFont val="華康粗圓體"/>
        <family val="3"/>
        <charset val="136"/>
      </rPr>
      <t>離婚或終止結婚</t>
    </r>
    <r>
      <rPr>
        <sz val="10"/>
        <rFont val="Arial Narrow"/>
        <family val="2"/>
      </rPr>
      <t xml:space="preserve"> Divorced or
Terminated Marriages</t>
    </r>
    <phoneticPr fontId="19" type="noConversion"/>
  </si>
  <si>
    <r>
      <rPr>
        <sz val="10"/>
        <rFont val="華康粗圓體"/>
        <family val="3"/>
        <charset val="136"/>
      </rPr>
      <t>對數</t>
    </r>
  </si>
  <si>
    <r>
      <rPr>
        <sz val="10"/>
        <rFont val="華康粗圓體"/>
        <family val="3"/>
        <charset val="136"/>
      </rPr>
      <t>粗結婚率</t>
    </r>
  </si>
  <si>
    <t>對數</t>
    <phoneticPr fontId="19" type="noConversion"/>
  </si>
  <si>
    <r>
      <rPr>
        <sz val="10"/>
        <rFont val="華康粗圓體"/>
        <family val="3"/>
        <charset val="136"/>
      </rPr>
      <t>粗離婚率</t>
    </r>
  </si>
  <si>
    <r>
      <rPr>
        <b/>
        <sz val="10"/>
        <rFont val="華康粗圓體"/>
        <family val="3"/>
        <charset val="136"/>
      </rPr>
      <t>粗體需手動改</t>
    </r>
    <phoneticPr fontId="19" type="noConversion"/>
  </si>
  <si>
    <r>
      <rPr>
        <sz val="10"/>
        <rFont val="華康粗圓體"/>
        <family val="3"/>
        <charset val="136"/>
      </rPr>
      <t>遷　入</t>
    </r>
  </si>
  <si>
    <r>
      <rPr>
        <sz val="10"/>
        <rFont val="華康粗圓體"/>
        <family val="3"/>
        <charset val="136"/>
      </rPr>
      <t>遷　出</t>
    </r>
  </si>
  <si>
    <t xml:space="preserve">Total
</t>
  </si>
  <si>
    <t xml:space="preserve">Male
</t>
  </si>
  <si>
    <t xml:space="preserve">Female
</t>
  </si>
  <si>
    <t xml:space="preserve">Crude Bith Rate
(‰) </t>
    <phoneticPr fontId="19" type="noConversion"/>
  </si>
  <si>
    <t xml:space="preserve">Crude Death Rate
(‰) </t>
    <phoneticPr fontId="19" type="noConversion"/>
  </si>
  <si>
    <t>Natural Increase Rate (‰)</t>
    <phoneticPr fontId="19" type="noConversion"/>
  </si>
  <si>
    <t>Immigrant Rate (‰)</t>
    <phoneticPr fontId="19" type="noConversion"/>
  </si>
  <si>
    <t>Emmigrant Rate (‰)</t>
    <phoneticPr fontId="19" type="noConversion"/>
  </si>
  <si>
    <t>Social Increase Rate (‰)</t>
    <phoneticPr fontId="19" type="noConversion"/>
  </si>
  <si>
    <r>
      <t>Couples (</t>
    </r>
    <r>
      <rPr>
        <sz val="10"/>
        <rFont val="華康粗圓體"/>
        <family val="3"/>
        <charset val="136"/>
      </rPr>
      <t>對</t>
    </r>
    <r>
      <rPr>
        <sz val="10"/>
        <rFont val="Arial Narrow"/>
        <family val="2"/>
      </rPr>
      <t>)</t>
    </r>
    <phoneticPr fontId="19" type="noConversion"/>
  </si>
  <si>
    <t>Crude Marriage Rate (‰)</t>
  </si>
  <si>
    <t>Crude Divorce Rate (‰)</t>
    <phoneticPr fontId="19" type="noConversion"/>
  </si>
  <si>
    <t xml:space="preserve">Immigrants
</t>
  </si>
  <si>
    <t xml:space="preserve">Emigrants
</t>
  </si>
  <si>
    <r>
      <rPr>
        <sz val="10"/>
        <rFont val="華康粗圓體"/>
        <family val="3"/>
        <charset val="136"/>
      </rPr>
      <t>年中</t>
    </r>
  </si>
  <si>
    <r>
      <rPr>
        <sz val="10"/>
        <rFont val="華康粗圓體"/>
        <family val="3"/>
        <charset val="136"/>
      </rPr>
      <t>前期</t>
    </r>
  </si>
  <si>
    <r>
      <rPr>
        <sz val="10"/>
        <rFont val="華康粗圓體"/>
        <family val="3"/>
        <charset val="136"/>
      </rPr>
      <t>當期</t>
    </r>
  </si>
  <si>
    <r>
      <rPr>
        <sz val="10"/>
        <rFont val="華康粗圓體"/>
        <family val="3"/>
        <charset val="136"/>
      </rPr>
      <t>　蘆竹區</t>
    </r>
    <r>
      <rPr>
        <sz val="10"/>
        <rFont val="Arial Narrow"/>
        <family val="2"/>
      </rPr>
      <t xml:space="preserve"> Luzhu District</t>
    </r>
    <phoneticPr fontId="19" type="noConversion"/>
  </si>
  <si>
    <r>
      <rPr>
        <sz val="10"/>
        <rFont val="華康粗圓體"/>
        <family val="3"/>
        <charset val="136"/>
      </rPr>
      <t>說明：</t>
    </r>
    <r>
      <rPr>
        <sz val="10"/>
        <rFont val="Arial Narrow"/>
        <family val="3"/>
      </rPr>
      <t>1.</t>
    </r>
    <r>
      <rPr>
        <sz val="10"/>
        <rFont val="華康粗圓體"/>
        <family val="3"/>
        <charset val="136"/>
      </rPr>
      <t>粗出生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死亡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率</t>
    </r>
    <r>
      <rPr>
        <sz val="10"/>
        <rFont val="Arial Narrow"/>
        <family val="2"/>
      </rPr>
      <t>=</t>
    </r>
    <r>
      <rPr>
        <sz val="10"/>
        <rFont val="華康粗圓體"/>
        <family val="3"/>
        <charset val="136"/>
      </rPr>
      <t>出生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死亡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人口數</t>
    </r>
    <r>
      <rPr>
        <sz val="10"/>
        <rFont val="Arial Narrow"/>
        <family val="2"/>
      </rPr>
      <t>/</t>
    </r>
    <r>
      <rPr>
        <sz val="10"/>
        <rFont val="華康粗圓體"/>
        <family val="3"/>
        <charset val="136"/>
      </rPr>
      <t>年中人口數</t>
    </r>
    <r>
      <rPr>
        <sz val="10"/>
        <rFont val="Arial Narrow"/>
        <family val="2"/>
      </rPr>
      <t>*1000</t>
    </r>
    <r>
      <rPr>
        <sz val="10"/>
        <rFont val="華康粗圓體"/>
        <family val="3"/>
        <charset val="136"/>
      </rPr>
      <t>。</t>
    </r>
    <phoneticPr fontId="19" type="noConversion"/>
  </si>
  <si>
    <t xml:space="preserve">Note : 1.Crude Birth (Death) Rate = Number of Births (Deaths) / Mid-year Population x 1000. </t>
    <phoneticPr fontId="19" type="noConversion"/>
  </si>
  <si>
    <r>
      <rPr>
        <sz val="10"/>
        <rFont val="華康粗圓體"/>
        <family val="3"/>
        <charset val="136"/>
      </rPr>
      <t>　　　</t>
    </r>
    <r>
      <rPr>
        <sz val="10"/>
        <rFont val="Arial Narrow"/>
        <family val="3"/>
      </rPr>
      <t>2.</t>
    </r>
    <r>
      <rPr>
        <sz val="10"/>
        <rFont val="華康粗圓體"/>
        <family val="3"/>
        <charset val="136"/>
      </rPr>
      <t>結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離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婚率</t>
    </r>
    <r>
      <rPr>
        <sz val="10"/>
        <rFont val="Arial Narrow"/>
        <family val="2"/>
      </rPr>
      <t>=</t>
    </r>
    <r>
      <rPr>
        <sz val="10"/>
        <rFont val="華康粗圓體"/>
        <family val="3"/>
        <charset val="136"/>
      </rPr>
      <t>結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離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婚對數</t>
    </r>
    <r>
      <rPr>
        <sz val="10"/>
        <rFont val="Arial Narrow"/>
        <family val="2"/>
      </rPr>
      <t>/</t>
    </r>
    <r>
      <rPr>
        <sz val="10"/>
        <rFont val="華康粗圓體"/>
        <family val="3"/>
        <charset val="136"/>
      </rPr>
      <t>年中人口數</t>
    </r>
    <r>
      <rPr>
        <sz val="10"/>
        <rFont val="Arial Narrow"/>
        <family val="2"/>
      </rPr>
      <t>*1000</t>
    </r>
    <r>
      <rPr>
        <sz val="10"/>
        <rFont val="華康粗圓體"/>
        <family val="3"/>
        <charset val="136"/>
      </rPr>
      <t>。</t>
    </r>
    <phoneticPr fontId="19" type="noConversion"/>
  </si>
  <si>
    <t xml:space="preserve">          2.Marriage (Divorce) Rate = Number of Couples Married (Divorced) / Mid-year Population x 1000. </t>
    <phoneticPr fontId="19" type="noConversion"/>
  </si>
  <si>
    <r>
      <rPr>
        <sz val="10"/>
        <rFont val="華康粗圓體"/>
        <family val="3"/>
        <charset val="136"/>
      </rPr>
      <t>　　　</t>
    </r>
    <r>
      <rPr>
        <sz val="10"/>
        <rFont val="Arial Narrow"/>
        <family val="2"/>
      </rPr>
      <t>3.108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>5</t>
    </r>
    <r>
      <rPr>
        <sz val="10"/>
        <rFont val="華康粗圓體"/>
        <family val="3"/>
        <charset val="136"/>
      </rPr>
      <t>月</t>
    </r>
    <r>
      <rPr>
        <sz val="10"/>
        <rFont val="Arial Narrow"/>
        <family val="2"/>
      </rPr>
      <t>24</t>
    </r>
    <r>
      <rPr>
        <sz val="10"/>
        <rFont val="華康粗圓體"/>
        <family val="3"/>
        <charset val="136"/>
      </rPr>
      <t>日司法院釋字第七四八號解釋施行法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亦稱同性婚姻專法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施行，始統計相同及不同性別</t>
    </r>
    <phoneticPr fontId="19" type="noConversion"/>
  </si>
  <si>
    <t xml:space="preserve">          3.The same-sex marriage law went into effect on May 24, 2019. The figures of married and divorced/ terminated</t>
    <phoneticPr fontId="19" type="noConversion"/>
  </si>
  <si>
    <r>
      <rPr>
        <sz val="10"/>
        <rFont val="華康粗圓體"/>
        <family val="3"/>
        <charset val="136"/>
      </rPr>
      <t>　　　</t>
    </r>
    <r>
      <rPr>
        <sz val="10"/>
        <color theme="0"/>
        <rFont val="Arial Narrow"/>
        <family val="2"/>
      </rPr>
      <t>3.</t>
    </r>
    <r>
      <rPr>
        <sz val="10"/>
        <rFont val="華康粗圓體"/>
        <family val="3"/>
        <charset val="136"/>
      </rPr>
      <t>之結婚及離婚或終止結婚對數。</t>
    </r>
    <phoneticPr fontId="19" type="noConversion"/>
  </si>
  <si>
    <t xml:space="preserve">             marriages couples included the same and different sex couples.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</si>
  <si>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2-3</t>
    </r>
    <r>
      <rPr>
        <sz val="13"/>
        <rFont val="華康粗圓體"/>
        <family val="3"/>
        <charset val="136"/>
      </rPr>
      <t>、現住人口之年齡分配</t>
    </r>
    <r>
      <rPr>
        <sz val="13"/>
        <rFont val="Arial Narrow"/>
        <family val="2"/>
      </rPr>
      <t xml:space="preserve"> </t>
    </r>
    <phoneticPr fontId="19" type="noConversion"/>
  </si>
  <si>
    <t xml:space="preserve">Table 2-3. Resident Population by Age Group </t>
  </si>
  <si>
    <r>
      <t>80-84</t>
    </r>
    <r>
      <rPr>
        <sz val="10"/>
        <rFont val="華康粗圓體"/>
        <family val="3"/>
        <charset val="136"/>
      </rPr>
      <t>歲</t>
    </r>
  </si>
  <si>
    <r>
      <t>85-89</t>
    </r>
    <r>
      <rPr>
        <sz val="10"/>
        <rFont val="華康粗圓體"/>
        <family val="3"/>
        <charset val="136"/>
      </rPr>
      <t>歲</t>
    </r>
  </si>
  <si>
    <r>
      <t>90-94</t>
    </r>
    <r>
      <rPr>
        <sz val="10"/>
        <rFont val="華康粗圓體"/>
        <family val="3"/>
        <charset val="136"/>
      </rPr>
      <t>歲</t>
    </r>
  </si>
  <si>
    <r>
      <t>95-99</t>
    </r>
    <r>
      <rPr>
        <sz val="10"/>
        <rFont val="華康粗圓體"/>
        <family val="3"/>
        <charset val="136"/>
      </rPr>
      <t>歲</t>
    </r>
  </si>
  <si>
    <r>
      <t>100</t>
    </r>
    <r>
      <rPr>
        <sz val="10"/>
        <rFont val="華康粗圓體"/>
        <family val="3"/>
        <charset val="136"/>
      </rPr>
      <t>歲
以上</t>
    </r>
  </si>
  <si>
    <t>End of  Year</t>
    <phoneticPr fontId="19" type="noConversion"/>
  </si>
  <si>
    <t xml:space="preserve"> 0~4
Years</t>
  </si>
  <si>
    <t xml:space="preserve"> 10~14
Years</t>
  </si>
  <si>
    <t>50~54
Years</t>
  </si>
  <si>
    <t>80~84
Years</t>
  </si>
  <si>
    <t>85~89
Years</t>
  </si>
  <si>
    <t>90~94
Years</t>
  </si>
  <si>
    <t>95~99
Years</t>
  </si>
  <si>
    <t>100 Years &amp; Over</t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</si>
  <si>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100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2011</t>
    </r>
  </si>
  <si>
    <r>
      <rPr>
        <sz val="10"/>
        <rFont val="華康粗圓體"/>
        <family val="3"/>
        <charset val="136"/>
      </rPr>
      <t>計</t>
    </r>
    <r>
      <rPr>
        <sz val="10"/>
        <rFont val="Arial Narrow"/>
        <family val="2"/>
      </rPr>
      <t>Total</t>
    </r>
  </si>
  <si>
    <r>
      <rPr>
        <sz val="10"/>
        <rFont val="華康粗圓體"/>
        <family val="3"/>
        <charset val="136"/>
      </rPr>
      <t>男</t>
    </r>
    <r>
      <rPr>
        <sz val="10"/>
        <rFont val="Arial Narrow"/>
        <family val="2"/>
      </rPr>
      <t>Male</t>
    </r>
  </si>
  <si>
    <r>
      <rPr>
        <sz val="10"/>
        <rFont val="華康粗圓體"/>
        <family val="3"/>
        <charset val="136"/>
      </rPr>
      <t>女</t>
    </r>
    <r>
      <rPr>
        <sz val="10"/>
        <rFont val="Arial Narrow"/>
        <family val="2"/>
      </rPr>
      <t>Female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</si>
  <si>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101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2012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</si>
  <si>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102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2013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</si>
  <si>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103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2014</t>
    </r>
  </si>
  <si>
    <r>
      <rPr>
        <sz val="10"/>
        <rFont val="華康粗圓體"/>
        <family val="3"/>
        <charset val="136"/>
      </rPr>
      <t>女</t>
    </r>
    <r>
      <rPr>
        <sz val="10"/>
        <rFont val="Arial Narrow"/>
        <family val="2"/>
      </rPr>
      <t>Female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</si>
  <si>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104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2015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</si>
  <si>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105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2016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</si>
  <si>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106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2017</t>
    </r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</si>
  <si>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107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2018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</si>
  <si>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
</t>
    </r>
    <r>
      <rPr>
        <sz val="10"/>
        <rFont val="Arial Narrow"/>
        <family val="2"/>
      </rPr>
      <t>End of 2019</t>
    </r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</si>
  <si>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2-3</t>
    </r>
    <r>
      <rPr>
        <sz val="13"/>
        <rFont val="華康粗圓體"/>
        <family val="3"/>
        <charset val="136"/>
      </rPr>
      <t>、現住人口之年齡分配（續）</t>
    </r>
    <phoneticPr fontId="19" type="noConversion"/>
  </si>
  <si>
    <t>Table 2-3. Resident Population by Age Group (Cont.)</t>
  </si>
  <si>
    <t>End of Year &amp; District</t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</si>
  <si>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109</t>
    </r>
    <r>
      <rPr>
        <sz val="10"/>
        <rFont val="華康粗圓體"/>
        <family val="3"/>
        <charset val="136"/>
      </rPr>
      <t xml:space="preserve">年底
</t>
    </r>
    <r>
      <rPr>
        <sz val="10"/>
        <rFont val="Arial Narrow"/>
        <family val="2"/>
      </rPr>
      <t>End of 2020</t>
    </r>
    <phoneticPr fontId="19" type="noConversion"/>
  </si>
  <si>
    <r>
      <rPr>
        <sz val="10"/>
        <rFont val="華康粗圓體"/>
        <family val="3"/>
        <charset val="136"/>
      </rPr>
      <t>　桃園區
　</t>
    </r>
    <r>
      <rPr>
        <sz val="10"/>
        <rFont val="Arial Narrow"/>
        <family val="2"/>
      </rPr>
      <t>Taoyuan District</t>
    </r>
    <phoneticPr fontId="19" type="noConversion"/>
  </si>
  <si>
    <r>
      <rPr>
        <sz val="10"/>
        <rFont val="華康粗圓體"/>
        <family val="3"/>
        <charset val="136"/>
      </rPr>
      <t>　中壢區
　</t>
    </r>
    <r>
      <rPr>
        <sz val="10"/>
        <rFont val="Arial Narrow"/>
        <family val="2"/>
      </rPr>
      <t xml:space="preserve">Zhongli District </t>
    </r>
    <phoneticPr fontId="19" type="noConversion"/>
  </si>
  <si>
    <r>
      <rPr>
        <sz val="10"/>
        <rFont val="華康粗圓體"/>
        <family val="3"/>
        <charset val="136"/>
      </rPr>
      <t>　大溪區
　</t>
    </r>
    <r>
      <rPr>
        <sz val="10"/>
        <rFont val="Arial Narrow"/>
        <family val="2"/>
      </rPr>
      <t>Daxi District</t>
    </r>
    <phoneticPr fontId="19" type="noConversion"/>
  </si>
  <si>
    <r>
      <rPr>
        <sz val="10"/>
        <rFont val="華康粗圓體"/>
        <family val="3"/>
        <charset val="136"/>
      </rPr>
      <t>　楊梅區
　</t>
    </r>
    <r>
      <rPr>
        <sz val="10"/>
        <rFont val="Arial Narrow"/>
        <family val="2"/>
      </rPr>
      <t>Yangmei District</t>
    </r>
    <phoneticPr fontId="19" type="noConversion"/>
  </si>
  <si>
    <r>
      <rPr>
        <sz val="10"/>
        <rFont val="華康粗圓體"/>
        <family val="3"/>
        <charset val="136"/>
      </rPr>
      <t>　蘆竹區
　</t>
    </r>
    <r>
      <rPr>
        <sz val="10"/>
        <rFont val="Arial Narrow"/>
        <family val="2"/>
      </rPr>
      <t>Luzhu District</t>
    </r>
    <phoneticPr fontId="19" type="noConversion"/>
  </si>
  <si>
    <r>
      <rPr>
        <sz val="10"/>
        <rFont val="華康粗圓體"/>
        <family val="3"/>
        <charset val="136"/>
      </rPr>
      <t>　大園區
　</t>
    </r>
    <r>
      <rPr>
        <sz val="10"/>
        <rFont val="Arial Narrow"/>
        <family val="2"/>
      </rPr>
      <t>Dayuan District</t>
    </r>
    <phoneticPr fontId="19" type="noConversion"/>
  </si>
  <si>
    <r>
      <rPr>
        <sz val="10"/>
        <rFont val="華康粗圓體"/>
        <family val="3"/>
        <charset val="136"/>
      </rPr>
      <t>　龜山區
　</t>
    </r>
    <r>
      <rPr>
        <sz val="10"/>
        <rFont val="Arial Narrow"/>
        <family val="2"/>
      </rPr>
      <t>Guishan District</t>
    </r>
    <phoneticPr fontId="19" type="noConversion"/>
  </si>
  <si>
    <r>
      <rPr>
        <sz val="10"/>
        <rFont val="華康粗圓體"/>
        <family val="3"/>
        <charset val="136"/>
      </rPr>
      <t>　八德區
　</t>
    </r>
    <r>
      <rPr>
        <sz val="10"/>
        <rFont val="Arial Narrow"/>
        <family val="2"/>
      </rPr>
      <t xml:space="preserve">Bade District </t>
    </r>
    <phoneticPr fontId="19" type="noConversion"/>
  </si>
  <si>
    <r>
      <rPr>
        <sz val="10"/>
        <rFont val="華康粗圓體"/>
        <family val="3"/>
        <charset val="136"/>
      </rPr>
      <t>　龍潭區
　</t>
    </r>
    <r>
      <rPr>
        <sz val="10"/>
        <rFont val="Arial Narrow"/>
        <family val="2"/>
      </rPr>
      <t>Longtan District</t>
    </r>
    <phoneticPr fontId="19" type="noConversion"/>
  </si>
  <si>
    <r>
      <rPr>
        <sz val="10"/>
        <rFont val="華康粗圓體"/>
        <family val="3"/>
        <charset val="136"/>
      </rPr>
      <t>　平鎮區
　</t>
    </r>
    <r>
      <rPr>
        <sz val="10"/>
        <rFont val="Arial Narrow"/>
        <family val="2"/>
      </rPr>
      <t>Pingzhen District</t>
    </r>
    <phoneticPr fontId="19" type="noConversion"/>
  </si>
  <si>
    <r>
      <rPr>
        <sz val="10"/>
        <rFont val="華康粗圓體"/>
        <family val="3"/>
        <charset val="136"/>
      </rPr>
      <t>　新屋區
　</t>
    </r>
    <r>
      <rPr>
        <sz val="10"/>
        <rFont val="Arial Narrow"/>
        <family val="2"/>
      </rPr>
      <t xml:space="preserve">Xinwu District </t>
    </r>
    <phoneticPr fontId="19" type="noConversion"/>
  </si>
  <si>
    <r>
      <rPr>
        <sz val="10"/>
        <rFont val="華康粗圓體"/>
        <family val="3"/>
        <charset val="136"/>
      </rPr>
      <t>　觀音區
　</t>
    </r>
    <r>
      <rPr>
        <sz val="10"/>
        <rFont val="Arial Narrow"/>
        <family val="2"/>
      </rPr>
      <t>Guanyin District</t>
    </r>
    <phoneticPr fontId="19" type="noConversion"/>
  </si>
  <si>
    <r>
      <rPr>
        <sz val="10"/>
        <rFont val="華康粗圓體"/>
        <family val="3"/>
        <charset val="136"/>
      </rPr>
      <t>　復興區
　</t>
    </r>
    <r>
      <rPr>
        <sz val="10"/>
        <rFont val="Arial Narrow"/>
        <family val="2"/>
      </rPr>
      <t>Fuxing District</t>
    </r>
    <phoneticPr fontId="19" type="noConversion"/>
  </si>
  <si>
    <t>Unit : Person</t>
  </si>
  <si>
    <r>
      <t>95-99</t>
    </r>
    <r>
      <rPr>
        <sz val="9"/>
        <rFont val="華康粗圓體"/>
        <family val="3"/>
        <charset val="136"/>
      </rPr>
      <t>歲</t>
    </r>
  </si>
  <si>
    <r>
      <t>100</t>
    </r>
    <r>
      <rPr>
        <sz val="9"/>
        <rFont val="華康粗圓體"/>
        <family val="3"/>
        <charset val="136"/>
      </rPr>
      <t>歲
以上</t>
    </r>
  </si>
  <si>
    <t>100 Years of Age and Over</t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</si>
  <si>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2-4</t>
    </r>
    <r>
      <rPr>
        <sz val="13"/>
        <rFont val="華康粗圓體"/>
        <family val="3"/>
        <charset val="136"/>
      </rPr>
      <t>、現住人口之年齡結構</t>
    </r>
    <phoneticPr fontId="19" type="noConversion"/>
  </si>
  <si>
    <t>Table 2-4. Resident Population by Age Structure</t>
  </si>
  <si>
    <r>
      <rPr>
        <sz val="10"/>
        <rFont val="華康粗圓體"/>
        <family val="3"/>
        <charset val="136"/>
      </rPr>
      <t xml:space="preserve">年底及區別
</t>
    </r>
    <r>
      <rPr>
        <sz val="10"/>
        <rFont val="Arial Narrow"/>
        <family val="2"/>
      </rPr>
      <t>End of Year &amp; District</t>
    </r>
    <phoneticPr fontId="19" type="noConversion"/>
  </si>
  <si>
    <r>
      <rPr>
        <sz val="10"/>
        <rFont val="華康粗圓體"/>
        <family val="3"/>
        <charset val="136"/>
      </rPr>
      <t>年　齡　分　配　</t>
    </r>
    <r>
      <rPr>
        <sz val="10"/>
        <rFont val="Arial Narrow"/>
        <family val="2"/>
      </rPr>
      <t>By Age</t>
    </r>
  </si>
  <si>
    <r>
      <rPr>
        <sz val="10"/>
        <rFont val="華康粗圓體"/>
        <family val="3"/>
        <charset val="136"/>
      </rPr>
      <t>扶老比</t>
    </r>
    <r>
      <rPr>
        <sz val="10"/>
        <rFont val="Arial Narrow"/>
        <family val="2"/>
      </rPr>
      <t>(%)
Old Age Population Ratio</t>
    </r>
  </si>
  <si>
    <r>
      <rPr>
        <sz val="10"/>
        <rFont val="華康粗圓體"/>
        <family val="3"/>
        <charset val="136"/>
      </rPr>
      <t>扶幼比</t>
    </r>
    <r>
      <rPr>
        <sz val="10"/>
        <rFont val="Arial Narrow"/>
        <family val="2"/>
      </rPr>
      <t>(%)
Young Age Population Ratio</t>
    </r>
  </si>
  <si>
    <r>
      <rPr>
        <sz val="10"/>
        <rFont val="華康粗圓體"/>
        <family val="3"/>
        <charset val="136"/>
      </rPr>
      <t>扶養比</t>
    </r>
    <r>
      <rPr>
        <sz val="10"/>
        <rFont val="Arial Narrow"/>
        <family val="2"/>
      </rPr>
      <t>(%)
Dependency Ratio</t>
    </r>
    <phoneticPr fontId="19" type="noConversion"/>
  </si>
  <si>
    <r>
      <rPr>
        <sz val="10"/>
        <rFont val="華康粗圓體"/>
        <family val="3"/>
        <charset val="136"/>
      </rPr>
      <t>老化指數</t>
    </r>
    <r>
      <rPr>
        <sz val="10"/>
        <rFont val="Arial Narrow"/>
        <family val="2"/>
      </rPr>
      <t>(%)
Ageing Index</t>
    </r>
    <phoneticPr fontId="19" type="noConversion"/>
  </si>
  <si>
    <r>
      <t>0-14</t>
    </r>
    <r>
      <rPr>
        <sz val="10"/>
        <rFont val="華康粗圓體"/>
        <family val="3"/>
        <charset val="136"/>
      </rPr>
      <t>歲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人</t>
    </r>
    <r>
      <rPr>
        <sz val="10"/>
        <rFont val="Arial Narrow"/>
        <family val="2"/>
      </rPr>
      <t>)</t>
    </r>
    <phoneticPr fontId="19" type="noConversion"/>
  </si>
  <si>
    <r>
      <t>15-64</t>
    </r>
    <r>
      <rPr>
        <sz val="10"/>
        <rFont val="華康粗圓體"/>
        <family val="3"/>
        <charset val="136"/>
      </rPr>
      <t>歲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人</t>
    </r>
    <r>
      <rPr>
        <sz val="10"/>
        <rFont val="Arial Narrow"/>
        <family val="2"/>
      </rPr>
      <t>)</t>
    </r>
    <phoneticPr fontId="19" type="noConversion"/>
  </si>
  <si>
    <r>
      <t>65</t>
    </r>
    <r>
      <rPr>
        <sz val="10"/>
        <rFont val="華康粗圓體"/>
        <family val="3"/>
        <charset val="136"/>
      </rPr>
      <t>歲以上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人</t>
    </r>
    <r>
      <rPr>
        <sz val="10"/>
        <rFont val="Arial Narrow"/>
        <family val="2"/>
      </rPr>
      <t>)</t>
    </r>
    <phoneticPr fontId="19" type="noConversion"/>
  </si>
  <si>
    <t>0~14
Years (Persons)</t>
  </si>
  <si>
    <r>
      <rPr>
        <sz val="10"/>
        <rFont val="華康粗圓體"/>
        <family val="3"/>
        <charset val="136"/>
      </rPr>
      <t>比率</t>
    </r>
    <r>
      <rPr>
        <sz val="10"/>
        <rFont val="Arial Narrow"/>
        <family val="2"/>
      </rPr>
      <t>(%)
Rate</t>
    </r>
    <phoneticPr fontId="19" type="noConversion"/>
  </si>
  <si>
    <t>15~64
Years (Persons)</t>
  </si>
  <si>
    <t>65 Years &amp;
Over (Persons)</t>
  </si>
  <si>
    <t>0-14</t>
    <phoneticPr fontId="19" type="noConversion"/>
  </si>
  <si>
    <t>15-64</t>
    <phoneticPr fontId="19" type="noConversion"/>
  </si>
  <si>
    <t>65+</t>
    <phoneticPr fontId="19" type="noConversion"/>
  </si>
  <si>
    <r>
      <rPr>
        <sz val="10"/>
        <rFont val="華康粗圓體"/>
        <family val="3"/>
        <charset val="136"/>
      </rPr>
      <t>　中壢區</t>
    </r>
    <r>
      <rPr>
        <sz val="10"/>
        <rFont val="Arial Narrow"/>
        <family val="2"/>
      </rPr>
      <t xml:space="preserve"> Zhongli District </t>
    </r>
    <phoneticPr fontId="19" type="noConversion"/>
  </si>
  <si>
    <r>
      <rPr>
        <sz val="10"/>
        <rFont val="華康粗圓體"/>
        <family val="3"/>
        <charset val="136"/>
      </rPr>
      <t>　大溪區</t>
    </r>
    <r>
      <rPr>
        <sz val="10"/>
        <rFont val="Arial Narrow"/>
        <family val="2"/>
      </rPr>
      <t xml:space="preserve"> Daxi District</t>
    </r>
    <phoneticPr fontId="19" type="noConversion"/>
  </si>
  <si>
    <r>
      <rPr>
        <sz val="10"/>
        <rFont val="華康粗圓體"/>
        <family val="3"/>
        <charset val="136"/>
      </rPr>
      <t>　大園區</t>
    </r>
    <r>
      <rPr>
        <sz val="10"/>
        <rFont val="Arial Narrow"/>
        <family val="2"/>
      </rPr>
      <t xml:space="preserve"> Dayuan District</t>
    </r>
    <phoneticPr fontId="19" type="noConversion"/>
  </si>
  <si>
    <r>
      <rPr>
        <sz val="10"/>
        <rFont val="華康粗圓體"/>
        <family val="3"/>
        <charset val="136"/>
      </rPr>
      <t>　龜山區</t>
    </r>
    <r>
      <rPr>
        <sz val="10"/>
        <rFont val="Arial Narrow"/>
        <family val="2"/>
      </rPr>
      <t xml:space="preserve"> Guishan District</t>
    </r>
    <phoneticPr fontId="19" type="noConversion"/>
  </si>
  <si>
    <r>
      <rPr>
        <sz val="10"/>
        <rFont val="華康粗圓體"/>
        <family val="3"/>
        <charset val="136"/>
      </rPr>
      <t>　八德區</t>
    </r>
    <r>
      <rPr>
        <sz val="10"/>
        <rFont val="Arial Narrow"/>
        <family val="2"/>
      </rPr>
      <t xml:space="preserve"> Bade District </t>
    </r>
    <phoneticPr fontId="19" type="noConversion"/>
  </si>
  <si>
    <r>
      <rPr>
        <sz val="10"/>
        <rFont val="華康粗圓體"/>
        <family val="3"/>
        <charset val="136"/>
      </rPr>
      <t>　龍潭區</t>
    </r>
    <r>
      <rPr>
        <sz val="10"/>
        <rFont val="Arial Narrow"/>
        <family val="2"/>
      </rPr>
      <t xml:space="preserve"> Longtan District</t>
    </r>
    <phoneticPr fontId="19" type="noConversion"/>
  </si>
  <si>
    <r>
      <rPr>
        <sz val="10"/>
        <rFont val="華康粗圓體"/>
        <family val="3"/>
        <charset val="136"/>
      </rPr>
      <t>　平鎮區</t>
    </r>
    <r>
      <rPr>
        <sz val="10"/>
        <rFont val="Arial Narrow"/>
        <family val="2"/>
      </rPr>
      <t xml:space="preserve"> Pingzhen District</t>
    </r>
    <phoneticPr fontId="19" type="noConversion"/>
  </si>
  <si>
    <r>
      <rPr>
        <sz val="10"/>
        <rFont val="華康粗圓體"/>
        <family val="3"/>
        <charset val="136"/>
      </rPr>
      <t>　新屋區</t>
    </r>
    <r>
      <rPr>
        <sz val="10"/>
        <rFont val="Arial Narrow"/>
        <family val="2"/>
      </rPr>
      <t xml:space="preserve"> Xinwu District </t>
    </r>
    <phoneticPr fontId="19" type="noConversion"/>
  </si>
  <si>
    <r>
      <rPr>
        <sz val="9.4"/>
        <rFont val="華康粗圓體"/>
        <family val="3"/>
        <charset val="136"/>
      </rPr>
      <t>資料來源：本府民政局。</t>
    </r>
  </si>
  <si>
    <r>
      <rPr>
        <sz val="9.4"/>
        <rFont val="華康粗圓體"/>
        <family val="3"/>
        <charset val="136"/>
      </rPr>
      <t>說明：扶老比</t>
    </r>
    <r>
      <rPr>
        <sz val="9.4"/>
        <rFont val="Arial Narrow"/>
        <family val="2"/>
      </rPr>
      <t>=65</t>
    </r>
    <r>
      <rPr>
        <sz val="9.4"/>
        <rFont val="華康粗圓體"/>
        <family val="3"/>
        <charset val="136"/>
      </rPr>
      <t>歲以上年底人口數</t>
    </r>
    <r>
      <rPr>
        <sz val="9.4"/>
        <rFont val="Arial Narrow"/>
        <family val="2"/>
      </rPr>
      <t>/15-64</t>
    </r>
    <r>
      <rPr>
        <sz val="9.4"/>
        <rFont val="華康粗圓體"/>
        <family val="3"/>
        <charset val="136"/>
      </rPr>
      <t>歲年底人口數</t>
    </r>
    <r>
      <rPr>
        <sz val="9.4"/>
        <rFont val="Arial Narrow"/>
        <family val="2"/>
      </rPr>
      <t>*100</t>
    </r>
    <r>
      <rPr>
        <sz val="9.4"/>
        <rFont val="華康粗圓體"/>
        <family val="3"/>
        <charset val="136"/>
      </rPr>
      <t>。</t>
    </r>
  </si>
  <si>
    <t>Note : Old Age Population Ratio = Year-end Population of Persons Aged 65 or Older / Year-end Population of Persons Aged 15 to 64 x 100</t>
  </si>
  <si>
    <r>
      <rPr>
        <sz val="9.4"/>
        <rFont val="華康粗圓體"/>
        <family val="3"/>
        <charset val="136"/>
      </rPr>
      <t>　　　扶幼比</t>
    </r>
    <r>
      <rPr>
        <sz val="9.4"/>
        <rFont val="Arial Narrow"/>
        <family val="2"/>
      </rPr>
      <t>=0-14</t>
    </r>
    <r>
      <rPr>
        <sz val="9.4"/>
        <rFont val="華康粗圓體"/>
        <family val="3"/>
        <charset val="136"/>
      </rPr>
      <t>歲年底人口數</t>
    </r>
    <r>
      <rPr>
        <sz val="9.4"/>
        <rFont val="Arial Narrow"/>
        <family val="2"/>
      </rPr>
      <t>/15-64</t>
    </r>
    <r>
      <rPr>
        <sz val="9.4"/>
        <rFont val="華康粗圓體"/>
        <family val="3"/>
        <charset val="136"/>
      </rPr>
      <t>歲年底人口數</t>
    </r>
    <r>
      <rPr>
        <sz val="9.4"/>
        <rFont val="Arial Narrow"/>
        <family val="2"/>
      </rPr>
      <t>*100</t>
    </r>
    <r>
      <rPr>
        <sz val="9.4"/>
        <rFont val="華康粗圓體"/>
        <family val="3"/>
        <charset val="136"/>
      </rPr>
      <t>。</t>
    </r>
  </si>
  <si>
    <t xml:space="preserve">           Young Age Population Ratio = Year-end Population of Persons Aged 0 to 14 / Year-end Population of Persons Aged 15 to 64 x 100</t>
  </si>
  <si>
    <r>
      <rPr>
        <sz val="9.4"/>
        <rFont val="華康粗圓體"/>
        <family val="3"/>
        <charset val="136"/>
      </rPr>
      <t>　　　扶養比</t>
    </r>
    <r>
      <rPr>
        <sz val="9.4"/>
        <rFont val="Arial Narrow"/>
        <family val="2"/>
      </rPr>
      <t>=(0-14</t>
    </r>
    <r>
      <rPr>
        <sz val="9.4"/>
        <rFont val="華康粗圓體"/>
        <family val="3"/>
        <charset val="136"/>
      </rPr>
      <t>歲</t>
    </r>
    <r>
      <rPr>
        <sz val="9.4"/>
        <rFont val="Arial Narrow"/>
        <family val="2"/>
      </rPr>
      <t>+65</t>
    </r>
    <r>
      <rPr>
        <sz val="9.4"/>
        <rFont val="華康粗圓體"/>
        <family val="3"/>
        <charset val="136"/>
      </rPr>
      <t>歲以上</t>
    </r>
    <r>
      <rPr>
        <sz val="9.4"/>
        <rFont val="Arial Narrow"/>
        <family val="2"/>
      </rPr>
      <t>)</t>
    </r>
    <r>
      <rPr>
        <sz val="9.4"/>
        <rFont val="華康粗圓體"/>
        <family val="3"/>
        <charset val="136"/>
      </rPr>
      <t>年底人口數</t>
    </r>
    <r>
      <rPr>
        <sz val="9.4"/>
        <rFont val="Arial Narrow"/>
        <family val="2"/>
      </rPr>
      <t>/15-64</t>
    </r>
    <r>
      <rPr>
        <sz val="9.4"/>
        <rFont val="華康粗圓體"/>
        <family val="3"/>
        <charset val="136"/>
      </rPr>
      <t>歲年底人口數</t>
    </r>
    <r>
      <rPr>
        <sz val="9.4"/>
        <rFont val="Arial Narrow"/>
        <family val="2"/>
      </rPr>
      <t>*100</t>
    </r>
    <r>
      <rPr>
        <sz val="9.4"/>
        <rFont val="華康粗圓體"/>
        <family val="3"/>
        <charset val="136"/>
      </rPr>
      <t>。</t>
    </r>
  </si>
  <si>
    <t xml:space="preserve">           Dependency Ratio = (Year-end Population of Persons Aged 0 to 14 + Year-end Population of Persons Aged 65 or Older) /  </t>
    <phoneticPr fontId="19" type="noConversion"/>
  </si>
  <si>
    <r>
      <rPr>
        <sz val="9.4"/>
        <rFont val="華康粗圓體"/>
        <family val="3"/>
        <charset val="136"/>
      </rPr>
      <t>　　　老化指數</t>
    </r>
    <r>
      <rPr>
        <sz val="9.4"/>
        <rFont val="Arial Narrow"/>
        <family val="2"/>
      </rPr>
      <t>=65</t>
    </r>
    <r>
      <rPr>
        <sz val="9.4"/>
        <rFont val="華康粗圓體"/>
        <family val="3"/>
        <charset val="136"/>
      </rPr>
      <t>歲以上年底人口數</t>
    </r>
    <r>
      <rPr>
        <sz val="9.4"/>
        <rFont val="Arial Narrow"/>
        <family val="2"/>
      </rPr>
      <t>/0-14</t>
    </r>
    <r>
      <rPr>
        <sz val="9.4"/>
        <rFont val="華康粗圓體"/>
        <family val="3"/>
        <charset val="136"/>
      </rPr>
      <t>歲年底人口數</t>
    </r>
    <r>
      <rPr>
        <sz val="9.4"/>
        <rFont val="Arial Narrow"/>
        <family val="2"/>
      </rPr>
      <t>*100</t>
    </r>
    <r>
      <rPr>
        <sz val="9.4"/>
        <rFont val="華康粗圓體"/>
        <family val="3"/>
        <charset val="136"/>
      </rPr>
      <t>。</t>
    </r>
  </si>
  <si>
    <t xml:space="preserve">                                             (Year-end Population of Persons Aged 15 to 64 x 100 )</t>
    <phoneticPr fontId="19" type="noConversion"/>
  </si>
  <si>
    <t xml:space="preserve">           Ageing Index = Year-end Population of Persons Aged 65 or Older / Year-end Population of Persons Aged 0 to 14 x 100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</si>
  <si>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2-5</t>
    </r>
    <r>
      <rPr>
        <sz val="13"/>
        <rFont val="華康粗圓體"/>
        <family val="3"/>
        <charset val="136"/>
      </rPr>
      <t>、</t>
    </r>
    <r>
      <rPr>
        <sz val="13"/>
        <rFont val="Arial Narrow"/>
        <family val="2"/>
      </rPr>
      <t>15</t>
    </r>
    <r>
      <rPr>
        <sz val="13"/>
        <rFont val="華康粗圓體"/>
        <family val="3"/>
        <charset val="136"/>
      </rPr>
      <t>歲以上現住人口之教育程度－按年齡別分</t>
    </r>
    <phoneticPr fontId="19" type="noConversion"/>
  </si>
  <si>
    <t>Table  2-5. Educational Attainments of Resident Population Aged 15 and Over by Age Group</t>
  </si>
  <si>
    <r>
      <rPr>
        <sz val="9"/>
        <rFont val="華康粗圓體"/>
        <family val="3"/>
        <charset val="136"/>
      </rPr>
      <t>單位：人</t>
    </r>
    <phoneticPr fontId="19" type="noConversion"/>
  </si>
  <si>
    <t>Literate</t>
    <phoneticPr fontId="19" type="noConversion"/>
  </si>
  <si>
    <r>
      <t xml:space="preserve">        </t>
    </r>
    <r>
      <rPr>
        <sz val="9"/>
        <rFont val="華康粗圓體"/>
        <family val="3"/>
        <charset val="136"/>
      </rPr>
      <t>專科</t>
    </r>
    <phoneticPr fontId="19" type="noConversion"/>
  </si>
  <si>
    <t>Junior</t>
    <phoneticPr fontId="19" type="noConversion"/>
  </si>
  <si>
    <t xml:space="preserve">   College</t>
    <phoneticPr fontId="19" type="noConversion"/>
  </si>
  <si>
    <r>
      <rPr>
        <sz val="9"/>
        <rFont val="華康粗圓體"/>
        <family val="3"/>
        <charset val="136"/>
      </rPr>
      <t>國</t>
    </r>
    <r>
      <rPr>
        <sz val="9"/>
        <rFont val="Arial Narrow"/>
        <family val="2"/>
      </rPr>
      <t>(</t>
    </r>
    <r>
      <rPr>
        <sz val="9"/>
        <rFont val="華康粗圓體"/>
        <family val="3"/>
        <charset val="136"/>
      </rPr>
      <t>初</t>
    </r>
    <r>
      <rPr>
        <sz val="9"/>
        <rFont val="Arial Narrow"/>
        <family val="2"/>
      </rPr>
      <t>)</t>
    </r>
    <r>
      <rPr>
        <sz val="9"/>
        <rFont val="華康粗圓體"/>
        <family val="3"/>
        <charset val="136"/>
      </rPr>
      <t xml:space="preserve">中
</t>
    </r>
    <r>
      <rPr>
        <sz val="9"/>
        <rFont val="Arial Narrow"/>
        <family val="2"/>
      </rPr>
      <t>Junior High School</t>
    </r>
    <phoneticPr fontId="19" type="noConversion"/>
  </si>
  <si>
    <r>
      <rPr>
        <sz val="9"/>
        <rFont val="華康粗圓體"/>
        <family val="3"/>
        <charset val="136"/>
      </rPr>
      <t xml:space="preserve">初職
</t>
    </r>
    <r>
      <rPr>
        <sz val="9"/>
        <rFont val="Arial Narrow"/>
        <family val="2"/>
      </rPr>
      <t>Junior Vocational School</t>
    </r>
    <phoneticPr fontId="19" type="noConversion"/>
  </si>
  <si>
    <r>
      <rPr>
        <sz val="9"/>
        <rFont val="華康粗圓體"/>
        <family val="3"/>
        <charset val="136"/>
      </rPr>
      <t>年底別</t>
    </r>
    <phoneticPr fontId="19" type="noConversion"/>
  </si>
  <si>
    <r>
      <rPr>
        <sz val="9"/>
        <rFont val="華康粗圓體"/>
        <family val="3"/>
        <charset val="136"/>
      </rPr>
      <t>性別</t>
    </r>
    <phoneticPr fontId="19" type="noConversion"/>
  </si>
  <si>
    <r>
      <rPr>
        <sz val="9"/>
        <rFont val="華康粗圓體"/>
        <family val="3"/>
        <charset val="136"/>
      </rPr>
      <t>總　計</t>
    </r>
  </si>
  <si>
    <r>
      <rPr>
        <sz val="9"/>
        <rFont val="華康粗圓體"/>
        <family val="3"/>
        <charset val="136"/>
      </rPr>
      <t>合　計</t>
    </r>
  </si>
  <si>
    <t>五年制
後二年</t>
    <phoneticPr fontId="19" type="noConversion"/>
  </si>
  <si>
    <t>5 Years System Last 2 Years</t>
    <phoneticPr fontId="19" type="noConversion"/>
  </si>
  <si>
    <r>
      <rPr>
        <sz val="9"/>
        <rFont val="華康粗圓體"/>
        <family val="3"/>
        <charset val="136"/>
      </rPr>
      <t xml:space="preserve">五專
前三年
肄業
</t>
    </r>
    <r>
      <rPr>
        <sz val="9"/>
        <rFont val="Arial Narrow"/>
        <family val="2"/>
      </rPr>
      <t>First 3 Years Un-graduated</t>
    </r>
    <phoneticPr fontId="19" type="noConversion"/>
  </si>
  <si>
    <t>End of Year</t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</si>
  <si>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100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2011</t>
    </r>
  </si>
  <si>
    <r>
      <rPr>
        <sz val="9"/>
        <rFont val="華康粗圓體"/>
        <family val="3"/>
        <charset val="136"/>
      </rPr>
      <t>計</t>
    </r>
    <r>
      <rPr>
        <sz val="9"/>
        <rFont val="Arial Narrow"/>
        <family val="2"/>
      </rPr>
      <t>Total</t>
    </r>
  </si>
  <si>
    <r>
      <rPr>
        <sz val="9"/>
        <rFont val="華康粗圓體"/>
        <family val="3"/>
        <charset val="136"/>
      </rPr>
      <t>男</t>
    </r>
    <r>
      <rPr>
        <sz val="9"/>
        <rFont val="Arial Narrow"/>
        <family val="2"/>
      </rPr>
      <t>Male</t>
    </r>
  </si>
  <si>
    <r>
      <rPr>
        <sz val="9"/>
        <rFont val="華康粗圓體"/>
        <family val="3"/>
        <charset val="136"/>
      </rPr>
      <t>女</t>
    </r>
    <r>
      <rPr>
        <sz val="9"/>
        <rFont val="Arial Narrow"/>
        <family val="2"/>
      </rPr>
      <t>Female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</si>
  <si>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101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2012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</si>
  <si>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102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2013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</si>
  <si>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103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2014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</si>
  <si>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104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2015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</si>
  <si>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105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2016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</si>
  <si>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106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2017</t>
    </r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</si>
  <si>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107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2018</t>
    </r>
    <phoneticPr fontId="19" type="noConversion"/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</si>
  <si>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108</t>
    </r>
    <r>
      <rPr>
        <sz val="9"/>
        <rFont val="華康粗圓體"/>
        <family val="3"/>
        <charset val="136"/>
      </rPr>
      <t>年底</t>
    </r>
    <r>
      <rPr>
        <sz val="9"/>
        <rFont val="Arial Narrow"/>
        <family val="3"/>
      </rPr>
      <t xml:space="preserve">
</t>
    </r>
    <r>
      <rPr>
        <sz val="9"/>
        <rFont val="Arial Narrow"/>
        <family val="2"/>
      </rPr>
      <t>End of 2019</t>
    </r>
    <phoneticPr fontId="19" type="noConversion"/>
  </si>
  <si>
    <r>
      <rPr>
        <sz val="9"/>
        <rFont val="華康粗圓體"/>
        <family val="3"/>
        <charset val="136"/>
      </rPr>
      <t>資料來源：本府民政局。</t>
    </r>
  </si>
  <si>
    <r>
      <rPr>
        <sz val="9"/>
        <rFont val="華康粗圓體"/>
        <family val="3"/>
        <charset val="136"/>
      </rPr>
      <t>說明：</t>
    </r>
    <r>
      <rPr>
        <sz val="9"/>
        <rFont val="Arial Narrow"/>
        <family val="2"/>
      </rPr>
      <t>105</t>
    </r>
    <r>
      <rPr>
        <sz val="9"/>
        <rFont val="華康粗圓體"/>
        <family val="3"/>
        <charset val="136"/>
      </rPr>
      <t>年起依「中華民國教育程度及學科標準分類」第</t>
    </r>
    <r>
      <rPr>
        <sz val="9"/>
        <rFont val="Arial Narrow"/>
        <family val="2"/>
      </rPr>
      <t>5</t>
    </r>
    <r>
      <rPr>
        <sz val="9"/>
        <rFont val="華康粗圓體"/>
        <family val="3"/>
        <charset val="136"/>
      </rPr>
      <t>次修訂，統計項目「高中」及「高職」修正為「普通教育（高</t>
    </r>
    <phoneticPr fontId="19" type="noConversion"/>
  </si>
  <si>
    <t>Note : According to Standard Education Attainment and Course of Study Classification, Rev.5 , Senior High School and Vocational High School</t>
    <phoneticPr fontId="19" type="noConversion"/>
  </si>
  <si>
    <r>
      <rPr>
        <sz val="9"/>
        <color theme="0"/>
        <rFont val="華康粗圓體"/>
        <family val="3"/>
        <charset val="136"/>
      </rPr>
      <t>說明：</t>
    </r>
    <r>
      <rPr>
        <sz val="9"/>
        <rFont val="華康粗圓體"/>
        <family val="3"/>
        <charset val="136"/>
      </rPr>
      <t>中）」及「職業教育（高職）」。</t>
    </r>
    <phoneticPr fontId="19" type="noConversion"/>
  </si>
  <si>
    <r>
      <rPr>
        <sz val="9"/>
        <color theme="0"/>
        <rFont val="Arial Narrow"/>
        <family val="2"/>
      </rPr>
      <t xml:space="preserve">Note : </t>
    </r>
    <r>
      <rPr>
        <sz val="9"/>
        <rFont val="Arial Narrow"/>
        <family val="2"/>
      </rPr>
      <t>in chinese was renamed from 2016.</t>
    </r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</si>
  <si>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2-5</t>
    </r>
    <r>
      <rPr>
        <sz val="13"/>
        <rFont val="華康粗圓體"/>
        <family val="3"/>
        <charset val="136"/>
      </rPr>
      <t>、</t>
    </r>
    <r>
      <rPr>
        <sz val="13"/>
        <rFont val="Arial Narrow"/>
        <family val="2"/>
      </rPr>
      <t>15</t>
    </r>
    <r>
      <rPr>
        <sz val="13"/>
        <rFont val="華康粗圓體"/>
        <family val="3"/>
        <charset val="136"/>
      </rPr>
      <t>歲以上現住人口之教育程度－按年齡別分（續）</t>
    </r>
    <r>
      <rPr>
        <sz val="13"/>
        <rFont val="Arial Narrow"/>
        <family val="2"/>
      </rPr>
      <t xml:space="preserve">                                       </t>
    </r>
    <phoneticPr fontId="19" type="noConversion"/>
  </si>
  <si>
    <t>Table 2-5. Educational Attainments of Resident Population Aged 15 and Over by Age Group (Cont.)</t>
    <phoneticPr fontId="19" type="noConversion"/>
  </si>
  <si>
    <t>Unit : Persons</t>
    <phoneticPr fontId="19" type="noConversion"/>
  </si>
  <si>
    <r>
      <rPr>
        <sz val="9"/>
        <rFont val="華康粗圓體"/>
        <family val="3"/>
        <charset val="136"/>
      </rPr>
      <t>年底及
年齡組別</t>
    </r>
    <phoneticPr fontId="19" type="noConversion"/>
  </si>
  <si>
    <t>End of Year &amp;
Age Group</t>
    <phoneticPr fontId="19" type="noConversion"/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</si>
  <si>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109</t>
    </r>
    <r>
      <rPr>
        <sz val="9"/>
        <rFont val="華康粗圓體"/>
        <family val="3"/>
        <charset val="136"/>
      </rPr>
      <t xml:space="preserve">年底
</t>
    </r>
    <r>
      <rPr>
        <sz val="9"/>
        <rFont val="Arial Narrow"/>
        <family val="2"/>
      </rPr>
      <t>End of 2020</t>
    </r>
    <phoneticPr fontId="19" type="noConversion"/>
  </si>
  <si>
    <r>
      <t>15-19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15~19 Years</t>
    </r>
    <phoneticPr fontId="19" type="noConversion"/>
  </si>
  <si>
    <r>
      <t>20-24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20~24 Years</t>
    </r>
    <phoneticPr fontId="19" type="noConversion"/>
  </si>
  <si>
    <r>
      <t>25-29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25~29 Years</t>
    </r>
    <phoneticPr fontId="19" type="noConversion"/>
  </si>
  <si>
    <r>
      <t>30-34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30~34 Years</t>
    </r>
    <phoneticPr fontId="19" type="noConversion"/>
  </si>
  <si>
    <r>
      <t>35-39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35~39 Years</t>
    </r>
    <phoneticPr fontId="19" type="noConversion"/>
  </si>
  <si>
    <r>
      <t>40-44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40~44 Years</t>
    </r>
    <phoneticPr fontId="19" type="noConversion"/>
  </si>
  <si>
    <r>
      <t>45-49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45~49 Years</t>
    </r>
    <phoneticPr fontId="19" type="noConversion"/>
  </si>
  <si>
    <r>
      <t>50-54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50~54 Years</t>
    </r>
    <phoneticPr fontId="19" type="noConversion"/>
  </si>
  <si>
    <r>
      <t>55-59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55~59 Years</t>
    </r>
    <phoneticPr fontId="19" type="noConversion"/>
  </si>
  <si>
    <r>
      <t>60-64</t>
    </r>
    <r>
      <rPr>
        <sz val="9"/>
        <rFont val="華康粗圓體"/>
        <family val="3"/>
        <charset val="136"/>
      </rPr>
      <t xml:space="preserve">歲
</t>
    </r>
    <r>
      <rPr>
        <sz val="9"/>
        <rFont val="Arial Narrow"/>
        <family val="2"/>
      </rPr>
      <t>60~64 Years</t>
    </r>
    <phoneticPr fontId="19" type="noConversion"/>
  </si>
  <si>
    <r>
      <t>65</t>
    </r>
    <r>
      <rPr>
        <sz val="9"/>
        <rFont val="華康粗圓體"/>
        <family val="3"/>
        <charset val="136"/>
      </rPr>
      <t xml:space="preserve">歲以上
</t>
    </r>
    <r>
      <rPr>
        <sz val="9"/>
        <rFont val="Arial Narrow"/>
        <family val="2"/>
      </rPr>
      <t>Over 65 Years</t>
    </r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</si>
  <si>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2-6</t>
    </r>
    <r>
      <rPr>
        <sz val="13"/>
        <rFont val="華康粗圓體"/>
        <family val="3"/>
        <charset val="136"/>
      </rPr>
      <t>、</t>
    </r>
    <r>
      <rPr>
        <sz val="13"/>
        <rFont val="Arial Narrow"/>
        <family val="2"/>
      </rPr>
      <t>15</t>
    </r>
    <r>
      <rPr>
        <sz val="13"/>
        <rFont val="華康粗圓體"/>
        <family val="3"/>
        <charset val="136"/>
      </rPr>
      <t>歲以上現住人口之教育程度－按區別分</t>
    </r>
    <phoneticPr fontId="19" type="noConversion"/>
  </si>
  <si>
    <t>Table 2-6. Educational Attainments of Resident Population Aged 15 and Over by Districts</t>
    <phoneticPr fontId="19" type="noConversion"/>
  </si>
  <si>
    <t xml:space="preserve">        Junior</t>
    <phoneticPr fontId="19" type="noConversion"/>
  </si>
  <si>
    <r>
      <rPr>
        <sz val="9"/>
        <rFont val="華康粗圓體"/>
        <family val="3"/>
        <charset val="136"/>
      </rPr>
      <t>年底及
區別</t>
    </r>
    <phoneticPr fontId="19" type="noConversion"/>
  </si>
  <si>
    <t>End of Year
&amp; District</t>
    <phoneticPr fontId="19" type="noConversion"/>
  </si>
  <si>
    <r>
      <rPr>
        <sz val="9"/>
        <rFont val="華康粗圓體"/>
        <family val="3"/>
        <charset val="136"/>
      </rPr>
      <t>民國</t>
    </r>
    <r>
      <rPr>
        <sz val="9"/>
        <rFont val="Arial Narrow"/>
        <family val="2"/>
      </rPr>
      <t>109</t>
    </r>
    <r>
      <rPr>
        <sz val="9"/>
        <rFont val="華康粗圓體"/>
        <family val="3"/>
        <charset val="136"/>
      </rPr>
      <t>年底</t>
    </r>
    <r>
      <rPr>
        <sz val="9"/>
        <rFont val="Arial Narrow"/>
        <family val="3"/>
      </rPr>
      <t xml:space="preserve">
</t>
    </r>
    <r>
      <rPr>
        <sz val="9"/>
        <rFont val="Arial Narrow"/>
        <family val="2"/>
      </rPr>
      <t>End of 2020</t>
    </r>
    <phoneticPr fontId="19" type="noConversion"/>
  </si>
  <si>
    <r>
      <rPr>
        <sz val="9"/>
        <rFont val="華康粗圓體"/>
        <family val="3"/>
        <charset val="136"/>
      </rPr>
      <t xml:space="preserve">八德區
</t>
    </r>
    <r>
      <rPr>
        <sz val="9"/>
        <rFont val="Arial Narrow"/>
        <family val="2"/>
      </rPr>
      <t>Bade
District</t>
    </r>
    <phoneticPr fontId="19" type="noConversion"/>
  </si>
  <si>
    <r>
      <rPr>
        <sz val="9"/>
        <rFont val="華康粗圓體"/>
        <family val="3"/>
        <charset val="136"/>
      </rPr>
      <t xml:space="preserve">龍潭區
</t>
    </r>
    <r>
      <rPr>
        <sz val="9"/>
        <rFont val="Arial Narrow"/>
        <family val="2"/>
      </rPr>
      <t>Longtan
 District</t>
    </r>
    <phoneticPr fontId="19" type="noConversion"/>
  </si>
  <si>
    <r>
      <rPr>
        <sz val="9"/>
        <rFont val="華康粗圓體"/>
        <family val="3"/>
        <charset val="136"/>
      </rPr>
      <t>計</t>
    </r>
    <r>
      <rPr>
        <sz val="9"/>
        <rFont val="Arial Narrow"/>
        <family val="2"/>
      </rPr>
      <t>Total</t>
    </r>
    <phoneticPr fontId="19" type="noConversion"/>
  </si>
  <si>
    <t>資料來源：本府民政局。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</si>
  <si>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2-7</t>
    </r>
    <r>
      <rPr>
        <sz val="13"/>
        <rFont val="華康粗圓體"/>
        <family val="3"/>
        <charset val="136"/>
      </rPr>
      <t>、現住人口之婚姻狀況－按年齡別分</t>
    </r>
    <phoneticPr fontId="19" type="noConversion"/>
  </si>
  <si>
    <t>Table 2-7. Marital Status of Resident Population by Age Group</t>
  </si>
  <si>
    <r>
      <rPr>
        <sz val="10"/>
        <rFont val="華康粗圓體"/>
        <family val="3"/>
        <charset val="136"/>
      </rPr>
      <t>年底及年齡組別</t>
    </r>
  </si>
  <si>
    <r>
      <rPr>
        <sz val="10"/>
        <rFont val="華康粗圓體"/>
        <family val="3"/>
        <charset val="136"/>
      </rPr>
      <t>總計　</t>
    </r>
    <r>
      <rPr>
        <sz val="10"/>
        <rFont val="Arial Narrow"/>
        <family val="2"/>
      </rPr>
      <t>Grand Total</t>
    </r>
    <phoneticPr fontId="19" type="noConversion"/>
  </si>
  <si>
    <r>
      <rPr>
        <sz val="10"/>
        <rFont val="華康粗圓體"/>
        <family val="3"/>
        <charset val="136"/>
      </rPr>
      <t>未婚　</t>
    </r>
    <r>
      <rPr>
        <sz val="10"/>
        <rFont val="Arial Narrow"/>
        <family val="2"/>
      </rPr>
      <t>Unmarried</t>
    </r>
    <phoneticPr fontId="19" type="noConversion"/>
  </si>
  <si>
    <r>
      <t xml:space="preserve">   </t>
    </r>
    <r>
      <rPr>
        <sz val="10"/>
        <rFont val="華康粗圓體"/>
        <family val="3"/>
        <charset val="136"/>
      </rPr>
      <t>有偶　</t>
    </r>
    <r>
      <rPr>
        <sz val="10"/>
        <rFont val="Arial Narrow"/>
        <family val="2"/>
      </rPr>
      <t xml:space="preserve">Currently Married  </t>
    </r>
    <phoneticPr fontId="19" type="noConversion"/>
  </si>
  <si>
    <r>
      <rPr>
        <sz val="10"/>
        <rFont val="華康粗圓體"/>
        <family val="3"/>
        <charset val="136"/>
      </rPr>
      <t>離婚　</t>
    </r>
    <r>
      <rPr>
        <sz val="10"/>
        <rFont val="Arial Narrow"/>
        <family val="2"/>
      </rPr>
      <t>Divorced</t>
    </r>
    <phoneticPr fontId="19" type="noConversion"/>
  </si>
  <si>
    <r>
      <rPr>
        <sz val="10"/>
        <rFont val="華康粗圓體"/>
        <family val="3"/>
        <charset val="136"/>
      </rPr>
      <t>喪偶　</t>
    </r>
    <r>
      <rPr>
        <sz val="10"/>
        <rFont val="Arial Narrow"/>
        <family val="2"/>
      </rPr>
      <t>Widowed</t>
    </r>
    <phoneticPr fontId="19" type="noConversion"/>
  </si>
  <si>
    <t>End of Year &amp; Age Group</t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</si>
  <si>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100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2011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</si>
  <si>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101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2012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</si>
  <si>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102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2013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</si>
  <si>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103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2014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</si>
  <si>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104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2015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</si>
  <si>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105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2016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</si>
  <si>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106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2017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</si>
  <si>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107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2018</t>
    </r>
    <phoneticPr fontId="19" type="noConversion"/>
  </si>
  <si>
    <r>
      <rPr>
        <sz val="10"/>
        <rFont val="華康粗圓體"/>
        <family val="3"/>
        <charset val="136"/>
      </rPr>
      <t xml:space="preserve">性別
</t>
    </r>
    <r>
      <rPr>
        <sz val="10"/>
        <rFont val="Arial Narrow"/>
        <family val="2"/>
      </rPr>
      <t>Sex</t>
    </r>
    <phoneticPr fontId="19" type="noConversion"/>
  </si>
  <si>
    <r>
      <rPr>
        <sz val="10"/>
        <rFont val="華康粗圓體"/>
        <family val="3"/>
        <charset val="136"/>
      </rPr>
      <t>總計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Grand Total</t>
    </r>
    <phoneticPr fontId="19" type="noConversion"/>
  </si>
  <si>
    <r>
      <rPr>
        <sz val="10"/>
        <rFont val="華康粗圓體"/>
        <family val="3"/>
        <charset val="136"/>
      </rPr>
      <t>未婚</t>
    </r>
    <r>
      <rPr>
        <sz val="10"/>
        <rFont val="微軟正黑體"/>
        <family val="2"/>
        <charset val="136"/>
      </rPr>
      <t xml:space="preserve">
</t>
    </r>
    <r>
      <rPr>
        <sz val="10"/>
        <rFont val="Arial Narrow"/>
        <family val="2"/>
      </rPr>
      <t>Unmarried</t>
    </r>
    <phoneticPr fontId="19" type="noConversion"/>
  </si>
  <si>
    <r>
      <rPr>
        <sz val="10"/>
        <rFont val="華康粗圓體"/>
        <family val="3"/>
        <charset val="136"/>
      </rPr>
      <t xml:space="preserve">有偶
</t>
    </r>
    <r>
      <rPr>
        <sz val="10"/>
        <rFont val="Arial Narrow"/>
        <family val="2"/>
      </rPr>
      <t xml:space="preserve">Currently Married  </t>
    </r>
    <phoneticPr fontId="19" type="noConversion"/>
  </si>
  <si>
    <r>
      <rPr>
        <sz val="10"/>
        <rFont val="華康粗圓體"/>
        <family val="3"/>
        <charset val="136"/>
      </rPr>
      <t xml:space="preserve">離婚或終止結婚
</t>
    </r>
    <r>
      <rPr>
        <sz val="10"/>
        <rFont val="Arial Narrow"/>
        <family val="2"/>
      </rPr>
      <t>Divorced or Terminated Marriages</t>
    </r>
    <phoneticPr fontId="19" type="noConversion"/>
  </si>
  <si>
    <r>
      <rPr>
        <sz val="10"/>
        <rFont val="華康粗圓體"/>
        <family val="3"/>
        <charset val="136"/>
      </rPr>
      <t xml:space="preserve">不同性別
</t>
    </r>
    <r>
      <rPr>
        <sz val="10"/>
        <rFont val="Arial Narrow"/>
        <family val="2"/>
      </rPr>
      <t>Different Sex</t>
    </r>
    <phoneticPr fontId="19" type="noConversion"/>
  </si>
  <si>
    <r>
      <rPr>
        <sz val="10"/>
        <rFont val="華康粗圓體"/>
        <family val="3"/>
        <charset val="136"/>
      </rPr>
      <t xml:space="preserve">相同性別
</t>
    </r>
    <r>
      <rPr>
        <sz val="10"/>
        <rFont val="Arial Narrow"/>
        <family val="2"/>
      </rPr>
      <t>Same Sex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</si>
  <si>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 xml:space="preserve">年底 </t>
    </r>
    <r>
      <rPr>
        <sz val="10"/>
        <rFont val="Arial Narrow"/>
        <family val="2"/>
      </rPr>
      <t>End of 2019</t>
    </r>
  </si>
  <si>
    <r>
      <rPr>
        <sz val="10"/>
        <rFont val="微軟正黑體"/>
        <family val="3"/>
        <charset val="136"/>
      </rPr>
      <t>　　　　</t>
    </r>
    <r>
      <rPr>
        <sz val="10"/>
        <rFont val="Arial Narrow"/>
        <family val="3"/>
      </rPr>
      <t xml:space="preserve">  </t>
    </r>
    <r>
      <rPr>
        <sz val="10"/>
        <rFont val="華康粗圓體"/>
        <family val="3"/>
        <charset val="136"/>
      </rPr>
      <t>計</t>
    </r>
    <r>
      <rPr>
        <sz val="10"/>
        <rFont val="Arial Narrow"/>
        <family val="2"/>
      </rPr>
      <t>Total</t>
    </r>
    <phoneticPr fontId="19" type="noConversion"/>
  </si>
  <si>
    <r>
      <rPr>
        <sz val="10"/>
        <rFont val="微軟正黑體"/>
        <family val="3"/>
        <charset val="136"/>
      </rPr>
      <t>　　　　</t>
    </r>
    <r>
      <rPr>
        <sz val="10"/>
        <rFont val="Arial Narrow"/>
        <family val="3"/>
      </rPr>
      <t xml:space="preserve">  </t>
    </r>
    <r>
      <rPr>
        <sz val="10"/>
        <rFont val="華康粗圓體"/>
        <family val="3"/>
        <charset val="136"/>
      </rPr>
      <t>男</t>
    </r>
    <r>
      <rPr>
        <sz val="10"/>
        <rFont val="Arial Narrow"/>
        <family val="2"/>
      </rPr>
      <t>Male</t>
    </r>
    <phoneticPr fontId="19" type="noConversion"/>
  </si>
  <si>
    <r>
      <rPr>
        <sz val="10"/>
        <rFont val="微軟正黑體"/>
        <family val="3"/>
        <charset val="136"/>
      </rPr>
      <t>　　　　</t>
    </r>
    <r>
      <rPr>
        <sz val="10"/>
        <rFont val="Arial Narrow"/>
        <family val="3"/>
      </rPr>
      <t xml:space="preserve">  </t>
    </r>
    <r>
      <rPr>
        <sz val="10"/>
        <rFont val="華康粗圓體"/>
        <family val="3"/>
        <charset val="136"/>
      </rPr>
      <t>女</t>
    </r>
    <r>
      <rPr>
        <sz val="10"/>
        <rFont val="Arial Narrow"/>
        <family val="2"/>
      </rPr>
      <t>Female</t>
    </r>
    <phoneticPr fontId="19" type="noConversion"/>
  </si>
  <si>
    <r>
      <rPr>
        <sz val="10"/>
        <rFont val="華康粗圓體"/>
        <family val="3"/>
        <charset val="136"/>
      </rPr>
      <t>說明：</t>
    </r>
    <r>
      <rPr>
        <sz val="10"/>
        <rFont val="Arial Narrow"/>
        <family val="2"/>
      </rPr>
      <t>108</t>
    </r>
    <r>
      <rPr>
        <sz val="10"/>
        <rFont val="華康粗圓體"/>
        <family val="3"/>
        <charset val="136"/>
      </rPr>
      <t>年</t>
    </r>
    <r>
      <rPr>
        <sz val="10"/>
        <rFont val="Arial Narrow"/>
        <family val="2"/>
      </rPr>
      <t>5</t>
    </r>
    <r>
      <rPr>
        <sz val="10"/>
        <rFont val="華康粗圓體"/>
        <family val="3"/>
        <charset val="136"/>
      </rPr>
      <t>月</t>
    </r>
    <r>
      <rPr>
        <sz val="10"/>
        <rFont val="Arial Narrow"/>
        <family val="2"/>
      </rPr>
      <t>24</t>
    </r>
    <r>
      <rPr>
        <sz val="10"/>
        <rFont val="華康粗圓體"/>
        <family val="3"/>
        <charset val="136"/>
      </rPr>
      <t>日司法院釋字第七四八號解釋施行法</t>
    </r>
    <r>
      <rPr>
        <sz val="10"/>
        <rFont val="Arial Narrow"/>
        <family val="2"/>
      </rPr>
      <t>(</t>
    </r>
    <r>
      <rPr>
        <sz val="10"/>
        <rFont val="華康粗圓體"/>
        <family val="3"/>
        <charset val="136"/>
      </rPr>
      <t>亦稱同性婚姻專法</t>
    </r>
    <r>
      <rPr>
        <sz val="10"/>
        <rFont val="Arial Narrow"/>
        <family val="2"/>
      </rPr>
      <t>)</t>
    </r>
    <r>
      <rPr>
        <sz val="10"/>
        <rFont val="華康粗圓體"/>
        <family val="3"/>
        <charset val="136"/>
      </rPr>
      <t>施行，始統計相同及不同性別</t>
    </r>
    <phoneticPr fontId="19" type="noConversion"/>
  </si>
  <si>
    <t>.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</si>
  <si>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2-7</t>
    </r>
    <r>
      <rPr>
        <sz val="13"/>
        <rFont val="華康粗圓體"/>
        <family val="3"/>
        <charset val="136"/>
      </rPr>
      <t>、現住人口之婚姻狀況－按年齡別分（續）</t>
    </r>
    <r>
      <rPr>
        <sz val="13"/>
        <rFont val="Arial Narrow"/>
        <family val="2"/>
      </rPr>
      <t xml:space="preserve">  </t>
    </r>
    <phoneticPr fontId="19" type="noConversion"/>
  </si>
  <si>
    <t>Table 2-7. Marital Status of Resident Population by Age Group (Cont.)</t>
    <phoneticPr fontId="19" type="noConversion"/>
  </si>
  <si>
    <r>
      <rPr>
        <sz val="10"/>
        <rFont val="華康粗圓體"/>
        <family val="3"/>
        <charset val="136"/>
      </rPr>
      <t>性別</t>
    </r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</si>
  <si>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109</t>
    </r>
    <r>
      <rPr>
        <sz val="10"/>
        <rFont val="華康粗圓體"/>
        <family val="3"/>
        <charset val="136"/>
      </rPr>
      <t xml:space="preserve">年底 </t>
    </r>
    <r>
      <rPr>
        <sz val="10"/>
        <rFont val="Arial Narrow"/>
        <family val="2"/>
      </rPr>
      <t>End of 2020</t>
    </r>
    <phoneticPr fontId="19" type="noConversion"/>
  </si>
  <si>
    <r>
      <rPr>
        <sz val="10"/>
        <rFont val="華康粗圓體"/>
        <family val="3"/>
        <charset val="136"/>
      </rPr>
      <t>未滿</t>
    </r>
    <r>
      <rPr>
        <sz val="10"/>
        <rFont val="Arial Narrow"/>
        <family val="2"/>
      </rPr>
      <t xml:space="preserve"> 15 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Under 15 Years</t>
    </r>
    <phoneticPr fontId="19" type="noConversion"/>
  </si>
  <si>
    <r>
      <t xml:space="preserve">  15-19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15~19 Years</t>
    </r>
    <phoneticPr fontId="19" type="noConversion"/>
  </si>
  <si>
    <r>
      <t xml:space="preserve">  20-24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20~24 Years</t>
    </r>
    <phoneticPr fontId="19" type="noConversion"/>
  </si>
  <si>
    <r>
      <t xml:space="preserve">  25-29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25~29 Years</t>
    </r>
    <phoneticPr fontId="19" type="noConversion"/>
  </si>
  <si>
    <r>
      <t xml:space="preserve">  30-34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30~34 Years</t>
    </r>
    <phoneticPr fontId="19" type="noConversion"/>
  </si>
  <si>
    <r>
      <t xml:space="preserve">  35-39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35~39 Years</t>
    </r>
    <phoneticPr fontId="19" type="noConversion"/>
  </si>
  <si>
    <r>
      <t xml:space="preserve">  40-44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40~44 Years</t>
    </r>
    <phoneticPr fontId="19" type="noConversion"/>
  </si>
  <si>
    <r>
      <t xml:space="preserve">  45-49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45~49 Years</t>
    </r>
    <phoneticPr fontId="19" type="noConversion"/>
  </si>
  <si>
    <r>
      <t xml:space="preserve">  50-54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50~54 Years</t>
    </r>
    <phoneticPr fontId="19" type="noConversion"/>
  </si>
  <si>
    <r>
      <t xml:space="preserve">  55-59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55~59 Years</t>
    </r>
    <phoneticPr fontId="19" type="noConversion"/>
  </si>
  <si>
    <r>
      <t xml:space="preserve">  60-64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60~64 Years</t>
    </r>
    <phoneticPr fontId="19" type="noConversion"/>
  </si>
  <si>
    <r>
      <t xml:space="preserve">  65-69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65~69 Years</t>
    </r>
    <phoneticPr fontId="19" type="noConversion"/>
  </si>
  <si>
    <r>
      <t xml:space="preserve">  70-74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70~74 Years</t>
    </r>
    <phoneticPr fontId="19" type="noConversion"/>
  </si>
  <si>
    <r>
      <t xml:space="preserve">  75-79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75~79 Years</t>
    </r>
    <phoneticPr fontId="19" type="noConversion"/>
  </si>
  <si>
    <r>
      <t xml:space="preserve">  80-84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80~84 Years</t>
    </r>
    <phoneticPr fontId="19" type="noConversion"/>
  </si>
  <si>
    <r>
      <t xml:space="preserve">  85-89</t>
    </r>
    <r>
      <rPr>
        <sz val="10"/>
        <rFont val="華康粗圓體"/>
        <family val="3"/>
        <charset val="136"/>
      </rPr>
      <t xml:space="preserve">歲  </t>
    </r>
    <r>
      <rPr>
        <sz val="10"/>
        <rFont val="Arial Narrow"/>
        <family val="2"/>
      </rPr>
      <t>85~89 Years</t>
    </r>
    <phoneticPr fontId="19" type="noConversion"/>
  </si>
  <si>
    <r>
      <t xml:space="preserve">  90-94</t>
    </r>
    <r>
      <rPr>
        <sz val="10"/>
        <rFont val="華康粗圓體"/>
        <family val="3"/>
        <charset val="136"/>
      </rPr>
      <t>歲</t>
    </r>
    <r>
      <rPr>
        <sz val="10"/>
        <rFont val="Arial Narrow"/>
        <family val="3"/>
      </rPr>
      <t xml:space="preserve">     </t>
    </r>
    <r>
      <rPr>
        <sz val="10"/>
        <rFont val="Arial Narrow"/>
        <family val="2"/>
      </rPr>
      <t>90~94 Years</t>
    </r>
    <phoneticPr fontId="19" type="noConversion"/>
  </si>
  <si>
    <r>
      <t xml:space="preserve">  95-99</t>
    </r>
    <r>
      <rPr>
        <sz val="10"/>
        <rFont val="華康粗圓體"/>
        <family val="3"/>
        <charset val="136"/>
      </rPr>
      <t>歲</t>
    </r>
    <r>
      <rPr>
        <sz val="10"/>
        <rFont val="Arial Narrow"/>
        <family val="3"/>
      </rPr>
      <t xml:space="preserve">     </t>
    </r>
    <r>
      <rPr>
        <sz val="10"/>
        <rFont val="Arial Narrow"/>
        <family val="2"/>
      </rPr>
      <t>95~99 Years</t>
    </r>
    <phoneticPr fontId="19" type="noConversion"/>
  </si>
  <si>
    <r>
      <t xml:space="preserve"> 100</t>
    </r>
    <r>
      <rPr>
        <sz val="10"/>
        <rFont val="華康粗圓體"/>
        <family val="3"/>
        <charset val="136"/>
      </rPr>
      <t>歲以上</t>
    </r>
    <r>
      <rPr>
        <sz val="10"/>
        <rFont val="Arial Narrow"/>
        <family val="3"/>
      </rPr>
      <t xml:space="preserve">    </t>
    </r>
    <r>
      <rPr>
        <sz val="10"/>
        <rFont val="Arial Narrow"/>
        <family val="2"/>
      </rPr>
      <t>Over 100 Years</t>
    </r>
    <phoneticPr fontId="19" type="noConversion"/>
  </si>
  <si>
    <r>
      <t>Note</t>
    </r>
    <r>
      <rPr>
        <sz val="10"/>
        <rFont val="微軟正黑體"/>
        <family val="2"/>
        <charset val="136"/>
      </rPr>
      <t>：</t>
    </r>
    <r>
      <rPr>
        <sz val="10"/>
        <rFont val="Arial Narrow"/>
        <family val="2"/>
      </rPr>
      <t>The same-sex marriage law went into effect on May 24, 2019. The figures of married and divorced couples</t>
    </r>
    <phoneticPr fontId="19" type="noConversion"/>
  </si>
  <si>
    <r>
      <t xml:space="preserve">              </t>
    </r>
    <r>
      <rPr>
        <sz val="10"/>
        <rFont val="華康粗圓體"/>
        <family val="3"/>
        <charset val="136"/>
      </rPr>
      <t>之婚姻狀況。</t>
    </r>
    <phoneticPr fontId="19" type="noConversion"/>
  </si>
  <si>
    <t xml:space="preserve">              included the same and different sex marital status.</t>
    <phoneticPr fontId="19" type="noConversion"/>
  </si>
  <si>
    <r>
      <rPr>
        <sz val="13"/>
        <rFont val="華康粗圓體"/>
        <family val="3"/>
        <charset val="136"/>
      </rPr>
      <t>表</t>
    </r>
    <r>
      <rPr>
        <sz val="13"/>
        <rFont val="Arial Narrow"/>
        <family val="2"/>
      </rPr>
      <t>2-8</t>
    </r>
    <r>
      <rPr>
        <sz val="13"/>
        <rFont val="華康粗圓體"/>
        <family val="3"/>
        <charset val="136"/>
      </rPr>
      <t>、現住人口之婚姻狀況－按區別分</t>
    </r>
    <phoneticPr fontId="19" type="noConversion"/>
  </si>
  <si>
    <t>Table 2-8. Marital Status of Resident Population by Districts</t>
    <phoneticPr fontId="19" type="noConversion"/>
  </si>
  <si>
    <r>
      <rPr>
        <sz val="10"/>
        <rFont val="華康粗圓體"/>
        <family val="3"/>
        <charset val="136"/>
      </rPr>
      <t>民國</t>
    </r>
    <r>
      <rPr>
        <sz val="10"/>
        <rFont val="Arial Narrow"/>
        <family val="2"/>
      </rPr>
      <t>109</t>
    </r>
    <r>
      <rPr>
        <sz val="10"/>
        <rFont val="華康粗圓體"/>
        <family val="3"/>
        <charset val="136"/>
      </rPr>
      <t>年底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End of 2020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</si>
  <si>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桃園區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Taoyuan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</si>
  <si>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中壢區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 xml:space="preserve">Zhongli District 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</si>
  <si>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大溪區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Daxi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</si>
  <si>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楊梅區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Yangmei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</si>
  <si>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蘆竹區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Luzhu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</si>
  <si>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大園區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Dayuan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</si>
  <si>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龜山區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Guishan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</si>
  <si>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八德區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 xml:space="preserve">Bade District 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</si>
  <si>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龍潭區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Longtan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</si>
  <si>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平鎮區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Pingzhen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</si>
  <si>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新屋區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 xml:space="preserve">Xinwu District 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</si>
  <si>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觀音區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Guanyin District</t>
    </r>
    <phoneticPr fontId="19" type="noConversion"/>
  </si>
  <si>
    <r>
      <rPr>
        <sz val="10"/>
        <rFont val="微軟正黑體"/>
        <family val="3"/>
        <charset val="136"/>
      </rPr>
      <t>　　</t>
    </r>
    <r>
      <rPr>
        <sz val="10"/>
        <rFont val="華康粗圓體"/>
        <family val="3"/>
        <charset val="136"/>
      </rPr>
      <t>復興區</t>
    </r>
    <r>
      <rPr>
        <sz val="10"/>
        <rFont val="Arial Narrow"/>
        <family val="3"/>
      </rPr>
      <t xml:space="preserve">  </t>
    </r>
    <r>
      <rPr>
        <sz val="10"/>
        <rFont val="Arial Narrow"/>
        <family val="2"/>
      </rPr>
      <t>Fuxing District</t>
    </r>
    <phoneticPr fontId="19" type="noConversion"/>
  </si>
  <si>
    <r>
      <rPr>
        <sz val="10"/>
        <rFont val="Arial Narrow"/>
        <family val="3"/>
      </rPr>
      <t xml:space="preserve">              </t>
    </r>
    <r>
      <rPr>
        <sz val="10"/>
        <rFont val="華康粗圓體"/>
        <family val="3"/>
        <charset val="136"/>
      </rPr>
      <t>之婚姻狀況。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</si>
</sst>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76" formatCode="_-* #,##0.00_-;\-* #,##0.00_-;_-* \-??_-;_-@_-"/>
    <numFmt numFmtId="177" formatCode="_-* #,##0_-;\-* #,##0_-;_-* \-_-;_-@_-"/>
    <numFmt numFmtId="178" formatCode="#,##0;[Red]#,##0"/>
    <numFmt numFmtId="179" formatCode="0_);[Red]\(0\)"/>
    <numFmt numFmtId="180" formatCode="_-* ##0_-;\-* #,##0\-;_-* \-_-;_-@_-"/>
    <numFmt numFmtId="181" formatCode="#,##0.0000"/>
    <numFmt numFmtId="182" formatCode="#,##0.0000;[Red]#,##0.0000"/>
    <numFmt numFmtId="183" formatCode="#,##0.00;[Red]#,##0.00"/>
    <numFmt numFmtId="184" formatCode="#,##0_);[Red]\(#,##0\)"/>
    <numFmt numFmtId="185" formatCode="#,##0.00_);[Red]\(#,##0.00\)"/>
    <numFmt numFmtId="186" formatCode="#,##0.00_ "/>
    <numFmt numFmtId="187" formatCode="_-* #,##0_-;\-* #,##0_-;_-* &quot;-&quot;??_-;_-@_-"/>
    <numFmt numFmtId="188" formatCode="0_ "/>
    <numFmt numFmtId="189" formatCode="_-* #,##0_-;\-* #,##0_-;_-* \-??_-;_-@_-"/>
    <numFmt numFmtId="190" formatCode="_(* #,##0_);_(* \(#,##0\);_(* \-??_);_(@_)"/>
  </numFmts>
  <fonts count="6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9"/>
      <name val="新細明體"/>
      <family val="1"/>
      <charset val="136"/>
    </font>
    <font>
      <sz val="9"/>
      <name val="Arial Narrow"/>
      <family val="2"/>
    </font>
    <font>
      <sz val="9"/>
      <name val="華康粗圓體"/>
      <family val="3"/>
      <charset val="136"/>
    </font>
    <font>
      <sz val="8.5"/>
      <name val="Arial Narrow"/>
      <family val="2"/>
    </font>
    <font>
      <sz val="8"/>
      <name val="Arial Narrow"/>
      <family val="2"/>
    </font>
    <font>
      <sz val="12"/>
      <name val="新細明體"/>
      <family val="1"/>
      <charset val="136"/>
    </font>
    <font>
      <sz val="10"/>
      <name val="Arial Narrow"/>
      <family val="2"/>
    </font>
    <font>
      <sz val="10"/>
      <name val="華康粗圓體"/>
      <family val="3"/>
      <charset val="136"/>
    </font>
    <font>
      <sz val="13"/>
      <name val="Arial Narrow"/>
      <family val="2"/>
    </font>
    <font>
      <sz val="13"/>
      <name val="華康粗圓體"/>
      <family val="3"/>
      <charset val="136"/>
    </font>
    <font>
      <b/>
      <sz val="13"/>
      <name val="Arial Narrow"/>
      <family val="2"/>
    </font>
    <font>
      <sz val="9"/>
      <color indexed="8"/>
      <name val="Arial Narrow"/>
      <family val="2"/>
    </font>
    <font>
      <sz val="12"/>
      <name val="Arial Narrow"/>
      <family val="2"/>
    </font>
    <font>
      <sz val="9"/>
      <name val="Times New Roman"/>
      <family val="1"/>
    </font>
    <font>
      <sz val="10"/>
      <name val="Arial Narrow"/>
      <family val="3"/>
      <charset val="136"/>
    </font>
    <font>
      <sz val="9"/>
      <name val="Arial Narrow"/>
      <family val="3"/>
      <charset val="136"/>
    </font>
    <font>
      <sz val="10"/>
      <name val="微軟正黑體"/>
      <family val="3"/>
      <charset val="136"/>
    </font>
    <font>
      <sz val="10"/>
      <name val="Arial Narrow"/>
      <family val="3"/>
    </font>
    <font>
      <sz val="10"/>
      <name val="微軟正黑體"/>
      <family val="2"/>
      <charset val="136"/>
    </font>
    <font>
      <sz val="13"/>
      <color indexed="8"/>
      <name val="Arial Narrow"/>
      <family val="2"/>
    </font>
    <font>
      <sz val="13"/>
      <color indexed="8"/>
      <name val="華康粗圓體"/>
      <family val="3"/>
      <charset val="136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華康粗圓體"/>
      <family val="3"/>
      <charset val="136"/>
    </font>
    <font>
      <sz val="10"/>
      <color indexed="8"/>
      <name val="Arial Narrow"/>
      <family val="3"/>
      <charset val="136"/>
    </font>
    <font>
      <sz val="9"/>
      <color indexed="8"/>
      <name val="華康粗圓體"/>
      <family val="3"/>
      <charset val="136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13"/>
      <color indexed="8"/>
      <name val="Arial Narrow"/>
      <family val="3"/>
      <charset val="136"/>
    </font>
    <font>
      <sz val="13"/>
      <color rgb="FF000000"/>
      <name val="Arial Narrow"/>
      <family val="2"/>
    </font>
    <font>
      <sz val="10"/>
      <color rgb="FF000000"/>
      <name val="華康粗圓體"/>
      <family val="3"/>
      <charset val="136"/>
    </font>
    <font>
      <sz val="13"/>
      <color rgb="FF000000"/>
      <name val="華康粗圓體"/>
      <family val="3"/>
      <charset val="136"/>
    </font>
    <font>
      <sz val="13"/>
      <name val="Arial Narrow"/>
      <family val="3"/>
      <charset val="136"/>
    </font>
    <font>
      <vertAlign val="superscript"/>
      <sz val="10"/>
      <name val="Arial Narrow"/>
      <family val="2"/>
    </font>
    <font>
      <b/>
      <sz val="10"/>
      <name val="Arial Narrow"/>
      <family val="2"/>
    </font>
    <font>
      <b/>
      <sz val="10"/>
      <name val="華康粗圓體"/>
      <family val="3"/>
      <charset val="136"/>
    </font>
    <font>
      <b/>
      <sz val="15"/>
      <name val="Arial Narrow"/>
      <family val="2"/>
    </font>
    <font>
      <sz val="10"/>
      <color theme="0"/>
      <name val="Arial Narrow"/>
      <family val="2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7.5"/>
      <name val="Arial Narrow"/>
      <family val="2"/>
    </font>
    <font>
      <sz val="9.4"/>
      <name val="Arial Narrow"/>
      <family val="2"/>
    </font>
    <font>
      <sz val="9.4"/>
      <name val="華康粗圓體"/>
      <family val="3"/>
      <charset val="136"/>
    </font>
    <font>
      <sz val="12"/>
      <name val="華康粗圓體"/>
      <family val="3"/>
      <charset val="136"/>
    </font>
    <font>
      <sz val="9"/>
      <name val="Arial Narrow"/>
      <family val="3"/>
    </font>
    <font>
      <sz val="9"/>
      <color theme="0"/>
      <name val="華康粗圓體"/>
      <family val="3"/>
      <charset val="136"/>
    </font>
    <font>
      <sz val="9"/>
      <color theme="0"/>
      <name val="Arial Narrow"/>
      <family val="2"/>
    </font>
    <font>
      <sz val="12"/>
      <color theme="1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0000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auto="1"/>
      </right>
      <top style="medium">
        <color indexed="8"/>
      </top>
      <bottom/>
      <diagonal/>
    </border>
    <border>
      <left style="medium">
        <color indexed="8"/>
      </left>
      <right style="thin">
        <color auto="1"/>
      </right>
      <top/>
      <bottom/>
      <diagonal/>
    </border>
    <border>
      <left style="medium">
        <color indexed="8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</borders>
  <cellStyleXfs count="18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>
      <alignment vertical="center"/>
    </xf>
    <xf numFmtId="0" fontId="24" fillId="0" borderId="0"/>
    <xf numFmtId="0" fontId="2" fillId="0" borderId="0">
      <alignment vertical="center"/>
    </xf>
    <xf numFmtId="0" fontId="2" fillId="0" borderId="0">
      <alignment vertical="center"/>
    </xf>
    <xf numFmtId="0" fontId="2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24" fillId="0" borderId="0" applyFill="0" applyBorder="0" applyAlignment="0" applyProtection="0"/>
    <xf numFmtId="176" fontId="24" fillId="0" borderId="0" applyFill="0" applyBorder="0" applyAlignment="0" applyProtection="0"/>
    <xf numFmtId="177" fontId="24" fillId="0" borderId="0" applyFill="0" applyBorder="0" applyAlignment="0" applyProtection="0"/>
    <xf numFmtId="177" fontId="24" fillId="0" borderId="0" applyFill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3" fillId="17" borderId="2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24" fillId="18" borderId="4" applyNumberFormat="0" applyAlignment="0" applyProtection="0"/>
    <xf numFmtId="0" fontId="24" fillId="18" borderId="4" applyNumberFormat="0" applyAlignment="0" applyProtection="0"/>
    <xf numFmtId="0" fontId="24" fillId="18" borderId="4" applyNumberFormat="0" applyAlignment="0" applyProtection="0"/>
    <xf numFmtId="0" fontId="24" fillId="18" borderId="4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2" fillId="23" borderId="9" applyNumberFormat="0" applyAlignment="0" applyProtection="0"/>
    <xf numFmtId="0" fontId="12" fillId="23" borderId="9" applyNumberFormat="0" applyAlignment="0" applyProtection="0"/>
    <xf numFmtId="0" fontId="12" fillId="23" borderId="9" applyNumberFormat="0" applyAlignment="0" applyProtection="0"/>
    <xf numFmtId="0" fontId="12" fillId="23" borderId="9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>
      <alignment vertical="center"/>
    </xf>
    <xf numFmtId="0" fontId="32" fillId="0" borderId="0"/>
    <xf numFmtId="41" fontId="1" fillId="0" borderId="0" applyFont="0" applyFill="0" applyBorder="0" applyAlignment="0" applyProtection="0">
      <alignment vertical="center"/>
    </xf>
    <xf numFmtId="0" fontId="68" fillId="0" borderId="0" applyFill="0" applyBorder="0" applyProtection="0">
      <alignment vertical="center"/>
    </xf>
  </cellStyleXfs>
  <cellXfs count="973">
    <xf numFmtId="0" fontId="0" fillId="0" borderId="0" xfId="0"/>
    <xf numFmtId="3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justify" vertical="center"/>
    </xf>
    <xf numFmtId="3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justify" vertical="center"/>
      <protection locked="0"/>
    </xf>
    <xf numFmtId="3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3" fontId="20" fillId="0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justify" vertical="center"/>
    </xf>
    <xf numFmtId="3" fontId="25" fillId="0" borderId="0" xfId="0" applyNumberFormat="1" applyFont="1" applyFill="1" applyAlignment="1">
      <alignment horizontal="justify" vertical="center"/>
    </xf>
    <xf numFmtId="4" fontId="25" fillId="0" borderId="0" xfId="0" applyNumberFormat="1" applyFont="1" applyFill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25" fillId="0" borderId="21" xfId="0" applyFont="1" applyFill="1" applyBorder="1" applyAlignment="1">
      <alignment horizontal="center" vertical="center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 wrapText="1"/>
    </xf>
    <xf numFmtId="178" fontId="25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5" fillId="0" borderId="0" xfId="0" applyFont="1" applyFill="1" applyAlignment="1">
      <alignment horizontal="left" vertical="center"/>
    </xf>
    <xf numFmtId="3" fontId="25" fillId="0" borderId="0" xfId="0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28" xfId="0" applyNumberFormat="1" applyFont="1" applyFill="1" applyBorder="1" applyAlignment="1">
      <alignment horizontal="center" vertical="center"/>
    </xf>
    <xf numFmtId="41" fontId="25" fillId="0" borderId="0" xfId="0" applyNumberFormat="1" applyFont="1" applyFill="1" applyBorder="1" applyAlignment="1">
      <alignment horizontal="right" vertical="center"/>
    </xf>
    <xf numFmtId="41" fontId="25" fillId="0" borderId="0" xfId="83" applyNumberFormat="1" applyFont="1" applyFill="1" applyBorder="1" applyAlignment="1" applyProtection="1">
      <alignment horizontal="right" vertical="center"/>
    </xf>
    <xf numFmtId="3" fontId="25" fillId="0" borderId="32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0" xfId="0" applyFont="1" applyFill="1"/>
    <xf numFmtId="178" fontId="25" fillId="0" borderId="0" xfId="0" applyNumberFormat="1" applyFont="1" applyFill="1" applyBorder="1" applyAlignment="1" applyProtection="1">
      <alignment horizontal="right" vertical="center"/>
    </xf>
    <xf numFmtId="178" fontId="25" fillId="0" borderId="30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3" fontId="20" fillId="0" borderId="0" xfId="0" applyNumberFormat="1" applyFont="1" applyFill="1" applyAlignment="1" applyProtection="1">
      <alignment vertical="center"/>
      <protection locked="0"/>
    </xf>
    <xf numFmtId="3" fontId="20" fillId="0" borderId="13" xfId="0" applyNumberFormat="1" applyFont="1" applyFill="1" applyBorder="1" applyAlignment="1" applyProtection="1">
      <alignment horizontal="center" vertical="center"/>
      <protection locked="0"/>
    </xf>
    <xf numFmtId="3" fontId="20" fillId="0" borderId="27" xfId="0" applyNumberFormat="1" applyFont="1" applyFill="1" applyBorder="1" applyAlignment="1" applyProtection="1">
      <alignment wrapText="1"/>
      <protection locked="0"/>
    </xf>
    <xf numFmtId="3" fontId="20" fillId="0" borderId="23" xfId="0" applyNumberFormat="1" applyFont="1" applyFill="1" applyBorder="1" applyAlignment="1" applyProtection="1">
      <alignment horizontal="center"/>
      <protection locked="0"/>
    </xf>
    <xf numFmtId="0" fontId="20" fillId="0" borderId="30" xfId="0" applyFont="1" applyFill="1" applyBorder="1" applyAlignment="1">
      <alignment wrapText="1"/>
    </xf>
    <xf numFmtId="3" fontId="20" fillId="0" borderId="27" xfId="0" applyNumberFormat="1" applyFont="1" applyFill="1" applyBorder="1" applyAlignment="1" applyProtection="1">
      <alignment vertical="center" wrapText="1"/>
      <protection locked="0"/>
    </xf>
    <xf numFmtId="0" fontId="25" fillId="0" borderId="3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30" fillId="0" borderId="0" xfId="0" applyFont="1" applyFill="1" applyAlignment="1">
      <alignment vertical="center"/>
    </xf>
    <xf numFmtId="0" fontId="31" fillId="0" borderId="0" xfId="0" applyFont="1"/>
    <xf numFmtId="178" fontId="25" fillId="0" borderId="4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 vertical="center"/>
    </xf>
    <xf numFmtId="0" fontId="25" fillId="0" borderId="54" xfId="0" applyFont="1" applyFill="1" applyBorder="1" applyAlignment="1">
      <alignment horizontal="justify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3" fontId="25" fillId="0" borderId="45" xfId="0" applyNumberFormat="1" applyFont="1" applyFill="1" applyBorder="1" applyAlignment="1">
      <alignment horizontal="center" vertical="center" wrapText="1"/>
    </xf>
    <xf numFmtId="3" fontId="25" fillId="0" borderId="54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3" fontId="25" fillId="0" borderId="36" xfId="0" applyNumberFormat="1" applyFont="1" applyFill="1" applyBorder="1" applyAlignment="1">
      <alignment horizontal="center" vertical="center"/>
    </xf>
    <xf numFmtId="3" fontId="25" fillId="0" borderId="15" xfId="0" applyNumberFormat="1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center" vertical="center"/>
    </xf>
    <xf numFmtId="3" fontId="25" fillId="0" borderId="54" xfId="0" applyNumberFormat="1" applyFont="1" applyFill="1" applyBorder="1" applyAlignment="1">
      <alignment vertical="center"/>
    </xf>
    <xf numFmtId="3" fontId="25" fillId="0" borderId="54" xfId="0" applyNumberFormat="1" applyFont="1" applyFill="1" applyBorder="1" applyAlignment="1">
      <alignment horizontal="right" vertical="center"/>
    </xf>
    <xf numFmtId="0" fontId="25" fillId="0" borderId="53" xfId="0" applyFont="1" applyFill="1" applyBorder="1" applyAlignment="1">
      <alignment horizontal="center" vertical="center" wrapText="1"/>
    </xf>
    <xf numFmtId="178" fontId="25" fillId="0" borderId="10" xfId="0" applyNumberFormat="1" applyFont="1" applyFill="1" applyBorder="1" applyAlignment="1">
      <alignment horizontal="right" vertical="center"/>
    </xf>
    <xf numFmtId="0" fontId="25" fillId="0" borderId="54" xfId="0" applyFont="1" applyFill="1" applyBorder="1" applyAlignment="1">
      <alignment horizontal="right" vertical="center"/>
    </xf>
    <xf numFmtId="3" fontId="25" fillId="0" borderId="13" xfId="0" applyNumberFormat="1" applyFont="1" applyFill="1" applyBorder="1" applyAlignment="1">
      <alignment horizontal="center" vertical="center"/>
    </xf>
    <xf numFmtId="177" fontId="25" fillId="0" borderId="45" xfId="83" applyFont="1" applyFill="1" applyBorder="1" applyAlignment="1" applyProtection="1">
      <alignment horizontal="center" vertical="center" wrapText="1"/>
    </xf>
    <xf numFmtId="177" fontId="25" fillId="0" borderId="44" xfId="83" applyFont="1" applyFill="1" applyBorder="1" applyAlignment="1" applyProtection="1">
      <alignment horizontal="center" vertical="center" wrapText="1"/>
    </xf>
    <xf numFmtId="177" fontId="25" fillId="0" borderId="14" xfId="83" applyFont="1" applyFill="1" applyBorder="1" applyAlignment="1" applyProtection="1">
      <alignment horizontal="center" vertical="center" wrapText="1"/>
    </xf>
    <xf numFmtId="0" fontId="25" fillId="0" borderId="30" xfId="0" applyNumberFormat="1" applyFont="1" applyFill="1" applyBorder="1" applyAlignment="1" applyProtection="1">
      <alignment horizontal="left" vertical="center" wrapText="1"/>
    </xf>
    <xf numFmtId="0" fontId="25" fillId="0" borderId="21" xfId="0" applyNumberFormat="1" applyFont="1" applyFill="1" applyBorder="1" applyAlignment="1" applyProtection="1">
      <alignment horizontal="left" vertical="center" wrapText="1"/>
    </xf>
    <xf numFmtId="0" fontId="25" fillId="0" borderId="11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 applyProtection="1">
      <alignment horizontal="left" vertical="center" wrapText="1"/>
    </xf>
    <xf numFmtId="177" fontId="25" fillId="0" borderId="30" xfId="81" applyNumberFormat="1" applyFont="1" applyFill="1" applyBorder="1" applyAlignment="1" applyProtection="1">
      <alignment horizontal="right" vertical="center"/>
    </xf>
    <xf numFmtId="177" fontId="25" fillId="0" borderId="0" xfId="81" applyNumberFormat="1" applyFont="1" applyFill="1" applyBorder="1" applyAlignment="1" applyProtection="1">
      <alignment horizontal="right" vertical="center"/>
    </xf>
    <xf numFmtId="177" fontId="25" fillId="0" borderId="0" xfId="0" applyNumberFormat="1" applyFont="1" applyFill="1" applyAlignment="1">
      <alignment vertical="center"/>
    </xf>
    <xf numFmtId="178" fontId="25" fillId="0" borderId="0" xfId="81" applyNumberFormat="1" applyFont="1" applyFill="1" applyBorder="1" applyAlignment="1" applyProtection="1">
      <alignment horizontal="right" vertical="center"/>
    </xf>
    <xf numFmtId="177" fontId="25" fillId="0" borderId="0" xfId="0" applyNumberFormat="1" applyFont="1" applyFill="1" applyBorder="1" applyAlignment="1">
      <alignment horizontal="right" vertical="center"/>
    </xf>
    <xf numFmtId="0" fontId="25" fillId="0" borderId="59" xfId="0" applyNumberFormat="1" applyFont="1" applyFill="1" applyBorder="1" applyAlignment="1" applyProtection="1">
      <alignment horizontal="left" vertical="center" wrapText="1"/>
    </xf>
    <xf numFmtId="177" fontId="25" fillId="0" borderId="60" xfId="81" applyNumberFormat="1" applyFont="1" applyFill="1" applyBorder="1" applyAlignment="1" applyProtection="1">
      <alignment horizontal="right" vertical="center"/>
    </xf>
    <xf numFmtId="177" fontId="25" fillId="0" borderId="40" xfId="81" applyNumberFormat="1" applyFont="1" applyFill="1" applyBorder="1" applyAlignment="1" applyProtection="1">
      <alignment horizontal="right" vertical="center"/>
    </xf>
    <xf numFmtId="0" fontId="25" fillId="0" borderId="40" xfId="0" applyFont="1" applyFill="1" applyBorder="1" applyAlignment="1">
      <alignment vertical="center"/>
    </xf>
    <xf numFmtId="177" fontId="25" fillId="0" borderId="40" xfId="0" applyNumberFormat="1" applyFont="1" applyFill="1" applyBorder="1" applyAlignment="1">
      <alignment vertical="center"/>
    </xf>
    <xf numFmtId="0" fontId="25" fillId="0" borderId="61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3" fontId="25" fillId="0" borderId="62" xfId="0" applyNumberFormat="1" applyFont="1" applyFill="1" applyBorder="1" applyAlignment="1">
      <alignment horizontal="center" vertical="center" wrapText="1"/>
    </xf>
    <xf numFmtId="177" fontId="25" fillId="0" borderId="62" xfId="83" applyFont="1" applyFill="1" applyBorder="1" applyAlignment="1" applyProtection="1">
      <alignment horizontal="center" vertical="center" wrapText="1"/>
    </xf>
    <xf numFmtId="177" fontId="25" fillId="0" borderId="63" xfId="83" applyFont="1" applyFill="1" applyBorder="1" applyAlignment="1" applyProtection="1">
      <alignment horizontal="center" vertical="center" wrapText="1"/>
    </xf>
    <xf numFmtId="177" fontId="25" fillId="0" borderId="64" xfId="83" applyFont="1" applyFill="1" applyBorder="1" applyAlignment="1" applyProtection="1">
      <alignment horizontal="center" vertical="center" wrapText="1"/>
    </xf>
    <xf numFmtId="0" fontId="25" fillId="0" borderId="65" xfId="0" applyNumberFormat="1" applyFont="1" applyFill="1" applyBorder="1" applyAlignment="1" applyProtection="1">
      <alignment horizontal="left" vertical="center" wrapText="1"/>
    </xf>
    <xf numFmtId="177" fontId="25" fillId="0" borderId="43" xfId="81" applyNumberFormat="1" applyFont="1" applyFill="1" applyBorder="1" applyAlignment="1" applyProtection="1">
      <alignment horizontal="right" vertical="center"/>
    </xf>
    <xf numFmtId="178" fontId="25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5" fillId="0" borderId="0" xfId="0" applyFont="1" applyFill="1" applyBorder="1" applyAlignment="1">
      <alignment horizontal="justify" vertical="center"/>
    </xf>
    <xf numFmtId="0" fontId="25" fillId="25" borderId="0" xfId="0" applyFont="1" applyFill="1" applyAlignment="1">
      <alignment horizontal="justify" vertical="center"/>
    </xf>
    <xf numFmtId="0" fontId="38" fillId="25" borderId="0" xfId="0" applyNumberFormat="1" applyFont="1" applyFill="1" applyAlignment="1">
      <alignment vertical="center"/>
    </xf>
    <xf numFmtId="0" fontId="40" fillId="0" borderId="0" xfId="0" applyNumberFormat="1" applyFont="1" applyFill="1" applyBorder="1" applyAlignment="1">
      <alignment horizontal="left" vertical="center"/>
    </xf>
    <xf numFmtId="0" fontId="40" fillId="0" borderId="54" xfId="0" applyNumberFormat="1" applyFont="1" applyFill="1" applyBorder="1" applyAlignment="1" applyProtection="1">
      <alignment horizontal="right" vertical="center"/>
    </xf>
    <xf numFmtId="0" fontId="41" fillId="0" borderId="54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right" vertical="center"/>
    </xf>
    <xf numFmtId="0" fontId="40" fillId="0" borderId="0" xfId="0" applyNumberFormat="1" applyFont="1" applyFill="1" applyAlignment="1">
      <alignment vertical="center"/>
    </xf>
    <xf numFmtId="0" fontId="40" fillId="25" borderId="0" xfId="0" applyNumberFormat="1" applyFont="1" applyFill="1" applyAlignment="1">
      <alignment vertical="center"/>
    </xf>
    <xf numFmtId="0" fontId="25" fillId="0" borderId="20" xfId="0" applyFont="1" applyFill="1" applyBorder="1" applyAlignment="1" applyProtection="1">
      <alignment horizontal="left" vertical="center"/>
      <protection locked="0"/>
    </xf>
    <xf numFmtId="0" fontId="25" fillId="0" borderId="66" xfId="0" applyFont="1" applyFill="1" applyBorder="1" applyAlignment="1" applyProtection="1">
      <alignment horizontal="left" vertical="center"/>
      <protection locked="0"/>
    </xf>
    <xf numFmtId="0" fontId="25" fillId="0" borderId="34" xfId="0" applyFont="1" applyFill="1" applyBorder="1" applyAlignment="1" applyProtection="1">
      <alignment horizontal="center" vertical="center"/>
      <protection locked="0"/>
    </xf>
    <xf numFmtId="3" fontId="25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25" fillId="25" borderId="0" xfId="0" applyNumberFormat="1" applyFont="1" applyFill="1" applyAlignment="1" applyProtection="1">
      <alignment vertical="center"/>
      <protection locked="0"/>
    </xf>
    <xf numFmtId="0" fontId="25" fillId="25" borderId="0" xfId="0" applyFont="1" applyFill="1" applyAlignment="1">
      <alignment vertical="center"/>
    </xf>
    <xf numFmtId="0" fontId="25" fillId="0" borderId="16" xfId="0" applyFont="1" applyFill="1" applyBorder="1" applyAlignment="1" applyProtection="1">
      <alignment horizontal="left" vertical="center"/>
      <protection locked="0"/>
    </xf>
    <xf numFmtId="0" fontId="25" fillId="0" borderId="67" xfId="0" applyFont="1" applyFill="1" applyBorder="1" applyAlignment="1" applyProtection="1">
      <alignment horizontal="left" vertical="center"/>
      <protection locked="0"/>
    </xf>
    <xf numFmtId="0" fontId="25" fillId="0" borderId="19" xfId="0" applyFont="1" applyFill="1" applyBorder="1" applyAlignment="1" applyProtection="1">
      <alignment horizontal="center" vertical="center"/>
      <protection locked="0"/>
    </xf>
    <xf numFmtId="3" fontId="25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Fill="1" applyBorder="1" applyAlignment="1" applyProtection="1">
      <alignment wrapText="1"/>
      <protection locked="0"/>
    </xf>
    <xf numFmtId="0" fontId="25" fillId="0" borderId="27" xfId="0" applyFont="1" applyFill="1" applyBorder="1" applyAlignment="1" applyProtection="1">
      <alignment horizontal="center" vertical="center"/>
      <protection locked="0"/>
    </xf>
    <xf numFmtId="3" fontId="25" fillId="0" borderId="24" xfId="0" applyNumberFormat="1" applyFont="1" applyFill="1" applyBorder="1" applyAlignment="1" applyProtection="1">
      <alignment horizontal="center" vertical="center"/>
      <protection locked="0"/>
    </xf>
    <xf numFmtId="3" fontId="25" fillId="0" borderId="23" xfId="0" applyNumberFormat="1" applyFont="1" applyFill="1" applyBorder="1" applyAlignment="1" applyProtection="1">
      <alignment horizontal="center" vertical="center"/>
      <protection locked="0"/>
    </xf>
    <xf numFmtId="3" fontId="26" fillId="0" borderId="23" xfId="0" applyNumberFormat="1" applyFont="1" applyFill="1" applyBorder="1" applyAlignment="1" applyProtection="1">
      <alignment horizontal="center" vertical="center"/>
      <protection locked="0"/>
    </xf>
    <xf numFmtId="3" fontId="26" fillId="0" borderId="33" xfId="0" applyNumberFormat="1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Fill="1" applyBorder="1" applyAlignment="1" applyProtection="1">
      <alignment horizontal="center" wrapText="1"/>
      <protection locked="0"/>
    </xf>
    <xf numFmtId="3" fontId="25" fillId="0" borderId="21" xfId="0" applyNumberFormat="1" applyFont="1" applyFill="1" applyBorder="1" applyAlignment="1" applyProtection="1">
      <alignment horizontal="center" vertical="center"/>
      <protection locked="0"/>
    </xf>
    <xf numFmtId="3" fontId="25" fillId="0" borderId="27" xfId="0" applyNumberFormat="1" applyFont="1" applyFill="1" applyBorder="1" applyAlignment="1" applyProtection="1">
      <alignment horizontal="center" vertical="center"/>
      <protection locked="0"/>
    </xf>
    <xf numFmtId="3" fontId="25" fillId="0" borderId="30" xfId="0" applyNumberFormat="1" applyFont="1" applyFill="1" applyBorder="1" applyAlignment="1" applyProtection="1">
      <alignment horizontal="center" vertical="center"/>
      <protection locked="0"/>
    </xf>
    <xf numFmtId="0" fontId="25" fillId="0" borderId="61" xfId="0" applyFont="1" applyFill="1" applyBorder="1" applyAlignment="1" applyProtection="1">
      <alignment horizontal="justify" vertical="center"/>
      <protection locked="0"/>
    </xf>
    <xf numFmtId="0" fontId="25" fillId="0" borderId="54" xfId="0" applyFont="1" applyFill="1" applyBorder="1" applyAlignment="1" applyProtection="1">
      <alignment horizontal="justify" vertical="center"/>
      <protection locked="0"/>
    </xf>
    <xf numFmtId="0" fontId="25" fillId="0" borderId="63" xfId="0" applyFont="1" applyFill="1" applyBorder="1" applyAlignment="1" applyProtection="1">
      <alignment wrapText="1"/>
      <protection locked="0"/>
    </xf>
    <xf numFmtId="0" fontId="25" fillId="0" borderId="63" xfId="0" applyFont="1" applyFill="1" applyBorder="1" applyAlignment="1" applyProtection="1">
      <alignment horizontal="center" vertical="center"/>
      <protection locked="0"/>
    </xf>
    <xf numFmtId="3" fontId="25" fillId="0" borderId="42" xfId="0" applyNumberFormat="1" applyFont="1" applyFill="1" applyBorder="1" applyAlignment="1" applyProtection="1">
      <alignment horizontal="center" vertical="center"/>
      <protection locked="0"/>
    </xf>
    <xf numFmtId="3" fontId="25" fillId="0" borderId="70" xfId="0" applyNumberFormat="1" applyFont="1" applyFill="1" applyBorder="1" applyAlignment="1" applyProtection="1">
      <alignment horizontal="center" vertical="center"/>
      <protection locked="0"/>
    </xf>
    <xf numFmtId="3" fontId="25" fillId="0" borderId="62" xfId="0" applyNumberFormat="1" applyFont="1" applyFill="1" applyBorder="1" applyAlignment="1" applyProtection="1">
      <alignment horizontal="center" vertical="center"/>
      <protection locked="0"/>
    </xf>
    <xf numFmtId="3" fontId="25" fillId="0" borderId="63" xfId="0" applyNumberFormat="1" applyFont="1" applyFill="1" applyBorder="1" applyAlignment="1" applyProtection="1">
      <alignment horizontal="center" vertical="center"/>
      <protection locked="0"/>
    </xf>
    <xf numFmtId="3" fontId="25" fillId="0" borderId="64" xfId="0" applyNumberFormat="1" applyFont="1" applyFill="1" applyBorder="1" applyAlignment="1" applyProtection="1">
      <alignment horizontal="center" vertical="center"/>
      <protection locked="0"/>
    </xf>
    <xf numFmtId="0" fontId="25" fillId="0" borderId="34" xfId="0" applyNumberFormat="1" applyFont="1" applyFill="1" applyBorder="1" applyAlignment="1" applyProtection="1">
      <alignment horizontal="left" vertical="center" wrapText="1"/>
    </xf>
    <xf numFmtId="177" fontId="25" fillId="0" borderId="13" xfId="0" applyNumberFormat="1" applyFont="1" applyFill="1" applyBorder="1" applyAlignment="1" applyProtection="1">
      <alignment horizontal="right" vertical="center"/>
    </xf>
    <xf numFmtId="177" fontId="25" fillId="0" borderId="11" xfId="0" applyNumberFormat="1" applyFont="1" applyFill="1" applyBorder="1" applyAlignment="1" applyProtection="1">
      <alignment horizontal="right" vertical="center"/>
    </xf>
    <xf numFmtId="177" fontId="25" fillId="0" borderId="11" xfId="0" applyNumberFormat="1" applyFont="1" applyFill="1" applyBorder="1" applyAlignment="1">
      <alignment vertical="center"/>
    </xf>
    <xf numFmtId="0" fontId="25" fillId="0" borderId="19" xfId="0" applyNumberFormat="1" applyFont="1" applyFill="1" applyBorder="1" applyAlignment="1" applyProtection="1">
      <alignment horizontal="left" vertical="center" wrapText="1"/>
    </xf>
    <xf numFmtId="177" fontId="25" fillId="0" borderId="30" xfId="0" applyNumberFormat="1" applyFont="1" applyFill="1" applyBorder="1" applyAlignment="1" applyProtection="1">
      <alignment horizontal="right" vertical="center"/>
    </xf>
    <xf numFmtId="177" fontId="25" fillId="0" borderId="0" xfId="0" applyNumberFormat="1" applyFont="1" applyFill="1" applyBorder="1" applyAlignment="1" applyProtection="1">
      <alignment horizontal="right" vertical="center"/>
    </xf>
    <xf numFmtId="177" fontId="25" fillId="0" borderId="0" xfId="0" applyNumberFormat="1" applyFont="1" applyFill="1" applyBorder="1" applyAlignment="1">
      <alignment vertical="center"/>
    </xf>
    <xf numFmtId="177" fontId="25" fillId="0" borderId="30" xfId="0" applyNumberFormat="1" applyFont="1" applyFill="1" applyBorder="1" applyAlignment="1" applyProtection="1">
      <alignment horizontal="right" vertical="center"/>
      <protection locked="0"/>
    </xf>
    <xf numFmtId="177" fontId="25" fillId="0" borderId="0" xfId="0" applyNumberFormat="1" applyFont="1" applyFill="1" applyBorder="1" applyAlignment="1" applyProtection="1">
      <alignment horizontal="right" vertical="center"/>
      <protection locked="0"/>
    </xf>
    <xf numFmtId="0" fontId="25" fillId="26" borderId="0" xfId="0" applyFont="1" applyFill="1" applyAlignment="1">
      <alignment vertical="center"/>
    </xf>
    <xf numFmtId="0" fontId="25" fillId="27" borderId="0" xfId="0" applyFont="1" applyFill="1" applyAlignment="1">
      <alignment vertical="center"/>
    </xf>
    <xf numFmtId="0" fontId="25" fillId="28" borderId="0" xfId="0" applyFont="1" applyFill="1" applyAlignment="1">
      <alignment vertical="center"/>
    </xf>
    <xf numFmtId="0" fontId="25" fillId="29" borderId="0" xfId="0" applyFont="1" applyFill="1" applyAlignment="1">
      <alignment vertical="center"/>
    </xf>
    <xf numFmtId="0" fontId="25" fillId="30" borderId="0" xfId="0" applyFont="1" applyFill="1" applyAlignment="1">
      <alignment vertical="center"/>
    </xf>
    <xf numFmtId="0" fontId="25" fillId="0" borderId="69" xfId="0" applyNumberFormat="1" applyFont="1" applyFill="1" applyBorder="1" applyAlignment="1" applyProtection="1">
      <alignment horizontal="left" vertical="center" wrapText="1"/>
    </xf>
    <xf numFmtId="177" fontId="25" fillId="0" borderId="64" xfId="0" applyNumberFormat="1" applyFont="1" applyFill="1" applyBorder="1" applyAlignment="1" applyProtection="1">
      <alignment horizontal="right" vertical="center"/>
      <protection locked="0"/>
    </xf>
    <xf numFmtId="177" fontId="25" fillId="0" borderId="54" xfId="0" applyNumberFormat="1" applyFont="1" applyFill="1" applyBorder="1" applyAlignment="1" applyProtection="1">
      <alignment horizontal="right" vertical="center"/>
      <protection locked="0"/>
    </xf>
    <xf numFmtId="0" fontId="25" fillId="31" borderId="0" xfId="0" applyFont="1" applyFill="1" applyAlignment="1">
      <alignment vertical="center"/>
    </xf>
    <xf numFmtId="0" fontId="40" fillId="0" borderId="0" xfId="0" applyNumberFormat="1" applyFont="1" applyFill="1" applyAlignment="1" applyProtection="1">
      <alignment vertical="center"/>
    </xf>
    <xf numFmtId="0" fontId="25" fillId="0" borderId="0" xfId="0" applyNumberFormat="1" applyFont="1" applyFill="1" applyAlignment="1">
      <alignment vertical="center"/>
    </xf>
    <xf numFmtId="0" fontId="40" fillId="25" borderId="0" xfId="0" applyFont="1" applyFill="1" applyAlignment="1">
      <alignment vertical="center"/>
    </xf>
    <xf numFmtId="178" fontId="40" fillId="25" borderId="0" xfId="0" applyNumberFormat="1" applyFont="1" applyFill="1" applyAlignment="1">
      <alignment vertical="center"/>
    </xf>
    <xf numFmtId="0" fontId="38" fillId="0" borderId="0" xfId="0" applyNumberFormat="1" applyFont="1" applyFill="1" applyAlignment="1">
      <alignment vertical="center"/>
    </xf>
    <xf numFmtId="0" fontId="41" fillId="0" borderId="0" xfId="0" applyNumberFormat="1" applyFont="1" applyFill="1" applyBorder="1" applyAlignment="1">
      <alignment vertical="center"/>
    </xf>
    <xf numFmtId="0" fontId="40" fillId="0" borderId="0" xfId="0" applyNumberFormat="1" applyFont="1" applyFill="1" applyBorder="1" applyAlignment="1">
      <alignment vertical="center"/>
    </xf>
    <xf numFmtId="0" fontId="40" fillId="0" borderId="0" xfId="83" applyNumberFormat="1" applyFont="1" applyFill="1" applyBorder="1" applyAlignment="1" applyProtection="1">
      <alignment horizontal="center" vertical="center"/>
    </xf>
    <xf numFmtId="3" fontId="25" fillId="0" borderId="33" xfId="0" applyNumberFormat="1" applyFont="1" applyFill="1" applyBorder="1" applyAlignment="1" applyProtection="1">
      <alignment vertical="center"/>
      <protection locked="0"/>
    </xf>
    <xf numFmtId="178" fontId="25" fillId="0" borderId="0" xfId="0" applyNumberFormat="1" applyFont="1" applyFill="1" applyAlignment="1" applyProtection="1">
      <alignment vertical="center"/>
      <protection locked="0"/>
    </xf>
    <xf numFmtId="3" fontId="25" fillId="0" borderId="33" xfId="0" applyNumberFormat="1" applyFont="1" applyFill="1" applyBorder="1" applyAlignment="1" applyProtection="1">
      <alignment vertical="center" wrapText="1"/>
      <protection locked="0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67" xfId="0" applyFont="1" applyFill="1" applyBorder="1" applyAlignment="1" applyProtection="1">
      <alignment horizontal="center" vertical="center" wrapText="1"/>
      <protection locked="0"/>
    </xf>
    <xf numFmtId="3" fontId="25" fillId="0" borderId="30" xfId="0" applyNumberFormat="1" applyFont="1" applyFill="1" applyBorder="1" applyAlignment="1" applyProtection="1">
      <alignment vertical="center"/>
      <protection locked="0"/>
    </xf>
    <xf numFmtId="3" fontId="25" fillId="0" borderId="30" xfId="0" applyNumberFormat="1" applyFont="1" applyFill="1" applyBorder="1" applyAlignment="1" applyProtection="1">
      <alignment vertical="top" wrapText="1"/>
      <protection locked="0"/>
    </xf>
    <xf numFmtId="3" fontId="25" fillId="0" borderId="21" xfId="0" applyNumberFormat="1" applyFont="1" applyFill="1" applyBorder="1" applyAlignment="1" applyProtection="1">
      <alignment horizontal="center"/>
      <protection locked="0"/>
    </xf>
    <xf numFmtId="3" fontId="25" fillId="0" borderId="27" xfId="0" applyNumberFormat="1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center" vertical="center"/>
      <protection locked="0"/>
    </xf>
    <xf numFmtId="3" fontId="25" fillId="0" borderId="70" xfId="0" applyNumberFormat="1" applyFont="1" applyFill="1" applyBorder="1" applyAlignment="1" applyProtection="1">
      <alignment horizontal="center"/>
      <protection locked="0"/>
    </xf>
    <xf numFmtId="3" fontId="25" fillId="0" borderId="73" xfId="0" applyNumberFormat="1" applyFont="1" applyFill="1" applyBorder="1" applyAlignment="1" applyProtection="1">
      <alignment horizontal="center"/>
      <protection locked="0"/>
    </xf>
    <xf numFmtId="3" fontId="25" fillId="0" borderId="63" xfId="0" applyNumberFormat="1" applyFont="1" applyFill="1" applyBorder="1" applyAlignment="1" applyProtection="1">
      <alignment horizontal="center"/>
      <protection locked="0"/>
    </xf>
    <xf numFmtId="3" fontId="25" fillId="0" borderId="64" xfId="0" applyNumberFormat="1" applyFont="1" applyFill="1" applyBorder="1" applyAlignment="1" applyProtection="1">
      <alignment horizontal="center" wrapText="1"/>
      <protection locked="0"/>
    </xf>
    <xf numFmtId="0" fontId="25" fillId="0" borderId="64" xfId="0" applyFont="1" applyFill="1" applyBorder="1" applyAlignment="1" applyProtection="1">
      <alignment horizontal="center"/>
      <protection locked="0"/>
    </xf>
    <xf numFmtId="179" fontId="25" fillId="0" borderId="0" xfId="0" applyNumberFormat="1" applyFont="1" applyFill="1" applyAlignment="1">
      <alignment vertical="center"/>
    </xf>
    <xf numFmtId="178" fontId="25" fillId="0" borderId="11" xfId="0" applyNumberFormat="1" applyFont="1" applyFill="1" applyBorder="1" applyAlignment="1">
      <alignment horizontal="right" vertical="center"/>
    </xf>
    <xf numFmtId="0" fontId="25" fillId="0" borderId="0" xfId="0" applyFont="1" applyFill="1" applyAlignment="1" applyProtection="1">
      <alignment horizontal="right" vertical="center"/>
      <protection locked="0"/>
    </xf>
    <xf numFmtId="178" fontId="25" fillId="0" borderId="11" xfId="0" applyNumberFormat="1" applyFont="1" applyFill="1" applyBorder="1" applyAlignment="1">
      <alignment vertical="center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3" fontId="25" fillId="0" borderId="0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right" vertical="center"/>
      <protection locked="0"/>
    </xf>
    <xf numFmtId="0" fontId="25" fillId="0" borderId="58" xfId="0" applyNumberFormat="1" applyFont="1" applyFill="1" applyBorder="1" applyAlignment="1" applyProtection="1">
      <alignment horizontal="left" vertical="center" wrapText="1"/>
    </xf>
    <xf numFmtId="3" fontId="25" fillId="0" borderId="75" xfId="0" applyNumberFormat="1" applyFont="1" applyFill="1" applyBorder="1" applyAlignment="1" applyProtection="1">
      <alignment horizontal="right" vertical="center"/>
      <protection locked="0"/>
    </xf>
    <xf numFmtId="0" fontId="25" fillId="0" borderId="75" xfId="0" applyFont="1" applyFill="1" applyBorder="1" applyAlignment="1" applyProtection="1">
      <alignment horizontal="right" vertical="center"/>
      <protection locked="0"/>
    </xf>
    <xf numFmtId="178" fontId="40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3" fontId="25" fillId="25" borderId="0" xfId="0" applyNumberFormat="1" applyFont="1" applyFill="1" applyAlignment="1">
      <alignment horizontal="justify" vertical="center"/>
    </xf>
    <xf numFmtId="0" fontId="27" fillId="0" borderId="0" xfId="0" applyFont="1" applyAlignment="1">
      <alignment horizontal="center" vertical="center"/>
    </xf>
    <xf numFmtId="180" fontId="40" fillId="25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40" fillId="25" borderId="67" xfId="0" applyNumberFormat="1" applyFont="1" applyFill="1" applyBorder="1" applyAlignment="1">
      <alignment vertical="center"/>
    </xf>
    <xf numFmtId="0" fontId="25" fillId="0" borderId="76" xfId="0" applyFont="1" applyFill="1" applyBorder="1" applyAlignment="1" applyProtection="1">
      <alignment horizontal="justify" vertical="center"/>
      <protection locked="0"/>
    </xf>
    <xf numFmtId="0" fontId="40" fillId="0" borderId="19" xfId="0" applyNumberFormat="1" applyFont="1" applyFill="1" applyBorder="1" applyAlignment="1" applyProtection="1">
      <alignment horizontal="left" vertical="center" wrapText="1"/>
    </xf>
    <xf numFmtId="177" fontId="40" fillId="0" borderId="30" xfId="0" applyNumberFormat="1" applyFont="1" applyFill="1" applyBorder="1" applyAlignment="1" applyProtection="1">
      <alignment horizontal="right" vertical="center"/>
    </xf>
    <xf numFmtId="177" fontId="40" fillId="0" borderId="0" xfId="0" applyNumberFormat="1" applyFont="1" applyFill="1" applyBorder="1" applyAlignment="1" applyProtection="1">
      <alignment horizontal="right" vertical="center"/>
    </xf>
    <xf numFmtId="179" fontId="40" fillId="25" borderId="0" xfId="0" applyNumberFormat="1" applyFont="1" applyFill="1" applyAlignment="1">
      <alignment vertical="center"/>
    </xf>
    <xf numFmtId="177" fontId="40" fillId="0" borderId="0" xfId="0" applyNumberFormat="1" applyFont="1" applyFill="1" applyAlignment="1">
      <alignment horizontal="right" vertical="center"/>
    </xf>
    <xf numFmtId="177" fontId="40" fillId="0" borderId="0" xfId="0" applyNumberFormat="1" applyFont="1" applyFill="1" applyBorder="1" applyAlignment="1">
      <alignment horizontal="right" vertical="center"/>
    </xf>
    <xf numFmtId="179" fontId="40" fillId="25" borderId="0" xfId="0" applyNumberFormat="1" applyFont="1" applyFill="1" applyBorder="1" applyAlignment="1">
      <alignment vertical="center"/>
    </xf>
    <xf numFmtId="0" fontId="40" fillId="25" borderId="0" xfId="0" applyFont="1" applyFill="1" applyBorder="1" applyAlignment="1">
      <alignment vertical="center"/>
    </xf>
    <xf numFmtId="0" fontId="40" fillId="0" borderId="69" xfId="0" applyNumberFormat="1" applyFont="1" applyFill="1" applyBorder="1" applyAlignment="1" applyProtection="1">
      <alignment horizontal="left" vertical="center" wrapText="1"/>
    </xf>
    <xf numFmtId="177" fontId="25" fillId="0" borderId="54" xfId="0" applyNumberFormat="1" applyFont="1" applyFill="1" applyBorder="1" applyAlignment="1" applyProtection="1">
      <alignment horizontal="right" vertical="center"/>
    </xf>
    <xf numFmtId="177" fontId="25" fillId="0" borderId="54" xfId="0" applyNumberFormat="1" applyFont="1" applyFill="1" applyBorder="1" applyAlignment="1">
      <alignment horizontal="right" vertical="center"/>
    </xf>
    <xf numFmtId="177" fontId="25" fillId="0" borderId="54" xfId="0" applyNumberFormat="1" applyFont="1" applyFill="1" applyBorder="1" applyAlignment="1">
      <alignment vertical="center"/>
    </xf>
    <xf numFmtId="0" fontId="40" fillId="0" borderId="54" xfId="0" applyNumberFormat="1" applyFont="1" applyFill="1" applyBorder="1" applyAlignment="1">
      <alignment vertical="center"/>
    </xf>
    <xf numFmtId="0" fontId="25" fillId="25" borderId="0" xfId="0" applyFont="1" applyFill="1" applyAlignment="1" applyProtection="1">
      <alignment vertical="center"/>
      <protection locked="0"/>
    </xf>
    <xf numFmtId="3" fontId="25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7" xfId="0" applyFont="1" applyFill="1" applyBorder="1" applyAlignment="1" applyProtection="1">
      <alignment vertical="center" wrapText="1"/>
      <protection locked="0"/>
    </xf>
    <xf numFmtId="3" fontId="25" fillId="0" borderId="63" xfId="0" applyNumberFormat="1" applyFont="1" applyFill="1" applyBorder="1" applyAlignment="1" applyProtection="1">
      <alignment horizontal="center" wrapText="1"/>
      <protection locked="0"/>
    </xf>
    <xf numFmtId="178" fontId="40" fillId="0" borderId="0" xfId="0" applyNumberFormat="1" applyFont="1" applyFill="1" applyBorder="1" applyAlignment="1" applyProtection="1">
      <alignment horizontal="right" vertical="center"/>
    </xf>
    <xf numFmtId="178" fontId="40" fillId="0" borderId="0" xfId="0" applyNumberFormat="1" applyFont="1" applyFill="1" applyBorder="1" applyAlignment="1">
      <alignment horizontal="right" vertical="center"/>
    </xf>
    <xf numFmtId="0" fontId="40" fillId="32" borderId="0" xfId="0" applyFont="1" applyFill="1" applyAlignment="1">
      <alignment vertical="center"/>
    </xf>
    <xf numFmtId="0" fontId="30" fillId="0" borderId="79" xfId="0" applyNumberFormat="1" applyFont="1" applyFill="1" applyBorder="1" applyAlignment="1">
      <alignment vertical="center"/>
    </xf>
    <xf numFmtId="0" fontId="30" fillId="0" borderId="79" xfId="0" applyNumberFormat="1" applyFont="1" applyFill="1" applyBorder="1" applyAlignment="1">
      <alignment vertical="center" wrapText="1"/>
    </xf>
    <xf numFmtId="0" fontId="30" fillId="0" borderId="79" xfId="0" applyNumberFormat="1" applyFont="1" applyFill="1" applyBorder="1" applyAlignment="1" applyProtection="1">
      <alignment horizontal="left" vertical="center" wrapText="1"/>
    </xf>
    <xf numFmtId="178" fontId="20" fillId="0" borderId="79" xfId="0" applyNumberFormat="1" applyFont="1" applyFill="1" applyBorder="1" applyAlignment="1">
      <alignment horizontal="right" vertical="center"/>
    </xf>
    <xf numFmtId="0" fontId="30" fillId="25" borderId="79" xfId="0" applyFont="1" applyFill="1" applyBorder="1" applyAlignment="1">
      <alignment vertical="center"/>
    </xf>
    <xf numFmtId="178" fontId="20" fillId="0" borderId="79" xfId="0" applyNumberFormat="1" applyFont="1" applyFill="1" applyBorder="1" applyAlignment="1">
      <alignment horizontal="left" vertical="center"/>
    </xf>
    <xf numFmtId="178" fontId="25" fillId="0" borderId="79" xfId="0" applyNumberFormat="1" applyFont="1" applyFill="1" applyBorder="1" applyAlignment="1">
      <alignment horizontal="right" vertical="center"/>
    </xf>
    <xf numFmtId="178" fontId="25" fillId="0" borderId="79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>
      <alignment vertical="center"/>
    </xf>
    <xf numFmtId="0" fontId="30" fillId="0" borderId="0" xfId="0" applyNumberFormat="1" applyFont="1" applyFill="1" applyBorder="1" applyAlignment="1">
      <alignment vertical="center" wrapText="1"/>
    </xf>
    <xf numFmtId="0" fontId="30" fillId="25" borderId="0" xfId="0" applyFont="1" applyFill="1" applyBorder="1" applyAlignment="1">
      <alignment vertical="center"/>
    </xf>
    <xf numFmtId="0" fontId="30" fillId="25" borderId="0" xfId="0" applyFont="1" applyFill="1" applyBorder="1" applyAlignment="1">
      <alignment horizontal="left" vertical="center"/>
    </xf>
    <xf numFmtId="0" fontId="38" fillId="0" borderId="0" xfId="0" applyNumberFormat="1" applyFont="1" applyFill="1"/>
    <xf numFmtId="0" fontId="20" fillId="0" borderId="0" xfId="0" applyNumberFormat="1" applyFont="1" applyFill="1" applyBorder="1" applyAlignment="1">
      <alignment horizontal="left" vertical="center"/>
    </xf>
    <xf numFmtId="0" fontId="20" fillId="0" borderId="54" xfId="0" applyNumberFormat="1" applyFont="1" applyFill="1" applyBorder="1" applyAlignment="1" applyProtection="1">
      <alignment horizontal="right" vertical="center"/>
    </xf>
    <xf numFmtId="0" fontId="45" fillId="0" borderId="54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80" fontId="30" fillId="0" borderId="0" xfId="0" applyNumberFormat="1" applyFont="1" applyFill="1" applyAlignment="1">
      <alignment vertical="center"/>
    </xf>
    <xf numFmtId="0" fontId="30" fillId="0" borderId="0" xfId="0" applyNumberFormat="1" applyFont="1" applyFill="1" applyBorder="1" applyAlignment="1">
      <alignment horizontal="right" vertical="center"/>
    </xf>
    <xf numFmtId="180" fontId="30" fillId="0" borderId="0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vertical="center"/>
    </xf>
    <xf numFmtId="0" fontId="30" fillId="0" borderId="0" xfId="83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0" fillId="0" borderId="54" xfId="0" applyNumberFormat="1" applyFont="1" applyFill="1" applyBorder="1" applyAlignment="1">
      <alignment vertical="center"/>
    </xf>
    <xf numFmtId="3" fontId="20" fillId="0" borderId="54" xfId="0" applyNumberFormat="1" applyFont="1" applyFill="1" applyBorder="1" applyAlignment="1">
      <alignment horizontal="right" vertical="center"/>
    </xf>
    <xf numFmtId="0" fontId="20" fillId="0" borderId="66" xfId="0" applyFont="1" applyFill="1" applyBorder="1" applyAlignment="1" applyProtection="1">
      <alignment horizontal="left" vertical="center"/>
      <protection locked="0"/>
    </xf>
    <xf numFmtId="0" fontId="20" fillId="0" borderId="21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 wrapText="1" shrinkToFi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3" fontId="21" fillId="0" borderId="24" xfId="0" applyNumberFormat="1" applyFont="1" applyFill="1" applyBorder="1" applyAlignment="1" applyProtection="1">
      <alignment horizontal="center" vertical="center"/>
      <protection locked="0"/>
    </xf>
    <xf numFmtId="0" fontId="20" fillId="0" borderId="63" xfId="0" applyFont="1" applyFill="1" applyBorder="1" applyAlignment="1" applyProtection="1">
      <alignment horizontal="center" vertical="center" wrapText="1"/>
      <protection locked="0"/>
    </xf>
    <xf numFmtId="3" fontId="20" fillId="0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62" xfId="0" applyNumberFormat="1" applyFont="1" applyFill="1" applyBorder="1" applyAlignment="1" applyProtection="1">
      <alignment horizontal="center" vertical="center"/>
      <protection locked="0"/>
    </xf>
    <xf numFmtId="3" fontId="20" fillId="0" borderId="62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63" xfId="0" applyNumberFormat="1" applyFont="1" applyFill="1" applyBorder="1" applyAlignment="1" applyProtection="1">
      <alignment horizontal="center" vertical="center"/>
      <protection locked="0"/>
    </xf>
    <xf numFmtId="3" fontId="22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4" xfId="0" applyFont="1" applyFill="1" applyBorder="1" applyAlignment="1" applyProtection="1">
      <alignment horizontal="center" vertical="center"/>
      <protection locked="0"/>
    </xf>
    <xf numFmtId="0" fontId="20" fillId="0" borderId="19" xfId="0" applyNumberFormat="1" applyFont="1" applyFill="1" applyBorder="1" applyAlignment="1" applyProtection="1">
      <alignment horizontal="left" vertical="center" wrapText="1"/>
    </xf>
    <xf numFmtId="177" fontId="20" fillId="0" borderId="0" xfId="78" applyNumberFormat="1" applyFont="1" applyFill="1" applyAlignment="1">
      <alignment horizontal="right" vertical="center"/>
    </xf>
    <xf numFmtId="179" fontId="20" fillId="0" borderId="0" xfId="0" applyNumberFormat="1" applyFont="1" applyFill="1" applyAlignment="1"/>
    <xf numFmtId="179" fontId="30" fillId="0" borderId="0" xfId="0" applyNumberFormat="1" applyFont="1" applyFill="1" applyAlignment="1"/>
    <xf numFmtId="0" fontId="30" fillId="0" borderId="0" xfId="78" applyFont="1" applyFill="1">
      <alignment vertical="center"/>
    </xf>
    <xf numFmtId="179" fontId="30" fillId="0" borderId="0" xfId="0" applyNumberFormat="1" applyFont="1" applyFill="1" applyAlignment="1">
      <alignment vertical="top"/>
    </xf>
    <xf numFmtId="0" fontId="20" fillId="0" borderId="0" xfId="0" applyFont="1" applyFill="1" applyAlignment="1"/>
    <xf numFmtId="0" fontId="20" fillId="0" borderId="0" xfId="0" applyFont="1"/>
    <xf numFmtId="0" fontId="30" fillId="0" borderId="0" xfId="0" applyFont="1" applyFill="1"/>
    <xf numFmtId="0" fontId="30" fillId="0" borderId="0" xfId="0" applyFont="1" applyFill="1" applyAlignment="1">
      <alignment vertical="top"/>
    </xf>
    <xf numFmtId="177" fontId="20" fillId="0" borderId="0" xfId="0" applyNumberFormat="1" applyFont="1" applyFill="1" applyBorder="1" applyAlignment="1" applyProtection="1">
      <alignment horizontal="right" vertical="center"/>
    </xf>
    <xf numFmtId="177" fontId="25" fillId="0" borderId="0" xfId="78" applyNumberFormat="1" applyFont="1" applyFill="1" applyAlignment="1">
      <alignment horizontal="right" vertical="center"/>
    </xf>
    <xf numFmtId="177" fontId="20" fillId="0" borderId="0" xfId="78" applyNumberFormat="1" applyFont="1" applyFill="1" applyBorder="1" applyAlignment="1">
      <alignment horizontal="right" vertical="center"/>
    </xf>
    <xf numFmtId="0" fontId="20" fillId="0" borderId="69" xfId="0" applyNumberFormat="1" applyFont="1" applyFill="1" applyBorder="1" applyAlignment="1" applyProtection="1">
      <alignment horizontal="left" vertical="center" wrapText="1"/>
    </xf>
    <xf numFmtId="177" fontId="20" fillId="0" borderId="64" xfId="78" applyNumberFormat="1" applyFont="1" applyFill="1" applyBorder="1" applyAlignment="1">
      <alignment horizontal="right" vertical="center"/>
    </xf>
    <xf numFmtId="177" fontId="20" fillId="0" borderId="75" xfId="0" applyNumberFormat="1" applyFont="1" applyFill="1" applyBorder="1" applyAlignment="1" applyProtection="1">
      <alignment horizontal="right" vertical="center"/>
    </xf>
    <xf numFmtId="177" fontId="20" fillId="0" borderId="54" xfId="0" applyNumberFormat="1" applyFont="1" applyFill="1" applyBorder="1" applyAlignment="1" applyProtection="1">
      <alignment horizontal="right" vertical="center"/>
    </xf>
    <xf numFmtId="177" fontId="20" fillId="0" borderId="54" xfId="78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top"/>
    </xf>
    <xf numFmtId="0" fontId="25" fillId="0" borderId="0" xfId="0" applyNumberFormat="1" applyFont="1" applyFill="1"/>
    <xf numFmtId="0" fontId="40" fillId="0" borderId="0" xfId="0" applyFont="1" applyFill="1"/>
    <xf numFmtId="0" fontId="25" fillId="0" borderId="0" xfId="0" applyFont="1"/>
    <xf numFmtId="177" fontId="20" fillId="0" borderId="13" xfId="0" applyNumberFormat="1" applyFont="1" applyFill="1" applyBorder="1" applyAlignment="1" applyProtection="1">
      <alignment horizontal="right" vertical="center"/>
    </xf>
    <xf numFmtId="177" fontId="20" fillId="0" borderId="11" xfId="0" applyNumberFormat="1" applyFont="1" applyFill="1" applyBorder="1" applyAlignment="1" applyProtection="1">
      <alignment horizontal="right" vertical="center"/>
    </xf>
    <xf numFmtId="177" fontId="20" fillId="0" borderId="30" xfId="0" applyNumberFormat="1" applyFont="1" applyFill="1" applyBorder="1" applyAlignment="1" applyProtection="1">
      <alignment horizontal="right" vertical="center"/>
    </xf>
    <xf numFmtId="177" fontId="20" fillId="0" borderId="0" xfId="0" applyNumberFormat="1" applyFont="1" applyFill="1" applyBorder="1" applyAlignment="1">
      <alignment horizontal="right" vertical="center"/>
    </xf>
    <xf numFmtId="177" fontId="20" fillId="24" borderId="0" xfId="0" applyNumberFormat="1" applyFont="1" applyFill="1" applyBorder="1" applyAlignment="1">
      <alignment horizontal="right" vertical="center"/>
    </xf>
    <xf numFmtId="177" fontId="20" fillId="0" borderId="64" xfId="0" applyNumberFormat="1" applyFont="1" applyFill="1" applyBorder="1" applyAlignment="1" applyProtection="1">
      <alignment horizontal="right" vertical="center"/>
    </xf>
    <xf numFmtId="177" fontId="20" fillId="0" borderId="54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/>
    <xf numFmtId="0" fontId="25" fillId="0" borderId="0" xfId="0" applyFont="1" applyFill="1" applyBorder="1"/>
    <xf numFmtId="0" fontId="40" fillId="0" borderId="0" xfId="0" applyFont="1" applyFill="1" applyBorder="1"/>
    <xf numFmtId="0" fontId="25" fillId="0" borderId="54" xfId="0" applyNumberFormat="1" applyFont="1" applyFill="1" applyBorder="1" applyAlignment="1">
      <alignment vertical="center"/>
    </xf>
    <xf numFmtId="0" fontId="25" fillId="0" borderId="54" xfId="83" applyNumberFormat="1" applyFont="1" applyFill="1" applyBorder="1" applyAlignment="1" applyProtection="1">
      <alignment horizontal="right" vertical="center"/>
    </xf>
    <xf numFmtId="0" fontId="40" fillId="0" borderId="54" xfId="0" applyNumberFormat="1" applyFont="1" applyFill="1" applyBorder="1" applyAlignment="1">
      <alignment horizontal="right" vertical="center"/>
    </xf>
    <xf numFmtId="0" fontId="25" fillId="0" borderId="54" xfId="0" applyNumberFormat="1" applyFont="1" applyFill="1" applyBorder="1" applyAlignment="1">
      <alignment horizontal="left" vertical="center"/>
    </xf>
    <xf numFmtId="0" fontId="40" fillId="0" borderId="54" xfId="0" applyNumberFormat="1" applyFont="1" applyFill="1" applyBorder="1" applyAlignment="1">
      <alignment horizontal="center" vertical="center"/>
    </xf>
    <xf numFmtId="0" fontId="25" fillId="0" borderId="54" xfId="0" applyNumberFormat="1" applyFont="1" applyFill="1" applyBorder="1" applyAlignment="1">
      <alignment horizontal="center" vertical="center"/>
    </xf>
    <xf numFmtId="49" fontId="25" fillId="0" borderId="61" xfId="0" applyNumberFormat="1" applyFont="1" applyFill="1" applyBorder="1" applyAlignment="1">
      <alignment horizontal="center" vertical="center" wrapText="1"/>
    </xf>
    <xf numFmtId="49" fontId="25" fillId="0" borderId="69" xfId="0" applyNumberFormat="1" applyFont="1" applyFill="1" applyBorder="1" applyAlignment="1">
      <alignment horizontal="center" vertical="center" wrapText="1"/>
    </xf>
    <xf numFmtId="49" fontId="33" fillId="0" borderId="26" xfId="0" applyNumberFormat="1" applyFont="1" applyFill="1" applyBorder="1" applyAlignment="1">
      <alignment horizontal="center" vertical="center" wrapText="1"/>
    </xf>
    <xf numFmtId="49" fontId="25" fillId="0" borderId="26" xfId="0" applyNumberFormat="1" applyFont="1" applyFill="1" applyBorder="1" applyAlignment="1">
      <alignment horizontal="center" vertical="center" wrapText="1"/>
    </xf>
    <xf numFmtId="49" fontId="40" fillId="0" borderId="26" xfId="0" applyNumberFormat="1" applyFont="1" applyFill="1" applyBorder="1" applyAlignment="1">
      <alignment horizontal="center" vertical="center" wrapText="1"/>
    </xf>
    <xf numFmtId="49" fontId="40" fillId="0" borderId="25" xfId="0" applyNumberFormat="1" applyFont="1" applyFill="1" applyBorder="1" applyAlignment="1">
      <alignment horizontal="center" vertical="center" wrapText="1"/>
    </xf>
    <xf numFmtId="49" fontId="33" fillId="0" borderId="80" xfId="0" applyNumberFormat="1" applyFont="1" applyFill="1" applyBorder="1" applyAlignment="1">
      <alignment horizontal="center" vertical="center" wrapText="1"/>
    </xf>
    <xf numFmtId="178" fontId="25" fillId="0" borderId="30" xfId="83" applyNumberFormat="1" applyFont="1" applyFill="1" applyBorder="1" applyAlignment="1" applyProtection="1">
      <alignment horizontal="right" vertical="center"/>
    </xf>
    <xf numFmtId="178" fontId="25" fillId="0" borderId="0" xfId="83" applyNumberFormat="1" applyFont="1" applyFill="1" applyBorder="1" applyAlignment="1" applyProtection="1">
      <alignment horizontal="right" vertical="center"/>
    </xf>
    <xf numFmtId="178" fontId="40" fillId="0" borderId="0" xfId="83" applyNumberFormat="1" applyFont="1" applyFill="1" applyBorder="1" applyAlignment="1" applyProtection="1">
      <alignment horizontal="right" vertical="center"/>
    </xf>
    <xf numFmtId="0" fontId="25" fillId="0" borderId="81" xfId="0" applyNumberFormat="1" applyFont="1" applyFill="1" applyBorder="1" applyAlignment="1" applyProtection="1">
      <alignment vertical="center"/>
    </xf>
    <xf numFmtId="0" fontId="42" fillId="0" borderId="54" xfId="0" applyNumberFormat="1" applyFont="1" applyFill="1" applyBorder="1" applyAlignment="1">
      <alignment horizontal="right" vertical="center"/>
    </xf>
    <xf numFmtId="0" fontId="25" fillId="0" borderId="69" xfId="0" applyFont="1" applyFill="1" applyBorder="1" applyAlignment="1">
      <alignment horizontal="center" vertical="center" wrapText="1"/>
    </xf>
    <xf numFmtId="49" fontId="25" fillId="0" borderId="63" xfId="0" applyNumberFormat="1" applyFont="1" applyFill="1" applyBorder="1" applyAlignment="1">
      <alignment horizontal="center" vertical="center" wrapText="1"/>
    </xf>
    <xf numFmtId="0" fontId="33" fillId="0" borderId="80" xfId="0" applyNumberFormat="1" applyFont="1" applyFill="1" applyBorder="1" applyAlignment="1">
      <alignment horizontal="center" vertical="center" wrapText="1"/>
    </xf>
    <xf numFmtId="0" fontId="33" fillId="0" borderId="26" xfId="0" applyNumberFormat="1" applyFont="1" applyFill="1" applyBorder="1" applyAlignment="1">
      <alignment horizontal="center" vertical="center" wrapText="1"/>
    </xf>
    <xf numFmtId="41" fontId="25" fillId="0" borderId="13" xfId="83" applyNumberFormat="1" applyFont="1" applyFill="1" applyBorder="1" applyAlignment="1" applyProtection="1">
      <alignment horizontal="right" vertical="center"/>
    </xf>
    <xf numFmtId="41" fontId="25" fillId="0" borderId="11" xfId="83" applyNumberFormat="1" applyFont="1" applyFill="1" applyBorder="1" applyAlignment="1" applyProtection="1">
      <alignment horizontal="right" vertical="center"/>
    </xf>
    <xf numFmtId="0" fontId="25" fillId="25" borderId="0" xfId="0" applyFont="1" applyFill="1" applyBorder="1" applyAlignment="1">
      <alignment vertical="center"/>
    </xf>
    <xf numFmtId="41" fontId="25" fillId="0" borderId="30" xfId="83" applyNumberFormat="1" applyFont="1" applyFill="1" applyBorder="1" applyAlignment="1" applyProtection="1">
      <alignment horizontal="right" vertical="center"/>
    </xf>
    <xf numFmtId="41" fontId="25" fillId="0" borderId="30" xfId="0" applyNumberFormat="1" applyFont="1" applyFill="1" applyBorder="1" applyAlignment="1">
      <alignment horizontal="right" vertical="center"/>
    </xf>
    <xf numFmtId="41" fontId="25" fillId="0" borderId="0" xfId="79" applyNumberFormat="1" applyFont="1" applyFill="1" applyAlignment="1">
      <alignment horizontal="right" vertical="center"/>
    </xf>
    <xf numFmtId="41" fontId="25" fillId="0" borderId="0" xfId="79" applyNumberFormat="1" applyFont="1" applyFill="1" applyBorder="1" applyAlignment="1">
      <alignment horizontal="right" vertical="center"/>
    </xf>
    <xf numFmtId="0" fontId="25" fillId="0" borderId="63" xfId="0" applyNumberFormat="1" applyFont="1" applyFill="1" applyBorder="1" applyAlignment="1" applyProtection="1">
      <alignment horizontal="left" vertical="center" wrapText="1"/>
    </xf>
    <xf numFmtId="41" fontId="25" fillId="0" borderId="64" xfId="0" applyNumberFormat="1" applyFont="1" applyFill="1" applyBorder="1" applyAlignment="1">
      <alignment horizontal="right" vertical="center"/>
    </xf>
    <xf numFmtId="41" fontId="25" fillId="0" borderId="54" xfId="79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 indent="3"/>
    </xf>
    <xf numFmtId="0" fontId="25" fillId="0" borderId="0" xfId="0" applyFont="1" applyFill="1" applyAlignment="1">
      <alignment horizontal="left" vertical="center" indent="3"/>
    </xf>
    <xf numFmtId="0" fontId="25" fillId="0" borderId="19" xfId="0" applyFont="1" applyFill="1" applyBorder="1" applyAlignment="1">
      <alignment horizontal="center" vertical="center" wrapText="1"/>
    </xf>
    <xf numFmtId="0" fontId="25" fillId="0" borderId="82" xfId="0" applyFont="1" applyBorder="1" applyAlignment="1">
      <alignment vertical="center" wrapText="1"/>
    </xf>
    <xf numFmtId="178" fontId="25" fillId="0" borderId="83" xfId="0" applyNumberFormat="1" applyFont="1" applyFill="1" applyBorder="1" applyAlignment="1">
      <alignment horizontal="right" vertical="center"/>
    </xf>
    <xf numFmtId="0" fontId="25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25" fillId="0" borderId="61" xfId="0" applyFont="1" applyFill="1" applyBorder="1" applyAlignment="1">
      <alignment vertical="center" wrapText="1"/>
    </xf>
    <xf numFmtId="178" fontId="25" fillId="0" borderId="84" xfId="0" applyNumberFormat="1" applyFont="1" applyFill="1" applyBorder="1" applyAlignment="1">
      <alignment horizontal="right" vertical="center"/>
    </xf>
    <xf numFmtId="0" fontId="25" fillId="0" borderId="87" xfId="0" applyNumberFormat="1" applyFont="1" applyFill="1" applyBorder="1" applyAlignment="1">
      <alignment vertical="center"/>
    </xf>
    <xf numFmtId="0" fontId="26" fillId="25" borderId="93" xfId="0" applyFont="1" applyFill="1" applyBorder="1" applyAlignment="1">
      <alignment horizontal="center" vertical="center"/>
    </xf>
    <xf numFmtId="0" fontId="25" fillId="25" borderId="94" xfId="0" applyFont="1" applyFill="1" applyBorder="1" applyAlignment="1">
      <alignment horizontal="center" vertical="center"/>
    </xf>
    <xf numFmtId="0" fontId="25" fillId="0" borderId="96" xfId="0" applyNumberFormat="1" applyFont="1" applyFill="1" applyBorder="1" applyAlignment="1" applyProtection="1">
      <alignment horizontal="left" vertical="center" wrapText="1"/>
    </xf>
    <xf numFmtId="178" fontId="25" fillId="0" borderId="97" xfId="83" applyNumberFormat="1" applyFont="1" applyFill="1" applyBorder="1" applyAlignment="1" applyProtection="1">
      <alignment horizontal="right" vertical="center"/>
    </xf>
    <xf numFmtId="178" fontId="25" fillId="0" borderId="40" xfId="83" applyNumberFormat="1" applyFont="1" applyFill="1" applyBorder="1" applyAlignment="1" applyProtection="1">
      <alignment horizontal="right" vertical="center"/>
    </xf>
    <xf numFmtId="0" fontId="26" fillId="25" borderId="98" xfId="0" applyFont="1" applyFill="1" applyBorder="1" applyAlignment="1">
      <alignment horizontal="center" vertical="center"/>
    </xf>
    <xf numFmtId="0" fontId="25" fillId="25" borderId="99" xfId="0" applyFont="1" applyFill="1" applyBorder="1" applyAlignment="1">
      <alignment horizontal="center" vertical="center"/>
    </xf>
    <xf numFmtId="0" fontId="33" fillId="0" borderId="25" xfId="0" applyNumberFormat="1" applyFont="1" applyFill="1" applyBorder="1" applyAlignment="1">
      <alignment horizontal="center" vertical="center" wrapText="1"/>
    </xf>
    <xf numFmtId="41" fontId="25" fillId="25" borderId="0" xfId="0" applyNumberFormat="1" applyFont="1" applyFill="1" applyBorder="1" applyAlignment="1">
      <alignment vertical="center"/>
    </xf>
    <xf numFmtId="41" fontId="25" fillId="25" borderId="4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center" vertical="center"/>
    </xf>
    <xf numFmtId="0" fontId="20" fillId="0" borderId="69" xfId="0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left" vertical="center"/>
    </xf>
    <xf numFmtId="181" fontId="25" fillId="0" borderId="0" xfId="0" applyNumberFormat="1" applyFont="1" applyFill="1" applyAlignment="1">
      <alignment horizontal="justify" vertical="center"/>
    </xf>
    <xf numFmtId="4" fontId="25" fillId="0" borderId="0" xfId="0" applyNumberFormat="1" applyFont="1" applyFill="1" applyAlignment="1">
      <alignment horizontal="justify" vertical="center"/>
    </xf>
    <xf numFmtId="0" fontId="25" fillId="0" borderId="108" xfId="0" applyFont="1" applyFill="1" applyBorder="1" applyAlignment="1">
      <alignment horizontal="justify" vertical="center"/>
    </xf>
    <xf numFmtId="181" fontId="25" fillId="0" borderId="108" xfId="0" applyNumberFormat="1" applyFont="1" applyFill="1" applyBorder="1" applyAlignment="1">
      <alignment vertical="center"/>
    </xf>
    <xf numFmtId="0" fontId="25" fillId="0" borderId="108" xfId="0" applyFont="1" applyFill="1" applyBorder="1" applyAlignment="1">
      <alignment vertical="center"/>
    </xf>
    <xf numFmtId="3" fontId="25" fillId="0" borderId="108" xfId="0" applyNumberFormat="1" applyFont="1" applyFill="1" applyBorder="1" applyAlignment="1">
      <alignment vertical="center"/>
    </xf>
    <xf numFmtId="4" fontId="25" fillId="0" borderId="108" xfId="0" applyNumberFormat="1" applyFont="1" applyFill="1" applyBorder="1" applyAlignment="1">
      <alignment horizontal="right" vertical="center"/>
    </xf>
    <xf numFmtId="4" fontId="25" fillId="0" borderId="108" xfId="0" applyNumberFormat="1" applyFont="1" applyFill="1" applyBorder="1" applyAlignment="1">
      <alignment vertical="center"/>
    </xf>
    <xf numFmtId="181" fontId="25" fillId="0" borderId="21" xfId="0" applyNumberFormat="1" applyFont="1" applyFill="1" applyBorder="1" applyAlignment="1">
      <alignment horizontal="center" vertical="center" wrapText="1"/>
    </xf>
    <xf numFmtId="4" fontId="25" fillId="0" borderId="109" xfId="0" applyNumberFormat="1" applyFont="1" applyFill="1" applyBorder="1" applyAlignment="1">
      <alignment horizontal="center" vertical="center"/>
    </xf>
    <xf numFmtId="4" fontId="25" fillId="0" borderId="21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Alignment="1">
      <alignment horizontal="center" vertical="center"/>
    </xf>
    <xf numFmtId="181" fontId="25" fillId="0" borderId="21" xfId="0" applyNumberFormat="1" applyFont="1" applyFill="1" applyBorder="1" applyAlignment="1">
      <alignment horizontal="center" vertical="center"/>
    </xf>
    <xf numFmtId="3" fontId="25" fillId="0" borderId="27" xfId="0" applyNumberFormat="1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 wrapText="1"/>
    </xf>
    <xf numFmtId="181" fontId="25" fillId="0" borderId="110" xfId="0" applyNumberFormat="1" applyFont="1" applyFill="1" applyBorder="1" applyAlignment="1">
      <alignment horizontal="center" vertical="center" wrapText="1"/>
    </xf>
    <xf numFmtId="3" fontId="25" fillId="0" borderId="111" xfId="0" applyNumberFormat="1" applyFont="1" applyFill="1" applyBorder="1" applyAlignment="1">
      <alignment horizontal="center" vertical="center" wrapText="1"/>
    </xf>
    <xf numFmtId="3" fontId="25" fillId="0" borderId="112" xfId="0" applyNumberFormat="1" applyFont="1" applyFill="1" applyBorder="1" applyAlignment="1">
      <alignment horizontal="center" vertical="center" wrapText="1"/>
    </xf>
    <xf numFmtId="3" fontId="25" fillId="0" borderId="110" xfId="0" applyNumberFormat="1" applyFont="1" applyFill="1" applyBorder="1" applyAlignment="1">
      <alignment horizontal="center" vertical="center" wrapText="1"/>
    </xf>
    <xf numFmtId="4" fontId="25" fillId="0" borderId="111" xfId="0" applyNumberFormat="1" applyFont="1" applyFill="1" applyBorder="1" applyAlignment="1">
      <alignment horizontal="center" vertical="center" wrapText="1"/>
    </xf>
    <xf numFmtId="4" fontId="25" fillId="0" borderId="110" xfId="0" applyNumberFormat="1" applyFont="1" applyFill="1" applyBorder="1" applyAlignment="1">
      <alignment horizontal="center" vertical="center" wrapText="1"/>
    </xf>
    <xf numFmtId="4" fontId="25" fillId="0" borderId="108" xfId="0" applyNumberFormat="1" applyFont="1" applyFill="1" applyBorder="1" applyAlignment="1">
      <alignment horizontal="center" vertical="center" wrapText="1"/>
    </xf>
    <xf numFmtId="182" fontId="25" fillId="0" borderId="10" xfId="0" applyNumberFormat="1" applyFont="1" applyFill="1" applyBorder="1" applyAlignment="1">
      <alignment horizontal="right" vertical="center"/>
    </xf>
    <xf numFmtId="183" fontId="25" fillId="0" borderId="0" xfId="0" applyNumberFormat="1" applyFont="1" applyFill="1" applyBorder="1" applyAlignment="1">
      <alignment horizontal="right" vertical="center"/>
    </xf>
    <xf numFmtId="0" fontId="33" fillId="0" borderId="16" xfId="0" applyFont="1" applyFill="1" applyBorder="1" applyAlignment="1">
      <alignment horizontal="left" vertical="center" wrapText="1"/>
    </xf>
    <xf numFmtId="178" fontId="25" fillId="0" borderId="0" xfId="0" applyNumberFormat="1" applyFont="1" applyFill="1" applyAlignment="1">
      <alignment vertical="center"/>
    </xf>
    <xf numFmtId="0" fontId="25" fillId="0" borderId="16" xfId="0" applyFont="1" applyFill="1" applyBorder="1" applyAlignment="1">
      <alignment vertical="center" wrapText="1"/>
    </xf>
    <xf numFmtId="0" fontId="25" fillId="0" borderId="85" xfId="0" applyFont="1" applyFill="1" applyBorder="1" applyAlignment="1">
      <alignment vertical="center" wrapText="1"/>
    </xf>
    <xf numFmtId="182" fontId="25" fillId="0" borderId="113" xfId="0" applyNumberFormat="1" applyFont="1" applyFill="1" applyBorder="1" applyAlignment="1">
      <alignment horizontal="right" vertical="center"/>
    </xf>
    <xf numFmtId="178" fontId="25" fillId="0" borderId="114" xfId="0" applyNumberFormat="1" applyFont="1" applyFill="1" applyBorder="1" applyAlignment="1">
      <alignment horizontal="right" vertical="center"/>
    </xf>
    <xf numFmtId="183" fontId="25" fillId="0" borderId="1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182" fontId="25" fillId="0" borderId="0" xfId="0" applyNumberFormat="1" applyFont="1" applyFill="1" applyBorder="1" applyAlignment="1">
      <alignment horizontal="left" vertical="center"/>
    </xf>
    <xf numFmtId="178" fontId="25" fillId="0" borderId="0" xfId="0" applyNumberFormat="1" applyFont="1" applyFill="1" applyBorder="1" applyAlignment="1">
      <alignment horizontal="left" vertical="center"/>
    </xf>
    <xf numFmtId="183" fontId="25" fillId="0" borderId="0" xfId="0" applyNumberFormat="1" applyFont="1" applyFill="1" applyBorder="1" applyAlignment="1">
      <alignment horizontal="left" vertical="center"/>
    </xf>
    <xf numFmtId="181" fontId="25" fillId="0" borderId="0" xfId="0" applyNumberFormat="1" applyFont="1" applyFill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4" fontId="25" fillId="0" borderId="0" xfId="0" applyNumberFormat="1" applyFont="1" applyFill="1" applyAlignment="1">
      <alignment vertical="center"/>
    </xf>
    <xf numFmtId="181" fontId="20" fillId="0" borderId="0" xfId="0" applyNumberFormat="1" applyFont="1" applyFill="1" applyAlignment="1">
      <alignment vertical="center"/>
    </xf>
    <xf numFmtId="4" fontId="20" fillId="0" borderId="0" xfId="0" applyNumberFormat="1" applyFont="1" applyFill="1" applyAlignment="1">
      <alignment vertical="center"/>
    </xf>
    <xf numFmtId="3" fontId="25" fillId="0" borderId="108" xfId="0" applyNumberFormat="1" applyFont="1" applyFill="1" applyBorder="1" applyAlignment="1">
      <alignment horizontal="right" vertical="center"/>
    </xf>
    <xf numFmtId="3" fontId="25" fillId="0" borderId="29" xfId="0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3" fontId="25" fillId="0" borderId="23" xfId="0" applyNumberFormat="1" applyFont="1" applyFill="1" applyBorder="1" applyAlignment="1">
      <alignment horizontal="center" vertical="center" wrapText="1"/>
    </xf>
    <xf numFmtId="3" fontId="25" fillId="0" borderId="24" xfId="0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 wrapText="1"/>
    </xf>
    <xf numFmtId="3" fontId="25" fillId="0" borderId="23" xfId="0" applyNumberFormat="1" applyFont="1" applyFill="1" applyBorder="1" applyAlignment="1">
      <alignment horizontal="center" vertical="center"/>
    </xf>
    <xf numFmtId="3" fontId="25" fillId="0" borderId="27" xfId="0" applyNumberFormat="1" applyFont="1" applyFill="1" applyBorder="1" applyAlignment="1">
      <alignment horizontal="center" vertical="top" wrapText="1"/>
    </xf>
    <xf numFmtId="3" fontId="25" fillId="0" borderId="69" xfId="0" applyNumberFormat="1" applyFont="1" applyFill="1" applyBorder="1" applyAlignment="1">
      <alignment horizontal="center" vertical="top"/>
    </xf>
    <xf numFmtId="3" fontId="25" fillId="0" borderId="110" xfId="0" applyNumberFormat="1" applyFont="1" applyFill="1" applyBorder="1" applyAlignment="1">
      <alignment horizontal="center" vertical="top"/>
    </xf>
    <xf numFmtId="0" fontId="25" fillId="0" borderId="111" xfId="0" applyFont="1" applyFill="1" applyBorder="1" applyAlignment="1">
      <alignment horizontal="center" vertical="top" wrapText="1"/>
    </xf>
    <xf numFmtId="3" fontId="25" fillId="0" borderId="111" xfId="0" applyNumberFormat="1" applyFont="1" applyFill="1" applyBorder="1" applyAlignment="1">
      <alignment horizontal="center" vertical="top" wrapText="1"/>
    </xf>
    <xf numFmtId="3" fontId="25" fillId="0" borderId="110" xfId="0" applyNumberFormat="1" applyFont="1" applyFill="1" applyBorder="1" applyAlignment="1">
      <alignment horizontal="center" vertical="top" wrapText="1"/>
    </xf>
    <xf numFmtId="0" fontId="25" fillId="0" borderId="0" xfId="0" applyFont="1" applyFill="1" applyAlignment="1">
      <alignment horizontal="center" vertical="center"/>
    </xf>
    <xf numFmtId="41" fontId="25" fillId="0" borderId="10" xfId="0" applyNumberFormat="1" applyFont="1" applyFill="1" applyBorder="1" applyAlignment="1">
      <alignment horizontal="right" vertical="center"/>
    </xf>
    <xf numFmtId="41" fontId="25" fillId="0" borderId="0" xfId="83" applyNumberFormat="1" applyFont="1" applyFill="1" applyBorder="1" applyAlignment="1" applyProtection="1">
      <alignment vertical="center"/>
    </xf>
    <xf numFmtId="0" fontId="33" fillId="0" borderId="16" xfId="0" applyFont="1" applyFill="1" applyBorder="1" applyAlignment="1">
      <alignment horizontal="left" vertical="center"/>
    </xf>
    <xf numFmtId="41" fontId="25" fillId="24" borderId="10" xfId="0" applyNumberFormat="1" applyFont="1" applyFill="1" applyBorder="1" applyAlignment="1">
      <alignment horizontal="right" vertical="center"/>
    </xf>
    <xf numFmtId="41" fontId="25" fillId="24" borderId="0" xfId="83" applyNumberFormat="1" applyFont="1" applyFill="1" applyBorder="1" applyAlignment="1" applyProtection="1">
      <alignment vertical="center"/>
    </xf>
    <xf numFmtId="0" fontId="33" fillId="0" borderId="16" xfId="0" applyFont="1" applyFill="1" applyBorder="1" applyAlignment="1">
      <alignment vertical="center" wrapText="1"/>
    </xf>
    <xf numFmtId="0" fontId="33" fillId="0" borderId="85" xfId="0" applyFont="1" applyFill="1" applyBorder="1" applyAlignment="1">
      <alignment vertical="center" wrapText="1"/>
    </xf>
    <xf numFmtId="41" fontId="25" fillId="24" borderId="108" xfId="0" applyNumberFormat="1" applyFont="1" applyFill="1" applyBorder="1" applyAlignment="1">
      <alignment horizontal="right" vertical="center"/>
    </xf>
    <xf numFmtId="3" fontId="25" fillId="0" borderId="27" xfId="0" applyNumberFormat="1" applyFont="1" applyFill="1" applyBorder="1" applyAlignment="1">
      <alignment vertical="center"/>
    </xf>
    <xf numFmtId="3" fontId="25" fillId="0" borderId="27" xfId="0" applyNumberFormat="1" applyFont="1" applyFill="1" applyBorder="1" applyAlignment="1">
      <alignment horizontal="center" vertical="center" wrapText="1"/>
    </xf>
    <xf numFmtId="41" fontId="25" fillId="0" borderId="0" xfId="81" applyNumberFormat="1" applyFont="1" applyFill="1" applyBorder="1" applyAlignment="1" applyProtection="1">
      <alignment horizontal="right" vertical="center"/>
    </xf>
    <xf numFmtId="0" fontId="33" fillId="24" borderId="16" xfId="0" applyFont="1" applyFill="1" applyBorder="1" applyAlignment="1">
      <alignment horizontal="left" vertical="center"/>
    </xf>
    <xf numFmtId="0" fontId="33" fillId="24" borderId="16" xfId="0" applyFont="1" applyFill="1" applyBorder="1" applyAlignment="1">
      <alignment vertical="center" wrapText="1"/>
    </xf>
    <xf numFmtId="0" fontId="25" fillId="24" borderId="16" xfId="0" applyFont="1" applyFill="1" applyBorder="1" applyAlignment="1">
      <alignment vertical="center" wrapText="1"/>
    </xf>
    <xf numFmtId="0" fontId="25" fillId="24" borderId="116" xfId="0" applyFont="1" applyFill="1" applyBorder="1" applyAlignment="1">
      <alignment vertical="center" wrapText="1"/>
    </xf>
    <xf numFmtId="41" fontId="25" fillId="24" borderId="114" xfId="83" applyNumberFormat="1" applyFont="1" applyFill="1" applyBorder="1" applyAlignment="1" applyProtection="1">
      <alignment vertical="center"/>
    </xf>
    <xf numFmtId="4" fontId="25" fillId="0" borderId="0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center" vertical="center" wrapText="1"/>
    </xf>
    <xf numFmtId="3" fontId="26" fillId="0" borderId="23" xfId="0" applyNumberFormat="1" applyFont="1" applyFill="1" applyBorder="1" applyAlignment="1">
      <alignment horizontal="center" vertical="center" wrapText="1"/>
    </xf>
    <xf numFmtId="3" fontId="25" fillId="0" borderId="33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vertical="center"/>
    </xf>
    <xf numFmtId="3" fontId="25" fillId="0" borderId="23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 vertical="top" wrapText="1"/>
    </xf>
    <xf numFmtId="0" fontId="25" fillId="0" borderId="111" xfId="0" applyFont="1" applyFill="1" applyBorder="1" applyAlignment="1">
      <alignment horizontal="center" vertical="center" wrapText="1"/>
    </xf>
    <xf numFmtId="184" fontId="25" fillId="0" borderId="0" xfId="0" applyNumberFormat="1" applyFont="1" applyFill="1" applyBorder="1" applyAlignment="1">
      <alignment horizontal="right" vertical="center"/>
    </xf>
    <xf numFmtId="185" fontId="25" fillId="0" borderId="0" xfId="0" applyNumberFormat="1" applyFont="1" applyFill="1" applyBorder="1" applyAlignment="1">
      <alignment horizontal="right" vertical="center"/>
    </xf>
    <xf numFmtId="0" fontId="25" fillId="0" borderId="119" xfId="0" applyFont="1" applyFill="1" applyBorder="1"/>
    <xf numFmtId="3" fontId="55" fillId="0" borderId="119" xfId="0" applyNumberFormat="1" applyFont="1" applyFill="1" applyBorder="1" applyAlignment="1">
      <alignment horizontal="right"/>
    </xf>
    <xf numFmtId="3" fontId="25" fillId="0" borderId="119" xfId="0" applyNumberFormat="1" applyFont="1" applyFill="1" applyBorder="1" applyAlignment="1">
      <alignment horizontal="right"/>
    </xf>
    <xf numFmtId="3" fontId="25" fillId="0" borderId="23" xfId="0" applyNumberFormat="1" applyFont="1" applyFill="1" applyBorder="1" applyAlignment="1">
      <alignment horizontal="right"/>
    </xf>
    <xf numFmtId="0" fontId="25" fillId="0" borderId="18" xfId="0" applyFont="1" applyFill="1" applyBorder="1"/>
    <xf numFmtId="3" fontId="25" fillId="0" borderId="120" xfId="0" applyNumberFormat="1" applyFont="1" applyFill="1" applyBorder="1" applyAlignment="1">
      <alignment horizontal="right"/>
    </xf>
    <xf numFmtId="3" fontId="25" fillId="0" borderId="15" xfId="0" applyNumberFormat="1" applyFont="1" applyFill="1" applyBorder="1" applyAlignment="1">
      <alignment horizontal="right"/>
    </xf>
    <xf numFmtId="185" fontId="25" fillId="24" borderId="0" xfId="0" applyNumberFormat="1" applyFont="1" applyFill="1" applyBorder="1" applyAlignment="1">
      <alignment horizontal="right" vertical="center"/>
    </xf>
    <xf numFmtId="185" fontId="25" fillId="24" borderId="0" xfId="0" applyNumberFormat="1" applyFont="1" applyFill="1" applyAlignment="1">
      <alignment vertical="center"/>
    </xf>
    <xf numFmtId="184" fontId="25" fillId="24" borderId="0" xfId="0" applyNumberFormat="1" applyFont="1" applyFill="1" applyBorder="1" applyAlignment="1">
      <alignment horizontal="right" vertical="center"/>
    </xf>
    <xf numFmtId="43" fontId="25" fillId="24" borderId="0" xfId="0" applyNumberFormat="1" applyFont="1" applyFill="1" applyAlignment="1">
      <alignment vertical="center"/>
    </xf>
    <xf numFmtId="178" fontId="55" fillId="0" borderId="121" xfId="0" applyNumberFormat="1" applyFont="1" applyFill="1" applyBorder="1" applyAlignment="1">
      <alignment horizontal="right" vertical="center"/>
    </xf>
    <xf numFmtId="186" fontId="25" fillId="24" borderId="0" xfId="0" applyNumberFormat="1" applyFont="1" applyFill="1" applyAlignment="1">
      <alignment vertical="center"/>
    </xf>
    <xf numFmtId="3" fontId="55" fillId="0" borderId="121" xfId="0" applyNumberFormat="1" applyFont="1" applyFill="1" applyBorder="1" applyAlignment="1">
      <alignment horizontal="right" vertical="center"/>
    </xf>
    <xf numFmtId="184" fontId="25" fillId="24" borderId="108" xfId="0" applyNumberFormat="1" applyFont="1" applyFill="1" applyBorder="1" applyAlignment="1">
      <alignment horizontal="right" vertical="center"/>
    </xf>
    <xf numFmtId="185" fontId="25" fillId="24" borderId="108" xfId="0" applyNumberFormat="1" applyFont="1" applyFill="1" applyBorder="1" applyAlignment="1">
      <alignment horizontal="right" vertical="center"/>
    </xf>
    <xf numFmtId="43" fontId="25" fillId="24" borderId="114" xfId="0" applyNumberFormat="1" applyFont="1" applyFill="1" applyBorder="1" applyAlignment="1">
      <alignment vertical="center"/>
    </xf>
    <xf numFmtId="187" fontId="25" fillId="24" borderId="114" xfId="0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25" fillId="0" borderId="0" xfId="0" applyFont="1" applyFill="1" applyAlignment="1"/>
    <xf numFmtId="0" fontId="25" fillId="0" borderId="108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 wrapText="1"/>
    </xf>
    <xf numFmtId="0" fontId="25" fillId="0" borderId="122" xfId="0" applyFont="1" applyFill="1" applyBorder="1" applyAlignment="1">
      <alignment horizontal="center" vertical="center" wrapText="1"/>
    </xf>
    <xf numFmtId="3" fontId="25" fillId="0" borderId="109" xfId="0" applyNumberFormat="1" applyFont="1" applyFill="1" applyBorder="1" applyAlignment="1">
      <alignment horizontal="center" vertical="center" wrapText="1"/>
    </xf>
    <xf numFmtId="3" fontId="25" fillId="0" borderId="109" xfId="0" applyNumberFormat="1" applyFont="1" applyFill="1" applyBorder="1" applyAlignment="1">
      <alignment horizontal="center" vertical="center"/>
    </xf>
    <xf numFmtId="3" fontId="25" fillId="0" borderId="88" xfId="0" applyNumberFormat="1" applyFont="1" applyFill="1" applyBorder="1" applyAlignment="1">
      <alignment horizontal="center" vertical="center"/>
    </xf>
    <xf numFmtId="3" fontId="25" fillId="0" borderId="89" xfId="0" applyNumberFormat="1" applyFont="1" applyFill="1" applyBorder="1" applyAlignment="1">
      <alignment horizontal="center" vertical="center" wrapText="1"/>
    </xf>
    <xf numFmtId="3" fontId="25" fillId="0" borderId="118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19" xfId="0" applyFont="1" applyFill="1" applyBorder="1" applyAlignment="1" applyProtection="1">
      <alignment horizontal="left" vertical="center"/>
      <protection locked="0"/>
    </xf>
    <xf numFmtId="3" fontId="25" fillId="0" borderId="0" xfId="0" applyNumberFormat="1" applyFont="1" applyFill="1" applyAlignment="1">
      <alignment horizontal="right" vertical="center"/>
    </xf>
    <xf numFmtId="0" fontId="25" fillId="0" borderId="69" xfId="0" applyFont="1" applyFill="1" applyBorder="1" applyAlignment="1" applyProtection="1">
      <alignment horizontal="left" vertical="center"/>
      <protection locked="0"/>
    </xf>
    <xf numFmtId="3" fontId="25" fillId="0" borderId="123" xfId="0" applyNumberFormat="1" applyFont="1" applyFill="1" applyBorder="1" applyAlignment="1">
      <alignment horizontal="right" vertical="center"/>
    </xf>
    <xf numFmtId="3" fontId="25" fillId="0" borderId="114" xfId="0" applyNumberFormat="1" applyFont="1" applyFill="1" applyBorder="1" applyAlignment="1">
      <alignment horizontal="right" vertical="center"/>
    </xf>
    <xf numFmtId="188" fontId="25" fillId="0" borderId="0" xfId="0" applyNumberFormat="1" applyFont="1" applyFill="1" applyBorder="1" applyAlignment="1">
      <alignment vertical="center"/>
    </xf>
    <xf numFmtId="189" fontId="25" fillId="0" borderId="0" xfId="81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3" fontId="25" fillId="0" borderId="0" xfId="0" applyNumberFormat="1" applyFont="1" applyFill="1" applyAlignment="1" applyProtection="1">
      <alignment horizontal="justify" vertical="center"/>
    </xf>
    <xf numFmtId="4" fontId="25" fillId="0" borderId="0" xfId="0" applyNumberFormat="1" applyFont="1" applyFill="1" applyAlignment="1" applyProtection="1">
      <alignment horizontal="right" vertical="center"/>
    </xf>
    <xf numFmtId="0" fontId="25" fillId="0" borderId="0" xfId="0" applyFont="1" applyFill="1" applyAlignment="1" applyProtection="1">
      <alignment horizontal="justify" vertical="center"/>
    </xf>
    <xf numFmtId="3" fontId="27" fillId="0" borderId="0" xfId="0" applyNumberFormat="1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vertical="center"/>
    </xf>
    <xf numFmtId="0" fontId="53" fillId="0" borderId="108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justify" vertical="center"/>
    </xf>
    <xf numFmtId="3" fontId="25" fillId="0" borderId="108" xfId="0" applyNumberFormat="1" applyFont="1" applyFill="1" applyBorder="1" applyAlignment="1" applyProtection="1">
      <alignment vertical="center"/>
    </xf>
    <xf numFmtId="3" fontId="25" fillId="0" borderId="0" xfId="0" applyNumberFormat="1" applyFont="1" applyFill="1" applyAlignment="1" applyProtection="1">
      <alignment vertical="center"/>
    </xf>
    <xf numFmtId="3" fontId="25" fillId="0" borderId="108" xfId="0" applyNumberFormat="1" applyFont="1" applyFill="1" applyBorder="1" applyAlignment="1" applyProtection="1">
      <alignment horizontal="right" vertical="center"/>
    </xf>
    <xf numFmtId="4" fontId="25" fillId="0" borderId="108" xfId="0" applyNumberFormat="1" applyFont="1" applyFill="1" applyBorder="1" applyAlignment="1" applyProtection="1">
      <alignment horizontal="right" vertical="center"/>
    </xf>
    <xf numFmtId="4" fontId="25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 applyProtection="1">
      <alignment vertical="center"/>
    </xf>
    <xf numFmtId="0" fontId="25" fillId="0" borderId="82" xfId="0" applyFont="1" applyFill="1" applyBorder="1" applyAlignment="1" applyProtection="1">
      <alignment horizontal="center" vertical="center" wrapText="1"/>
    </xf>
    <xf numFmtId="0" fontId="25" fillId="0" borderId="88" xfId="0" applyFont="1" applyFill="1" applyBorder="1" applyAlignment="1" applyProtection="1">
      <alignment horizontal="center" vertical="center" wrapText="1"/>
    </xf>
    <xf numFmtId="3" fontId="25" fillId="0" borderId="88" xfId="0" applyNumberFormat="1" applyFont="1" applyFill="1" applyBorder="1" applyAlignment="1" applyProtection="1">
      <alignment horizontal="center" vertical="center" wrapText="1"/>
    </xf>
    <xf numFmtId="3" fontId="25" fillId="0" borderId="109" xfId="0" applyNumberFormat="1" applyFont="1" applyFill="1" applyBorder="1" applyAlignment="1" applyProtection="1">
      <alignment horizontal="center" vertical="center" wrapText="1"/>
    </xf>
    <xf numFmtId="3" fontId="25" fillId="0" borderId="109" xfId="0" applyNumberFormat="1" applyFont="1" applyFill="1" applyBorder="1" applyAlignment="1" applyProtection="1">
      <alignment horizontal="center" vertical="center"/>
    </xf>
    <xf numFmtId="3" fontId="25" fillId="0" borderId="88" xfId="0" applyNumberFormat="1" applyFont="1" applyFill="1" applyBorder="1" applyAlignment="1" applyProtection="1">
      <alignment horizontal="center" vertical="center"/>
    </xf>
    <xf numFmtId="3" fontId="25" fillId="0" borderId="89" xfId="0" applyNumberFormat="1" applyFont="1" applyFill="1" applyBorder="1" applyAlignment="1" applyProtection="1">
      <alignment horizontal="center" vertical="center" wrapText="1"/>
    </xf>
    <xf numFmtId="3" fontId="2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/>
    </xf>
    <xf numFmtId="0" fontId="25" fillId="0" borderId="85" xfId="0" applyFont="1" applyFill="1" applyBorder="1" applyAlignment="1" applyProtection="1">
      <alignment horizontal="center" vertical="center" wrapText="1"/>
    </xf>
    <xf numFmtId="0" fontId="25" fillId="0" borderId="110" xfId="0" applyFont="1" applyFill="1" applyBorder="1" applyAlignment="1" applyProtection="1">
      <alignment horizontal="center" vertical="center" wrapText="1"/>
    </xf>
    <xf numFmtId="3" fontId="25" fillId="0" borderId="110" xfId="0" applyNumberFormat="1" applyFont="1" applyFill="1" applyBorder="1" applyAlignment="1" applyProtection="1">
      <alignment horizontal="center" vertical="center" wrapText="1"/>
    </xf>
    <xf numFmtId="3" fontId="25" fillId="0" borderId="111" xfId="0" applyNumberFormat="1" applyFont="1" applyFill="1" applyBorder="1" applyAlignment="1" applyProtection="1">
      <alignment horizontal="center" vertical="center" wrapText="1"/>
    </xf>
    <xf numFmtId="3" fontId="25" fillId="0" borderId="118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horizontal="left" vertical="center"/>
    </xf>
    <xf numFmtId="41" fontId="25" fillId="0" borderId="0" xfId="0" applyNumberFormat="1" applyFont="1" applyFill="1" applyBorder="1" applyAlignment="1" applyProtection="1">
      <alignment horizontal="right" vertical="center"/>
    </xf>
    <xf numFmtId="177" fontId="25" fillId="0" borderId="0" xfId="0" applyNumberFormat="1" applyFont="1" applyFill="1" applyAlignment="1" applyProtection="1">
      <alignment vertical="center"/>
    </xf>
    <xf numFmtId="178" fontId="25" fillId="0" borderId="0" xfId="0" applyNumberFormat="1" applyFont="1" applyFill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42" xfId="0" applyFont="1" applyFill="1" applyBorder="1" applyAlignment="1" applyProtection="1">
      <alignment horizontal="left" vertical="center"/>
    </xf>
    <xf numFmtId="41" fontId="25" fillId="0" borderId="123" xfId="0" applyNumberFormat="1" applyFont="1" applyFill="1" applyBorder="1" applyAlignment="1" applyProtection="1">
      <alignment horizontal="right" vertical="center"/>
    </xf>
    <xf numFmtId="41" fontId="25" fillId="0" borderId="4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/>
    </xf>
    <xf numFmtId="178" fontId="20" fillId="0" borderId="0" xfId="0" applyNumberFormat="1" applyFont="1" applyFill="1" applyBorder="1" applyAlignment="1" applyProtection="1">
      <alignment horizontal="right" vertical="center"/>
    </xf>
    <xf numFmtId="3" fontId="20" fillId="0" borderId="0" xfId="0" applyNumberFormat="1" applyFont="1" applyFill="1" applyAlignment="1" applyProtection="1">
      <alignment vertical="center"/>
    </xf>
    <xf numFmtId="178" fontId="20" fillId="0" borderId="0" xfId="81" applyNumberFormat="1" applyFont="1" applyFill="1" applyBorder="1" applyAlignment="1" applyProtection="1">
      <alignment horizontal="right" vertical="center"/>
    </xf>
    <xf numFmtId="178" fontId="20" fillId="0" borderId="108" xfId="0" applyNumberFormat="1" applyFont="1" applyFill="1" applyBorder="1" applyAlignment="1" applyProtection="1">
      <alignment horizontal="right" vertical="center"/>
    </xf>
    <xf numFmtId="178" fontId="20" fillId="0" borderId="108" xfId="81" applyNumberFormat="1" applyFont="1" applyFill="1" applyBorder="1" applyAlignment="1" applyProtection="1">
      <alignment horizontal="right" vertical="center"/>
    </xf>
    <xf numFmtId="3" fontId="20" fillId="0" borderId="108" xfId="0" applyNumberFormat="1" applyFont="1" applyFill="1" applyBorder="1" applyAlignment="1" applyProtection="1">
      <alignment vertical="center"/>
    </xf>
    <xf numFmtId="4" fontId="20" fillId="0" borderId="108" xfId="0" applyNumberFormat="1" applyFont="1" applyFill="1" applyBorder="1" applyAlignment="1" applyProtection="1">
      <alignment horizontal="right" vertical="center"/>
    </xf>
    <xf numFmtId="3" fontId="20" fillId="0" borderId="109" xfId="0" applyNumberFormat="1" applyFont="1" applyFill="1" applyBorder="1" applyAlignment="1" applyProtection="1">
      <alignment horizontal="center" vertical="center"/>
    </xf>
    <xf numFmtId="3" fontId="20" fillId="0" borderId="89" xfId="0" applyNumberFormat="1" applyFont="1" applyFill="1" applyBorder="1" applyAlignment="1" applyProtection="1">
      <alignment horizontal="center" vertical="center" wrapText="1"/>
    </xf>
    <xf numFmtId="3" fontId="20" fillId="0" borderId="111" xfId="0" applyNumberFormat="1" applyFont="1" applyFill="1" applyBorder="1" applyAlignment="1" applyProtection="1">
      <alignment horizontal="center" vertical="center" wrapText="1"/>
    </xf>
    <xf numFmtId="3" fontId="61" fillId="0" borderId="118" xfId="0" applyNumberFormat="1" applyFont="1" applyFill="1" applyBorder="1" applyAlignment="1" applyProtection="1">
      <alignment horizontal="center" vertical="center" wrapText="1"/>
    </xf>
    <xf numFmtId="178" fontId="20" fillId="0" borderId="86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justify" vertical="center"/>
    </xf>
    <xf numFmtId="0" fontId="25" fillId="33" borderId="0" xfId="0" applyFont="1" applyFill="1" applyAlignment="1">
      <alignment horizontal="justify" vertical="center"/>
    </xf>
    <xf numFmtId="3" fontId="27" fillId="0" borderId="0" xfId="0" applyNumberFormat="1" applyFont="1" applyFill="1" applyAlignment="1">
      <alignment vertical="center"/>
    </xf>
    <xf numFmtId="3" fontId="25" fillId="0" borderId="127" xfId="0" applyNumberFormat="1" applyFont="1" applyFill="1" applyBorder="1" applyAlignment="1">
      <alignment horizontal="center" vertical="center" wrapText="1"/>
    </xf>
    <xf numFmtId="3" fontId="25" fillId="0" borderId="24" xfId="0" applyNumberFormat="1" applyFont="1" applyFill="1" applyBorder="1" applyAlignment="1">
      <alignment vertical="center" wrapText="1"/>
    </xf>
    <xf numFmtId="3" fontId="25" fillId="0" borderId="128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right" vertical="center"/>
    </xf>
    <xf numFmtId="41" fontId="25" fillId="0" borderId="0" xfId="0" applyNumberFormat="1" applyFont="1" applyFill="1" applyAlignment="1">
      <alignment vertical="center"/>
    </xf>
    <xf numFmtId="3" fontId="25" fillId="0" borderId="16" xfId="0" applyNumberFormat="1" applyFont="1" applyFill="1" applyBorder="1" applyAlignment="1">
      <alignment horizontal="left" vertical="center" wrapText="1"/>
    </xf>
    <xf numFmtId="3" fontId="25" fillId="0" borderId="16" xfId="0" applyNumberFormat="1" applyFont="1" applyFill="1" applyBorder="1" applyAlignment="1">
      <alignment horizontal="left" vertical="center"/>
    </xf>
    <xf numFmtId="3" fontId="25" fillId="0" borderId="1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7" fontId="25" fillId="0" borderId="0" xfId="0" applyNumberFormat="1" applyFont="1" applyFill="1" applyAlignment="1">
      <alignment vertical="center"/>
    </xf>
    <xf numFmtId="3" fontId="33" fillId="0" borderId="16" xfId="0" applyNumberFormat="1" applyFont="1" applyFill="1" applyBorder="1" applyAlignment="1">
      <alignment horizontal="left" vertical="center" wrapText="1"/>
    </xf>
    <xf numFmtId="3" fontId="25" fillId="0" borderId="0" xfId="73" applyNumberFormat="1" applyFont="1" applyFill="1" applyAlignment="1">
      <alignment horizontal="right" vertical="center"/>
    </xf>
    <xf numFmtId="3" fontId="25" fillId="0" borderId="108" xfId="73" applyNumberFormat="1" applyFont="1" applyFill="1" applyBorder="1" applyAlignment="1">
      <alignment horizontal="right" vertical="center"/>
    </xf>
    <xf numFmtId="4" fontId="25" fillId="0" borderId="114" xfId="0" applyNumberFormat="1" applyFont="1" applyFill="1" applyBorder="1" applyAlignment="1">
      <alignment horizontal="right" vertical="center"/>
    </xf>
    <xf numFmtId="3" fontId="25" fillId="0" borderId="114" xfId="73" applyNumberFormat="1" applyFont="1" applyFill="1" applyBorder="1" applyAlignment="1">
      <alignment horizontal="right" vertical="center"/>
    </xf>
    <xf numFmtId="37" fontId="62" fillId="0" borderId="0" xfId="0" applyNumberFormat="1" applyFont="1" applyFill="1" applyAlignment="1">
      <alignment vertical="center"/>
    </xf>
    <xf numFmtId="3" fontId="62" fillId="0" borderId="0" xfId="0" applyNumberFormat="1" applyFont="1" applyFill="1" applyAlignment="1">
      <alignment vertical="center"/>
    </xf>
    <xf numFmtId="3" fontId="62" fillId="0" borderId="0" xfId="0" applyNumberFormat="1" applyFont="1" applyFill="1" applyAlignment="1">
      <alignment horizontal="left" vertical="center"/>
    </xf>
    <xf numFmtId="0" fontId="62" fillId="0" borderId="0" xfId="0" applyFont="1" applyFill="1" applyAlignment="1">
      <alignment vertical="center"/>
    </xf>
    <xf numFmtId="0" fontId="25" fillId="0" borderId="0" xfId="0" applyFont="1" applyFill="1" applyAlignment="1" applyProtection="1">
      <alignment horizontal="left" vertical="center"/>
      <protection locked="0"/>
    </xf>
    <xf numFmtId="3" fontId="25" fillId="0" borderId="0" xfId="0" applyNumberFormat="1" applyFont="1" applyFill="1" applyAlignment="1" applyProtection="1">
      <alignment horizontal="justify" vertical="center"/>
      <protection locked="0"/>
    </xf>
    <xf numFmtId="0" fontId="25" fillId="0" borderId="0" xfId="0" applyFont="1" applyFill="1" applyAlignment="1" applyProtection="1">
      <alignment horizontal="justify" vertical="center"/>
      <protection locked="0"/>
    </xf>
    <xf numFmtId="4" fontId="25" fillId="0" borderId="0" xfId="0" applyNumberFormat="1" applyFont="1" applyFill="1" applyAlignment="1" applyProtection="1">
      <alignment horizontal="right" vertical="center"/>
      <protection locked="0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 applyAlignment="1" applyProtection="1">
      <alignment vertical="center"/>
      <protection locked="0"/>
    </xf>
    <xf numFmtId="0" fontId="20" fillId="0" borderId="108" xfId="0" applyFont="1" applyFill="1" applyBorder="1" applyAlignment="1" applyProtection="1">
      <alignment horizontal="justify" vertical="center"/>
      <protection locked="0"/>
    </xf>
    <xf numFmtId="3" fontId="20" fillId="0" borderId="108" xfId="0" applyNumberFormat="1" applyFont="1" applyFill="1" applyBorder="1" applyAlignment="1" applyProtection="1">
      <alignment vertical="center"/>
      <protection locked="0"/>
    </xf>
    <xf numFmtId="3" fontId="20" fillId="0" borderId="108" xfId="0" applyNumberFormat="1" applyFont="1" applyFill="1" applyBorder="1" applyAlignment="1" applyProtection="1">
      <alignment horizontal="right" vertical="center"/>
      <protection locked="0"/>
    </xf>
    <xf numFmtId="3" fontId="20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justify" vertical="center"/>
      <protection locked="0"/>
    </xf>
    <xf numFmtId="4" fontId="20" fillId="0" borderId="108" xfId="0" applyNumberFormat="1" applyFont="1" applyFill="1" applyBorder="1" applyAlignment="1" applyProtection="1">
      <alignment horizontal="right" vertical="center"/>
      <protection locked="0"/>
    </xf>
    <xf numFmtId="0" fontId="20" fillId="0" borderId="82" xfId="0" applyFont="1" applyFill="1" applyBorder="1" applyAlignment="1" applyProtection="1">
      <alignment horizontal="left" vertical="center"/>
      <protection locked="0"/>
    </xf>
    <xf numFmtId="0" fontId="20" fillId="0" borderId="122" xfId="0" applyFont="1" applyFill="1" applyBorder="1" applyAlignment="1" applyProtection="1">
      <alignment horizontal="center" vertical="center"/>
      <protection locked="0"/>
    </xf>
    <xf numFmtId="3" fontId="20" fillId="0" borderId="109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89" xfId="0" applyNumberFormat="1" applyFont="1" applyFill="1" applyBorder="1" applyAlignment="1" applyProtection="1">
      <alignment horizontal="center" vertical="center"/>
      <protection locked="0"/>
    </xf>
    <xf numFmtId="3" fontId="20" fillId="0" borderId="0" xfId="0" applyNumberFormat="1" applyFont="1" applyFill="1" applyBorder="1" applyAlignment="1" applyProtection="1">
      <alignment horizontal="center" vertical="center"/>
      <protection locked="0"/>
    </xf>
    <xf numFmtId="3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20" fillId="0" borderId="0" xfId="0" applyNumberFormat="1" applyFont="1" applyFill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9" xfId="0" applyFont="1" applyFill="1" applyBorder="1" applyAlignment="1" applyProtection="1">
      <protection locked="0"/>
    </xf>
    <xf numFmtId="3" fontId="20" fillId="0" borderId="23" xfId="0" applyNumberFormat="1" applyFont="1" applyFill="1" applyBorder="1" applyAlignment="1" applyProtection="1">
      <alignment wrapText="1"/>
      <protection locked="0"/>
    </xf>
    <xf numFmtId="0" fontId="20" fillId="0" borderId="36" xfId="0" applyFont="1" applyFill="1" applyBorder="1" applyAlignment="1" applyProtection="1">
      <alignment vertical="center"/>
      <protection locked="0"/>
    </xf>
    <xf numFmtId="0" fontId="20" fillId="0" borderId="16" xfId="0" applyFont="1" applyFill="1" applyBorder="1" applyAlignment="1" applyProtection="1">
      <alignment horizontal="center" wrapText="1"/>
      <protection locked="0"/>
    </xf>
    <xf numFmtId="0" fontId="20" fillId="0" borderId="19" xfId="0" applyFont="1" applyFill="1" applyBorder="1" applyAlignment="1" applyProtection="1">
      <alignment horizontal="center"/>
      <protection locked="0"/>
    </xf>
    <xf numFmtId="3" fontId="20" fillId="0" borderId="27" xfId="0" applyNumberFormat="1" applyFont="1" applyFill="1" applyBorder="1" applyAlignment="1" applyProtection="1">
      <alignment horizontal="center" wrapText="1"/>
      <protection locked="0"/>
    </xf>
    <xf numFmtId="0" fontId="20" fillId="0" borderId="16" xfId="0" applyFont="1" applyFill="1" applyBorder="1" applyAlignment="1" applyProtection="1">
      <alignment vertical="center" wrapText="1"/>
      <protection locked="0"/>
    </xf>
    <xf numFmtId="0" fontId="20" fillId="0" borderId="19" xfId="0" applyFont="1" applyFill="1" applyBorder="1" applyAlignment="1" applyProtection="1">
      <alignment wrapText="1"/>
      <protection locked="0"/>
    </xf>
    <xf numFmtId="0" fontId="20" fillId="0" borderId="27" xfId="0" applyFont="1" applyFill="1" applyBorder="1" applyAlignment="1" applyProtection="1">
      <alignment wrapText="1"/>
      <protection locked="0"/>
    </xf>
    <xf numFmtId="0" fontId="20" fillId="0" borderId="85" xfId="0" applyFont="1" applyFill="1" applyBorder="1" applyAlignment="1" applyProtection="1">
      <alignment horizontal="center" vertical="center"/>
      <protection locked="0"/>
    </xf>
    <xf numFmtId="0" fontId="20" fillId="0" borderId="111" xfId="0" applyFont="1" applyFill="1" applyBorder="1" applyAlignment="1" applyProtection="1">
      <alignment horizontal="center" vertical="center" wrapText="1"/>
      <protection locked="0"/>
    </xf>
    <xf numFmtId="3" fontId="20" fillId="0" borderId="111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11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1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8" xfId="0" applyFont="1" applyFill="1" applyBorder="1" applyAlignment="1" applyProtection="1">
      <alignment horizontal="center" vertical="center"/>
      <protection locked="0"/>
    </xf>
    <xf numFmtId="0" fontId="20" fillId="0" borderId="122" xfId="0" applyFont="1" applyFill="1" applyBorder="1" applyAlignment="1" applyProtection="1">
      <alignment horizontal="left" vertical="center"/>
      <protection locked="0"/>
    </xf>
    <xf numFmtId="178" fontId="20" fillId="0" borderId="30" xfId="0" applyNumberFormat="1" applyFont="1" applyFill="1" applyBorder="1" applyAlignment="1" applyProtection="1">
      <alignment horizontal="right"/>
      <protection locked="0"/>
    </xf>
    <xf numFmtId="178" fontId="20" fillId="0" borderId="0" xfId="0" applyNumberFormat="1" applyFont="1" applyFill="1" applyBorder="1" applyAlignment="1">
      <alignment horizontal="right" wrapText="1"/>
    </xf>
    <xf numFmtId="178" fontId="20" fillId="0" borderId="0" xfId="0" applyNumberFormat="1" applyFont="1" applyFill="1" applyBorder="1" applyAlignment="1" applyProtection="1">
      <alignment horizontal="right" wrapText="1"/>
      <protection locked="0"/>
    </xf>
    <xf numFmtId="178" fontId="20" fillId="0" borderId="0" xfId="0" applyNumberFormat="1" applyFont="1" applyFill="1" applyBorder="1" applyAlignment="1" applyProtection="1">
      <alignment horizontal="right"/>
      <protection locked="0"/>
    </xf>
    <xf numFmtId="178" fontId="20" fillId="0" borderId="0" xfId="0" applyNumberFormat="1" applyFont="1" applyFill="1" applyAlignment="1" applyProtection="1">
      <alignment vertical="center"/>
      <protection locked="0"/>
    </xf>
    <xf numFmtId="0" fontId="20" fillId="0" borderId="19" xfId="0" applyFont="1" applyFill="1" applyBorder="1" applyAlignment="1" applyProtection="1">
      <alignment horizontal="left" vertical="center"/>
      <protection locked="0"/>
    </xf>
    <xf numFmtId="178" fontId="20" fillId="0" borderId="30" xfId="0" applyNumberFormat="1" applyFont="1" applyFill="1" applyBorder="1" applyAlignment="1" applyProtection="1">
      <alignment horizontal="right" vertical="center"/>
      <protection locked="0"/>
    </xf>
    <xf numFmtId="178" fontId="20" fillId="0" borderId="0" xfId="0" applyNumberFormat="1" applyFont="1" applyFill="1" applyBorder="1" applyAlignment="1" applyProtection="1">
      <alignment horizontal="right" vertical="center"/>
      <protection locked="0"/>
    </xf>
    <xf numFmtId="3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0" fillId="0" borderId="19" xfId="0" applyFont="1" applyFill="1" applyBorder="1" applyAlignment="1" applyProtection="1">
      <alignment vertical="center"/>
      <protection locked="0"/>
    </xf>
    <xf numFmtId="178" fontId="20" fillId="0" borderId="0" xfId="81" applyNumberFormat="1" applyFont="1" applyFill="1" applyBorder="1" applyAlignment="1" applyProtection="1">
      <alignment horizontal="right" vertical="center"/>
      <protection locked="0"/>
    </xf>
    <xf numFmtId="3" fontId="20" fillId="0" borderId="0" xfId="81" applyNumberFormat="1" applyFont="1" applyFill="1" applyBorder="1" applyAlignment="1" applyProtection="1">
      <alignment horizontal="right" vertical="center"/>
      <protection locked="0"/>
    </xf>
    <xf numFmtId="183" fontId="20" fillId="0" borderId="0" xfId="0" applyNumberFormat="1" applyFont="1" applyFill="1" applyBorder="1" applyAlignment="1" applyProtection="1">
      <alignment vertical="center"/>
      <protection locked="0"/>
    </xf>
    <xf numFmtId="3" fontId="20" fillId="0" borderId="0" xfId="0" applyNumberFormat="1" applyFont="1" applyFill="1" applyBorder="1" applyAlignment="1">
      <alignment horizontal="right" vertical="center"/>
    </xf>
    <xf numFmtId="3" fontId="20" fillId="0" borderId="30" xfId="0" applyNumberFormat="1" applyFont="1" applyFill="1" applyBorder="1" applyAlignment="1" applyProtection="1">
      <alignment horizontal="right" vertical="center"/>
      <protection locked="0"/>
    </xf>
    <xf numFmtId="3" fontId="20" fillId="0" borderId="114" xfId="0" applyNumberFormat="1" applyFont="1" applyFill="1" applyBorder="1" applyAlignment="1" applyProtection="1">
      <alignment horizontal="right" vertical="center"/>
      <protection locked="0"/>
    </xf>
    <xf numFmtId="0" fontId="20" fillId="0" borderId="86" xfId="0" applyFont="1" applyFill="1" applyBorder="1" applyAlignment="1" applyProtection="1">
      <alignment vertical="center"/>
      <protection locked="0"/>
    </xf>
    <xf numFmtId="3" fontId="20" fillId="0" borderId="0" xfId="0" applyNumberFormat="1" applyFont="1" applyFill="1" applyAlignment="1" applyProtection="1">
      <alignment horizontal="center" vertical="center"/>
      <protection locked="0"/>
    </xf>
    <xf numFmtId="3" fontId="20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horizontal="justify" vertical="center"/>
      <protection locked="0"/>
    </xf>
    <xf numFmtId="3" fontId="23" fillId="0" borderId="0" xfId="0" applyNumberFormat="1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0" fillId="0" borderId="0" xfId="0" applyFont="1" applyFill="1"/>
    <xf numFmtId="177" fontId="20" fillId="24" borderId="0" xfId="0" applyNumberFormat="1" applyFont="1" applyFill="1" applyAlignment="1" applyProtection="1">
      <alignment horizontal="right" vertical="center"/>
    </xf>
    <xf numFmtId="41" fontId="20" fillId="24" borderId="0" xfId="0" applyNumberFormat="1" applyFont="1" applyFill="1" applyAlignment="1" applyProtection="1">
      <alignment horizontal="right" vertical="center"/>
    </xf>
    <xf numFmtId="177" fontId="20" fillId="0" borderId="0" xfId="0" applyNumberFormat="1" applyFont="1" applyFill="1" applyAlignment="1" applyProtection="1">
      <alignment horizontal="right" vertical="center"/>
    </xf>
    <xf numFmtId="177" fontId="25" fillId="0" borderId="0" xfId="0" applyNumberFormat="1" applyFont="1" applyFill="1" applyAlignment="1" applyProtection="1">
      <alignment horizontal="right" vertical="center"/>
    </xf>
    <xf numFmtId="0" fontId="20" fillId="0" borderId="69" xfId="0" applyFont="1" applyFill="1" applyBorder="1" applyAlignment="1" applyProtection="1">
      <alignment horizontal="left" vertical="center"/>
      <protection locked="0"/>
    </xf>
    <xf numFmtId="177" fontId="20" fillId="0" borderId="97" xfId="0" applyNumberFormat="1" applyFont="1" applyFill="1" applyBorder="1" applyAlignment="1" applyProtection="1">
      <alignment horizontal="right" vertical="center"/>
    </xf>
    <xf numFmtId="177" fontId="20" fillId="0" borderId="40" xfId="0" applyNumberFormat="1" applyFont="1" applyFill="1" applyBorder="1" applyAlignment="1" applyProtection="1">
      <alignment horizontal="right" vertical="center"/>
    </xf>
    <xf numFmtId="41" fontId="20" fillId="0" borderId="0" xfId="0" applyNumberFormat="1" applyFont="1" applyFill="1" applyAlignment="1" applyProtection="1">
      <alignment horizontal="right" vertical="center"/>
    </xf>
    <xf numFmtId="41" fontId="68" fillId="0" borderId="0" xfId="180" applyNumberFormat="1" applyFont="1">
      <alignment vertical="center"/>
    </xf>
    <xf numFmtId="41" fontId="20" fillId="0" borderId="0" xfId="0" applyNumberFormat="1" applyFont="1" applyFill="1" applyBorder="1" applyAlignment="1" applyProtection="1">
      <alignment horizontal="right" vertical="center"/>
    </xf>
    <xf numFmtId="0" fontId="34" fillId="0" borderId="19" xfId="0" applyFont="1" applyFill="1" applyBorder="1" applyAlignment="1" applyProtection="1">
      <alignment horizontal="left" vertical="center"/>
      <protection locked="0"/>
    </xf>
    <xf numFmtId="41" fontId="20" fillId="0" borderId="123" xfId="0" applyNumberFormat="1" applyFont="1" applyFill="1" applyBorder="1" applyAlignment="1" applyProtection="1">
      <alignment horizontal="right" vertical="center"/>
    </xf>
    <xf numFmtId="41" fontId="20" fillId="0" borderId="114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 applyProtection="1">
      <alignment horizontal="left" vertical="center"/>
      <protection locked="0"/>
    </xf>
    <xf numFmtId="0" fontId="25" fillId="0" borderId="85" xfId="0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 wrapText="1"/>
    </xf>
    <xf numFmtId="0" fontId="33" fillId="0" borderId="116" xfId="0" applyFont="1" applyFill="1" applyBorder="1" applyAlignment="1">
      <alignment vertical="center" wrapText="1"/>
    </xf>
    <xf numFmtId="41" fontId="25" fillId="0" borderId="113" xfId="0" applyNumberFormat="1" applyFont="1" applyFill="1" applyBorder="1" applyAlignment="1">
      <alignment horizontal="right" vertical="center"/>
    </xf>
    <xf numFmtId="41" fontId="25" fillId="0" borderId="114" xfId="0" applyNumberFormat="1" applyFont="1" applyFill="1" applyBorder="1" applyAlignment="1">
      <alignment horizontal="right" vertical="center"/>
    </xf>
    <xf numFmtId="0" fontId="25" fillId="0" borderId="114" xfId="0" applyFont="1" applyFill="1" applyBorder="1" applyAlignment="1">
      <alignment vertical="center"/>
    </xf>
    <xf numFmtId="0" fontId="33" fillId="0" borderId="114" xfId="0" applyFont="1" applyFill="1" applyBorder="1" applyAlignment="1">
      <alignment vertical="center" wrapText="1"/>
    </xf>
    <xf numFmtId="41" fontId="25" fillId="0" borderId="130" xfId="0" applyNumberFormat="1" applyFont="1" applyFill="1" applyBorder="1" applyAlignment="1">
      <alignment horizontal="right" vertical="center"/>
    </xf>
    <xf numFmtId="0" fontId="25" fillId="0" borderId="131" xfId="0" applyFont="1" applyFill="1" applyBorder="1" applyAlignment="1">
      <alignment horizontal="center" vertical="center"/>
    </xf>
    <xf numFmtId="0" fontId="25" fillId="0" borderId="116" xfId="0" applyFont="1" applyFill="1" applyBorder="1" applyAlignment="1">
      <alignment horizontal="center" vertical="center"/>
    </xf>
    <xf numFmtId="3" fontId="25" fillId="0" borderId="141" xfId="0" applyNumberFormat="1" applyFont="1" applyFill="1" applyBorder="1" applyAlignment="1">
      <alignment horizontal="center" vertical="center" wrapText="1"/>
    </xf>
    <xf numFmtId="3" fontId="25" fillId="0" borderId="142" xfId="0" applyNumberFormat="1" applyFont="1" applyFill="1" applyBorder="1" applyAlignment="1">
      <alignment horizontal="center" vertical="center" wrapText="1"/>
    </xf>
    <xf numFmtId="3" fontId="25" fillId="0" borderId="143" xfId="0" applyNumberFormat="1" applyFont="1" applyFill="1" applyBorder="1" applyAlignment="1">
      <alignment horizontal="center" vertical="center" wrapText="1"/>
    </xf>
    <xf numFmtId="3" fontId="25" fillId="0" borderId="114" xfId="0" applyNumberFormat="1" applyFont="1" applyFill="1" applyBorder="1" applyAlignment="1">
      <alignment horizontal="center" vertical="center" wrapText="1"/>
    </xf>
    <xf numFmtId="0" fontId="25" fillId="0" borderId="122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3" fontId="25" fillId="0" borderId="108" xfId="0" applyNumberFormat="1" applyFont="1" applyFill="1" applyBorder="1" applyAlignment="1">
      <alignment horizontal="center" vertical="center" wrapText="1"/>
    </xf>
    <xf numFmtId="41" fontId="25" fillId="0" borderId="0" xfId="0" applyNumberFormat="1" applyFont="1" applyAlignment="1">
      <alignment vertical="center"/>
    </xf>
    <xf numFmtId="41" fontId="25" fillId="0" borderId="0" xfId="0" applyNumberFormat="1" applyFont="1" applyBorder="1" applyAlignment="1">
      <alignment vertical="center"/>
    </xf>
    <xf numFmtId="0" fontId="20" fillId="0" borderId="148" xfId="0" applyFont="1" applyFill="1" applyBorder="1" applyAlignment="1" applyProtection="1">
      <alignment horizontal="left" vertical="center"/>
      <protection locked="0"/>
    </xf>
    <xf numFmtId="41" fontId="25" fillId="0" borderId="40" xfId="0" applyNumberFormat="1" applyFont="1" applyBorder="1" applyAlignment="1">
      <alignment vertical="center"/>
    </xf>
    <xf numFmtId="0" fontId="36" fillId="0" borderId="0" xfId="0" applyFont="1" applyFill="1" applyAlignment="1">
      <alignment horizontal="left" vertical="center"/>
    </xf>
    <xf numFmtId="190" fontId="25" fillId="0" borderId="0" xfId="81" applyNumberFormat="1" applyFont="1" applyFill="1" applyBorder="1" applyAlignment="1" applyProtection="1">
      <alignment horizontal="right" vertical="center"/>
    </xf>
    <xf numFmtId="3" fontId="25" fillId="0" borderId="0" xfId="83" applyNumberFormat="1" applyFont="1" applyFill="1" applyBorder="1" applyAlignment="1" applyProtection="1">
      <alignment horizontal="justify" vertical="center"/>
    </xf>
    <xf numFmtId="3" fontId="25" fillId="0" borderId="108" xfId="83" applyNumberFormat="1" applyFont="1" applyFill="1" applyBorder="1" applyAlignment="1" applyProtection="1">
      <alignment vertical="center"/>
    </xf>
    <xf numFmtId="0" fontId="25" fillId="0" borderId="82" xfId="0" applyFont="1" applyFill="1" applyBorder="1" applyAlignment="1">
      <alignment horizontal="center" vertical="center"/>
    </xf>
    <xf numFmtId="41" fontId="25" fillId="24" borderId="0" xfId="80" applyNumberFormat="1" applyFont="1" applyFill="1" applyAlignment="1">
      <alignment horizontal="right" vertical="center"/>
    </xf>
    <xf numFmtId="41" fontId="25" fillId="24" borderId="0" xfId="0" applyNumberFormat="1" applyFont="1" applyFill="1" applyBorder="1" applyAlignment="1">
      <alignment horizontal="right" vertical="center"/>
    </xf>
    <xf numFmtId="41" fontId="25" fillId="0" borderId="0" xfId="80" applyNumberFormat="1" applyFont="1" applyFill="1" applyAlignment="1">
      <alignment horizontal="right" vertical="center"/>
    </xf>
    <xf numFmtId="41" fontId="25" fillId="0" borderId="0" xfId="80" applyNumberFormat="1" applyFont="1" applyFill="1" applyBorder="1" applyAlignment="1">
      <alignment horizontal="right" vertical="center"/>
    </xf>
    <xf numFmtId="0" fontId="20" fillId="0" borderId="96" xfId="0" applyFont="1" applyFill="1" applyBorder="1" applyAlignment="1" applyProtection="1">
      <alignment horizontal="left" vertical="center"/>
      <protection locked="0"/>
    </xf>
    <xf numFmtId="41" fontId="25" fillId="0" borderId="40" xfId="80" applyNumberFormat="1" applyFont="1" applyFill="1" applyBorder="1" applyAlignment="1">
      <alignment horizontal="right" vertical="center"/>
    </xf>
    <xf numFmtId="3" fontId="25" fillId="0" borderId="0" xfId="83" applyNumberFormat="1" applyFont="1" applyFill="1" applyBorder="1" applyAlignment="1" applyProtection="1">
      <alignment vertical="center"/>
    </xf>
    <xf numFmtId="190" fontId="25" fillId="0" borderId="0" xfId="81" applyNumberFormat="1" applyFont="1" applyFill="1" applyBorder="1" applyAlignment="1" applyProtection="1">
      <alignment vertical="center"/>
    </xf>
    <xf numFmtId="190" fontId="20" fillId="0" borderId="0" xfId="81" applyNumberFormat="1" applyFont="1" applyFill="1" applyBorder="1" applyAlignment="1" applyProtection="1">
      <alignment vertical="center"/>
    </xf>
    <xf numFmtId="3" fontId="20" fillId="0" borderId="0" xfId="83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wrapText="1"/>
    </xf>
    <xf numFmtId="3" fontId="25" fillId="0" borderId="0" xfId="0" applyNumberFormat="1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5" fillId="0" borderId="8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3" fontId="25" fillId="0" borderId="37" xfId="0" applyNumberFormat="1" applyFont="1" applyFill="1" applyBorder="1" applyAlignment="1">
      <alignment horizontal="center" vertical="center"/>
    </xf>
    <xf numFmtId="3" fontId="25" fillId="0" borderId="17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 wrapText="1"/>
    </xf>
    <xf numFmtId="0" fontId="25" fillId="0" borderId="111" xfId="0" applyFont="1" applyFill="1" applyBorder="1" applyAlignment="1">
      <alignment horizontal="center" vertical="center" wrapText="1"/>
    </xf>
    <xf numFmtId="3" fontId="25" fillId="0" borderId="27" xfId="0" applyNumberFormat="1" applyFont="1" applyFill="1" applyBorder="1" applyAlignment="1">
      <alignment horizontal="center" vertical="center" wrapText="1"/>
    </xf>
    <xf numFmtId="3" fontId="25" fillId="0" borderId="111" xfId="0" applyNumberFormat="1" applyFont="1" applyFill="1" applyBorder="1" applyAlignment="1">
      <alignment horizontal="center" vertical="center" wrapText="1"/>
    </xf>
    <xf numFmtId="3" fontId="25" fillId="0" borderId="36" xfId="0" applyNumberFormat="1" applyFont="1" applyFill="1" applyBorder="1" applyAlignment="1">
      <alignment horizontal="center" vertical="center"/>
    </xf>
    <xf numFmtId="3" fontId="25" fillId="0" borderId="15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5" fillId="0" borderId="38" xfId="0" applyNumberFormat="1" applyFont="1" applyFill="1" applyBorder="1" applyAlignment="1">
      <alignment horizontal="center" vertical="center"/>
    </xf>
    <xf numFmtId="3" fontId="25" fillId="0" borderId="115" xfId="0" applyNumberFormat="1" applyFont="1" applyFill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center" vertical="center"/>
    </xf>
    <xf numFmtId="3" fontId="25" fillId="0" borderId="23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top" wrapText="1"/>
    </xf>
    <xf numFmtId="0" fontId="25" fillId="0" borderId="111" xfId="0" applyFont="1" applyFill="1" applyBorder="1" applyAlignment="1">
      <alignment horizontal="center" vertical="top" wrapText="1"/>
    </xf>
    <xf numFmtId="3" fontId="25" fillId="0" borderId="27" xfId="0" applyNumberFormat="1" applyFont="1" applyFill="1" applyBorder="1" applyAlignment="1">
      <alignment horizontal="center" vertical="top" wrapText="1"/>
    </xf>
    <xf numFmtId="3" fontId="25" fillId="0" borderId="111" xfId="0" applyNumberFormat="1" applyFont="1" applyFill="1" applyBorder="1" applyAlignment="1">
      <alignment horizontal="center" vertical="top" wrapText="1"/>
    </xf>
    <xf numFmtId="3" fontId="25" fillId="0" borderId="30" xfId="0" applyNumberFormat="1" applyFont="1" applyFill="1" applyBorder="1" applyAlignment="1">
      <alignment horizontal="center" vertical="top" wrapText="1"/>
    </xf>
    <xf numFmtId="3" fontId="25" fillId="0" borderId="118" xfId="0" applyNumberFormat="1" applyFont="1" applyFill="1" applyBorder="1" applyAlignment="1">
      <alignment horizontal="center" vertical="top" wrapText="1"/>
    </xf>
    <xf numFmtId="0" fontId="25" fillId="0" borderId="21" xfId="0" applyFont="1" applyFill="1" applyBorder="1" applyAlignment="1">
      <alignment horizontal="center" vertical="top" wrapText="1"/>
    </xf>
    <xf numFmtId="0" fontId="25" fillId="0" borderId="110" xfId="0" applyFont="1" applyFill="1" applyBorder="1" applyAlignment="1">
      <alignment horizontal="center" vertical="top" wrapText="1"/>
    </xf>
    <xf numFmtId="3" fontId="25" fillId="0" borderId="109" xfId="0" applyNumberFormat="1" applyFont="1" applyFill="1" applyBorder="1" applyAlignment="1">
      <alignment horizontal="center" vertical="center" wrapText="1"/>
    </xf>
    <xf numFmtId="3" fontId="25" fillId="0" borderId="37" xfId="0" applyNumberFormat="1" applyFont="1" applyFill="1" applyBorder="1" applyAlignment="1">
      <alignment horizontal="center" vertical="center" wrapText="1"/>
    </xf>
    <xf numFmtId="3" fontId="25" fillId="0" borderId="35" xfId="0" applyNumberFormat="1" applyFont="1" applyFill="1" applyBorder="1" applyAlignment="1">
      <alignment horizontal="center" vertical="center" wrapText="1"/>
    </xf>
    <xf numFmtId="3" fontId="33" fillId="0" borderId="37" xfId="0" applyNumberFormat="1" applyFont="1" applyFill="1" applyBorder="1" applyAlignment="1">
      <alignment horizontal="center" vertical="center" wrapText="1"/>
    </xf>
    <xf numFmtId="3" fontId="25" fillId="0" borderId="17" xfId="0" applyNumberFormat="1" applyFont="1" applyFill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/>
    </xf>
    <xf numFmtId="3" fontId="25" fillId="0" borderId="83" xfId="0" applyNumberFormat="1" applyFont="1" applyFill="1" applyBorder="1" applyAlignment="1">
      <alignment horizontal="center" vertical="center" wrapText="1"/>
    </xf>
    <xf numFmtId="3" fontId="25" fillId="0" borderId="88" xfId="0" applyNumberFormat="1" applyFont="1" applyFill="1" applyBorder="1" applyAlignment="1">
      <alignment horizontal="center" vertical="center" wrapText="1"/>
    </xf>
    <xf numFmtId="3" fontId="25" fillId="0" borderId="117" xfId="0" applyNumberFormat="1" applyFont="1" applyFill="1" applyBorder="1" applyAlignment="1">
      <alignment horizontal="center" vertical="center" wrapText="1"/>
    </xf>
    <xf numFmtId="3" fontId="25" fillId="0" borderId="22" xfId="0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25" fillId="0" borderId="85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left" vertical="center" wrapText="1"/>
    </xf>
    <xf numFmtId="0" fontId="25" fillId="0" borderId="95" xfId="0" applyFont="1" applyFill="1" applyBorder="1" applyAlignment="1" applyProtection="1">
      <alignment horizontal="left" vertical="center" wrapText="1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3" fillId="0" borderId="82" xfId="0" applyFont="1" applyFill="1" applyBorder="1" applyAlignment="1" applyProtection="1">
      <alignment horizontal="left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3" fontId="25" fillId="0" borderId="108" xfId="0" applyNumberFormat="1" applyFont="1" applyFill="1" applyBorder="1" applyAlignment="1">
      <alignment horizontal="right" vertical="center" wrapText="1"/>
    </xf>
    <xf numFmtId="0" fontId="33" fillId="0" borderId="82" xfId="0" applyFont="1" applyFill="1" applyBorder="1" applyAlignment="1">
      <alignment horizontal="center" vertical="center" wrapText="1"/>
    </xf>
    <xf numFmtId="0" fontId="25" fillId="0" borderId="85" xfId="0" applyFont="1" applyFill="1" applyBorder="1" applyAlignment="1">
      <alignment horizontal="center" vertical="center" wrapText="1"/>
    </xf>
    <xf numFmtId="3" fontId="25" fillId="0" borderId="124" xfId="0" applyNumberFormat="1" applyFont="1" applyFill="1" applyBorder="1" applyAlignment="1">
      <alignment horizontal="center" vertical="center"/>
    </xf>
    <xf numFmtId="3" fontId="25" fillId="0" borderId="125" xfId="0" applyNumberFormat="1" applyFont="1" applyFill="1" applyBorder="1" applyAlignment="1">
      <alignment horizontal="center" vertical="center"/>
    </xf>
    <xf numFmtId="3" fontId="25" fillId="0" borderId="126" xfId="0" applyNumberFormat="1" applyFont="1" applyFill="1" applyBorder="1" applyAlignment="1">
      <alignment horizontal="center" vertical="center"/>
    </xf>
    <xf numFmtId="3" fontId="25" fillId="0" borderId="110" xfId="0" applyNumberFormat="1" applyFont="1" applyFill="1" applyBorder="1" applyAlignment="1">
      <alignment horizontal="center" vertical="center" wrapText="1"/>
    </xf>
    <xf numFmtId="3" fontId="25" fillId="0" borderId="89" xfId="0" applyNumberFormat="1" applyFont="1" applyFill="1" applyBorder="1" applyAlignment="1">
      <alignment horizontal="center" vertical="center" wrapText="1"/>
    </xf>
    <xf numFmtId="3" fontId="25" fillId="0" borderId="30" xfId="0" applyNumberFormat="1" applyFont="1" applyFill="1" applyBorder="1" applyAlignment="1">
      <alignment horizontal="center" vertical="center" wrapText="1"/>
    </xf>
    <xf numFmtId="3" fontId="25" fillId="0" borderId="118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34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85" xfId="0" applyFont="1" applyFill="1" applyBorder="1" applyAlignment="1" applyProtection="1">
      <alignment horizontal="center" vertical="center" wrapText="1"/>
      <protection locked="0"/>
    </xf>
    <xf numFmtId="3" fontId="21" fillId="0" borderId="0" xfId="0" applyNumberFormat="1" applyFont="1" applyFill="1" applyAlignment="1">
      <alignment horizontal="left" vertical="center" wrapText="1"/>
    </xf>
    <xf numFmtId="3" fontId="20" fillId="0" borderId="0" xfId="0" applyNumberFormat="1" applyFont="1" applyFill="1" applyAlignment="1">
      <alignment horizontal="left" vertical="center" wrapText="1"/>
    </xf>
    <xf numFmtId="0" fontId="20" fillId="0" borderId="23" xfId="0" applyFont="1" applyFill="1" applyBorder="1" applyAlignment="1" applyProtection="1">
      <alignment horizontal="center" vertical="center" wrapText="1" shrinkToFit="1"/>
      <protection locked="0"/>
    </xf>
    <xf numFmtId="0" fontId="31" fillId="0" borderId="27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3" fontId="20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39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3" fontId="20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39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3" fontId="20" fillId="0" borderId="52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29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25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26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18" xfId="0" applyNumberFormat="1" applyFont="1" applyFill="1" applyBorder="1" applyAlignment="1" applyProtection="1">
      <alignment horizontal="center" vertical="center"/>
      <protection locked="0"/>
    </xf>
    <xf numFmtId="3" fontId="20" fillId="0" borderId="36" xfId="0" applyNumberFormat="1" applyFont="1" applyFill="1" applyBorder="1" applyAlignment="1" applyProtection="1">
      <alignment horizontal="center" vertical="center"/>
      <protection locked="0"/>
    </xf>
    <xf numFmtId="3" fontId="20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82" xfId="0" applyFont="1" applyFill="1" applyBorder="1" applyAlignment="1" applyProtection="1">
      <alignment horizontal="center" vertical="center" wrapText="1"/>
      <protection locked="0"/>
    </xf>
    <xf numFmtId="3" fontId="5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82" xfId="0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Fill="1" applyBorder="1" applyAlignment="1" applyProtection="1">
      <alignment horizontal="left" vertical="center" wrapText="1"/>
      <protection locked="0"/>
    </xf>
    <xf numFmtId="0" fontId="33" fillId="0" borderId="13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16" xfId="0" applyBorder="1" applyAlignment="1">
      <alignment horizontal="left" vertical="center"/>
    </xf>
    <xf numFmtId="0" fontId="33" fillId="0" borderId="83" xfId="0" applyFont="1" applyFill="1" applyBorder="1" applyAlignment="1">
      <alignment horizontal="left" vertical="center"/>
    </xf>
    <xf numFmtId="0" fontId="25" fillId="0" borderId="144" xfId="0" applyFont="1" applyFill="1" applyBorder="1" applyAlignment="1">
      <alignment horizontal="left" vertical="center"/>
    </xf>
    <xf numFmtId="41" fontId="25" fillId="0" borderId="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/>
    </xf>
    <xf numFmtId="0" fontId="25" fillId="0" borderId="145" xfId="0" applyFont="1" applyFill="1" applyBorder="1" applyAlignment="1">
      <alignment horizontal="left" vertical="center"/>
    </xf>
    <xf numFmtId="0" fontId="33" fillId="0" borderId="113" xfId="0" applyFont="1" applyFill="1" applyBorder="1" applyAlignment="1">
      <alignment horizontal="left" vertical="center"/>
    </xf>
    <xf numFmtId="0" fontId="25" fillId="0" borderId="140" xfId="0" applyFont="1" applyFill="1" applyBorder="1" applyAlignment="1">
      <alignment horizontal="left" vertical="center"/>
    </xf>
    <xf numFmtId="41" fontId="25" fillId="0" borderId="139" xfId="0" applyNumberFormat="1" applyFont="1" applyFill="1" applyBorder="1" applyAlignment="1">
      <alignment horizontal="center" vertical="center"/>
    </xf>
    <xf numFmtId="41" fontId="25" fillId="0" borderId="114" xfId="0" applyNumberFormat="1" applyFont="1" applyFill="1" applyBorder="1" applyAlignment="1">
      <alignment horizontal="center" vertical="center"/>
    </xf>
    <xf numFmtId="0" fontId="26" fillId="0" borderId="132" xfId="0" applyFont="1" applyFill="1" applyBorder="1" applyAlignment="1">
      <alignment horizontal="center" vertical="center" wrapText="1"/>
    </xf>
    <xf numFmtId="0" fontId="25" fillId="0" borderId="90" xfId="0" applyFont="1" applyFill="1" applyBorder="1" applyAlignment="1">
      <alignment horizontal="center" vertical="center"/>
    </xf>
    <xf numFmtId="0" fontId="25" fillId="0" borderId="128" xfId="0" applyFont="1" applyFill="1" applyBorder="1" applyAlignment="1">
      <alignment horizontal="center" vertical="center"/>
    </xf>
    <xf numFmtId="0" fontId="25" fillId="0" borderId="138" xfId="0" applyFont="1" applyFill="1" applyBorder="1" applyAlignment="1">
      <alignment horizontal="center" vertical="center"/>
    </xf>
    <xf numFmtId="0" fontId="33" fillId="0" borderId="133" xfId="0" applyFont="1" applyFill="1" applyBorder="1" applyAlignment="1">
      <alignment horizontal="center" vertical="center" wrapText="1"/>
    </xf>
    <xf numFmtId="0" fontId="25" fillId="0" borderId="134" xfId="0" applyFont="1" applyFill="1" applyBorder="1" applyAlignment="1">
      <alignment horizontal="center" vertical="center"/>
    </xf>
    <xf numFmtId="0" fontId="25" fillId="0" borderId="133" xfId="0" applyFont="1" applyFill="1" applyBorder="1" applyAlignment="1">
      <alignment horizontal="center" vertical="center"/>
    </xf>
    <xf numFmtId="0" fontId="33" fillId="0" borderId="103" xfId="0" applyFont="1" applyFill="1" applyBorder="1" applyAlignment="1">
      <alignment horizontal="center" vertical="center" wrapText="1"/>
    </xf>
    <xf numFmtId="0" fontId="25" fillId="0" borderId="139" xfId="0" applyFont="1" applyFill="1" applyBorder="1" applyAlignment="1">
      <alignment horizontal="center" vertical="center"/>
    </xf>
    <xf numFmtId="0" fontId="25" fillId="0" borderId="140" xfId="0" applyFont="1" applyFill="1" applyBorder="1" applyAlignment="1">
      <alignment horizontal="center" vertical="center"/>
    </xf>
    <xf numFmtId="3" fontId="33" fillId="0" borderId="125" xfId="0" applyNumberFormat="1" applyFont="1" applyFill="1" applyBorder="1" applyAlignment="1">
      <alignment horizontal="center" vertical="center" wrapText="1"/>
    </xf>
    <xf numFmtId="3" fontId="33" fillId="0" borderId="135" xfId="0" applyNumberFormat="1" applyFont="1" applyFill="1" applyBorder="1" applyAlignment="1">
      <alignment horizontal="center" vertical="center" wrapText="1"/>
    </xf>
    <xf numFmtId="3" fontId="33" fillId="0" borderId="136" xfId="0" applyNumberFormat="1" applyFont="1" applyFill="1" applyBorder="1" applyAlignment="1">
      <alignment horizontal="center" vertical="center" wrapText="1"/>
    </xf>
    <xf numFmtId="3" fontId="33" fillId="0" borderId="137" xfId="0" applyNumberFormat="1" applyFont="1" applyFill="1" applyBorder="1" applyAlignment="1">
      <alignment horizontal="center" vertical="center" wrapText="1"/>
    </xf>
    <xf numFmtId="3" fontId="25" fillId="0" borderId="129" xfId="0" applyNumberFormat="1" applyFont="1" applyFill="1" applyBorder="1" applyAlignment="1">
      <alignment horizontal="center" vertical="center"/>
    </xf>
    <xf numFmtId="3" fontId="33" fillId="0" borderId="129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33" fillId="0" borderId="82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 wrapText="1"/>
    </xf>
    <xf numFmtId="3" fontId="33" fillId="0" borderId="109" xfId="0" applyNumberFormat="1" applyFont="1" applyFill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3" fontId="33" fillId="0" borderId="146" xfId="0" applyNumberFormat="1" applyFont="1" applyFill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3" fontId="33" fillId="0" borderId="129" xfId="0" applyNumberFormat="1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3" fontId="33" fillId="0" borderId="82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" fontId="25" fillId="0" borderId="125" xfId="0" applyNumberFormat="1" applyFont="1" applyFill="1" applyBorder="1" applyAlignment="1">
      <alignment horizontal="center" vertical="center" wrapText="1"/>
    </xf>
    <xf numFmtId="3" fontId="25" fillId="0" borderId="126" xfId="0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33" fillId="0" borderId="56" xfId="0" applyFont="1" applyBorder="1" applyAlignment="1">
      <alignment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30" xfId="0" applyNumberFormat="1" applyFont="1" applyFill="1" applyBorder="1" applyAlignment="1" applyProtection="1">
      <alignment horizontal="left" vertical="center" wrapText="1"/>
    </xf>
    <xf numFmtId="0" fontId="25" fillId="0" borderId="21" xfId="0" applyNumberFormat="1" applyFont="1" applyFill="1" applyBorder="1" applyAlignment="1" applyProtection="1">
      <alignment horizontal="left" vertical="center" wrapText="1"/>
    </xf>
    <xf numFmtId="3" fontId="25" fillId="0" borderId="11" xfId="0" applyNumberFormat="1" applyFont="1" applyFill="1" applyBorder="1" applyAlignment="1">
      <alignment vertical="center" wrapText="1"/>
    </xf>
    <xf numFmtId="0" fontId="26" fillId="0" borderId="16" xfId="0" applyNumberFormat="1" applyFont="1" applyFill="1" applyBorder="1" applyAlignment="1">
      <alignment horizontal="left" vertical="center" wrapText="1"/>
    </xf>
    <xf numFmtId="0" fontId="25" fillId="0" borderId="14" xfId="0" applyNumberFormat="1" applyFont="1" applyFill="1" applyBorder="1" applyAlignment="1" applyProtection="1">
      <alignment horizontal="left" vertical="center" wrapText="1"/>
    </xf>
    <xf numFmtId="0" fontId="25" fillId="0" borderId="45" xfId="0" applyNumberFormat="1" applyFont="1" applyFill="1" applyBorder="1" applyAlignment="1" applyProtection="1">
      <alignment horizontal="left" vertical="center" wrapText="1"/>
    </xf>
    <xf numFmtId="0" fontId="25" fillId="0" borderId="56" xfId="0" applyFont="1" applyBorder="1" applyAlignment="1">
      <alignment vertical="center" wrapText="1"/>
    </xf>
    <xf numFmtId="0" fontId="25" fillId="0" borderId="16" xfId="0" applyNumberFormat="1" applyFont="1" applyFill="1" applyBorder="1" applyAlignment="1">
      <alignment horizontal="left" vertical="center" wrapText="1"/>
    </xf>
    <xf numFmtId="0" fontId="25" fillId="0" borderId="57" xfId="0" applyNumberFormat="1" applyFont="1" applyFill="1" applyBorder="1" applyAlignment="1">
      <alignment horizontal="left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41" xfId="0" applyNumberFormat="1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 wrapText="1"/>
    </xf>
    <xf numFmtId="3" fontId="25" fillId="0" borderId="37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7" xfId="0" applyFont="1" applyFill="1" applyBorder="1" applyAlignment="1">
      <alignment horizontal="center" wrapText="1"/>
    </xf>
    <xf numFmtId="3" fontId="26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39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>
      <alignment horizontal="center" wrapText="1"/>
    </xf>
    <xf numFmtId="0" fontId="25" fillId="0" borderId="36" xfId="0" applyFont="1" applyFill="1" applyBorder="1" applyAlignment="1">
      <alignment horizontal="center" wrapText="1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67" xfId="0" applyFont="1" applyFill="1" applyBorder="1" applyAlignment="1" applyProtection="1">
      <alignment horizontal="center" vertical="center" wrapText="1"/>
      <protection locked="0"/>
    </xf>
    <xf numFmtId="3" fontId="33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9" xfId="0" applyNumberFormat="1" applyFont="1" applyFill="1" applyBorder="1" applyAlignment="1" applyProtection="1">
      <alignment horizontal="center" vertical="center"/>
      <protection locked="0"/>
    </xf>
    <xf numFmtId="3" fontId="25" fillId="0" borderId="39" xfId="0" applyNumberFormat="1" applyFont="1" applyFill="1" applyBorder="1" applyAlignment="1" applyProtection="1">
      <alignment horizontal="center" vertical="center"/>
      <protection locked="0"/>
    </xf>
    <xf numFmtId="3" fontId="25" fillId="0" borderId="68" xfId="0" applyNumberFormat="1" applyFont="1" applyFill="1" applyBorder="1" applyAlignment="1" applyProtection="1">
      <alignment horizontal="center" vertical="center"/>
      <protection locked="0"/>
    </xf>
    <xf numFmtId="3" fontId="25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0" applyNumberFormat="1" applyFont="1" applyFill="1" applyBorder="1" applyAlignment="1">
      <alignment horizontal="left" vertical="center" wrapText="1"/>
    </xf>
    <xf numFmtId="0" fontId="25" fillId="0" borderId="67" xfId="0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top" wrapText="1"/>
      <protection locked="0"/>
    </xf>
    <xf numFmtId="0" fontId="25" fillId="0" borderId="27" xfId="0" applyFont="1" applyFill="1" applyBorder="1" applyAlignment="1" applyProtection="1">
      <alignment horizontal="center" vertical="center"/>
      <protection locked="0"/>
    </xf>
    <xf numFmtId="0" fontId="25" fillId="0" borderId="19" xfId="0" applyFont="1" applyFill="1" applyBorder="1" applyAlignment="1" applyProtection="1">
      <alignment horizontal="center" vertical="center" wrapText="1"/>
      <protection locked="0"/>
    </xf>
    <xf numFmtId="0" fontId="25" fillId="0" borderId="69" xfId="0" applyFont="1" applyFill="1" applyBorder="1" applyAlignment="1" applyProtection="1">
      <alignment horizontal="center" vertical="center" wrapText="1"/>
      <protection locked="0"/>
    </xf>
    <xf numFmtId="0" fontId="25" fillId="0" borderId="66" xfId="0" applyNumberFormat="1" applyFont="1" applyFill="1" applyBorder="1" applyAlignment="1">
      <alignment horizontal="center" vertical="center" wrapText="1"/>
    </xf>
    <xf numFmtId="0" fontId="43" fillId="0" borderId="16" xfId="0" applyNumberFormat="1" applyFont="1" applyFill="1" applyBorder="1" applyAlignment="1">
      <alignment horizontal="left" vertical="center" wrapText="1"/>
    </xf>
    <xf numFmtId="0" fontId="40" fillId="0" borderId="16" xfId="0" applyNumberFormat="1" applyFont="1" applyFill="1" applyBorder="1" applyAlignment="1">
      <alignment horizontal="left" vertical="center" wrapText="1"/>
    </xf>
    <xf numFmtId="0" fontId="40" fillId="0" borderId="85" xfId="0" applyNumberFormat="1" applyFont="1" applyFill="1" applyBorder="1" applyAlignment="1">
      <alignment horizontal="left" vertical="center" wrapText="1"/>
    </xf>
    <xf numFmtId="0" fontId="25" fillId="0" borderId="7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center" vertical="center"/>
    </xf>
    <xf numFmtId="3" fontId="25" fillId="0" borderId="37" xfId="0" applyNumberFormat="1" applyFont="1" applyFill="1" applyBorder="1" applyAlignment="1" applyProtection="1">
      <alignment horizontal="center" vertical="center"/>
      <protection locked="0"/>
    </xf>
    <xf numFmtId="3" fontId="25" fillId="0" borderId="17" xfId="0" applyNumberFormat="1" applyFont="1" applyFill="1" applyBorder="1" applyAlignment="1" applyProtection="1">
      <alignment horizontal="center" vertical="center"/>
      <protection locked="0"/>
    </xf>
    <xf numFmtId="3" fontId="25" fillId="0" borderId="35" xfId="0" applyNumberFormat="1" applyFont="1" applyFill="1" applyBorder="1" applyAlignment="1" applyProtection="1">
      <alignment horizontal="center" vertical="center"/>
      <protection locked="0"/>
    </xf>
    <xf numFmtId="3" fontId="25" fillId="0" borderId="18" xfId="0" applyNumberFormat="1" applyFont="1" applyFill="1" applyBorder="1" applyAlignment="1" applyProtection="1">
      <alignment horizontal="center" vertical="center"/>
      <protection locked="0"/>
    </xf>
    <xf numFmtId="3" fontId="25" fillId="0" borderId="36" xfId="0" applyNumberFormat="1" applyFont="1" applyFill="1" applyBorder="1" applyAlignment="1" applyProtection="1">
      <alignment horizontal="center" vertical="center"/>
      <protection locked="0"/>
    </xf>
    <xf numFmtId="3" fontId="25" fillId="0" borderId="72" xfId="0" applyNumberFormat="1" applyFont="1" applyFill="1" applyBorder="1" applyAlignment="1" applyProtection="1">
      <alignment horizontal="center" vertical="center"/>
      <protection locked="0"/>
    </xf>
    <xf numFmtId="3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30" xfId="0" applyNumberFormat="1" applyFont="1" applyFill="1" applyBorder="1" applyAlignment="1" applyProtection="1">
      <alignment horizontal="center" vertical="top" wrapText="1"/>
      <protection locked="0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5" fillId="0" borderId="74" xfId="0" applyNumberFormat="1" applyFont="1" applyFill="1" applyBorder="1" applyAlignment="1">
      <alignment horizontal="center" vertical="center" wrapText="1"/>
    </xf>
    <xf numFmtId="3" fontId="2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6" xfId="0" applyNumberFormat="1" applyFont="1" applyFill="1" applyBorder="1" applyAlignment="1">
      <alignment horizontal="center" vertical="center" wrapText="1"/>
    </xf>
    <xf numFmtId="0" fontId="40" fillId="0" borderId="67" xfId="0" applyNumberFormat="1" applyFont="1" applyFill="1" applyBorder="1" applyAlignment="1">
      <alignment horizontal="center" vertical="center" wrapText="1"/>
    </xf>
    <xf numFmtId="3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Fill="1" applyBorder="1" applyAlignment="1" applyProtection="1">
      <alignment horizontal="center" vertical="center" wrapText="1"/>
      <protection locked="0"/>
    </xf>
    <xf numFmtId="3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71" xfId="0" applyNumberFormat="1" applyFont="1" applyFill="1" applyBorder="1" applyAlignment="1">
      <alignment horizontal="center" vertical="center" wrapText="1"/>
    </xf>
    <xf numFmtId="3" fontId="25" fillId="0" borderId="77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78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21" xfId="0" applyNumberFormat="1" applyFont="1" applyFill="1" applyBorder="1" applyAlignment="1" applyProtection="1">
      <alignment horizontal="center" vertical="center"/>
      <protection locked="0"/>
    </xf>
    <xf numFmtId="3" fontId="25" fillId="0" borderId="62" xfId="0" applyNumberFormat="1" applyFont="1" applyFill="1" applyBorder="1" applyAlignment="1" applyProtection="1">
      <alignment horizontal="center" vertical="center"/>
      <protection locked="0"/>
    </xf>
    <xf numFmtId="3" fontId="25" fillId="0" borderId="27" xfId="0" applyNumberFormat="1" applyFont="1" applyFill="1" applyBorder="1" applyAlignment="1" applyProtection="1">
      <alignment horizontal="center" vertical="center"/>
      <protection locked="0"/>
    </xf>
    <xf numFmtId="3" fontId="25" fillId="0" borderId="63" xfId="0" applyNumberFormat="1" applyFont="1" applyFill="1" applyBorder="1" applyAlignment="1" applyProtection="1">
      <alignment horizontal="center" vertical="center"/>
      <protection locked="0"/>
    </xf>
    <xf numFmtId="3" fontId="20" fillId="0" borderId="37" xfId="0" applyNumberFormat="1" applyFont="1" applyFill="1" applyBorder="1" applyAlignment="1" applyProtection="1">
      <alignment horizontal="center" vertical="center"/>
      <protection locked="0"/>
    </xf>
    <xf numFmtId="3" fontId="20" fillId="0" borderId="17" xfId="0" applyNumberFormat="1" applyFont="1" applyFill="1" applyBorder="1" applyAlignment="1" applyProtection="1">
      <alignment horizontal="center" vertical="center"/>
      <protection locked="0"/>
    </xf>
    <xf numFmtId="3" fontId="20" fillId="0" borderId="35" xfId="0" applyNumberFormat="1" applyFont="1" applyFill="1" applyBorder="1" applyAlignment="1" applyProtection="1">
      <alignment horizontal="center" vertical="center"/>
      <protection locked="0"/>
    </xf>
    <xf numFmtId="0" fontId="20" fillId="0" borderId="16" xfId="0" applyNumberFormat="1" applyFont="1" applyFill="1" applyBorder="1" applyAlignment="1">
      <alignment horizontal="center" vertical="center" wrapText="1"/>
    </xf>
    <xf numFmtId="0" fontId="20" fillId="0" borderId="67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wrapText="1"/>
      <protection locked="0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3" fontId="21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33" xfId="0" applyNumberFormat="1" applyFont="1" applyFill="1" applyBorder="1" applyAlignment="1" applyProtection="1">
      <alignment horizontal="center" vertical="center"/>
      <protection locked="0"/>
    </xf>
    <xf numFmtId="3" fontId="34" fillId="0" borderId="24" xfId="0" applyNumberFormat="1" applyFont="1" applyFill="1" applyBorder="1" applyAlignment="1" applyProtection="1">
      <alignment horizontal="center" vertical="center"/>
      <protection locked="0"/>
    </xf>
    <xf numFmtId="3" fontId="34" fillId="0" borderId="30" xfId="0" applyNumberFormat="1" applyFont="1" applyFill="1" applyBorder="1" applyAlignment="1" applyProtection="1">
      <alignment horizontal="center" vertical="center"/>
      <protection locked="0"/>
    </xf>
    <xf numFmtId="3" fontId="34" fillId="0" borderId="21" xfId="0" applyNumberFormat="1" applyFont="1" applyFill="1" applyBorder="1" applyAlignment="1" applyProtection="1">
      <alignment horizontal="center" vertical="center"/>
      <protection locked="0"/>
    </xf>
    <xf numFmtId="0" fontId="20" fillId="0" borderId="61" xfId="0" applyFont="1" applyFill="1" applyBorder="1" applyAlignment="1" applyProtection="1">
      <alignment horizontal="center" vertical="center" wrapText="1"/>
      <protection locked="0"/>
    </xf>
    <xf numFmtId="0" fontId="20" fillId="0" borderId="71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69" xfId="0" applyFont="1" applyFill="1" applyBorder="1" applyAlignment="1" applyProtection="1">
      <alignment horizontal="center" vertical="center" wrapText="1"/>
      <protection locked="0"/>
    </xf>
    <xf numFmtId="3" fontId="20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22" xfId="0" applyNumberFormat="1" applyFont="1" applyFill="1" applyBorder="1" applyAlignment="1" applyProtection="1">
      <alignment horizontal="center" vertical="center"/>
      <protection locked="0"/>
    </xf>
    <xf numFmtId="3" fontId="20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20" fillId="0" borderId="72" xfId="0" applyFont="1" applyFill="1" applyBorder="1" applyAlignment="1" applyProtection="1">
      <alignment horizontal="center" vertical="center"/>
      <protection locked="0"/>
    </xf>
    <xf numFmtId="0" fontId="34" fillId="0" borderId="20" xfId="0" applyNumberFormat="1" applyFont="1" applyFill="1" applyBorder="1" applyAlignment="1">
      <alignment horizontal="center" vertical="center" wrapText="1"/>
    </xf>
    <xf numFmtId="0" fontId="20" fillId="0" borderId="66" xfId="0" applyNumberFormat="1" applyFont="1" applyFill="1" applyBorder="1" applyAlignment="1">
      <alignment horizontal="center" vertical="center" wrapText="1"/>
    </xf>
    <xf numFmtId="0" fontId="20" fillId="0" borderId="67" xfId="0" applyNumberFormat="1" applyFont="1" applyFill="1" applyBorder="1" applyAlignment="1">
      <alignment horizontal="center" vertical="center" wrapText="1"/>
    </xf>
    <xf numFmtId="0" fontId="20" fillId="0" borderId="61" xfId="0" applyNumberFormat="1" applyFont="1" applyFill="1" applyBorder="1" applyAlignment="1">
      <alignment horizontal="center" vertical="center" wrapText="1"/>
    </xf>
    <xf numFmtId="0" fontId="20" fillId="0" borderId="71" xfId="0" applyNumberFormat="1" applyFont="1" applyFill="1" applyBorder="1" applyAlignment="1">
      <alignment horizontal="center" vertical="center" wrapText="1"/>
    </xf>
    <xf numFmtId="3" fontId="20" fillId="0" borderId="39" xfId="0" applyNumberFormat="1" applyFont="1" applyFill="1" applyBorder="1" applyAlignment="1" applyProtection="1">
      <alignment horizontal="center" wrapText="1"/>
      <protection locked="0"/>
    </xf>
    <xf numFmtId="3" fontId="20" fillId="0" borderId="22" xfId="0" applyNumberFormat="1" applyFont="1" applyFill="1" applyBorder="1" applyAlignment="1" applyProtection="1">
      <alignment horizontal="center"/>
      <protection locked="0"/>
    </xf>
    <xf numFmtId="0" fontId="20" fillId="0" borderId="2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49" fontId="25" fillId="0" borderId="34" xfId="0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49" fontId="33" fillId="0" borderId="13" xfId="83" applyNumberFormat="1" applyFont="1" applyFill="1" applyBorder="1" applyAlignment="1" applyProtection="1">
      <alignment horizontal="center" vertical="center" wrapText="1"/>
    </xf>
    <xf numFmtId="49" fontId="25" fillId="0" borderId="11" xfId="83" applyNumberFormat="1" applyFont="1" applyFill="1" applyBorder="1" applyAlignment="1" applyProtection="1">
      <alignment horizontal="center" vertical="center" wrapText="1"/>
    </xf>
    <xf numFmtId="49" fontId="25" fillId="0" borderId="32" xfId="83" applyNumberFormat="1" applyFont="1" applyFill="1" applyBorder="1" applyAlignment="1" applyProtection="1">
      <alignment horizontal="center" vertical="center" wrapText="1"/>
    </xf>
    <xf numFmtId="49" fontId="25" fillId="0" borderId="39" xfId="83" applyNumberFormat="1" applyFont="1" applyFill="1" applyBorder="1" applyAlignment="1" applyProtection="1">
      <alignment horizontal="center" vertical="center" wrapText="1"/>
    </xf>
    <xf numFmtId="49" fontId="25" fillId="0" borderId="68" xfId="83" applyNumberFormat="1" applyFont="1" applyFill="1" applyBorder="1" applyAlignment="1" applyProtection="1">
      <alignment horizontal="center" vertical="center" wrapText="1"/>
    </xf>
    <xf numFmtId="49" fontId="25" fillId="0" borderId="22" xfId="83" applyNumberFormat="1" applyFont="1" applyFill="1" applyBorder="1" applyAlignment="1" applyProtection="1">
      <alignment horizontal="center" vertical="center" wrapText="1"/>
    </xf>
    <xf numFmtId="49" fontId="33" fillId="0" borderId="89" xfId="83" applyNumberFormat="1" applyFont="1" applyFill="1" applyBorder="1" applyAlignment="1" applyProtection="1">
      <alignment horizontal="center" vertical="center" wrapText="1"/>
    </xf>
    <xf numFmtId="49" fontId="25" fillId="0" borderId="86" xfId="83" applyNumberFormat="1" applyFont="1" applyFill="1" applyBorder="1" applyAlignment="1" applyProtection="1">
      <alignment horizontal="center" vertical="center" wrapText="1"/>
    </xf>
    <xf numFmtId="49" fontId="25" fillId="0" borderId="88" xfId="83" applyNumberFormat="1" applyFont="1" applyFill="1" applyBorder="1" applyAlignment="1" applyProtection="1">
      <alignment horizontal="center" vertical="center" wrapText="1"/>
    </xf>
    <xf numFmtId="49" fontId="33" fillId="0" borderId="86" xfId="83" applyNumberFormat="1" applyFont="1" applyFill="1" applyBorder="1" applyAlignment="1" applyProtection="1">
      <alignment horizontal="center" vertical="center" wrapText="1"/>
    </xf>
    <xf numFmtId="0" fontId="25" fillId="0" borderId="95" xfId="0" applyNumberFormat="1" applyFont="1" applyFill="1" applyBorder="1" applyAlignment="1">
      <alignment horizontal="left" vertical="center" wrapText="1"/>
    </xf>
    <xf numFmtId="0" fontId="43" fillId="0" borderId="86" xfId="83" applyNumberFormat="1" applyFont="1" applyFill="1" applyBorder="1" applyAlignment="1" applyProtection="1">
      <alignment horizontal="center" vertical="center" wrapText="1"/>
    </xf>
    <xf numFmtId="0" fontId="40" fillId="0" borderId="86" xfId="83" applyNumberFormat="1" applyFont="1" applyFill="1" applyBorder="1" applyAlignment="1" applyProtection="1">
      <alignment horizontal="center" vertical="center" wrapText="1"/>
    </xf>
    <xf numFmtId="0" fontId="40" fillId="0" borderId="88" xfId="83" applyNumberFormat="1" applyFont="1" applyFill="1" applyBorder="1" applyAlignment="1" applyProtection="1">
      <alignment horizontal="center" vertical="center" wrapText="1"/>
    </xf>
    <xf numFmtId="0" fontId="43" fillId="0" borderId="13" xfId="83" applyNumberFormat="1" applyFont="1" applyFill="1" applyBorder="1" applyAlignment="1" applyProtection="1">
      <alignment horizontal="center" vertical="center" wrapText="1"/>
    </xf>
    <xf numFmtId="0" fontId="40" fillId="0" borderId="11" xfId="83" applyNumberFormat="1" applyFont="1" applyFill="1" applyBorder="1" applyAlignment="1" applyProtection="1">
      <alignment horizontal="center" vertical="center" wrapText="1"/>
    </xf>
    <xf numFmtId="0" fontId="40" fillId="0" borderId="32" xfId="83" applyNumberFormat="1" applyFont="1" applyFill="1" applyBorder="1" applyAlignment="1" applyProtection="1">
      <alignment horizontal="center" vertical="center" wrapText="1"/>
    </xf>
    <xf numFmtId="0" fontId="33" fillId="25" borderId="106" xfId="0" applyFont="1" applyFill="1" applyBorder="1" applyAlignment="1">
      <alignment horizontal="center" vertical="center" wrapText="1"/>
    </xf>
    <xf numFmtId="0" fontId="25" fillId="25" borderId="106" xfId="0" applyFont="1" applyFill="1" applyBorder="1" applyAlignment="1">
      <alignment horizontal="center" vertical="center"/>
    </xf>
    <xf numFmtId="0" fontId="25" fillId="25" borderId="107" xfId="0" applyFont="1" applyFill="1" applyBorder="1" applyAlignment="1">
      <alignment horizontal="center" vertical="center"/>
    </xf>
    <xf numFmtId="0" fontId="26" fillId="25" borderId="103" xfId="0" applyFont="1" applyFill="1" applyBorder="1" applyAlignment="1">
      <alignment horizontal="center" vertical="center" wrapText="1"/>
    </xf>
    <xf numFmtId="0" fontId="26" fillId="25" borderId="90" xfId="0" applyFont="1" applyFill="1" applyBorder="1" applyAlignment="1">
      <alignment horizontal="center" vertical="center" wrapText="1"/>
    </xf>
    <xf numFmtId="0" fontId="25" fillId="25" borderId="104" xfId="0" applyFont="1" applyFill="1" applyBorder="1" applyAlignment="1">
      <alignment horizontal="center" vertical="center" wrapText="1"/>
    </xf>
    <xf numFmtId="0" fontId="25" fillId="25" borderId="9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95" xfId="0" applyFont="1" applyFill="1" applyBorder="1" applyAlignment="1">
      <alignment horizontal="left" vertical="center" wrapText="1"/>
    </xf>
    <xf numFmtId="0" fontId="33" fillId="0" borderId="100" xfId="0" applyFont="1" applyFill="1" applyBorder="1" applyAlignment="1">
      <alignment horizontal="center" vertical="center" wrapText="1"/>
    </xf>
    <xf numFmtId="0" fontId="25" fillId="0" borderId="101" xfId="0" applyFont="1" applyFill="1" applyBorder="1" applyAlignment="1">
      <alignment horizontal="center" vertical="center" wrapText="1"/>
    </xf>
    <xf numFmtId="0" fontId="33" fillId="0" borderId="101" xfId="0" applyFont="1" applyFill="1" applyBorder="1" applyAlignment="1">
      <alignment horizontal="center" vertical="center" wrapText="1"/>
    </xf>
    <xf numFmtId="0" fontId="25" fillId="0" borderId="102" xfId="0" applyFont="1" applyFill="1" applyBorder="1" applyAlignment="1">
      <alignment horizontal="center" vertical="center" wrapText="1"/>
    </xf>
    <xf numFmtId="0" fontId="25" fillId="0" borderId="103" xfId="0" applyNumberFormat="1" applyFont="1" applyFill="1" applyBorder="1" applyAlignment="1" applyProtection="1">
      <alignment horizontal="left" vertical="center" wrapText="1"/>
    </xf>
    <xf numFmtId="0" fontId="25" fillId="0" borderId="90" xfId="0" applyNumberFormat="1" applyFont="1" applyFill="1" applyBorder="1" applyAlignment="1" applyProtection="1">
      <alignment horizontal="left" vertical="center" wrapText="1"/>
    </xf>
    <xf numFmtId="0" fontId="25" fillId="0" borderId="104" xfId="0" applyNumberFormat="1" applyFont="1" applyFill="1" applyBorder="1" applyAlignment="1" applyProtection="1">
      <alignment horizontal="left" vertical="center"/>
    </xf>
    <xf numFmtId="0" fontId="25" fillId="0" borderId="92" xfId="0" applyNumberFormat="1" applyFont="1" applyFill="1" applyBorder="1" applyAlignment="1" applyProtection="1">
      <alignment horizontal="left" vertical="center"/>
    </xf>
    <xf numFmtId="0" fontId="25" fillId="0" borderId="105" xfId="0" applyNumberFormat="1" applyFont="1" applyFill="1" applyBorder="1" applyAlignment="1" applyProtection="1">
      <alignment horizontal="left" vertical="center"/>
    </xf>
    <xf numFmtId="0" fontId="25" fillId="0" borderId="91" xfId="0" applyNumberFormat="1" applyFont="1" applyFill="1" applyBorder="1" applyAlignment="1" applyProtection="1">
      <alignment horizontal="left" vertical="center"/>
    </xf>
    <xf numFmtId="0" fontId="25" fillId="0" borderId="105" xfId="0" applyNumberFormat="1" applyFont="1" applyFill="1" applyBorder="1" applyAlignment="1" applyProtection="1">
      <alignment horizontal="left" vertical="center" wrapText="1"/>
    </xf>
    <xf numFmtId="0" fontId="25" fillId="0" borderId="91" xfId="0" applyNumberFormat="1" applyFont="1" applyFill="1" applyBorder="1" applyAlignment="1" applyProtection="1">
      <alignment horizontal="left" vertical="center" wrapText="1"/>
    </xf>
    <xf numFmtId="0" fontId="33" fillId="0" borderId="105" xfId="0" applyNumberFormat="1" applyFont="1" applyFill="1" applyBorder="1" applyAlignment="1" applyProtection="1">
      <alignment horizontal="left" vertical="center"/>
    </xf>
    <xf numFmtId="0" fontId="33" fillId="0" borderId="91" xfId="0" applyNumberFormat="1" applyFont="1" applyFill="1" applyBorder="1" applyAlignment="1" applyProtection="1">
      <alignment horizontal="left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33" fillId="0" borderId="12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center" vertical="center" wrapText="1"/>
    </xf>
    <xf numFmtId="0" fontId="43" fillId="0" borderId="12" xfId="83" applyNumberFormat="1" applyFont="1" applyFill="1" applyBorder="1" applyAlignment="1" applyProtection="1">
      <alignment horizontal="center" vertical="center" wrapText="1"/>
    </xf>
    <xf numFmtId="0" fontId="43" fillId="0" borderId="27" xfId="83" applyNumberFormat="1" applyFont="1" applyFill="1" applyBorder="1" applyAlignment="1" applyProtection="1">
      <alignment horizontal="center" vertical="center" wrapText="1"/>
    </xf>
    <xf numFmtId="0" fontId="43" fillId="0" borderId="63" xfId="83" applyNumberFormat="1" applyFont="1" applyFill="1" applyBorder="1" applyAlignment="1" applyProtection="1">
      <alignment horizontal="center" vertical="center" wrapText="1"/>
    </xf>
    <xf numFmtId="0" fontId="43" fillId="0" borderId="11" xfId="83" applyNumberFormat="1" applyFont="1" applyFill="1" applyBorder="1" applyAlignment="1" applyProtection="1">
      <alignment horizontal="center" vertical="center" wrapText="1"/>
    </xf>
    <xf numFmtId="0" fontId="40" fillId="0" borderId="68" xfId="83" applyNumberFormat="1" applyFont="1" applyFill="1" applyBorder="1" applyAlignment="1" applyProtection="1">
      <alignment horizontal="center" vertical="center" wrapText="1"/>
    </xf>
    <xf numFmtId="0" fontId="40" fillId="0" borderId="22" xfId="83" applyNumberFormat="1" applyFont="1" applyFill="1" applyBorder="1" applyAlignment="1" applyProtection="1">
      <alignment horizontal="center" vertical="center" wrapText="1"/>
    </xf>
    <xf numFmtId="0" fontId="40" fillId="0" borderId="39" xfId="83" applyNumberFormat="1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16" xfId="0" applyNumberFormat="1" applyFont="1" applyFill="1" applyBorder="1" applyAlignment="1">
      <alignment horizontal="center" vertical="center" wrapText="1"/>
    </xf>
    <xf numFmtId="0" fontId="33" fillId="0" borderId="61" xfId="0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43" fillId="0" borderId="30" xfId="83" applyNumberFormat="1" applyFont="1" applyFill="1" applyBorder="1" applyAlignment="1" applyProtection="1">
      <alignment horizontal="center" vertical="center" wrapText="1"/>
    </xf>
    <xf numFmtId="0" fontId="43" fillId="0" borderId="64" xfId="83" applyNumberFormat="1" applyFont="1" applyFill="1" applyBorder="1" applyAlignment="1" applyProtection="1">
      <alignment horizontal="center" vertical="center" wrapText="1"/>
    </xf>
  </cellXfs>
  <cellStyles count="181">
    <cellStyle name="20% - 輔色1 2" xfId="1" xr:uid="{00000000-0005-0000-0000-000000000000}"/>
    <cellStyle name="20% - 輔色1 3" xfId="2" xr:uid="{00000000-0005-0000-0000-000001000000}"/>
    <cellStyle name="20% - 輔色1 4" xfId="3" xr:uid="{00000000-0005-0000-0000-000002000000}"/>
    <cellStyle name="20% - 輔色1 5" xfId="4" xr:uid="{00000000-0005-0000-0000-000003000000}"/>
    <cellStyle name="20% - 輔色2 2" xfId="5" xr:uid="{00000000-0005-0000-0000-000004000000}"/>
    <cellStyle name="20% - 輔色2 3" xfId="6" xr:uid="{00000000-0005-0000-0000-000005000000}"/>
    <cellStyle name="20% - 輔色2 4" xfId="7" xr:uid="{00000000-0005-0000-0000-000006000000}"/>
    <cellStyle name="20% - 輔色2 5" xfId="8" xr:uid="{00000000-0005-0000-0000-000007000000}"/>
    <cellStyle name="20% - 輔色3 2" xfId="9" xr:uid="{00000000-0005-0000-0000-000008000000}"/>
    <cellStyle name="20% - 輔色3 3" xfId="10" xr:uid="{00000000-0005-0000-0000-000009000000}"/>
    <cellStyle name="20% - 輔色3 4" xfId="11" xr:uid="{00000000-0005-0000-0000-00000A000000}"/>
    <cellStyle name="20% - 輔色3 5" xfId="12" xr:uid="{00000000-0005-0000-0000-00000B000000}"/>
    <cellStyle name="20% - 輔色4 2" xfId="13" xr:uid="{00000000-0005-0000-0000-00000C000000}"/>
    <cellStyle name="20% - 輔色4 3" xfId="14" xr:uid="{00000000-0005-0000-0000-00000D000000}"/>
    <cellStyle name="20% - 輔色4 4" xfId="15" xr:uid="{00000000-0005-0000-0000-00000E000000}"/>
    <cellStyle name="20% - 輔色4 5" xfId="16" xr:uid="{00000000-0005-0000-0000-00000F000000}"/>
    <cellStyle name="20% - 輔色5 2" xfId="17" xr:uid="{00000000-0005-0000-0000-000010000000}"/>
    <cellStyle name="20% - 輔色5 3" xfId="18" xr:uid="{00000000-0005-0000-0000-000011000000}"/>
    <cellStyle name="20% - 輔色5 4" xfId="19" xr:uid="{00000000-0005-0000-0000-000012000000}"/>
    <cellStyle name="20% - 輔色5 5" xfId="20" xr:uid="{00000000-0005-0000-0000-000013000000}"/>
    <cellStyle name="20% - 輔色6 2" xfId="21" xr:uid="{00000000-0005-0000-0000-000014000000}"/>
    <cellStyle name="20% - 輔色6 3" xfId="22" xr:uid="{00000000-0005-0000-0000-000015000000}"/>
    <cellStyle name="20% - 輔色6 4" xfId="23" xr:uid="{00000000-0005-0000-0000-000016000000}"/>
    <cellStyle name="20% - 輔色6 5" xfId="24" xr:uid="{00000000-0005-0000-0000-000017000000}"/>
    <cellStyle name="40% - 輔色1 2" xfId="25" xr:uid="{00000000-0005-0000-0000-000018000000}"/>
    <cellStyle name="40% - 輔色1 3" xfId="26" xr:uid="{00000000-0005-0000-0000-000019000000}"/>
    <cellStyle name="40% - 輔色1 4" xfId="27" xr:uid="{00000000-0005-0000-0000-00001A000000}"/>
    <cellStyle name="40% - 輔色1 5" xfId="28" xr:uid="{00000000-0005-0000-0000-00001B000000}"/>
    <cellStyle name="40% - 輔色2 2" xfId="29" xr:uid="{00000000-0005-0000-0000-00001C000000}"/>
    <cellStyle name="40% - 輔色2 3" xfId="30" xr:uid="{00000000-0005-0000-0000-00001D000000}"/>
    <cellStyle name="40% - 輔色2 4" xfId="31" xr:uid="{00000000-0005-0000-0000-00001E000000}"/>
    <cellStyle name="40% - 輔色2 5" xfId="32" xr:uid="{00000000-0005-0000-0000-00001F000000}"/>
    <cellStyle name="40% - 輔色3 2" xfId="33" xr:uid="{00000000-0005-0000-0000-000020000000}"/>
    <cellStyle name="40% - 輔色3 3" xfId="34" xr:uid="{00000000-0005-0000-0000-000021000000}"/>
    <cellStyle name="40% - 輔色3 4" xfId="35" xr:uid="{00000000-0005-0000-0000-000022000000}"/>
    <cellStyle name="40% - 輔色3 5" xfId="36" xr:uid="{00000000-0005-0000-0000-000023000000}"/>
    <cellStyle name="40% - 輔色4 2" xfId="37" xr:uid="{00000000-0005-0000-0000-000024000000}"/>
    <cellStyle name="40% - 輔色4 3" xfId="38" xr:uid="{00000000-0005-0000-0000-000025000000}"/>
    <cellStyle name="40% - 輔色4 4" xfId="39" xr:uid="{00000000-0005-0000-0000-000026000000}"/>
    <cellStyle name="40% - 輔色4 5" xfId="40" xr:uid="{00000000-0005-0000-0000-000027000000}"/>
    <cellStyle name="40% - 輔色5 2" xfId="41" xr:uid="{00000000-0005-0000-0000-000028000000}"/>
    <cellStyle name="40% - 輔色5 3" xfId="42" xr:uid="{00000000-0005-0000-0000-000029000000}"/>
    <cellStyle name="40% - 輔色5 4" xfId="43" xr:uid="{00000000-0005-0000-0000-00002A000000}"/>
    <cellStyle name="40% - 輔色5 5" xfId="44" xr:uid="{00000000-0005-0000-0000-00002B000000}"/>
    <cellStyle name="40% - 輔色6 2" xfId="45" xr:uid="{00000000-0005-0000-0000-00002C000000}"/>
    <cellStyle name="40% - 輔色6 3" xfId="46" xr:uid="{00000000-0005-0000-0000-00002D000000}"/>
    <cellStyle name="40% - 輔色6 4" xfId="47" xr:uid="{00000000-0005-0000-0000-00002E000000}"/>
    <cellStyle name="40% - 輔色6 5" xfId="48" xr:uid="{00000000-0005-0000-0000-00002F000000}"/>
    <cellStyle name="60% - 輔色1 2" xfId="49" xr:uid="{00000000-0005-0000-0000-000030000000}"/>
    <cellStyle name="60% - 輔色1 3" xfId="50" xr:uid="{00000000-0005-0000-0000-000031000000}"/>
    <cellStyle name="60% - 輔色1 4" xfId="51" xr:uid="{00000000-0005-0000-0000-000032000000}"/>
    <cellStyle name="60% - 輔色1 5" xfId="52" xr:uid="{00000000-0005-0000-0000-000033000000}"/>
    <cellStyle name="60% - 輔色2 2" xfId="53" xr:uid="{00000000-0005-0000-0000-000034000000}"/>
    <cellStyle name="60% - 輔色2 3" xfId="54" xr:uid="{00000000-0005-0000-0000-000035000000}"/>
    <cellStyle name="60% - 輔色2 4" xfId="55" xr:uid="{00000000-0005-0000-0000-000036000000}"/>
    <cellStyle name="60% - 輔色2 5" xfId="56" xr:uid="{00000000-0005-0000-0000-000037000000}"/>
    <cellStyle name="60% - 輔色3 2" xfId="57" xr:uid="{00000000-0005-0000-0000-000038000000}"/>
    <cellStyle name="60% - 輔色3 3" xfId="58" xr:uid="{00000000-0005-0000-0000-000039000000}"/>
    <cellStyle name="60% - 輔色3 4" xfId="59" xr:uid="{00000000-0005-0000-0000-00003A000000}"/>
    <cellStyle name="60% - 輔色3 5" xfId="60" xr:uid="{00000000-0005-0000-0000-00003B000000}"/>
    <cellStyle name="60% - 輔色4 2" xfId="61" xr:uid="{00000000-0005-0000-0000-00003C000000}"/>
    <cellStyle name="60% - 輔色4 3" xfId="62" xr:uid="{00000000-0005-0000-0000-00003D000000}"/>
    <cellStyle name="60% - 輔色4 4" xfId="63" xr:uid="{00000000-0005-0000-0000-00003E000000}"/>
    <cellStyle name="60% - 輔色4 5" xfId="64" xr:uid="{00000000-0005-0000-0000-00003F000000}"/>
    <cellStyle name="60% - 輔色5 2" xfId="65" xr:uid="{00000000-0005-0000-0000-000040000000}"/>
    <cellStyle name="60% - 輔色5 3" xfId="66" xr:uid="{00000000-0005-0000-0000-000041000000}"/>
    <cellStyle name="60% - 輔色5 4" xfId="67" xr:uid="{00000000-0005-0000-0000-000042000000}"/>
    <cellStyle name="60% - 輔色5 5" xfId="68" xr:uid="{00000000-0005-0000-0000-000043000000}"/>
    <cellStyle name="60% - 輔色6 2" xfId="69" xr:uid="{00000000-0005-0000-0000-000044000000}"/>
    <cellStyle name="60% - 輔色6 3" xfId="70" xr:uid="{00000000-0005-0000-0000-000045000000}"/>
    <cellStyle name="60% - 輔色6 4" xfId="71" xr:uid="{00000000-0005-0000-0000-000046000000}"/>
    <cellStyle name="60% - 輔色6 5" xfId="72" xr:uid="{00000000-0005-0000-0000-000047000000}"/>
    <cellStyle name="一般" xfId="0" builtinId="0"/>
    <cellStyle name="一般 10" xfId="178" xr:uid="{00000000-0005-0000-0000-000049000000}"/>
    <cellStyle name="一般 2" xfId="73" xr:uid="{00000000-0005-0000-0000-00004A000000}"/>
    <cellStyle name="一般 2 2" xfId="74" xr:uid="{00000000-0005-0000-0000-00004B000000}"/>
    <cellStyle name="一般 2 3" xfId="180" xr:uid="{88B2A36B-7754-4A85-9FDC-230FAE3E00E6}"/>
    <cellStyle name="一般 3" xfId="75" xr:uid="{00000000-0005-0000-0000-00004C000000}"/>
    <cellStyle name="一般 4" xfId="76" xr:uid="{00000000-0005-0000-0000-00004D000000}"/>
    <cellStyle name="一般 5" xfId="77" xr:uid="{00000000-0005-0000-0000-00004E000000}"/>
    <cellStyle name="一般 6" xfId="78" xr:uid="{00000000-0005-0000-0000-00004F000000}"/>
    <cellStyle name="一般 7" xfId="79" xr:uid="{00000000-0005-0000-0000-000050000000}"/>
    <cellStyle name="一般 8" xfId="80" xr:uid="{00000000-0005-0000-0000-000051000000}"/>
    <cellStyle name="一般 9" xfId="177" xr:uid="{00000000-0005-0000-0000-000052000000}"/>
    <cellStyle name="千分位" xfId="81" builtinId="3"/>
    <cellStyle name="千分位 2" xfId="82" xr:uid="{00000000-0005-0000-0000-000054000000}"/>
    <cellStyle name="千分位[0]" xfId="83" builtinId="6"/>
    <cellStyle name="千分位[0] 2" xfId="84" xr:uid="{00000000-0005-0000-0000-000056000000}"/>
    <cellStyle name="千分位[0] 3" xfId="179" xr:uid="{00000000-0005-0000-0000-000057000000}"/>
    <cellStyle name="中等 2" xfId="85" xr:uid="{00000000-0005-0000-0000-000058000000}"/>
    <cellStyle name="中等 3" xfId="86" xr:uid="{00000000-0005-0000-0000-000059000000}"/>
    <cellStyle name="中等 4" xfId="87" xr:uid="{00000000-0005-0000-0000-00005A000000}"/>
    <cellStyle name="中等 5" xfId="88" xr:uid="{00000000-0005-0000-0000-00005B000000}"/>
    <cellStyle name="合計 2" xfId="89" xr:uid="{00000000-0005-0000-0000-00005C000000}"/>
    <cellStyle name="合計 3" xfId="90" xr:uid="{00000000-0005-0000-0000-00005D000000}"/>
    <cellStyle name="合計 4" xfId="91" xr:uid="{00000000-0005-0000-0000-00005E000000}"/>
    <cellStyle name="合計 5" xfId="92" xr:uid="{00000000-0005-0000-0000-00005F000000}"/>
    <cellStyle name="好 2" xfId="93" xr:uid="{00000000-0005-0000-0000-000060000000}"/>
    <cellStyle name="好 3" xfId="94" xr:uid="{00000000-0005-0000-0000-000061000000}"/>
    <cellStyle name="好 4" xfId="95" xr:uid="{00000000-0005-0000-0000-000062000000}"/>
    <cellStyle name="好 5" xfId="96" xr:uid="{00000000-0005-0000-0000-000063000000}"/>
    <cellStyle name="計算方式 2" xfId="97" xr:uid="{00000000-0005-0000-0000-000064000000}"/>
    <cellStyle name="計算方式 3" xfId="98" xr:uid="{00000000-0005-0000-0000-000065000000}"/>
    <cellStyle name="計算方式 4" xfId="99" xr:uid="{00000000-0005-0000-0000-000066000000}"/>
    <cellStyle name="計算方式 5" xfId="100" xr:uid="{00000000-0005-0000-0000-000067000000}"/>
    <cellStyle name="連結的儲存格 2" xfId="101" xr:uid="{00000000-0005-0000-0000-000068000000}"/>
    <cellStyle name="連結的儲存格 3" xfId="102" xr:uid="{00000000-0005-0000-0000-000069000000}"/>
    <cellStyle name="連結的儲存格 4" xfId="103" xr:uid="{00000000-0005-0000-0000-00006A000000}"/>
    <cellStyle name="連結的儲存格 5" xfId="104" xr:uid="{00000000-0005-0000-0000-00006B000000}"/>
    <cellStyle name="備註 2" xfId="105" xr:uid="{00000000-0005-0000-0000-00006C000000}"/>
    <cellStyle name="備註 3" xfId="106" xr:uid="{00000000-0005-0000-0000-00006D000000}"/>
    <cellStyle name="備註 4" xfId="107" xr:uid="{00000000-0005-0000-0000-00006E000000}"/>
    <cellStyle name="備註 5" xfId="108" xr:uid="{00000000-0005-0000-0000-00006F000000}"/>
    <cellStyle name="說明文字 2" xfId="109" xr:uid="{00000000-0005-0000-0000-000070000000}"/>
    <cellStyle name="說明文字 3" xfId="110" xr:uid="{00000000-0005-0000-0000-000071000000}"/>
    <cellStyle name="說明文字 4" xfId="111" xr:uid="{00000000-0005-0000-0000-000072000000}"/>
    <cellStyle name="說明文字 5" xfId="112" xr:uid="{00000000-0005-0000-0000-000073000000}"/>
    <cellStyle name="輔色1 2" xfId="113" xr:uid="{00000000-0005-0000-0000-000074000000}"/>
    <cellStyle name="輔色1 3" xfId="114" xr:uid="{00000000-0005-0000-0000-000075000000}"/>
    <cellStyle name="輔色1 4" xfId="115" xr:uid="{00000000-0005-0000-0000-000076000000}"/>
    <cellStyle name="輔色1 5" xfId="116" xr:uid="{00000000-0005-0000-0000-000077000000}"/>
    <cellStyle name="輔色2 2" xfId="117" xr:uid="{00000000-0005-0000-0000-000078000000}"/>
    <cellStyle name="輔色2 3" xfId="118" xr:uid="{00000000-0005-0000-0000-000079000000}"/>
    <cellStyle name="輔色2 4" xfId="119" xr:uid="{00000000-0005-0000-0000-00007A000000}"/>
    <cellStyle name="輔色2 5" xfId="120" xr:uid="{00000000-0005-0000-0000-00007B000000}"/>
    <cellStyle name="輔色3 2" xfId="121" xr:uid="{00000000-0005-0000-0000-00007C000000}"/>
    <cellStyle name="輔色3 3" xfId="122" xr:uid="{00000000-0005-0000-0000-00007D000000}"/>
    <cellStyle name="輔色3 4" xfId="123" xr:uid="{00000000-0005-0000-0000-00007E000000}"/>
    <cellStyle name="輔色3 5" xfId="124" xr:uid="{00000000-0005-0000-0000-00007F000000}"/>
    <cellStyle name="輔色4 2" xfId="125" xr:uid="{00000000-0005-0000-0000-000080000000}"/>
    <cellStyle name="輔色4 3" xfId="126" xr:uid="{00000000-0005-0000-0000-000081000000}"/>
    <cellStyle name="輔色4 4" xfId="127" xr:uid="{00000000-0005-0000-0000-000082000000}"/>
    <cellStyle name="輔色4 5" xfId="128" xr:uid="{00000000-0005-0000-0000-000083000000}"/>
    <cellStyle name="輔色5 2" xfId="129" xr:uid="{00000000-0005-0000-0000-000084000000}"/>
    <cellStyle name="輔色5 3" xfId="130" xr:uid="{00000000-0005-0000-0000-000085000000}"/>
    <cellStyle name="輔色5 4" xfId="131" xr:uid="{00000000-0005-0000-0000-000086000000}"/>
    <cellStyle name="輔色5 5" xfId="132" xr:uid="{00000000-0005-0000-0000-000087000000}"/>
    <cellStyle name="輔色6 2" xfId="133" xr:uid="{00000000-0005-0000-0000-000088000000}"/>
    <cellStyle name="輔色6 3" xfId="134" xr:uid="{00000000-0005-0000-0000-000089000000}"/>
    <cellStyle name="輔色6 4" xfId="135" xr:uid="{00000000-0005-0000-0000-00008A000000}"/>
    <cellStyle name="輔色6 5" xfId="136" xr:uid="{00000000-0005-0000-0000-00008B000000}"/>
    <cellStyle name="標題 1 2" xfId="137" xr:uid="{00000000-0005-0000-0000-00008C000000}"/>
    <cellStyle name="標題 1 3" xfId="138" xr:uid="{00000000-0005-0000-0000-00008D000000}"/>
    <cellStyle name="標題 1 4" xfId="139" xr:uid="{00000000-0005-0000-0000-00008E000000}"/>
    <cellStyle name="標題 1 5" xfId="140" xr:uid="{00000000-0005-0000-0000-00008F000000}"/>
    <cellStyle name="標題 2 2" xfId="141" xr:uid="{00000000-0005-0000-0000-000090000000}"/>
    <cellStyle name="標題 2 3" xfId="142" xr:uid="{00000000-0005-0000-0000-000091000000}"/>
    <cellStyle name="標題 2 4" xfId="143" xr:uid="{00000000-0005-0000-0000-000092000000}"/>
    <cellStyle name="標題 2 5" xfId="144" xr:uid="{00000000-0005-0000-0000-000093000000}"/>
    <cellStyle name="標題 3 2" xfId="145" xr:uid="{00000000-0005-0000-0000-000094000000}"/>
    <cellStyle name="標題 3 3" xfId="146" xr:uid="{00000000-0005-0000-0000-000095000000}"/>
    <cellStyle name="標題 3 4" xfId="147" xr:uid="{00000000-0005-0000-0000-000096000000}"/>
    <cellStyle name="標題 3 5" xfId="148" xr:uid="{00000000-0005-0000-0000-000097000000}"/>
    <cellStyle name="標題 4 2" xfId="149" xr:uid="{00000000-0005-0000-0000-000098000000}"/>
    <cellStyle name="標題 4 3" xfId="150" xr:uid="{00000000-0005-0000-0000-000099000000}"/>
    <cellStyle name="標題 4 4" xfId="151" xr:uid="{00000000-0005-0000-0000-00009A000000}"/>
    <cellStyle name="標題 4 5" xfId="152" xr:uid="{00000000-0005-0000-0000-00009B000000}"/>
    <cellStyle name="標題 5" xfId="153" xr:uid="{00000000-0005-0000-0000-00009C000000}"/>
    <cellStyle name="標題 6" xfId="154" xr:uid="{00000000-0005-0000-0000-00009D000000}"/>
    <cellStyle name="標題 7" xfId="155" xr:uid="{00000000-0005-0000-0000-00009E000000}"/>
    <cellStyle name="標題 8" xfId="156" xr:uid="{00000000-0005-0000-0000-00009F000000}"/>
    <cellStyle name="輸入 2" xfId="157" xr:uid="{00000000-0005-0000-0000-0000A0000000}"/>
    <cellStyle name="輸入 3" xfId="158" xr:uid="{00000000-0005-0000-0000-0000A1000000}"/>
    <cellStyle name="輸入 4" xfId="159" xr:uid="{00000000-0005-0000-0000-0000A2000000}"/>
    <cellStyle name="輸入 5" xfId="160" xr:uid="{00000000-0005-0000-0000-0000A3000000}"/>
    <cellStyle name="輸出 2" xfId="161" xr:uid="{00000000-0005-0000-0000-0000A4000000}"/>
    <cellStyle name="輸出 3" xfId="162" xr:uid="{00000000-0005-0000-0000-0000A5000000}"/>
    <cellStyle name="輸出 4" xfId="163" xr:uid="{00000000-0005-0000-0000-0000A6000000}"/>
    <cellStyle name="輸出 5" xfId="164" xr:uid="{00000000-0005-0000-0000-0000A7000000}"/>
    <cellStyle name="檢查儲存格 2" xfId="165" xr:uid="{00000000-0005-0000-0000-0000A8000000}"/>
    <cellStyle name="檢查儲存格 3" xfId="166" xr:uid="{00000000-0005-0000-0000-0000A9000000}"/>
    <cellStyle name="檢查儲存格 4" xfId="167" xr:uid="{00000000-0005-0000-0000-0000AA000000}"/>
    <cellStyle name="檢查儲存格 5" xfId="168" xr:uid="{00000000-0005-0000-0000-0000AB000000}"/>
    <cellStyle name="壞 2" xfId="169" xr:uid="{00000000-0005-0000-0000-0000AC000000}"/>
    <cellStyle name="壞 3" xfId="170" xr:uid="{00000000-0005-0000-0000-0000AD000000}"/>
    <cellStyle name="壞 4" xfId="171" xr:uid="{00000000-0005-0000-0000-0000AE000000}"/>
    <cellStyle name="壞 5" xfId="172" xr:uid="{00000000-0005-0000-0000-0000AF000000}"/>
    <cellStyle name="警告文字 2" xfId="173" xr:uid="{00000000-0005-0000-0000-0000B0000000}"/>
    <cellStyle name="警告文字 3" xfId="174" xr:uid="{00000000-0005-0000-0000-0000B1000000}"/>
    <cellStyle name="警告文字 4" xfId="175" xr:uid="{00000000-0005-0000-0000-0000B2000000}"/>
    <cellStyle name="警告文字 5" xfId="176" xr:uid="{00000000-0005-0000-0000-0000B3000000}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/>
      </font>
    </dxf>
    <dxf>
      <fill>
        <patternFill>
          <bgColor rgb="FFFF0000"/>
        </patternFill>
      </fill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  <fill>
        <patternFill>
          <bgColor theme="0"/>
        </patternFill>
      </fill>
    </dxf>
    <dxf>
      <font>
        <b/>
        <i val="0"/>
        <strike/>
      </font>
      <fill>
        <patternFill>
          <bgColor theme="0"/>
        </patternFill>
      </fill>
    </dxf>
    <dxf>
      <font>
        <b/>
        <i val="0"/>
        <strike/>
      </font>
      <fill>
        <patternFill>
          <bgColor theme="0"/>
        </patternFill>
      </fill>
    </dxf>
    <dxf>
      <font>
        <b/>
        <i val="0"/>
        <strike/>
      </font>
      <fill>
        <patternFill>
          <bgColor theme="0"/>
        </patternFill>
      </fill>
    </dxf>
    <dxf>
      <font>
        <b/>
        <i val="0"/>
        <strike/>
      </font>
    </dxf>
    <dxf>
      <font>
        <b/>
        <i val="0"/>
        <strike/>
      </font>
    </dxf>
    <dxf>
      <font>
        <b/>
        <i val="0"/>
        <strike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575;&#32752;_&#20027;&#35336;&#34389;&#36039;&#26009;&#22846;\3.&#32113;&#35336;&#24180;&#22577;(&#22303;&#22320;&#12289;&#20154;&#21475;&#38750;&#21407;&#27665;&#12289;&#25945;&#32946;&#25991;&#21270;)\109&#24180;&#22577;\CH2\1100318_109&#24180;&#22577;2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01;&#34183;_&#20027;&#35336;&#34389;&#36039;&#26009;&#22846;/5.&#32113;&#35336;&#24180;&#22577;/108&#24180;&#22577;/CH2(108)-&#21097;2-7~2-8/Final2-1~2-6(1090325)/002-108&#24180;-&#20154;&#21475;_2-1&#33267;2-8(Final&#21152;2-7&#21450;2-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1"/>
      <sheetName val="2-2"/>
      <sheetName val="2-2 續1"/>
      <sheetName val="2-2 續2完"/>
      <sheetName val="2-3"/>
      <sheetName val="2-3 續"/>
      <sheetName val="2-4"/>
      <sheetName val="2-5"/>
      <sheetName val="2-5 續"/>
      <sheetName val="2-6"/>
      <sheetName val="2-7"/>
      <sheetName val="2-7 續"/>
      <sheetName val="2-8"/>
      <sheetName val="2-9"/>
      <sheetName val="2-10"/>
      <sheetName val="2-10 續1"/>
      <sheetName val="2-10 續2"/>
      <sheetName val="2-10 續3完"/>
      <sheetName val="2-11"/>
      <sheetName val="2-11 續1"/>
      <sheetName val="2-11 續2"/>
      <sheetName val="2-11 續3"/>
      <sheetName val="2-11 續4"/>
      <sheetName val="2-11 續5完"/>
      <sheetName val="2-12"/>
      <sheetName val="2-12 續1"/>
      <sheetName val="2-1 2續2"/>
    </sheetNames>
    <sheetDataSet>
      <sheetData sheetId="0">
        <row r="8">
          <cell r="F8">
            <v>2013305</v>
          </cell>
        </row>
        <row r="9">
          <cell r="F9">
            <v>2030161</v>
          </cell>
        </row>
        <row r="10">
          <cell r="F10">
            <v>2044023</v>
          </cell>
        </row>
        <row r="11">
          <cell r="F11">
            <v>2058328</v>
          </cell>
        </row>
        <row r="12">
          <cell r="F12">
            <v>2105780</v>
          </cell>
        </row>
        <row r="13">
          <cell r="F13">
            <v>2147763</v>
          </cell>
        </row>
        <row r="14">
          <cell r="F14">
            <v>2188017</v>
          </cell>
        </row>
        <row r="15">
          <cell r="F15">
            <v>2220872</v>
          </cell>
        </row>
      </sheetData>
      <sheetData sheetId="1">
        <row r="17">
          <cell r="B17">
            <v>105073</v>
          </cell>
        </row>
        <row r="18">
          <cell r="B18">
            <v>20884</v>
          </cell>
        </row>
        <row r="19">
          <cell r="B19">
            <v>19595</v>
          </cell>
        </row>
        <row r="20">
          <cell r="B20">
            <v>4000</v>
          </cell>
        </row>
        <row r="21">
          <cell r="B21">
            <v>7399</v>
          </cell>
        </row>
        <row r="22">
          <cell r="B22">
            <v>7317</v>
          </cell>
        </row>
        <row r="23">
          <cell r="B23">
            <v>4579</v>
          </cell>
        </row>
        <row r="24">
          <cell r="B24">
            <v>9429</v>
          </cell>
        </row>
        <row r="25">
          <cell r="B25">
            <v>11557</v>
          </cell>
        </row>
        <row r="26">
          <cell r="B26">
            <v>4723</v>
          </cell>
        </row>
        <row r="27">
          <cell r="B27">
            <v>9493</v>
          </cell>
        </row>
        <row r="28">
          <cell r="B28">
            <v>1914</v>
          </cell>
        </row>
        <row r="29">
          <cell r="B29">
            <v>3489</v>
          </cell>
        </row>
        <row r="30">
          <cell r="B30">
            <v>694</v>
          </cell>
        </row>
      </sheetData>
      <sheetData sheetId="2">
        <row r="17">
          <cell r="B17">
            <v>93567</v>
          </cell>
        </row>
        <row r="18">
          <cell r="B18">
            <v>18050</v>
          </cell>
        </row>
        <row r="19">
          <cell r="B19">
            <v>16061</v>
          </cell>
        </row>
        <row r="20">
          <cell r="B20">
            <v>4045</v>
          </cell>
        </row>
        <row r="21">
          <cell r="B21">
            <v>6089</v>
          </cell>
        </row>
        <row r="22">
          <cell r="B22">
            <v>7466</v>
          </cell>
        </row>
        <row r="23">
          <cell r="B23">
            <v>4142</v>
          </cell>
        </row>
        <row r="24">
          <cell r="B24">
            <v>8660</v>
          </cell>
        </row>
        <row r="25">
          <cell r="B25">
            <v>9172</v>
          </cell>
        </row>
        <row r="26">
          <cell r="B26">
            <v>4673</v>
          </cell>
        </row>
        <row r="27">
          <cell r="B27">
            <v>10253</v>
          </cell>
        </row>
        <row r="28">
          <cell r="B28">
            <v>1834</v>
          </cell>
        </row>
        <row r="29">
          <cell r="B29">
            <v>2567</v>
          </cell>
        </row>
        <row r="30">
          <cell r="B30">
            <v>555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4EE9-3111-493A-BE9A-5AFEEC79720E}">
  <dimension ref="A1:L59"/>
  <sheetViews>
    <sheetView showGridLines="0" view="pageBreakPreview" zoomScaleNormal="120" zoomScaleSheetLayoutView="100" workbookViewId="0">
      <pane xSplit="1" ySplit="6" topLeftCell="B7" activePane="bottomRight" state="frozen"/>
      <selection activeCell="G26" sqref="G26"/>
      <selection pane="topRight" activeCell="G26" sqref="G26"/>
      <selection pane="bottomLeft" activeCell="G26" sqref="G26"/>
      <selection pane="bottomRight" activeCell="N9" sqref="N9"/>
    </sheetView>
  </sheetViews>
  <sheetFormatPr defaultColWidth="10.625" defaultRowHeight="21.95" customHeight="1" x14ac:dyDescent="0.25"/>
  <cols>
    <col min="1" max="1" width="20.625" style="3" customWidth="1"/>
    <col min="2" max="2" width="13.625" style="388" customWidth="1"/>
    <col min="3" max="3" width="13.625" style="2" customWidth="1"/>
    <col min="4" max="5" width="13.625" style="1" customWidth="1"/>
    <col min="6" max="8" width="14.125" style="1" customWidth="1"/>
    <col min="9" max="11" width="20.625" style="389" customWidth="1"/>
    <col min="12" max="256" width="10.625" style="2"/>
    <col min="257" max="257" width="19.125" style="2" customWidth="1"/>
    <col min="258" max="260" width="10.125" style="2" customWidth="1"/>
    <col min="261" max="261" width="14.125" style="2" customWidth="1"/>
    <col min="262" max="262" width="10.625" style="2"/>
    <col min="263" max="264" width="13.125" style="2" customWidth="1"/>
    <col min="265" max="266" width="15.625" style="2" customWidth="1"/>
    <col min="267" max="267" width="16.625" style="2" customWidth="1"/>
    <col min="268" max="512" width="10.625" style="2"/>
    <col min="513" max="513" width="19.125" style="2" customWidth="1"/>
    <col min="514" max="516" width="10.125" style="2" customWidth="1"/>
    <col min="517" max="517" width="14.125" style="2" customWidth="1"/>
    <col min="518" max="518" width="10.625" style="2"/>
    <col min="519" max="520" width="13.125" style="2" customWidth="1"/>
    <col min="521" max="522" width="15.625" style="2" customWidth="1"/>
    <col min="523" max="523" width="16.625" style="2" customWidth="1"/>
    <col min="524" max="768" width="10.625" style="2"/>
    <col min="769" max="769" width="19.125" style="2" customWidth="1"/>
    <col min="770" max="772" width="10.125" style="2" customWidth="1"/>
    <col min="773" max="773" width="14.125" style="2" customWidth="1"/>
    <col min="774" max="774" width="10.625" style="2"/>
    <col min="775" max="776" width="13.125" style="2" customWidth="1"/>
    <col min="777" max="778" width="15.625" style="2" customWidth="1"/>
    <col min="779" max="779" width="16.625" style="2" customWidth="1"/>
    <col min="780" max="1024" width="10.625" style="2"/>
    <col min="1025" max="1025" width="19.125" style="2" customWidth="1"/>
    <col min="1026" max="1028" width="10.125" style="2" customWidth="1"/>
    <col min="1029" max="1029" width="14.125" style="2" customWidth="1"/>
    <col min="1030" max="1030" width="10.625" style="2"/>
    <col min="1031" max="1032" width="13.125" style="2" customWidth="1"/>
    <col min="1033" max="1034" width="15.625" style="2" customWidth="1"/>
    <col min="1035" max="1035" width="16.625" style="2" customWidth="1"/>
    <col min="1036" max="1280" width="10.625" style="2"/>
    <col min="1281" max="1281" width="19.125" style="2" customWidth="1"/>
    <col min="1282" max="1284" width="10.125" style="2" customWidth="1"/>
    <col min="1285" max="1285" width="14.125" style="2" customWidth="1"/>
    <col min="1286" max="1286" width="10.625" style="2"/>
    <col min="1287" max="1288" width="13.125" style="2" customWidth="1"/>
    <col min="1289" max="1290" width="15.625" style="2" customWidth="1"/>
    <col min="1291" max="1291" width="16.625" style="2" customWidth="1"/>
    <col min="1292" max="1536" width="10.625" style="2"/>
    <col min="1537" max="1537" width="19.125" style="2" customWidth="1"/>
    <col min="1538" max="1540" width="10.125" style="2" customWidth="1"/>
    <col min="1541" max="1541" width="14.125" style="2" customWidth="1"/>
    <col min="1542" max="1542" width="10.625" style="2"/>
    <col min="1543" max="1544" width="13.125" style="2" customWidth="1"/>
    <col min="1545" max="1546" width="15.625" style="2" customWidth="1"/>
    <col min="1547" max="1547" width="16.625" style="2" customWidth="1"/>
    <col min="1548" max="1792" width="10.625" style="2"/>
    <col min="1793" max="1793" width="19.125" style="2" customWidth="1"/>
    <col min="1794" max="1796" width="10.125" style="2" customWidth="1"/>
    <col min="1797" max="1797" width="14.125" style="2" customWidth="1"/>
    <col min="1798" max="1798" width="10.625" style="2"/>
    <col min="1799" max="1800" width="13.125" style="2" customWidth="1"/>
    <col min="1801" max="1802" width="15.625" style="2" customWidth="1"/>
    <col min="1803" max="1803" width="16.625" style="2" customWidth="1"/>
    <col min="1804" max="2048" width="10.625" style="2"/>
    <col min="2049" max="2049" width="19.125" style="2" customWidth="1"/>
    <col min="2050" max="2052" width="10.125" style="2" customWidth="1"/>
    <col min="2053" max="2053" width="14.125" style="2" customWidth="1"/>
    <col min="2054" max="2054" width="10.625" style="2"/>
    <col min="2055" max="2056" width="13.125" style="2" customWidth="1"/>
    <col min="2057" max="2058" width="15.625" style="2" customWidth="1"/>
    <col min="2059" max="2059" width="16.625" style="2" customWidth="1"/>
    <col min="2060" max="2304" width="10.625" style="2"/>
    <col min="2305" max="2305" width="19.125" style="2" customWidth="1"/>
    <col min="2306" max="2308" width="10.125" style="2" customWidth="1"/>
    <col min="2309" max="2309" width="14.125" style="2" customWidth="1"/>
    <col min="2310" max="2310" width="10.625" style="2"/>
    <col min="2311" max="2312" width="13.125" style="2" customWidth="1"/>
    <col min="2313" max="2314" width="15.625" style="2" customWidth="1"/>
    <col min="2315" max="2315" width="16.625" style="2" customWidth="1"/>
    <col min="2316" max="2560" width="10.625" style="2"/>
    <col min="2561" max="2561" width="19.125" style="2" customWidth="1"/>
    <col min="2562" max="2564" width="10.125" style="2" customWidth="1"/>
    <col min="2565" max="2565" width="14.125" style="2" customWidth="1"/>
    <col min="2566" max="2566" width="10.625" style="2"/>
    <col min="2567" max="2568" width="13.125" style="2" customWidth="1"/>
    <col min="2569" max="2570" width="15.625" style="2" customWidth="1"/>
    <col min="2571" max="2571" width="16.625" style="2" customWidth="1"/>
    <col min="2572" max="2816" width="10.625" style="2"/>
    <col min="2817" max="2817" width="19.125" style="2" customWidth="1"/>
    <col min="2818" max="2820" width="10.125" style="2" customWidth="1"/>
    <col min="2821" max="2821" width="14.125" style="2" customWidth="1"/>
    <col min="2822" max="2822" width="10.625" style="2"/>
    <col min="2823" max="2824" width="13.125" style="2" customWidth="1"/>
    <col min="2825" max="2826" width="15.625" style="2" customWidth="1"/>
    <col min="2827" max="2827" width="16.625" style="2" customWidth="1"/>
    <col min="2828" max="3072" width="10.625" style="2"/>
    <col min="3073" max="3073" width="19.125" style="2" customWidth="1"/>
    <col min="3074" max="3076" width="10.125" style="2" customWidth="1"/>
    <col min="3077" max="3077" width="14.125" style="2" customWidth="1"/>
    <col min="3078" max="3078" width="10.625" style="2"/>
    <col min="3079" max="3080" width="13.125" style="2" customWidth="1"/>
    <col min="3081" max="3082" width="15.625" style="2" customWidth="1"/>
    <col min="3083" max="3083" width="16.625" style="2" customWidth="1"/>
    <col min="3084" max="3328" width="10.625" style="2"/>
    <col min="3329" max="3329" width="19.125" style="2" customWidth="1"/>
    <col min="3330" max="3332" width="10.125" style="2" customWidth="1"/>
    <col min="3333" max="3333" width="14.125" style="2" customWidth="1"/>
    <col min="3334" max="3334" width="10.625" style="2"/>
    <col min="3335" max="3336" width="13.125" style="2" customWidth="1"/>
    <col min="3337" max="3338" width="15.625" style="2" customWidth="1"/>
    <col min="3339" max="3339" width="16.625" style="2" customWidth="1"/>
    <col min="3340" max="3584" width="10.625" style="2"/>
    <col min="3585" max="3585" width="19.125" style="2" customWidth="1"/>
    <col min="3586" max="3588" width="10.125" style="2" customWidth="1"/>
    <col min="3589" max="3589" width="14.125" style="2" customWidth="1"/>
    <col min="3590" max="3590" width="10.625" style="2"/>
    <col min="3591" max="3592" width="13.125" style="2" customWidth="1"/>
    <col min="3593" max="3594" width="15.625" style="2" customWidth="1"/>
    <col min="3595" max="3595" width="16.625" style="2" customWidth="1"/>
    <col min="3596" max="3840" width="10.625" style="2"/>
    <col min="3841" max="3841" width="19.125" style="2" customWidth="1"/>
    <col min="3842" max="3844" width="10.125" style="2" customWidth="1"/>
    <col min="3845" max="3845" width="14.125" style="2" customWidth="1"/>
    <col min="3846" max="3846" width="10.625" style="2"/>
    <col min="3847" max="3848" width="13.125" style="2" customWidth="1"/>
    <col min="3849" max="3850" width="15.625" style="2" customWidth="1"/>
    <col min="3851" max="3851" width="16.625" style="2" customWidth="1"/>
    <col min="3852" max="4096" width="10.625" style="2"/>
    <col min="4097" max="4097" width="19.125" style="2" customWidth="1"/>
    <col min="4098" max="4100" width="10.125" style="2" customWidth="1"/>
    <col min="4101" max="4101" width="14.125" style="2" customWidth="1"/>
    <col min="4102" max="4102" width="10.625" style="2"/>
    <col min="4103" max="4104" width="13.125" style="2" customWidth="1"/>
    <col min="4105" max="4106" width="15.625" style="2" customWidth="1"/>
    <col min="4107" max="4107" width="16.625" style="2" customWidth="1"/>
    <col min="4108" max="4352" width="10.625" style="2"/>
    <col min="4353" max="4353" width="19.125" style="2" customWidth="1"/>
    <col min="4354" max="4356" width="10.125" style="2" customWidth="1"/>
    <col min="4357" max="4357" width="14.125" style="2" customWidth="1"/>
    <col min="4358" max="4358" width="10.625" style="2"/>
    <col min="4359" max="4360" width="13.125" style="2" customWidth="1"/>
    <col min="4361" max="4362" width="15.625" style="2" customWidth="1"/>
    <col min="4363" max="4363" width="16.625" style="2" customWidth="1"/>
    <col min="4364" max="4608" width="10.625" style="2"/>
    <col min="4609" max="4609" width="19.125" style="2" customWidth="1"/>
    <col min="4610" max="4612" width="10.125" style="2" customWidth="1"/>
    <col min="4613" max="4613" width="14.125" style="2" customWidth="1"/>
    <col min="4614" max="4614" width="10.625" style="2"/>
    <col min="4615" max="4616" width="13.125" style="2" customWidth="1"/>
    <col min="4617" max="4618" width="15.625" style="2" customWidth="1"/>
    <col min="4619" max="4619" width="16.625" style="2" customWidth="1"/>
    <col min="4620" max="4864" width="10.625" style="2"/>
    <col min="4865" max="4865" width="19.125" style="2" customWidth="1"/>
    <col min="4866" max="4868" width="10.125" style="2" customWidth="1"/>
    <col min="4869" max="4869" width="14.125" style="2" customWidth="1"/>
    <col min="4870" max="4870" width="10.625" style="2"/>
    <col min="4871" max="4872" width="13.125" style="2" customWidth="1"/>
    <col min="4873" max="4874" width="15.625" style="2" customWidth="1"/>
    <col min="4875" max="4875" width="16.625" style="2" customWidth="1"/>
    <col min="4876" max="5120" width="10.625" style="2"/>
    <col min="5121" max="5121" width="19.125" style="2" customWidth="1"/>
    <col min="5122" max="5124" width="10.125" style="2" customWidth="1"/>
    <col min="5125" max="5125" width="14.125" style="2" customWidth="1"/>
    <col min="5126" max="5126" width="10.625" style="2"/>
    <col min="5127" max="5128" width="13.125" style="2" customWidth="1"/>
    <col min="5129" max="5130" width="15.625" style="2" customWidth="1"/>
    <col min="5131" max="5131" width="16.625" style="2" customWidth="1"/>
    <col min="5132" max="5376" width="10.625" style="2"/>
    <col min="5377" max="5377" width="19.125" style="2" customWidth="1"/>
    <col min="5378" max="5380" width="10.125" style="2" customWidth="1"/>
    <col min="5381" max="5381" width="14.125" style="2" customWidth="1"/>
    <col min="5382" max="5382" width="10.625" style="2"/>
    <col min="5383" max="5384" width="13.125" style="2" customWidth="1"/>
    <col min="5385" max="5386" width="15.625" style="2" customWidth="1"/>
    <col min="5387" max="5387" width="16.625" style="2" customWidth="1"/>
    <col min="5388" max="5632" width="10.625" style="2"/>
    <col min="5633" max="5633" width="19.125" style="2" customWidth="1"/>
    <col min="5634" max="5636" width="10.125" style="2" customWidth="1"/>
    <col min="5637" max="5637" width="14.125" style="2" customWidth="1"/>
    <col min="5638" max="5638" width="10.625" style="2"/>
    <col min="5639" max="5640" width="13.125" style="2" customWidth="1"/>
    <col min="5641" max="5642" width="15.625" style="2" customWidth="1"/>
    <col min="5643" max="5643" width="16.625" style="2" customWidth="1"/>
    <col min="5644" max="5888" width="10.625" style="2"/>
    <col min="5889" max="5889" width="19.125" style="2" customWidth="1"/>
    <col min="5890" max="5892" width="10.125" style="2" customWidth="1"/>
    <col min="5893" max="5893" width="14.125" style="2" customWidth="1"/>
    <col min="5894" max="5894" width="10.625" style="2"/>
    <col min="5895" max="5896" width="13.125" style="2" customWidth="1"/>
    <col min="5897" max="5898" width="15.625" style="2" customWidth="1"/>
    <col min="5899" max="5899" width="16.625" style="2" customWidth="1"/>
    <col min="5900" max="6144" width="10.625" style="2"/>
    <col min="6145" max="6145" width="19.125" style="2" customWidth="1"/>
    <col min="6146" max="6148" width="10.125" style="2" customWidth="1"/>
    <col min="6149" max="6149" width="14.125" style="2" customWidth="1"/>
    <col min="6150" max="6150" width="10.625" style="2"/>
    <col min="6151" max="6152" width="13.125" style="2" customWidth="1"/>
    <col min="6153" max="6154" width="15.625" style="2" customWidth="1"/>
    <col min="6155" max="6155" width="16.625" style="2" customWidth="1"/>
    <col min="6156" max="6400" width="10.625" style="2"/>
    <col min="6401" max="6401" width="19.125" style="2" customWidth="1"/>
    <col min="6402" max="6404" width="10.125" style="2" customWidth="1"/>
    <col min="6405" max="6405" width="14.125" style="2" customWidth="1"/>
    <col min="6406" max="6406" width="10.625" style="2"/>
    <col min="6407" max="6408" width="13.125" style="2" customWidth="1"/>
    <col min="6409" max="6410" width="15.625" style="2" customWidth="1"/>
    <col min="6411" max="6411" width="16.625" style="2" customWidth="1"/>
    <col min="6412" max="6656" width="10.625" style="2"/>
    <col min="6657" max="6657" width="19.125" style="2" customWidth="1"/>
    <col min="6658" max="6660" width="10.125" style="2" customWidth="1"/>
    <col min="6661" max="6661" width="14.125" style="2" customWidth="1"/>
    <col min="6662" max="6662" width="10.625" style="2"/>
    <col min="6663" max="6664" width="13.125" style="2" customWidth="1"/>
    <col min="6665" max="6666" width="15.625" style="2" customWidth="1"/>
    <col min="6667" max="6667" width="16.625" style="2" customWidth="1"/>
    <col min="6668" max="6912" width="10.625" style="2"/>
    <col min="6913" max="6913" width="19.125" style="2" customWidth="1"/>
    <col min="6914" max="6916" width="10.125" style="2" customWidth="1"/>
    <col min="6917" max="6917" width="14.125" style="2" customWidth="1"/>
    <col min="6918" max="6918" width="10.625" style="2"/>
    <col min="6919" max="6920" width="13.125" style="2" customWidth="1"/>
    <col min="6921" max="6922" width="15.625" style="2" customWidth="1"/>
    <col min="6923" max="6923" width="16.625" style="2" customWidth="1"/>
    <col min="6924" max="7168" width="10.625" style="2"/>
    <col min="7169" max="7169" width="19.125" style="2" customWidth="1"/>
    <col min="7170" max="7172" width="10.125" style="2" customWidth="1"/>
    <col min="7173" max="7173" width="14.125" style="2" customWidth="1"/>
    <col min="7174" max="7174" width="10.625" style="2"/>
    <col min="7175" max="7176" width="13.125" style="2" customWidth="1"/>
    <col min="7177" max="7178" width="15.625" style="2" customWidth="1"/>
    <col min="7179" max="7179" width="16.625" style="2" customWidth="1"/>
    <col min="7180" max="7424" width="10.625" style="2"/>
    <col min="7425" max="7425" width="19.125" style="2" customWidth="1"/>
    <col min="7426" max="7428" width="10.125" style="2" customWidth="1"/>
    <col min="7429" max="7429" width="14.125" style="2" customWidth="1"/>
    <col min="7430" max="7430" width="10.625" style="2"/>
    <col min="7431" max="7432" width="13.125" style="2" customWidth="1"/>
    <col min="7433" max="7434" width="15.625" style="2" customWidth="1"/>
    <col min="7435" max="7435" width="16.625" style="2" customWidth="1"/>
    <col min="7436" max="7680" width="10.625" style="2"/>
    <col min="7681" max="7681" width="19.125" style="2" customWidth="1"/>
    <col min="7682" max="7684" width="10.125" style="2" customWidth="1"/>
    <col min="7685" max="7685" width="14.125" style="2" customWidth="1"/>
    <col min="7686" max="7686" width="10.625" style="2"/>
    <col min="7687" max="7688" width="13.125" style="2" customWidth="1"/>
    <col min="7689" max="7690" width="15.625" style="2" customWidth="1"/>
    <col min="7691" max="7691" width="16.625" style="2" customWidth="1"/>
    <col min="7692" max="7936" width="10.625" style="2"/>
    <col min="7937" max="7937" width="19.125" style="2" customWidth="1"/>
    <col min="7938" max="7940" width="10.125" style="2" customWidth="1"/>
    <col min="7941" max="7941" width="14.125" style="2" customWidth="1"/>
    <col min="7942" max="7942" width="10.625" style="2"/>
    <col min="7943" max="7944" width="13.125" style="2" customWidth="1"/>
    <col min="7945" max="7946" width="15.625" style="2" customWidth="1"/>
    <col min="7947" max="7947" width="16.625" style="2" customWidth="1"/>
    <col min="7948" max="8192" width="10.625" style="2"/>
    <col min="8193" max="8193" width="19.125" style="2" customWidth="1"/>
    <col min="8194" max="8196" width="10.125" style="2" customWidth="1"/>
    <col min="8197" max="8197" width="14.125" style="2" customWidth="1"/>
    <col min="8198" max="8198" width="10.625" style="2"/>
    <col min="8199" max="8200" width="13.125" style="2" customWidth="1"/>
    <col min="8201" max="8202" width="15.625" style="2" customWidth="1"/>
    <col min="8203" max="8203" width="16.625" style="2" customWidth="1"/>
    <col min="8204" max="8448" width="10.625" style="2"/>
    <col min="8449" max="8449" width="19.125" style="2" customWidth="1"/>
    <col min="8450" max="8452" width="10.125" style="2" customWidth="1"/>
    <col min="8453" max="8453" width="14.125" style="2" customWidth="1"/>
    <col min="8454" max="8454" width="10.625" style="2"/>
    <col min="8455" max="8456" width="13.125" style="2" customWidth="1"/>
    <col min="8457" max="8458" width="15.625" style="2" customWidth="1"/>
    <col min="8459" max="8459" width="16.625" style="2" customWidth="1"/>
    <col min="8460" max="8704" width="10.625" style="2"/>
    <col min="8705" max="8705" width="19.125" style="2" customWidth="1"/>
    <col min="8706" max="8708" width="10.125" style="2" customWidth="1"/>
    <col min="8709" max="8709" width="14.125" style="2" customWidth="1"/>
    <col min="8710" max="8710" width="10.625" style="2"/>
    <col min="8711" max="8712" width="13.125" style="2" customWidth="1"/>
    <col min="8713" max="8714" width="15.625" style="2" customWidth="1"/>
    <col min="8715" max="8715" width="16.625" style="2" customWidth="1"/>
    <col min="8716" max="8960" width="10.625" style="2"/>
    <col min="8961" max="8961" width="19.125" style="2" customWidth="1"/>
    <col min="8962" max="8964" width="10.125" style="2" customWidth="1"/>
    <col min="8965" max="8965" width="14.125" style="2" customWidth="1"/>
    <col min="8966" max="8966" width="10.625" style="2"/>
    <col min="8967" max="8968" width="13.125" style="2" customWidth="1"/>
    <col min="8969" max="8970" width="15.625" style="2" customWidth="1"/>
    <col min="8971" max="8971" width="16.625" style="2" customWidth="1"/>
    <col min="8972" max="9216" width="10.625" style="2"/>
    <col min="9217" max="9217" width="19.125" style="2" customWidth="1"/>
    <col min="9218" max="9220" width="10.125" style="2" customWidth="1"/>
    <col min="9221" max="9221" width="14.125" style="2" customWidth="1"/>
    <col min="9222" max="9222" width="10.625" style="2"/>
    <col min="9223" max="9224" width="13.125" style="2" customWidth="1"/>
    <col min="9225" max="9226" width="15.625" style="2" customWidth="1"/>
    <col min="9227" max="9227" width="16.625" style="2" customWidth="1"/>
    <col min="9228" max="9472" width="10.625" style="2"/>
    <col min="9473" max="9473" width="19.125" style="2" customWidth="1"/>
    <col min="9474" max="9476" width="10.125" style="2" customWidth="1"/>
    <col min="9477" max="9477" width="14.125" style="2" customWidth="1"/>
    <col min="9478" max="9478" width="10.625" style="2"/>
    <col min="9479" max="9480" width="13.125" style="2" customWidth="1"/>
    <col min="9481" max="9482" width="15.625" style="2" customWidth="1"/>
    <col min="9483" max="9483" width="16.625" style="2" customWidth="1"/>
    <col min="9484" max="9728" width="10.625" style="2"/>
    <col min="9729" max="9729" width="19.125" style="2" customWidth="1"/>
    <col min="9730" max="9732" width="10.125" style="2" customWidth="1"/>
    <col min="9733" max="9733" width="14.125" style="2" customWidth="1"/>
    <col min="9734" max="9734" width="10.625" style="2"/>
    <col min="9735" max="9736" width="13.125" style="2" customWidth="1"/>
    <col min="9737" max="9738" width="15.625" style="2" customWidth="1"/>
    <col min="9739" max="9739" width="16.625" style="2" customWidth="1"/>
    <col min="9740" max="9984" width="10.625" style="2"/>
    <col min="9985" max="9985" width="19.125" style="2" customWidth="1"/>
    <col min="9986" max="9988" width="10.125" style="2" customWidth="1"/>
    <col min="9989" max="9989" width="14.125" style="2" customWidth="1"/>
    <col min="9990" max="9990" width="10.625" style="2"/>
    <col min="9991" max="9992" width="13.125" style="2" customWidth="1"/>
    <col min="9993" max="9994" width="15.625" style="2" customWidth="1"/>
    <col min="9995" max="9995" width="16.625" style="2" customWidth="1"/>
    <col min="9996" max="10240" width="10.625" style="2"/>
    <col min="10241" max="10241" width="19.125" style="2" customWidth="1"/>
    <col min="10242" max="10244" width="10.125" style="2" customWidth="1"/>
    <col min="10245" max="10245" width="14.125" style="2" customWidth="1"/>
    <col min="10246" max="10246" width="10.625" style="2"/>
    <col min="10247" max="10248" width="13.125" style="2" customWidth="1"/>
    <col min="10249" max="10250" width="15.625" style="2" customWidth="1"/>
    <col min="10251" max="10251" width="16.625" style="2" customWidth="1"/>
    <col min="10252" max="10496" width="10.625" style="2"/>
    <col min="10497" max="10497" width="19.125" style="2" customWidth="1"/>
    <col min="10498" max="10500" width="10.125" style="2" customWidth="1"/>
    <col min="10501" max="10501" width="14.125" style="2" customWidth="1"/>
    <col min="10502" max="10502" width="10.625" style="2"/>
    <col min="10503" max="10504" width="13.125" style="2" customWidth="1"/>
    <col min="10505" max="10506" width="15.625" style="2" customWidth="1"/>
    <col min="10507" max="10507" width="16.625" style="2" customWidth="1"/>
    <col min="10508" max="10752" width="10.625" style="2"/>
    <col min="10753" max="10753" width="19.125" style="2" customWidth="1"/>
    <col min="10754" max="10756" width="10.125" style="2" customWidth="1"/>
    <col min="10757" max="10757" width="14.125" style="2" customWidth="1"/>
    <col min="10758" max="10758" width="10.625" style="2"/>
    <col min="10759" max="10760" width="13.125" style="2" customWidth="1"/>
    <col min="10761" max="10762" width="15.625" style="2" customWidth="1"/>
    <col min="10763" max="10763" width="16.625" style="2" customWidth="1"/>
    <col min="10764" max="11008" width="10.625" style="2"/>
    <col min="11009" max="11009" width="19.125" style="2" customWidth="1"/>
    <col min="11010" max="11012" width="10.125" style="2" customWidth="1"/>
    <col min="11013" max="11013" width="14.125" style="2" customWidth="1"/>
    <col min="11014" max="11014" width="10.625" style="2"/>
    <col min="11015" max="11016" width="13.125" style="2" customWidth="1"/>
    <col min="11017" max="11018" width="15.625" style="2" customWidth="1"/>
    <col min="11019" max="11019" width="16.625" style="2" customWidth="1"/>
    <col min="11020" max="11264" width="10.625" style="2"/>
    <col min="11265" max="11265" width="19.125" style="2" customWidth="1"/>
    <col min="11266" max="11268" width="10.125" style="2" customWidth="1"/>
    <col min="11269" max="11269" width="14.125" style="2" customWidth="1"/>
    <col min="11270" max="11270" width="10.625" style="2"/>
    <col min="11271" max="11272" width="13.125" style="2" customWidth="1"/>
    <col min="11273" max="11274" width="15.625" style="2" customWidth="1"/>
    <col min="11275" max="11275" width="16.625" style="2" customWidth="1"/>
    <col min="11276" max="11520" width="10.625" style="2"/>
    <col min="11521" max="11521" width="19.125" style="2" customWidth="1"/>
    <col min="11522" max="11524" width="10.125" style="2" customWidth="1"/>
    <col min="11525" max="11525" width="14.125" style="2" customWidth="1"/>
    <col min="11526" max="11526" width="10.625" style="2"/>
    <col min="11527" max="11528" width="13.125" style="2" customWidth="1"/>
    <col min="11529" max="11530" width="15.625" style="2" customWidth="1"/>
    <col min="11531" max="11531" width="16.625" style="2" customWidth="1"/>
    <col min="11532" max="11776" width="10.625" style="2"/>
    <col min="11777" max="11777" width="19.125" style="2" customWidth="1"/>
    <col min="11778" max="11780" width="10.125" style="2" customWidth="1"/>
    <col min="11781" max="11781" width="14.125" style="2" customWidth="1"/>
    <col min="11782" max="11782" width="10.625" style="2"/>
    <col min="11783" max="11784" width="13.125" style="2" customWidth="1"/>
    <col min="11785" max="11786" width="15.625" style="2" customWidth="1"/>
    <col min="11787" max="11787" width="16.625" style="2" customWidth="1"/>
    <col min="11788" max="12032" width="10.625" style="2"/>
    <col min="12033" max="12033" width="19.125" style="2" customWidth="1"/>
    <col min="12034" max="12036" width="10.125" style="2" customWidth="1"/>
    <col min="12037" max="12037" width="14.125" style="2" customWidth="1"/>
    <col min="12038" max="12038" width="10.625" style="2"/>
    <col min="12039" max="12040" width="13.125" style="2" customWidth="1"/>
    <col min="12041" max="12042" width="15.625" style="2" customWidth="1"/>
    <col min="12043" max="12043" width="16.625" style="2" customWidth="1"/>
    <col min="12044" max="12288" width="10.625" style="2"/>
    <col min="12289" max="12289" width="19.125" style="2" customWidth="1"/>
    <col min="12290" max="12292" width="10.125" style="2" customWidth="1"/>
    <col min="12293" max="12293" width="14.125" style="2" customWidth="1"/>
    <col min="12294" max="12294" width="10.625" style="2"/>
    <col min="12295" max="12296" width="13.125" style="2" customWidth="1"/>
    <col min="12297" max="12298" width="15.625" style="2" customWidth="1"/>
    <col min="12299" max="12299" width="16.625" style="2" customWidth="1"/>
    <col min="12300" max="12544" width="10.625" style="2"/>
    <col min="12545" max="12545" width="19.125" style="2" customWidth="1"/>
    <col min="12546" max="12548" width="10.125" style="2" customWidth="1"/>
    <col min="12549" max="12549" width="14.125" style="2" customWidth="1"/>
    <col min="12550" max="12550" width="10.625" style="2"/>
    <col min="12551" max="12552" width="13.125" style="2" customWidth="1"/>
    <col min="12553" max="12554" width="15.625" style="2" customWidth="1"/>
    <col min="12555" max="12555" width="16.625" style="2" customWidth="1"/>
    <col min="12556" max="12800" width="10.625" style="2"/>
    <col min="12801" max="12801" width="19.125" style="2" customWidth="1"/>
    <col min="12802" max="12804" width="10.125" style="2" customWidth="1"/>
    <col min="12805" max="12805" width="14.125" style="2" customWidth="1"/>
    <col min="12806" max="12806" width="10.625" style="2"/>
    <col min="12807" max="12808" width="13.125" style="2" customWidth="1"/>
    <col min="12809" max="12810" width="15.625" style="2" customWidth="1"/>
    <col min="12811" max="12811" width="16.625" style="2" customWidth="1"/>
    <col min="12812" max="13056" width="10.625" style="2"/>
    <col min="13057" max="13057" width="19.125" style="2" customWidth="1"/>
    <col min="13058" max="13060" width="10.125" style="2" customWidth="1"/>
    <col min="13061" max="13061" width="14.125" style="2" customWidth="1"/>
    <col min="13062" max="13062" width="10.625" style="2"/>
    <col min="13063" max="13064" width="13.125" style="2" customWidth="1"/>
    <col min="13065" max="13066" width="15.625" style="2" customWidth="1"/>
    <col min="13067" max="13067" width="16.625" style="2" customWidth="1"/>
    <col min="13068" max="13312" width="10.625" style="2"/>
    <col min="13313" max="13313" width="19.125" style="2" customWidth="1"/>
    <col min="13314" max="13316" width="10.125" style="2" customWidth="1"/>
    <col min="13317" max="13317" width="14.125" style="2" customWidth="1"/>
    <col min="13318" max="13318" width="10.625" style="2"/>
    <col min="13319" max="13320" width="13.125" style="2" customWidth="1"/>
    <col min="13321" max="13322" width="15.625" style="2" customWidth="1"/>
    <col min="13323" max="13323" width="16.625" style="2" customWidth="1"/>
    <col min="13324" max="13568" width="10.625" style="2"/>
    <col min="13569" max="13569" width="19.125" style="2" customWidth="1"/>
    <col min="13570" max="13572" width="10.125" style="2" customWidth="1"/>
    <col min="13573" max="13573" width="14.125" style="2" customWidth="1"/>
    <col min="13574" max="13574" width="10.625" style="2"/>
    <col min="13575" max="13576" width="13.125" style="2" customWidth="1"/>
    <col min="13577" max="13578" width="15.625" style="2" customWidth="1"/>
    <col min="13579" max="13579" width="16.625" style="2" customWidth="1"/>
    <col min="13580" max="13824" width="10.625" style="2"/>
    <col min="13825" max="13825" width="19.125" style="2" customWidth="1"/>
    <col min="13826" max="13828" width="10.125" style="2" customWidth="1"/>
    <col min="13829" max="13829" width="14.125" style="2" customWidth="1"/>
    <col min="13830" max="13830" width="10.625" style="2"/>
    <col min="13831" max="13832" width="13.125" style="2" customWidth="1"/>
    <col min="13833" max="13834" width="15.625" style="2" customWidth="1"/>
    <col min="13835" max="13835" width="16.625" style="2" customWidth="1"/>
    <col min="13836" max="14080" width="10.625" style="2"/>
    <col min="14081" max="14081" width="19.125" style="2" customWidth="1"/>
    <col min="14082" max="14084" width="10.125" style="2" customWidth="1"/>
    <col min="14085" max="14085" width="14.125" style="2" customWidth="1"/>
    <col min="14086" max="14086" width="10.625" style="2"/>
    <col min="14087" max="14088" width="13.125" style="2" customWidth="1"/>
    <col min="14089" max="14090" width="15.625" style="2" customWidth="1"/>
    <col min="14091" max="14091" width="16.625" style="2" customWidth="1"/>
    <col min="14092" max="14336" width="10.625" style="2"/>
    <col min="14337" max="14337" width="19.125" style="2" customWidth="1"/>
    <col min="14338" max="14340" width="10.125" style="2" customWidth="1"/>
    <col min="14341" max="14341" width="14.125" style="2" customWidth="1"/>
    <col min="14342" max="14342" width="10.625" style="2"/>
    <col min="14343" max="14344" width="13.125" style="2" customWidth="1"/>
    <col min="14345" max="14346" width="15.625" style="2" customWidth="1"/>
    <col min="14347" max="14347" width="16.625" style="2" customWidth="1"/>
    <col min="14348" max="14592" width="10.625" style="2"/>
    <col min="14593" max="14593" width="19.125" style="2" customWidth="1"/>
    <col min="14594" max="14596" width="10.125" style="2" customWidth="1"/>
    <col min="14597" max="14597" width="14.125" style="2" customWidth="1"/>
    <col min="14598" max="14598" width="10.625" style="2"/>
    <col min="14599" max="14600" width="13.125" style="2" customWidth="1"/>
    <col min="14601" max="14602" width="15.625" style="2" customWidth="1"/>
    <col min="14603" max="14603" width="16.625" style="2" customWidth="1"/>
    <col min="14604" max="14848" width="10.625" style="2"/>
    <col min="14849" max="14849" width="19.125" style="2" customWidth="1"/>
    <col min="14850" max="14852" width="10.125" style="2" customWidth="1"/>
    <col min="14853" max="14853" width="14.125" style="2" customWidth="1"/>
    <col min="14854" max="14854" width="10.625" style="2"/>
    <col min="14855" max="14856" width="13.125" style="2" customWidth="1"/>
    <col min="14857" max="14858" width="15.625" style="2" customWidth="1"/>
    <col min="14859" max="14859" width="16.625" style="2" customWidth="1"/>
    <col min="14860" max="15104" width="10.625" style="2"/>
    <col min="15105" max="15105" width="19.125" style="2" customWidth="1"/>
    <col min="15106" max="15108" width="10.125" style="2" customWidth="1"/>
    <col min="15109" max="15109" width="14.125" style="2" customWidth="1"/>
    <col min="15110" max="15110" width="10.625" style="2"/>
    <col min="15111" max="15112" width="13.125" style="2" customWidth="1"/>
    <col min="15113" max="15114" width="15.625" style="2" customWidth="1"/>
    <col min="15115" max="15115" width="16.625" style="2" customWidth="1"/>
    <col min="15116" max="15360" width="10.625" style="2"/>
    <col min="15361" max="15361" width="19.125" style="2" customWidth="1"/>
    <col min="15362" max="15364" width="10.125" style="2" customWidth="1"/>
    <col min="15365" max="15365" width="14.125" style="2" customWidth="1"/>
    <col min="15366" max="15366" width="10.625" style="2"/>
    <col min="15367" max="15368" width="13.125" style="2" customWidth="1"/>
    <col min="15369" max="15370" width="15.625" style="2" customWidth="1"/>
    <col min="15371" max="15371" width="16.625" style="2" customWidth="1"/>
    <col min="15372" max="15616" width="10.625" style="2"/>
    <col min="15617" max="15617" width="19.125" style="2" customWidth="1"/>
    <col min="15618" max="15620" width="10.125" style="2" customWidth="1"/>
    <col min="15621" max="15621" width="14.125" style="2" customWidth="1"/>
    <col min="15622" max="15622" width="10.625" style="2"/>
    <col min="15623" max="15624" width="13.125" style="2" customWidth="1"/>
    <col min="15625" max="15626" width="15.625" style="2" customWidth="1"/>
    <col min="15627" max="15627" width="16.625" style="2" customWidth="1"/>
    <col min="15628" max="15872" width="10.625" style="2"/>
    <col min="15873" max="15873" width="19.125" style="2" customWidth="1"/>
    <col min="15874" max="15876" width="10.125" style="2" customWidth="1"/>
    <col min="15877" max="15877" width="14.125" style="2" customWidth="1"/>
    <col min="15878" max="15878" width="10.625" style="2"/>
    <col min="15879" max="15880" width="13.125" style="2" customWidth="1"/>
    <col min="15881" max="15882" width="15.625" style="2" customWidth="1"/>
    <col min="15883" max="15883" width="16.625" style="2" customWidth="1"/>
    <col min="15884" max="16128" width="10.625" style="2"/>
    <col min="16129" max="16129" width="19.125" style="2" customWidth="1"/>
    <col min="16130" max="16132" width="10.125" style="2" customWidth="1"/>
    <col min="16133" max="16133" width="14.125" style="2" customWidth="1"/>
    <col min="16134" max="16134" width="10.625" style="2"/>
    <col min="16135" max="16136" width="13.125" style="2" customWidth="1"/>
    <col min="16137" max="16138" width="15.625" style="2" customWidth="1"/>
    <col min="16139" max="16139" width="16.625" style="2" customWidth="1"/>
    <col min="16140" max="16384" width="10.625" style="2"/>
  </cols>
  <sheetData>
    <row r="1" spans="1:12" s="10" customFormat="1" ht="18" customHeight="1" x14ac:dyDescent="0.25">
      <c r="A1" s="349" t="s">
        <v>70</v>
      </c>
      <c r="B1" s="350"/>
      <c r="D1" s="11"/>
      <c r="E1" s="11"/>
      <c r="F1" s="11"/>
      <c r="G1" s="11"/>
      <c r="H1" s="11"/>
      <c r="I1" s="351"/>
      <c r="J1" s="351"/>
      <c r="K1" s="12" t="s">
        <v>0</v>
      </c>
    </row>
    <row r="2" spans="1:12" s="19" customFormat="1" ht="24.95" customHeight="1" x14ac:dyDescent="0.25">
      <c r="A2" s="653" t="s">
        <v>341</v>
      </c>
      <c r="B2" s="654"/>
      <c r="C2" s="654"/>
      <c r="D2" s="654"/>
      <c r="E2" s="654"/>
      <c r="F2" s="654"/>
      <c r="G2" s="654" t="s">
        <v>342</v>
      </c>
      <c r="H2" s="654"/>
      <c r="I2" s="654"/>
      <c r="J2" s="654"/>
      <c r="K2" s="654"/>
    </row>
    <row r="3" spans="1:12" s="13" customFormat="1" ht="15" customHeight="1" thickBot="1" x14ac:dyDescent="0.3">
      <c r="A3" s="352"/>
      <c r="B3" s="353"/>
      <c r="C3" s="354"/>
      <c r="D3" s="355"/>
      <c r="E3" s="355"/>
      <c r="F3" s="356"/>
      <c r="G3" s="355"/>
      <c r="H3" s="355"/>
      <c r="I3" s="357"/>
      <c r="J3" s="357"/>
      <c r="K3" s="356"/>
    </row>
    <row r="4" spans="1:12" s="13" customFormat="1" ht="21.6" customHeight="1" x14ac:dyDescent="0.25">
      <c r="A4" s="655" t="s">
        <v>75</v>
      </c>
      <c r="B4" s="358" t="s">
        <v>343</v>
      </c>
      <c r="C4" s="14" t="s">
        <v>344</v>
      </c>
      <c r="D4" s="15" t="s">
        <v>345</v>
      </c>
      <c r="E4" s="657" t="s">
        <v>346</v>
      </c>
      <c r="F4" s="658"/>
      <c r="G4" s="658" t="s">
        <v>347</v>
      </c>
      <c r="H4" s="659"/>
      <c r="I4" s="359" t="s">
        <v>348</v>
      </c>
      <c r="J4" s="360" t="s">
        <v>349</v>
      </c>
      <c r="K4" s="361" t="s">
        <v>350</v>
      </c>
    </row>
    <row r="5" spans="1:12" s="13" customFormat="1" ht="21.95" customHeight="1" x14ac:dyDescent="0.25">
      <c r="A5" s="656"/>
      <c r="B5" s="362" t="s">
        <v>351</v>
      </c>
      <c r="C5" s="660" t="s">
        <v>352</v>
      </c>
      <c r="D5" s="662" t="s">
        <v>353</v>
      </c>
      <c r="E5" s="363" t="s">
        <v>354</v>
      </c>
      <c r="F5" s="344" t="s">
        <v>355</v>
      </c>
      <c r="G5" s="664" t="s">
        <v>1</v>
      </c>
      <c r="H5" s="665"/>
      <c r="I5" s="360" t="s">
        <v>356</v>
      </c>
      <c r="J5" s="360" t="s">
        <v>357</v>
      </c>
      <c r="K5" s="361" t="s">
        <v>358</v>
      </c>
    </row>
    <row r="6" spans="1:12" s="13" customFormat="1" ht="36.6" customHeight="1" thickBot="1" x14ac:dyDescent="0.3">
      <c r="A6" s="364" t="s">
        <v>359</v>
      </c>
      <c r="B6" s="365" t="s">
        <v>360</v>
      </c>
      <c r="C6" s="661"/>
      <c r="D6" s="663"/>
      <c r="E6" s="366" t="s">
        <v>361</v>
      </c>
      <c r="F6" s="16" t="s">
        <v>362</v>
      </c>
      <c r="G6" s="367" t="s">
        <v>27</v>
      </c>
      <c r="H6" s="368" t="s">
        <v>28</v>
      </c>
      <c r="I6" s="369" t="s">
        <v>363</v>
      </c>
      <c r="J6" s="370" t="s">
        <v>364</v>
      </c>
      <c r="K6" s="371" t="s">
        <v>365</v>
      </c>
    </row>
    <row r="7" spans="1:12" s="13" customFormat="1" ht="27" customHeight="1" x14ac:dyDescent="0.25">
      <c r="A7" s="347" t="s">
        <v>366</v>
      </c>
      <c r="B7" s="372">
        <v>1220.954</v>
      </c>
      <c r="C7" s="17">
        <v>483</v>
      </c>
      <c r="D7" s="17">
        <v>11345</v>
      </c>
      <c r="E7" s="17">
        <v>686273</v>
      </c>
      <c r="F7" s="17">
        <v>2013305</v>
      </c>
      <c r="G7" s="17">
        <v>1013618</v>
      </c>
      <c r="H7" s="17">
        <v>999687</v>
      </c>
      <c r="I7" s="373">
        <v>2.9336794540947988</v>
      </c>
      <c r="J7" s="373">
        <v>1648.9605669009643</v>
      </c>
      <c r="K7" s="373">
        <v>101.39353617682335</v>
      </c>
    </row>
    <row r="8" spans="1:12" s="13" customFormat="1" ht="27" customHeight="1" x14ac:dyDescent="0.25">
      <c r="A8" s="347" t="s">
        <v>367</v>
      </c>
      <c r="B8" s="372">
        <v>1220.954</v>
      </c>
      <c r="C8" s="17">
        <v>483</v>
      </c>
      <c r="D8" s="17">
        <v>11367</v>
      </c>
      <c r="E8" s="17">
        <v>701827</v>
      </c>
      <c r="F8" s="17">
        <v>2030161</v>
      </c>
      <c r="G8" s="17">
        <v>1020819</v>
      </c>
      <c r="H8" s="17">
        <v>1009342</v>
      </c>
      <c r="I8" s="373">
        <v>2.8926801049261428</v>
      </c>
      <c r="J8" s="373">
        <v>1662.7661648186584</v>
      </c>
      <c r="K8" s="373">
        <v>101.13707742271698</v>
      </c>
    </row>
    <row r="9" spans="1:12" s="13" customFormat="1" ht="27" customHeight="1" x14ac:dyDescent="0.25">
      <c r="A9" s="347" t="s">
        <v>368</v>
      </c>
      <c r="B9" s="372">
        <v>1220.954</v>
      </c>
      <c r="C9" s="17">
        <v>483</v>
      </c>
      <c r="D9" s="17">
        <v>11375</v>
      </c>
      <c r="E9" s="17">
        <v>716582</v>
      </c>
      <c r="F9" s="17">
        <v>2044023</v>
      </c>
      <c r="G9" s="17">
        <v>1026657</v>
      </c>
      <c r="H9" s="17">
        <v>1017366</v>
      </c>
      <c r="I9" s="373">
        <v>2.8524621048254071</v>
      </c>
      <c r="J9" s="373">
        <v>1674.1195819007105</v>
      </c>
      <c r="K9" s="373">
        <v>100.91324066265237</v>
      </c>
    </row>
    <row r="10" spans="1:12" s="13" customFormat="1" ht="27" customHeight="1" x14ac:dyDescent="0.25">
      <c r="A10" s="347" t="s">
        <v>369</v>
      </c>
      <c r="B10" s="372">
        <v>1220.954</v>
      </c>
      <c r="C10" s="17">
        <v>495</v>
      </c>
      <c r="D10" s="17">
        <v>11488</v>
      </c>
      <c r="E10" s="17">
        <v>733004</v>
      </c>
      <c r="F10" s="17">
        <v>2058328</v>
      </c>
      <c r="G10" s="17">
        <v>1032625</v>
      </c>
      <c r="H10" s="17">
        <v>1025703</v>
      </c>
      <c r="I10" s="373">
        <v>2.8080719886931038</v>
      </c>
      <c r="J10" s="373">
        <v>1685.83583001489</v>
      </c>
      <c r="K10" s="373">
        <v>100.67485422193363</v>
      </c>
    </row>
    <row r="11" spans="1:12" s="13" customFormat="1" ht="27" customHeight="1" x14ac:dyDescent="0.25">
      <c r="A11" s="347" t="s">
        <v>370</v>
      </c>
      <c r="B11" s="372">
        <v>1220.954</v>
      </c>
      <c r="C11" s="17">
        <v>495</v>
      </c>
      <c r="D11" s="17">
        <v>11495</v>
      </c>
      <c r="E11" s="17">
        <v>750501</v>
      </c>
      <c r="F11" s="17">
        <v>2105780</v>
      </c>
      <c r="G11" s="17">
        <v>1053001</v>
      </c>
      <c r="H11" s="17">
        <v>1052779</v>
      </c>
      <c r="I11" s="373">
        <v>2.8058323706430772</v>
      </c>
      <c r="J11" s="373">
        <v>1724.7005210679517</v>
      </c>
      <c r="K11" s="373">
        <v>100.02108704675909</v>
      </c>
    </row>
    <row r="12" spans="1:12" s="13" customFormat="1" ht="27" customHeight="1" x14ac:dyDescent="0.25">
      <c r="A12" s="347" t="s">
        <v>371</v>
      </c>
      <c r="B12" s="372">
        <v>1220.954</v>
      </c>
      <c r="C12" s="17">
        <v>495</v>
      </c>
      <c r="D12" s="17">
        <v>11716</v>
      </c>
      <c r="E12" s="17">
        <v>770894</v>
      </c>
      <c r="F12" s="17">
        <v>2147763</v>
      </c>
      <c r="G12" s="17">
        <v>1071564</v>
      </c>
      <c r="H12" s="17">
        <v>1076199</v>
      </c>
      <c r="I12" s="373">
        <v>2.7860678640643202</v>
      </c>
      <c r="J12" s="373">
        <v>1759.0859278891753</v>
      </c>
      <c r="K12" s="373">
        <v>99.569317570449329</v>
      </c>
    </row>
    <row r="13" spans="1:12" s="13" customFormat="1" ht="27" customHeight="1" x14ac:dyDescent="0.25">
      <c r="A13" s="347" t="s">
        <v>372</v>
      </c>
      <c r="B13" s="372">
        <v>1220.954</v>
      </c>
      <c r="C13" s="17">
        <v>495</v>
      </c>
      <c r="D13" s="17">
        <v>11724</v>
      </c>
      <c r="E13" s="17">
        <v>790376</v>
      </c>
      <c r="F13" s="17">
        <v>2188017</v>
      </c>
      <c r="G13" s="17">
        <v>1089619</v>
      </c>
      <c r="H13" s="17">
        <v>1098398</v>
      </c>
      <c r="I13" s="373">
        <v>2.7683241900057696</v>
      </c>
      <c r="J13" s="373">
        <v>1792.0552289439242</v>
      </c>
      <c r="K13" s="373">
        <v>99.200745085114875</v>
      </c>
    </row>
    <row r="14" spans="1:12" s="13" customFormat="1" ht="27" customHeight="1" x14ac:dyDescent="0.25">
      <c r="A14" s="347" t="s">
        <v>373</v>
      </c>
      <c r="B14" s="372">
        <v>1220.954</v>
      </c>
      <c r="C14" s="17">
        <v>504</v>
      </c>
      <c r="D14" s="17">
        <v>11807</v>
      </c>
      <c r="E14" s="17">
        <v>807471</v>
      </c>
      <c r="F14" s="17">
        <v>2220872</v>
      </c>
      <c r="G14" s="17">
        <v>1104073</v>
      </c>
      <c r="H14" s="17">
        <v>1116799</v>
      </c>
      <c r="I14" s="373">
        <v>2.7504046584954756</v>
      </c>
      <c r="J14" s="373">
        <v>1818.9645146336391</v>
      </c>
      <c r="K14" s="373">
        <v>98.860493249008996</v>
      </c>
    </row>
    <row r="15" spans="1:12" s="13" customFormat="1" ht="27" customHeight="1" x14ac:dyDescent="0.25">
      <c r="A15" s="347" t="s">
        <v>374</v>
      </c>
      <c r="B15" s="372">
        <v>1220.954</v>
      </c>
      <c r="C15" s="17">
        <v>504</v>
      </c>
      <c r="D15" s="17">
        <v>11857</v>
      </c>
      <c r="E15" s="17">
        <v>825888</v>
      </c>
      <c r="F15" s="17">
        <v>2249037</v>
      </c>
      <c r="G15" s="17">
        <v>1116111</v>
      </c>
      <c r="H15" s="17">
        <v>1132926</v>
      </c>
      <c r="I15" s="373">
        <v>2.7231743287225387</v>
      </c>
      <c r="J15" s="373">
        <v>1842.0325417665204</v>
      </c>
      <c r="K15" s="373">
        <v>98.5157900869077</v>
      </c>
    </row>
    <row r="16" spans="1:12" s="13" customFormat="1" ht="27" customHeight="1" x14ac:dyDescent="0.25">
      <c r="A16" s="374" t="s">
        <v>322</v>
      </c>
      <c r="B16" s="372">
        <f t="shared" ref="B16" si="0">SUM(B17:B29)</f>
        <v>1220.954</v>
      </c>
      <c r="C16" s="17">
        <v>504</v>
      </c>
      <c r="D16" s="17">
        <v>11887</v>
      </c>
      <c r="E16" s="17">
        <v>846169</v>
      </c>
      <c r="F16" s="17">
        <v>2268807</v>
      </c>
      <c r="G16" s="17">
        <v>1124276</v>
      </c>
      <c r="H16" s="17">
        <v>1144531</v>
      </c>
      <c r="I16" s="373">
        <f>F16/E16</f>
        <v>2.6812693445399205</v>
      </c>
      <c r="J16" s="373">
        <f>F16/B16</f>
        <v>1858.2247979858373</v>
      </c>
      <c r="K16" s="373">
        <f>G16/H16*100</f>
        <v>98.230279476921112</v>
      </c>
      <c r="L16" s="375"/>
    </row>
    <row r="17" spans="1:11" s="13" customFormat="1" ht="27" customHeight="1" x14ac:dyDescent="0.25">
      <c r="A17" s="376" t="s">
        <v>375</v>
      </c>
      <c r="B17" s="372">
        <v>34.804600000000001</v>
      </c>
      <c r="C17" s="17">
        <v>79</v>
      </c>
      <c r="D17" s="17">
        <v>1759</v>
      </c>
      <c r="E17" s="17">
        <v>177763</v>
      </c>
      <c r="F17" s="17">
        <v>457245</v>
      </c>
      <c r="G17" s="17">
        <v>221049</v>
      </c>
      <c r="H17" s="17">
        <v>236196</v>
      </c>
      <c r="I17" s="373">
        <f t="shared" ref="I17:I29" si="1">F17/E17</f>
        <v>2.5722169405331816</v>
      </c>
      <c r="J17" s="373">
        <f t="shared" ref="J17:J29" si="2">F17/B17</f>
        <v>13137.487573481665</v>
      </c>
      <c r="K17" s="373">
        <f t="shared" ref="K17:K28" si="3">G17/H17*100</f>
        <v>93.587105624142666</v>
      </c>
    </row>
    <row r="18" spans="1:11" s="13" customFormat="1" ht="27" customHeight="1" x14ac:dyDescent="0.25">
      <c r="A18" s="376" t="s">
        <v>30</v>
      </c>
      <c r="B18" s="372">
        <v>76.52</v>
      </c>
      <c r="C18" s="17">
        <v>85</v>
      </c>
      <c r="D18" s="17">
        <v>1963</v>
      </c>
      <c r="E18" s="17">
        <v>161306</v>
      </c>
      <c r="F18" s="17">
        <v>422471</v>
      </c>
      <c r="G18" s="17">
        <v>206991</v>
      </c>
      <c r="H18" s="17">
        <v>215480</v>
      </c>
      <c r="I18" s="373">
        <f t="shared" si="1"/>
        <v>2.6190656268210728</v>
      </c>
      <c r="J18" s="373">
        <f t="shared" si="2"/>
        <v>5521.0533193936226</v>
      </c>
      <c r="K18" s="373">
        <f t="shared" si="3"/>
        <v>96.060423241136078</v>
      </c>
    </row>
    <row r="19" spans="1:11" s="13" customFormat="1" ht="27" customHeight="1" x14ac:dyDescent="0.25">
      <c r="A19" s="376" t="s">
        <v>31</v>
      </c>
      <c r="B19" s="372">
        <v>105.1206</v>
      </c>
      <c r="C19" s="17">
        <v>28</v>
      </c>
      <c r="D19" s="17">
        <v>678</v>
      </c>
      <c r="E19" s="17">
        <v>34118</v>
      </c>
      <c r="F19" s="17">
        <v>95664</v>
      </c>
      <c r="G19" s="17">
        <v>48618</v>
      </c>
      <c r="H19" s="17">
        <v>47046</v>
      </c>
      <c r="I19" s="373">
        <f t="shared" si="1"/>
        <v>2.8039158215604667</v>
      </c>
      <c r="J19" s="373">
        <f t="shared" si="2"/>
        <v>910.04046780554904</v>
      </c>
      <c r="K19" s="373">
        <f t="shared" si="3"/>
        <v>103.34141053437062</v>
      </c>
    </row>
    <row r="20" spans="1:11" s="13" customFormat="1" ht="27" customHeight="1" x14ac:dyDescent="0.25">
      <c r="A20" s="376" t="s">
        <v>32</v>
      </c>
      <c r="B20" s="372">
        <v>89.122900000000001</v>
      </c>
      <c r="C20" s="17">
        <v>41</v>
      </c>
      <c r="D20" s="17">
        <v>989</v>
      </c>
      <c r="E20" s="17">
        <v>62603</v>
      </c>
      <c r="F20" s="17">
        <v>175142</v>
      </c>
      <c r="G20" s="17">
        <v>87889</v>
      </c>
      <c r="H20" s="17">
        <v>87253</v>
      </c>
      <c r="I20" s="373">
        <f t="shared" si="1"/>
        <v>2.7976614539239333</v>
      </c>
      <c r="J20" s="373">
        <f t="shared" si="2"/>
        <v>1965.1739339720768</v>
      </c>
      <c r="K20" s="373">
        <f t="shared" si="3"/>
        <v>100.72891476510837</v>
      </c>
    </row>
    <row r="21" spans="1:11" s="13" customFormat="1" ht="27" customHeight="1" x14ac:dyDescent="0.25">
      <c r="A21" s="376" t="s">
        <v>33</v>
      </c>
      <c r="B21" s="372">
        <v>75.502499999999998</v>
      </c>
      <c r="C21" s="17">
        <v>39</v>
      </c>
      <c r="D21" s="17">
        <v>685</v>
      </c>
      <c r="E21" s="17">
        <v>61329</v>
      </c>
      <c r="F21" s="17">
        <v>167060</v>
      </c>
      <c r="G21" s="17">
        <v>82635</v>
      </c>
      <c r="H21" s="17">
        <v>84425</v>
      </c>
      <c r="I21" s="373">
        <f t="shared" si="1"/>
        <v>2.7239968041220304</v>
      </c>
      <c r="J21" s="373">
        <f t="shared" si="2"/>
        <v>2212.6419654978313</v>
      </c>
      <c r="K21" s="373">
        <f t="shared" si="3"/>
        <v>97.879774948178849</v>
      </c>
    </row>
    <row r="22" spans="1:11" s="13" customFormat="1" ht="27" customHeight="1" x14ac:dyDescent="0.25">
      <c r="A22" s="376" t="s">
        <v>34</v>
      </c>
      <c r="B22" s="372">
        <v>87.392499999999998</v>
      </c>
      <c r="C22" s="17">
        <v>18</v>
      </c>
      <c r="D22" s="17">
        <v>428</v>
      </c>
      <c r="E22" s="17">
        <v>35742</v>
      </c>
      <c r="F22" s="17">
        <v>93887</v>
      </c>
      <c r="G22" s="17">
        <v>47773</v>
      </c>
      <c r="H22" s="17">
        <v>46114</v>
      </c>
      <c r="I22" s="373">
        <f t="shared" si="1"/>
        <v>2.6267976050584747</v>
      </c>
      <c r="J22" s="373">
        <f t="shared" si="2"/>
        <v>1074.314157393369</v>
      </c>
      <c r="K22" s="373">
        <f t="shared" si="3"/>
        <v>103.59760593312227</v>
      </c>
    </row>
    <row r="23" spans="1:11" s="13" customFormat="1" ht="27" customHeight="1" x14ac:dyDescent="0.25">
      <c r="A23" s="376" t="s">
        <v>35</v>
      </c>
      <c r="B23" s="372">
        <v>72.017700000000005</v>
      </c>
      <c r="C23" s="17">
        <v>32</v>
      </c>
      <c r="D23" s="17">
        <v>850</v>
      </c>
      <c r="E23" s="17">
        <v>65576</v>
      </c>
      <c r="F23" s="17">
        <v>164398</v>
      </c>
      <c r="G23" s="17">
        <v>81565</v>
      </c>
      <c r="H23" s="17">
        <v>82833</v>
      </c>
      <c r="I23" s="373">
        <f t="shared" si="1"/>
        <v>2.5069842625350738</v>
      </c>
      <c r="J23" s="373">
        <f t="shared" si="2"/>
        <v>2282.7443808952521</v>
      </c>
      <c r="K23" s="373">
        <f t="shared" si="3"/>
        <v>98.469209131626286</v>
      </c>
    </row>
    <row r="24" spans="1:11" s="13" customFormat="1" ht="27" customHeight="1" x14ac:dyDescent="0.25">
      <c r="A24" s="376" t="s">
        <v>36</v>
      </c>
      <c r="B24" s="372">
        <v>33.711100000000002</v>
      </c>
      <c r="C24" s="17">
        <v>48</v>
      </c>
      <c r="D24" s="17">
        <v>1336</v>
      </c>
      <c r="E24" s="17">
        <v>76467</v>
      </c>
      <c r="F24" s="17">
        <v>209202</v>
      </c>
      <c r="G24" s="17">
        <v>104026</v>
      </c>
      <c r="H24" s="17">
        <v>105176</v>
      </c>
      <c r="I24" s="373">
        <f t="shared" si="1"/>
        <v>2.7358468358899919</v>
      </c>
      <c r="J24" s="373">
        <f t="shared" si="2"/>
        <v>6205.7304567338351</v>
      </c>
      <c r="K24" s="373">
        <f t="shared" si="3"/>
        <v>98.906594660378786</v>
      </c>
    </row>
    <row r="25" spans="1:11" s="13" customFormat="1" ht="27" customHeight="1" x14ac:dyDescent="0.25">
      <c r="A25" s="376" t="s">
        <v>37</v>
      </c>
      <c r="B25" s="372">
        <v>75.234099999999998</v>
      </c>
      <c r="C25" s="17">
        <v>31</v>
      </c>
      <c r="D25" s="17">
        <v>899</v>
      </c>
      <c r="E25" s="17">
        <v>44096</v>
      </c>
      <c r="F25" s="17">
        <v>124408</v>
      </c>
      <c r="G25" s="17">
        <v>61998</v>
      </c>
      <c r="H25" s="17">
        <v>62410</v>
      </c>
      <c r="I25" s="373">
        <f t="shared" si="1"/>
        <v>2.8212989840348333</v>
      </c>
      <c r="J25" s="373">
        <f t="shared" si="2"/>
        <v>1653.6118595158314</v>
      </c>
      <c r="K25" s="373">
        <f t="shared" si="3"/>
        <v>99.339849383111684</v>
      </c>
    </row>
    <row r="26" spans="1:11" s="13" customFormat="1" ht="27" customHeight="1" x14ac:dyDescent="0.25">
      <c r="A26" s="376" t="s">
        <v>38</v>
      </c>
      <c r="B26" s="372">
        <v>47.7532</v>
      </c>
      <c r="C26" s="17">
        <v>46</v>
      </c>
      <c r="D26" s="17">
        <v>1501</v>
      </c>
      <c r="E26" s="17">
        <v>81084</v>
      </c>
      <c r="F26" s="17">
        <v>228611</v>
      </c>
      <c r="G26" s="17">
        <v>113137</v>
      </c>
      <c r="H26" s="17">
        <v>115474</v>
      </c>
      <c r="I26" s="373">
        <f t="shared" si="1"/>
        <v>2.8194341670366532</v>
      </c>
      <c r="J26" s="373">
        <f t="shared" si="2"/>
        <v>4787.3440942177695</v>
      </c>
      <c r="K26" s="373">
        <f t="shared" si="3"/>
        <v>97.976167795347862</v>
      </c>
    </row>
    <row r="27" spans="1:11" s="13" customFormat="1" ht="27" customHeight="1" x14ac:dyDescent="0.25">
      <c r="A27" s="376" t="s">
        <v>39</v>
      </c>
      <c r="B27" s="372">
        <v>85.016599999999997</v>
      </c>
      <c r="C27" s="17">
        <v>23</v>
      </c>
      <c r="D27" s="17">
        <v>270</v>
      </c>
      <c r="E27" s="17">
        <v>17274</v>
      </c>
      <c r="F27" s="17">
        <v>49333</v>
      </c>
      <c r="G27" s="17">
        <v>26218</v>
      </c>
      <c r="H27" s="17">
        <v>23115</v>
      </c>
      <c r="I27" s="373">
        <f t="shared" si="1"/>
        <v>2.8559106171124231</v>
      </c>
      <c r="J27" s="373">
        <f t="shared" si="2"/>
        <v>580.2749110173778</v>
      </c>
      <c r="K27" s="373">
        <f t="shared" si="3"/>
        <v>113.42418343067273</v>
      </c>
    </row>
    <row r="28" spans="1:11" s="13" customFormat="1" ht="27" customHeight="1" x14ac:dyDescent="0.25">
      <c r="A28" s="376" t="s">
        <v>40</v>
      </c>
      <c r="B28" s="372">
        <v>87.980699999999999</v>
      </c>
      <c r="C28" s="17">
        <v>24</v>
      </c>
      <c r="D28" s="17">
        <v>404</v>
      </c>
      <c r="E28" s="17">
        <v>24959</v>
      </c>
      <c r="F28" s="17">
        <v>69032</v>
      </c>
      <c r="G28" s="17">
        <v>35719</v>
      </c>
      <c r="H28" s="17">
        <v>33313</v>
      </c>
      <c r="I28" s="373">
        <f t="shared" si="1"/>
        <v>2.7658159381385472</v>
      </c>
      <c r="J28" s="373">
        <f t="shared" si="2"/>
        <v>784.62662834007915</v>
      </c>
      <c r="K28" s="373">
        <f t="shared" si="3"/>
        <v>107.22240566745715</v>
      </c>
    </row>
    <row r="29" spans="1:11" s="13" customFormat="1" ht="27" customHeight="1" thickBot="1" x14ac:dyDescent="0.3">
      <c r="A29" s="377" t="s">
        <v>41</v>
      </c>
      <c r="B29" s="378">
        <v>350.77749999999997</v>
      </c>
      <c r="C29" s="379">
        <v>10</v>
      </c>
      <c r="D29" s="379">
        <v>125</v>
      </c>
      <c r="E29" s="379">
        <v>3852</v>
      </c>
      <c r="F29" s="379">
        <v>12354</v>
      </c>
      <c r="G29" s="379">
        <v>6658</v>
      </c>
      <c r="H29" s="379">
        <v>5696</v>
      </c>
      <c r="I29" s="380">
        <f t="shared" si="1"/>
        <v>3.2071651090342681</v>
      </c>
      <c r="J29" s="380">
        <f t="shared" si="2"/>
        <v>35.218906571829727</v>
      </c>
      <c r="K29" s="380">
        <f>G29/H29*100</f>
        <v>116.88904494382022</v>
      </c>
    </row>
    <row r="30" spans="1:11" s="13" customFormat="1" ht="15" customHeight="1" x14ac:dyDescent="0.25">
      <c r="A30" s="381" t="s">
        <v>71</v>
      </c>
      <c r="B30" s="382"/>
      <c r="C30" s="383"/>
      <c r="D30" s="383"/>
      <c r="E30" s="383"/>
      <c r="F30" s="383"/>
      <c r="G30" s="383" t="s">
        <v>22</v>
      </c>
      <c r="H30" s="383"/>
      <c r="I30" s="384"/>
      <c r="J30" s="384"/>
      <c r="K30" s="384"/>
    </row>
    <row r="31" spans="1:11" s="13" customFormat="1" ht="15" customHeight="1" x14ac:dyDescent="0.25">
      <c r="A31" s="651" t="s">
        <v>376</v>
      </c>
      <c r="B31" s="651"/>
      <c r="C31" s="651"/>
      <c r="D31" s="651"/>
      <c r="E31" s="651"/>
      <c r="F31" s="651"/>
      <c r="G31" s="652" t="s">
        <v>377</v>
      </c>
      <c r="H31" s="652"/>
      <c r="I31" s="652"/>
      <c r="J31" s="652"/>
      <c r="K31" s="652"/>
    </row>
    <row r="32" spans="1:11" s="13" customFormat="1" ht="21.95" customHeight="1" x14ac:dyDescent="0.25">
      <c r="A32" s="10"/>
      <c r="B32" s="385"/>
      <c r="D32" s="18"/>
      <c r="E32" s="18"/>
      <c r="F32" s="18"/>
      <c r="G32" s="18"/>
      <c r="H32" s="18"/>
      <c r="I32" s="386"/>
      <c r="J32" s="387"/>
      <c r="K32" s="387"/>
    </row>
    <row r="33" spans="1:11" s="13" customFormat="1" ht="21.95" customHeight="1" x14ac:dyDescent="0.25">
      <c r="A33" s="10"/>
      <c r="B33" s="385"/>
      <c r="D33" s="18"/>
      <c r="E33" s="18"/>
      <c r="F33" s="18"/>
      <c r="G33" s="18"/>
      <c r="H33" s="18"/>
      <c r="I33" s="387"/>
      <c r="J33" s="387"/>
      <c r="K33" s="387"/>
    </row>
    <row r="34" spans="1:11" s="13" customFormat="1" ht="21.95" customHeight="1" x14ac:dyDescent="0.25">
      <c r="A34" s="10"/>
      <c r="B34" s="385"/>
      <c r="D34" s="18"/>
      <c r="E34" s="18"/>
      <c r="F34" s="18"/>
      <c r="G34" s="18"/>
      <c r="H34" s="18"/>
      <c r="I34" s="387"/>
      <c r="J34" s="387"/>
      <c r="K34" s="387"/>
    </row>
    <row r="35" spans="1:11" s="13" customFormat="1" ht="21.95" customHeight="1" x14ac:dyDescent="0.25">
      <c r="A35" s="10"/>
      <c r="B35" s="385"/>
      <c r="D35" s="18"/>
      <c r="E35" s="18"/>
      <c r="F35" s="18"/>
      <c r="G35" s="18"/>
      <c r="H35" s="18"/>
      <c r="I35" s="387"/>
      <c r="J35" s="387"/>
      <c r="K35" s="387"/>
    </row>
    <row r="36" spans="1:11" s="13" customFormat="1" ht="21.95" customHeight="1" x14ac:dyDescent="0.25">
      <c r="A36" s="10"/>
      <c r="B36" s="385"/>
      <c r="D36" s="18"/>
      <c r="E36" s="18"/>
      <c r="F36" s="18"/>
      <c r="G36" s="18"/>
      <c r="H36" s="18"/>
      <c r="I36" s="387"/>
      <c r="J36" s="387"/>
      <c r="K36" s="387"/>
    </row>
    <row r="37" spans="1:11" s="13" customFormat="1" ht="21.95" customHeight="1" x14ac:dyDescent="0.25">
      <c r="A37" s="10"/>
      <c r="B37" s="385"/>
      <c r="D37" s="18"/>
      <c r="E37" s="18"/>
      <c r="F37" s="18"/>
      <c r="G37" s="18"/>
      <c r="H37" s="18"/>
      <c r="I37" s="387"/>
      <c r="J37" s="387"/>
      <c r="K37" s="387"/>
    </row>
    <row r="38" spans="1:11" s="13" customFormat="1" ht="21.95" customHeight="1" x14ac:dyDescent="0.25">
      <c r="A38" s="10"/>
      <c r="B38" s="385"/>
      <c r="D38" s="18"/>
      <c r="E38" s="18"/>
      <c r="F38" s="18"/>
      <c r="G38" s="18"/>
      <c r="H38" s="18"/>
      <c r="I38" s="387"/>
      <c r="J38" s="387"/>
      <c r="K38" s="387"/>
    </row>
    <row r="39" spans="1:11" s="13" customFormat="1" ht="21.95" customHeight="1" x14ac:dyDescent="0.25">
      <c r="A39" s="10"/>
      <c r="B39" s="385"/>
      <c r="D39" s="18"/>
      <c r="E39" s="18"/>
      <c r="F39" s="18"/>
      <c r="G39" s="18"/>
      <c r="H39" s="18"/>
      <c r="I39" s="387"/>
      <c r="J39" s="387"/>
      <c r="K39" s="387"/>
    </row>
    <row r="40" spans="1:11" s="13" customFormat="1" ht="21.95" customHeight="1" x14ac:dyDescent="0.25">
      <c r="A40" s="10"/>
      <c r="B40" s="385"/>
      <c r="D40" s="18"/>
      <c r="E40" s="18"/>
      <c r="F40" s="18"/>
      <c r="G40" s="18"/>
      <c r="H40" s="18"/>
      <c r="I40" s="387"/>
      <c r="J40" s="387"/>
      <c r="K40" s="387"/>
    </row>
    <row r="41" spans="1:11" s="13" customFormat="1" ht="21.95" customHeight="1" x14ac:dyDescent="0.25">
      <c r="A41" s="10"/>
      <c r="B41" s="385"/>
      <c r="D41" s="18"/>
      <c r="E41" s="18"/>
      <c r="F41" s="18"/>
      <c r="G41" s="18"/>
      <c r="H41" s="18"/>
      <c r="I41" s="387"/>
      <c r="J41" s="387"/>
      <c r="K41" s="387"/>
    </row>
    <row r="42" spans="1:11" s="13" customFormat="1" ht="21.95" customHeight="1" x14ac:dyDescent="0.25">
      <c r="A42" s="10"/>
      <c r="B42" s="385"/>
      <c r="D42" s="18"/>
      <c r="E42" s="18"/>
      <c r="F42" s="18"/>
      <c r="G42" s="18"/>
      <c r="H42" s="18"/>
      <c r="I42" s="387"/>
      <c r="J42" s="387"/>
      <c r="K42" s="387"/>
    </row>
    <row r="43" spans="1:11" s="13" customFormat="1" ht="21.95" customHeight="1" x14ac:dyDescent="0.25">
      <c r="A43" s="10"/>
      <c r="B43" s="385"/>
      <c r="D43" s="18"/>
      <c r="E43" s="18"/>
      <c r="F43" s="18"/>
      <c r="G43" s="18"/>
      <c r="H43" s="18"/>
      <c r="I43" s="387"/>
      <c r="J43" s="387"/>
      <c r="K43" s="387"/>
    </row>
    <row r="44" spans="1:11" s="13" customFormat="1" ht="21.95" customHeight="1" x14ac:dyDescent="0.25">
      <c r="A44" s="10"/>
      <c r="B44" s="385"/>
      <c r="D44" s="18"/>
      <c r="E44" s="18"/>
      <c r="F44" s="18"/>
      <c r="G44" s="18"/>
      <c r="H44" s="18"/>
      <c r="I44" s="387"/>
      <c r="J44" s="387"/>
      <c r="K44" s="387"/>
    </row>
    <row r="45" spans="1:11" s="13" customFormat="1" ht="21.95" customHeight="1" x14ac:dyDescent="0.25">
      <c r="A45" s="10"/>
      <c r="B45" s="385"/>
      <c r="D45" s="18"/>
      <c r="E45" s="18"/>
      <c r="F45" s="18"/>
      <c r="G45" s="18"/>
      <c r="H45" s="18"/>
      <c r="I45" s="387"/>
      <c r="J45" s="387"/>
      <c r="K45" s="387"/>
    </row>
    <row r="46" spans="1:11" s="13" customFormat="1" ht="21.95" customHeight="1" x14ac:dyDescent="0.25">
      <c r="A46" s="10"/>
      <c r="B46" s="385"/>
      <c r="D46" s="18"/>
      <c r="E46" s="18"/>
      <c r="F46" s="18"/>
      <c r="G46" s="18"/>
      <c r="H46" s="18"/>
      <c r="I46" s="387"/>
      <c r="J46" s="387"/>
      <c r="K46" s="387"/>
    </row>
    <row r="47" spans="1:11" s="13" customFormat="1" ht="21.95" customHeight="1" x14ac:dyDescent="0.25">
      <c r="A47" s="10"/>
      <c r="B47" s="385"/>
      <c r="D47" s="18"/>
      <c r="E47" s="18"/>
      <c r="F47" s="18"/>
      <c r="G47" s="18"/>
      <c r="H47" s="18"/>
      <c r="I47" s="387"/>
      <c r="J47" s="387"/>
      <c r="K47" s="387"/>
    </row>
    <row r="48" spans="1:11" s="13" customFormat="1" ht="21.95" customHeight="1" x14ac:dyDescent="0.25">
      <c r="A48" s="10"/>
      <c r="B48" s="385"/>
      <c r="D48" s="18"/>
      <c r="E48" s="18"/>
      <c r="F48" s="18"/>
      <c r="G48" s="18"/>
      <c r="H48" s="18"/>
      <c r="I48" s="387"/>
      <c r="J48" s="387"/>
      <c r="K48" s="387"/>
    </row>
    <row r="49" spans="1:11" s="13" customFormat="1" ht="21.95" customHeight="1" x14ac:dyDescent="0.25">
      <c r="A49" s="10"/>
      <c r="B49" s="385"/>
      <c r="D49" s="18"/>
      <c r="E49" s="18"/>
      <c r="F49" s="18"/>
      <c r="G49" s="18"/>
      <c r="H49" s="18"/>
      <c r="I49" s="387"/>
      <c r="J49" s="387"/>
      <c r="K49" s="387"/>
    </row>
    <row r="50" spans="1:11" s="13" customFormat="1" ht="21.95" customHeight="1" x14ac:dyDescent="0.25">
      <c r="A50" s="10"/>
      <c r="B50" s="385"/>
      <c r="D50" s="18"/>
      <c r="E50" s="18"/>
      <c r="F50" s="18"/>
      <c r="G50" s="18"/>
      <c r="H50" s="18"/>
      <c r="I50" s="387"/>
      <c r="J50" s="387"/>
      <c r="K50" s="387"/>
    </row>
    <row r="51" spans="1:11" s="13" customFormat="1" ht="21.95" customHeight="1" x14ac:dyDescent="0.25">
      <c r="A51" s="10"/>
      <c r="B51" s="385"/>
      <c r="D51" s="18"/>
      <c r="E51" s="18"/>
      <c r="F51" s="18"/>
      <c r="G51" s="18"/>
      <c r="H51" s="18"/>
      <c r="I51" s="387"/>
      <c r="J51" s="387"/>
      <c r="K51" s="387"/>
    </row>
    <row r="52" spans="1:11" s="13" customFormat="1" ht="21.95" customHeight="1" x14ac:dyDescent="0.25">
      <c r="A52" s="10"/>
      <c r="B52" s="385"/>
      <c r="D52" s="18"/>
      <c r="E52" s="18"/>
      <c r="F52" s="18"/>
      <c r="G52" s="18"/>
      <c r="H52" s="18"/>
      <c r="I52" s="387"/>
      <c r="J52" s="387"/>
      <c r="K52" s="387"/>
    </row>
    <row r="53" spans="1:11" s="13" customFormat="1" ht="21.95" customHeight="1" x14ac:dyDescent="0.25">
      <c r="A53" s="10"/>
      <c r="B53" s="385"/>
      <c r="D53" s="18"/>
      <c r="E53" s="18"/>
      <c r="F53" s="18"/>
      <c r="G53" s="18"/>
      <c r="H53" s="18"/>
      <c r="I53" s="387"/>
      <c r="J53" s="387"/>
      <c r="K53" s="387"/>
    </row>
    <row r="54" spans="1:11" s="13" customFormat="1" ht="21.95" customHeight="1" x14ac:dyDescent="0.25">
      <c r="A54" s="10"/>
      <c r="B54" s="385"/>
      <c r="D54" s="18"/>
      <c r="E54" s="18"/>
      <c r="F54" s="18"/>
      <c r="G54" s="18"/>
      <c r="H54" s="18"/>
      <c r="I54" s="387"/>
      <c r="J54" s="387"/>
      <c r="K54" s="387"/>
    </row>
    <row r="55" spans="1:11" s="13" customFormat="1" ht="21.95" customHeight="1" x14ac:dyDescent="0.25">
      <c r="A55" s="10"/>
      <c r="B55" s="385"/>
      <c r="D55" s="18"/>
      <c r="E55" s="18"/>
      <c r="F55" s="18"/>
      <c r="G55" s="18"/>
      <c r="H55" s="18"/>
      <c r="I55" s="387"/>
      <c r="J55" s="387"/>
      <c r="K55" s="387"/>
    </row>
    <row r="56" spans="1:11" s="13" customFormat="1" ht="21.95" customHeight="1" x14ac:dyDescent="0.25">
      <c r="A56" s="10"/>
      <c r="B56" s="385"/>
      <c r="D56" s="18"/>
      <c r="E56" s="18"/>
      <c r="F56" s="18"/>
      <c r="G56" s="18"/>
      <c r="H56" s="18"/>
      <c r="I56" s="387"/>
      <c r="J56" s="387"/>
      <c r="K56" s="387"/>
    </row>
    <row r="57" spans="1:11" s="13" customFormat="1" ht="21.95" customHeight="1" x14ac:dyDescent="0.25">
      <c r="A57" s="10"/>
      <c r="B57" s="385"/>
      <c r="D57" s="18"/>
      <c r="E57" s="18"/>
      <c r="F57" s="18"/>
      <c r="G57" s="18"/>
      <c r="H57" s="18"/>
      <c r="I57" s="387"/>
      <c r="J57" s="387"/>
      <c r="K57" s="387"/>
    </row>
    <row r="58" spans="1:11" s="13" customFormat="1" ht="21.95" customHeight="1" x14ac:dyDescent="0.25">
      <c r="A58" s="10"/>
      <c r="B58" s="385"/>
      <c r="D58" s="18"/>
      <c r="E58" s="18"/>
      <c r="F58" s="18"/>
      <c r="G58" s="18"/>
      <c r="H58" s="18"/>
      <c r="I58" s="387"/>
      <c r="J58" s="387"/>
      <c r="K58" s="387"/>
    </row>
    <row r="59" spans="1:11" s="13" customFormat="1" ht="21.95" customHeight="1" x14ac:dyDescent="0.25">
      <c r="A59" s="10"/>
      <c r="B59" s="385"/>
      <c r="D59" s="18"/>
      <c r="E59" s="18"/>
      <c r="F59" s="18"/>
      <c r="G59" s="18"/>
      <c r="H59" s="18"/>
      <c r="I59" s="387"/>
      <c r="J59" s="387"/>
      <c r="K59" s="387"/>
    </row>
  </sheetData>
  <sheetProtection selectLockedCells="1" selectUnlockedCells="1"/>
  <mergeCells count="10">
    <mergeCell ref="A31:F31"/>
    <mergeCell ref="G31:K31"/>
    <mergeCell ref="A2:F2"/>
    <mergeCell ref="G2:K2"/>
    <mergeCell ref="A4:A5"/>
    <mergeCell ref="E4:F4"/>
    <mergeCell ref="G4:H4"/>
    <mergeCell ref="C5:C6"/>
    <mergeCell ref="D5:D6"/>
    <mergeCell ref="G5:H5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0F9D-3690-4FA6-90E7-F9B0EFD4C035}">
  <dimension ref="A1:AF59"/>
  <sheetViews>
    <sheetView showGridLines="0" view="pageBreakPreview" topLeftCell="A28" zoomScale="115" zoomScaleNormal="120" zoomScaleSheetLayoutView="115" workbookViewId="0">
      <selection activeCell="G26" sqref="G26"/>
    </sheetView>
  </sheetViews>
  <sheetFormatPr defaultColWidth="10.625" defaultRowHeight="21.95" customHeight="1" x14ac:dyDescent="0.25"/>
  <cols>
    <col min="1" max="1" width="9.625" style="596" customWidth="1"/>
    <col min="2" max="2" width="6.625" style="596" customWidth="1"/>
    <col min="3" max="4" width="7.375" style="597" customWidth="1"/>
    <col min="5" max="5" width="6.625" style="597" customWidth="1"/>
    <col min="6" max="6" width="6.125" style="597" customWidth="1"/>
    <col min="7" max="7" width="6.875" style="597" customWidth="1"/>
    <col min="8" max="8" width="6.125" style="597" customWidth="1"/>
    <col min="9" max="9" width="6.875" style="597" customWidth="1"/>
    <col min="10" max="10" width="6.375" style="597" customWidth="1"/>
    <col min="11" max="11" width="6.875" style="597" customWidth="1"/>
    <col min="12" max="12" width="6.125" style="597" customWidth="1"/>
    <col min="13" max="13" width="7.125" style="597" customWidth="1"/>
    <col min="14" max="14" width="6.125" style="597" customWidth="1"/>
    <col min="15" max="15" width="7.125" style="597" customWidth="1"/>
    <col min="16" max="16" width="6.625" style="597" customWidth="1"/>
    <col min="17" max="17" width="7.125" style="596" customWidth="1"/>
    <col min="18" max="19" width="6.625" style="597" customWidth="1"/>
    <col min="20" max="20" width="6.875" style="597" customWidth="1"/>
    <col min="21" max="21" width="6.625" style="597" customWidth="1"/>
    <col min="22" max="22" width="6.875" style="597" customWidth="1"/>
    <col min="23" max="23" width="6.125" style="597" customWidth="1"/>
    <col min="24" max="24" width="6.875" style="597" customWidth="1"/>
    <col min="25" max="25" width="6.125" style="597" customWidth="1"/>
    <col min="26" max="26" width="4.875" style="597" customWidth="1"/>
    <col min="27" max="27" width="5.625" style="597" customWidth="1"/>
    <col min="28" max="28" width="4.25" style="598" customWidth="1"/>
    <col min="29" max="29" width="9.875" style="598" customWidth="1"/>
    <col min="30" max="30" width="10.625" style="598"/>
    <col min="31" max="31" width="5.875" style="598" customWidth="1"/>
    <col min="32" max="32" width="8.875" style="598" customWidth="1"/>
    <col min="33" max="16384" width="10.625" style="598"/>
  </cols>
  <sheetData>
    <row r="1" spans="1:32" s="542" customFormat="1" ht="18" customHeight="1" x14ac:dyDescent="0.25">
      <c r="A1" s="540" t="s">
        <v>70</v>
      </c>
      <c r="B1" s="540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AA1" s="543" t="s">
        <v>0</v>
      </c>
      <c r="AB1" s="541"/>
    </row>
    <row r="2" spans="1:32" s="545" customFormat="1" ht="23.1" customHeight="1" x14ac:dyDescent="0.25">
      <c r="A2" s="734" t="s">
        <v>635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 t="s">
        <v>636</v>
      </c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  <c r="AA2" s="734"/>
      <c r="AB2" s="544"/>
      <c r="AC2" s="544"/>
    </row>
    <row r="3" spans="1:32" s="5" customFormat="1" ht="14.1" customHeight="1" thickBot="1" x14ac:dyDescent="0.3">
      <c r="A3" s="546"/>
      <c r="B3" s="546"/>
      <c r="C3" s="547"/>
      <c r="D3" s="547"/>
      <c r="E3" s="547"/>
      <c r="F3" s="547"/>
      <c r="G3" s="547"/>
      <c r="H3" s="547"/>
      <c r="I3" s="547"/>
      <c r="J3" s="37"/>
      <c r="K3" s="547"/>
      <c r="L3" s="548"/>
      <c r="M3" s="548" t="s">
        <v>586</v>
      </c>
      <c r="N3" s="37"/>
      <c r="O3" s="549"/>
      <c r="P3" s="37"/>
      <c r="Q3" s="550"/>
      <c r="R3" s="549"/>
      <c r="S3" s="549"/>
      <c r="T3" s="549"/>
      <c r="U3" s="549"/>
      <c r="V3" s="549"/>
      <c r="W3" s="549"/>
      <c r="X3" s="549"/>
      <c r="Y3" s="37"/>
      <c r="Z3" s="549"/>
      <c r="AA3" s="551" t="s">
        <v>620</v>
      </c>
      <c r="AB3" s="549"/>
    </row>
    <row r="4" spans="1:32" s="5" customFormat="1" ht="12.95" customHeight="1" x14ac:dyDescent="0.25">
      <c r="A4" s="552"/>
      <c r="B4" s="553"/>
      <c r="C4" s="554"/>
      <c r="D4" s="735" t="s">
        <v>25</v>
      </c>
      <c r="E4" s="736"/>
      <c r="F4" s="736"/>
      <c r="G4" s="736"/>
      <c r="H4" s="736"/>
      <c r="I4" s="736"/>
      <c r="J4" s="736"/>
      <c r="K4" s="736"/>
      <c r="L4" s="736"/>
      <c r="M4" s="736"/>
      <c r="N4" s="736" t="s">
        <v>587</v>
      </c>
      <c r="O4" s="736"/>
      <c r="P4" s="736"/>
      <c r="Q4" s="736"/>
      <c r="R4" s="736"/>
      <c r="S4" s="736"/>
      <c r="T4" s="736"/>
      <c r="U4" s="736"/>
      <c r="V4" s="736"/>
      <c r="W4" s="736"/>
      <c r="X4" s="736"/>
      <c r="Y4" s="736"/>
      <c r="Z4" s="737"/>
      <c r="AA4" s="555"/>
      <c r="AB4" s="556"/>
      <c r="AC4" s="557"/>
      <c r="AF4" s="559"/>
    </row>
    <row r="5" spans="1:32" s="5" customFormat="1" ht="12.95" customHeight="1" x14ac:dyDescent="0.25">
      <c r="B5" s="560"/>
      <c r="C5" s="39"/>
      <c r="D5" s="561"/>
      <c r="E5" s="738" t="s">
        <v>72</v>
      </c>
      <c r="F5" s="739"/>
      <c r="G5" s="739"/>
      <c r="H5" s="740"/>
      <c r="I5" s="719" t="s">
        <v>64</v>
      </c>
      <c r="J5" s="720"/>
      <c r="K5" s="741" t="s">
        <v>73</v>
      </c>
      <c r="L5" s="742"/>
      <c r="M5" s="562" t="s">
        <v>637</v>
      </c>
      <c r="N5" s="562" t="s">
        <v>590</v>
      </c>
      <c r="O5" s="743" t="s">
        <v>74</v>
      </c>
      <c r="P5" s="739"/>
      <c r="Q5" s="739"/>
      <c r="R5" s="739"/>
      <c r="S5" s="740"/>
      <c r="T5" s="719" t="s">
        <v>591</v>
      </c>
      <c r="U5" s="720"/>
      <c r="V5" s="719" t="s">
        <v>592</v>
      </c>
      <c r="W5" s="720"/>
      <c r="X5" s="719" t="s">
        <v>67</v>
      </c>
      <c r="Y5" s="720"/>
      <c r="Z5" s="723" t="s">
        <v>26</v>
      </c>
      <c r="AA5" s="725" t="s">
        <v>65</v>
      </c>
      <c r="AC5" s="599"/>
      <c r="AD5" s="559"/>
    </row>
    <row r="6" spans="1:32" s="5" customFormat="1" ht="24" customHeight="1" x14ac:dyDescent="0.25">
      <c r="A6" s="563" t="s">
        <v>638</v>
      </c>
      <c r="B6" s="564" t="s">
        <v>594</v>
      </c>
      <c r="C6" s="565" t="s">
        <v>595</v>
      </c>
      <c r="D6" s="565" t="s">
        <v>596</v>
      </c>
      <c r="E6" s="726" t="s">
        <v>92</v>
      </c>
      <c r="F6" s="727"/>
      <c r="G6" s="726" t="s">
        <v>93</v>
      </c>
      <c r="H6" s="727"/>
      <c r="I6" s="721"/>
      <c r="J6" s="722"/>
      <c r="K6" s="728" t="s">
        <v>94</v>
      </c>
      <c r="L6" s="729"/>
      <c r="M6" s="730" t="s">
        <v>597</v>
      </c>
      <c r="N6" s="720" t="s">
        <v>598</v>
      </c>
      <c r="O6" s="726" t="s">
        <v>95</v>
      </c>
      <c r="P6" s="727"/>
      <c r="Q6" s="726" t="s">
        <v>96</v>
      </c>
      <c r="R6" s="733"/>
      <c r="S6" s="727"/>
      <c r="T6" s="721"/>
      <c r="U6" s="722"/>
      <c r="V6" s="721"/>
      <c r="W6" s="722"/>
      <c r="X6" s="721"/>
      <c r="Y6" s="722"/>
      <c r="Z6" s="724"/>
      <c r="AA6" s="725"/>
      <c r="AC6" s="599"/>
      <c r="AD6" s="559"/>
    </row>
    <row r="7" spans="1:32" s="5" customFormat="1" ht="45" customHeight="1" x14ac:dyDescent="0.25">
      <c r="A7" s="566"/>
      <c r="B7" s="567"/>
      <c r="C7" s="568"/>
      <c r="D7" s="568"/>
      <c r="E7" s="40" t="s">
        <v>66</v>
      </c>
      <c r="F7" s="40" t="s">
        <v>24</v>
      </c>
      <c r="G7" s="40" t="s">
        <v>23</v>
      </c>
      <c r="H7" s="40" t="s">
        <v>24</v>
      </c>
      <c r="I7" s="40" t="s">
        <v>23</v>
      </c>
      <c r="J7" s="40" t="s">
        <v>24</v>
      </c>
      <c r="K7" s="40" t="s">
        <v>23</v>
      </c>
      <c r="L7" s="40" t="s">
        <v>24</v>
      </c>
      <c r="M7" s="731"/>
      <c r="N7" s="732"/>
      <c r="O7" s="40" t="s">
        <v>23</v>
      </c>
      <c r="P7" s="40" t="s">
        <v>24</v>
      </c>
      <c r="Q7" s="40" t="s">
        <v>23</v>
      </c>
      <c r="R7" s="40" t="s">
        <v>24</v>
      </c>
      <c r="S7" s="716" t="s">
        <v>599</v>
      </c>
      <c r="T7" s="40" t="s">
        <v>23</v>
      </c>
      <c r="U7" s="40" t="s">
        <v>24</v>
      </c>
      <c r="V7" s="40" t="s">
        <v>23</v>
      </c>
      <c r="W7" s="40" t="s">
        <v>24</v>
      </c>
      <c r="X7" s="40" t="s">
        <v>23</v>
      </c>
      <c r="Y7" s="40" t="s">
        <v>24</v>
      </c>
      <c r="Z7" s="724"/>
      <c r="AA7" s="725"/>
      <c r="AC7" s="599"/>
      <c r="AD7" s="559"/>
    </row>
    <row r="8" spans="1:32" s="5" customFormat="1" ht="12.95" customHeight="1" x14ac:dyDescent="0.25">
      <c r="A8" s="711" t="s">
        <v>639</v>
      </c>
      <c r="B8" s="567"/>
      <c r="C8" s="568"/>
      <c r="D8" s="568"/>
      <c r="E8" s="39"/>
      <c r="F8" s="39"/>
      <c r="G8" s="39"/>
      <c r="H8" s="39"/>
      <c r="I8" s="39"/>
      <c r="J8" s="39"/>
      <c r="K8" s="39"/>
      <c r="L8" s="39"/>
      <c r="M8" s="9" t="s">
        <v>66</v>
      </c>
      <c r="N8" s="9" t="s">
        <v>24</v>
      </c>
      <c r="O8" s="39"/>
      <c r="P8" s="39"/>
      <c r="Q8" s="39"/>
      <c r="R8" s="39"/>
      <c r="S8" s="717"/>
      <c r="T8" s="39"/>
      <c r="U8" s="39"/>
      <c r="V8" s="39"/>
      <c r="W8" s="39"/>
      <c r="X8" s="39"/>
      <c r="Y8" s="39"/>
      <c r="Z8" s="42"/>
      <c r="AA8" s="41"/>
      <c r="AC8" s="599"/>
      <c r="AD8" s="559"/>
    </row>
    <row r="9" spans="1:32" s="5" customFormat="1" ht="24.95" customHeight="1" thickBot="1" x14ac:dyDescent="0.3">
      <c r="A9" s="713"/>
      <c r="B9" s="345" t="s">
        <v>4</v>
      </c>
      <c r="C9" s="570" t="s">
        <v>5</v>
      </c>
      <c r="D9" s="570" t="s">
        <v>3</v>
      </c>
      <c r="E9" s="572" t="s">
        <v>69</v>
      </c>
      <c r="F9" s="572" t="s">
        <v>68</v>
      </c>
      <c r="G9" s="572" t="s">
        <v>69</v>
      </c>
      <c r="H9" s="572" t="s">
        <v>68</v>
      </c>
      <c r="I9" s="572" t="s">
        <v>69</v>
      </c>
      <c r="J9" s="572" t="s">
        <v>68</v>
      </c>
      <c r="K9" s="572" t="s">
        <v>69</v>
      </c>
      <c r="L9" s="572" t="s">
        <v>68</v>
      </c>
      <c r="M9" s="571" t="s">
        <v>69</v>
      </c>
      <c r="N9" s="573" t="s">
        <v>68</v>
      </c>
      <c r="O9" s="571" t="s">
        <v>19</v>
      </c>
      <c r="P9" s="572" t="s">
        <v>68</v>
      </c>
      <c r="Q9" s="571" t="s">
        <v>19</v>
      </c>
      <c r="R9" s="572" t="s">
        <v>68</v>
      </c>
      <c r="S9" s="718"/>
      <c r="T9" s="572" t="s">
        <v>19</v>
      </c>
      <c r="U9" s="572" t="s">
        <v>68</v>
      </c>
      <c r="V9" s="572" t="s">
        <v>19</v>
      </c>
      <c r="W9" s="572" t="s">
        <v>68</v>
      </c>
      <c r="X9" s="572" t="s">
        <v>19</v>
      </c>
      <c r="Y9" s="572" t="s">
        <v>68</v>
      </c>
      <c r="Z9" s="571" t="s">
        <v>21</v>
      </c>
      <c r="AA9" s="574" t="s">
        <v>20</v>
      </c>
      <c r="AC9" s="599"/>
      <c r="AD9" s="559"/>
    </row>
    <row r="10" spans="1:32" s="5" customFormat="1" ht="14.1" customHeight="1" x14ac:dyDescent="0.25">
      <c r="A10" s="748" t="s">
        <v>640</v>
      </c>
      <c r="B10" s="581" t="s">
        <v>602</v>
      </c>
      <c r="C10" s="607">
        <f>SUM(D10,AA10)</f>
        <v>1937043</v>
      </c>
      <c r="D10" s="607">
        <f>SUM(E10:Z10)</f>
        <v>1922599</v>
      </c>
      <c r="E10" s="607">
        <f>SUM(E13,E16,E19,E22,E25,E28,E31,E34,E37,E40,E43,E46,E49)</f>
        <v>7259</v>
      </c>
      <c r="F10" s="607">
        <f t="shared" ref="F10:AA12" si="0">SUM(F13,F16,F19,F22,F25,F28,F31,F34,F37,F40,F43,F46,F49)</f>
        <v>3946</v>
      </c>
      <c r="G10" s="607">
        <f t="shared" si="0"/>
        <v>102150</v>
      </c>
      <c r="H10" s="607">
        <f t="shared" si="0"/>
        <v>27894</v>
      </c>
      <c r="I10" s="607">
        <f t="shared" si="0"/>
        <v>438089</v>
      </c>
      <c r="J10" s="607">
        <f t="shared" si="0"/>
        <v>142305</v>
      </c>
      <c r="K10" s="607">
        <f t="shared" si="0"/>
        <v>113001</v>
      </c>
      <c r="L10" s="607">
        <f t="shared" si="0"/>
        <v>16619</v>
      </c>
      <c r="M10" s="607">
        <f t="shared" si="0"/>
        <v>78464</v>
      </c>
      <c r="N10" s="607">
        <f t="shared" si="0"/>
        <v>4746</v>
      </c>
      <c r="O10" s="607">
        <f t="shared" si="0"/>
        <v>118602</v>
      </c>
      <c r="P10" s="607">
        <f t="shared" si="0"/>
        <v>52905</v>
      </c>
      <c r="Q10" s="607">
        <f t="shared" si="0"/>
        <v>348973</v>
      </c>
      <c r="R10" s="607">
        <f t="shared" si="0"/>
        <v>84154</v>
      </c>
      <c r="S10" s="607">
        <f t="shared" si="0"/>
        <v>7594</v>
      </c>
      <c r="T10" s="607">
        <f t="shared" si="0"/>
        <v>182132</v>
      </c>
      <c r="U10" s="607">
        <f t="shared" si="0"/>
        <v>26626</v>
      </c>
      <c r="V10" s="607">
        <f t="shared" si="0"/>
        <v>1564</v>
      </c>
      <c r="W10" s="607">
        <f t="shared" si="0"/>
        <v>354</v>
      </c>
      <c r="X10" s="607">
        <f t="shared" si="0"/>
        <v>146339</v>
      </c>
      <c r="Y10" s="607">
        <f t="shared" si="0"/>
        <v>15458</v>
      </c>
      <c r="Z10" s="607">
        <f t="shared" si="0"/>
        <v>3425</v>
      </c>
      <c r="AA10" s="607">
        <f t="shared" si="0"/>
        <v>14444</v>
      </c>
      <c r="AC10" s="608"/>
      <c r="AD10" s="608"/>
    </row>
    <row r="11" spans="1:32" s="5" customFormat="1" ht="14.1" customHeight="1" x14ac:dyDescent="0.25">
      <c r="A11" s="749"/>
      <c r="B11" s="581" t="s">
        <v>603</v>
      </c>
      <c r="C11" s="607">
        <f t="shared" ref="C11:C51" si="1">SUM(D11,AA11)</f>
        <v>951666</v>
      </c>
      <c r="D11" s="607">
        <f>SUM(E11:Z11)</f>
        <v>950219</v>
      </c>
      <c r="E11" s="607">
        <f t="shared" ref="E11:S12" si="2">SUM(E14,E17,E20,E23,E26,E29,E32,E35,E38,E41,E44,E47,E50)</f>
        <v>5527</v>
      </c>
      <c r="F11" s="607">
        <f t="shared" si="2"/>
        <v>2846</v>
      </c>
      <c r="G11" s="607">
        <f t="shared" si="2"/>
        <v>63078</v>
      </c>
      <c r="H11" s="607">
        <f>SUM(H14,H17,H20,H23,H26,H29,H32,H35,H38,H41,H44,H47,H50)</f>
        <v>16077</v>
      </c>
      <c r="I11" s="607">
        <f t="shared" si="2"/>
        <v>208388</v>
      </c>
      <c r="J11" s="607">
        <f t="shared" si="2"/>
        <v>77914</v>
      </c>
      <c r="K11" s="607">
        <f t="shared" si="2"/>
        <v>55147</v>
      </c>
      <c r="L11" s="607">
        <f t="shared" si="2"/>
        <v>9218</v>
      </c>
      <c r="M11" s="607">
        <f t="shared" si="2"/>
        <v>42956</v>
      </c>
      <c r="N11" s="607">
        <f t="shared" si="2"/>
        <v>2990</v>
      </c>
      <c r="O11" s="607">
        <f t="shared" si="2"/>
        <v>57741</v>
      </c>
      <c r="P11" s="607">
        <f t="shared" si="2"/>
        <v>28088</v>
      </c>
      <c r="Q11" s="607">
        <f t="shared" si="2"/>
        <v>174489</v>
      </c>
      <c r="R11" s="607">
        <f t="shared" si="2"/>
        <v>49917</v>
      </c>
      <c r="S11" s="607">
        <f t="shared" si="2"/>
        <v>1977</v>
      </c>
      <c r="T11" s="607">
        <f t="shared" si="0"/>
        <v>85467</v>
      </c>
      <c r="U11" s="607">
        <f t="shared" si="0"/>
        <v>13382</v>
      </c>
      <c r="V11" s="607">
        <f t="shared" si="0"/>
        <v>863</v>
      </c>
      <c r="W11" s="607">
        <f t="shared" si="0"/>
        <v>219</v>
      </c>
      <c r="X11" s="607">
        <f t="shared" si="0"/>
        <v>48393</v>
      </c>
      <c r="Y11" s="607">
        <f t="shared" si="0"/>
        <v>4620</v>
      </c>
      <c r="Z11" s="607">
        <f t="shared" si="0"/>
        <v>922</v>
      </c>
      <c r="AA11" s="607">
        <f t="shared" si="0"/>
        <v>1447</v>
      </c>
      <c r="AC11" s="608"/>
      <c r="AD11" s="608"/>
    </row>
    <row r="12" spans="1:32" s="5" customFormat="1" ht="14.1" customHeight="1" x14ac:dyDescent="0.25">
      <c r="A12" s="749"/>
      <c r="B12" s="581" t="s">
        <v>604</v>
      </c>
      <c r="C12" s="607">
        <f t="shared" si="1"/>
        <v>985377</v>
      </c>
      <c r="D12" s="607">
        <f>SUM(E12:Z12)</f>
        <v>972380</v>
      </c>
      <c r="E12" s="607">
        <f t="shared" si="2"/>
        <v>1732</v>
      </c>
      <c r="F12" s="607">
        <f t="shared" si="2"/>
        <v>1100</v>
      </c>
      <c r="G12" s="607">
        <f t="shared" si="2"/>
        <v>39072</v>
      </c>
      <c r="H12" s="607">
        <f t="shared" si="2"/>
        <v>11817</v>
      </c>
      <c r="I12" s="607">
        <f t="shared" si="2"/>
        <v>229701</v>
      </c>
      <c r="J12" s="607">
        <f t="shared" si="2"/>
        <v>64391</v>
      </c>
      <c r="K12" s="607">
        <f t="shared" si="2"/>
        <v>57854</v>
      </c>
      <c r="L12" s="607">
        <f t="shared" si="2"/>
        <v>7401</v>
      </c>
      <c r="M12" s="607">
        <f t="shared" si="2"/>
        <v>35508</v>
      </c>
      <c r="N12" s="607">
        <f t="shared" si="2"/>
        <v>1756</v>
      </c>
      <c r="O12" s="607">
        <f t="shared" si="2"/>
        <v>60861</v>
      </c>
      <c r="P12" s="607">
        <f t="shared" si="2"/>
        <v>24817</v>
      </c>
      <c r="Q12" s="607">
        <f t="shared" si="2"/>
        <v>174484</v>
      </c>
      <c r="R12" s="607">
        <f t="shared" si="2"/>
        <v>34237</v>
      </c>
      <c r="S12" s="607">
        <f t="shared" si="2"/>
        <v>5617</v>
      </c>
      <c r="T12" s="607">
        <f t="shared" si="0"/>
        <v>96665</v>
      </c>
      <c r="U12" s="607">
        <f t="shared" si="0"/>
        <v>13244</v>
      </c>
      <c r="V12" s="607">
        <f t="shared" si="0"/>
        <v>701</v>
      </c>
      <c r="W12" s="607">
        <f t="shared" si="0"/>
        <v>135</v>
      </c>
      <c r="X12" s="607">
        <f t="shared" si="0"/>
        <v>97946</v>
      </c>
      <c r="Y12" s="607">
        <f t="shared" si="0"/>
        <v>10838</v>
      </c>
      <c r="Z12" s="607">
        <f t="shared" si="0"/>
        <v>2503</v>
      </c>
      <c r="AA12" s="607">
        <f t="shared" si="0"/>
        <v>12997</v>
      </c>
      <c r="AC12" s="608"/>
      <c r="AD12" s="608"/>
    </row>
    <row r="13" spans="1:32" s="5" customFormat="1" ht="14.1" customHeight="1" x14ac:dyDescent="0.25">
      <c r="A13" s="744" t="s">
        <v>77</v>
      </c>
      <c r="B13" s="581" t="s">
        <v>602</v>
      </c>
      <c r="C13" s="607">
        <f t="shared" si="1"/>
        <v>388537</v>
      </c>
      <c r="D13" s="607">
        <f>SUM(E13:Z13)</f>
        <v>386512</v>
      </c>
      <c r="E13" s="607">
        <v>1526</v>
      </c>
      <c r="F13" s="607">
        <v>951</v>
      </c>
      <c r="G13" s="607">
        <v>26109</v>
      </c>
      <c r="H13" s="607">
        <v>6878</v>
      </c>
      <c r="I13" s="607">
        <v>96909</v>
      </c>
      <c r="J13" s="607">
        <v>30142</v>
      </c>
      <c r="K13" s="607">
        <v>24742</v>
      </c>
      <c r="L13" s="607">
        <v>3312</v>
      </c>
      <c r="M13" s="607">
        <v>18873</v>
      </c>
      <c r="N13" s="607">
        <v>950</v>
      </c>
      <c r="O13" s="607">
        <v>22554</v>
      </c>
      <c r="P13" s="607">
        <v>11802</v>
      </c>
      <c r="Q13" s="607">
        <v>62468</v>
      </c>
      <c r="R13" s="607">
        <v>14885</v>
      </c>
      <c r="S13" s="607">
        <v>1278</v>
      </c>
      <c r="T13" s="607">
        <v>29778</v>
      </c>
      <c r="U13" s="607">
        <v>5180</v>
      </c>
      <c r="V13" s="607">
        <v>268</v>
      </c>
      <c r="W13" s="607">
        <v>71</v>
      </c>
      <c r="X13" s="607">
        <v>24817</v>
      </c>
      <c r="Y13" s="607">
        <v>2418</v>
      </c>
      <c r="Z13" s="607">
        <v>601</v>
      </c>
      <c r="AA13" s="607">
        <v>2025</v>
      </c>
      <c r="AC13" s="608"/>
      <c r="AD13" s="608"/>
    </row>
    <row r="14" spans="1:32" s="5" customFormat="1" ht="14.1" customHeight="1" x14ac:dyDescent="0.25">
      <c r="A14" s="744"/>
      <c r="B14" s="581" t="s">
        <v>603</v>
      </c>
      <c r="C14" s="607">
        <f t="shared" si="1"/>
        <v>185211</v>
      </c>
      <c r="D14" s="607">
        <f>SUM(E14:Z14)</f>
        <v>185005</v>
      </c>
      <c r="E14" s="607">
        <v>1151</v>
      </c>
      <c r="F14" s="607">
        <v>653</v>
      </c>
      <c r="G14" s="607">
        <v>15840</v>
      </c>
      <c r="H14" s="607">
        <v>3889</v>
      </c>
      <c r="I14" s="607">
        <v>45600</v>
      </c>
      <c r="J14" s="607">
        <v>16211</v>
      </c>
      <c r="K14" s="607">
        <v>11339</v>
      </c>
      <c r="L14" s="607">
        <v>1735</v>
      </c>
      <c r="M14" s="607">
        <v>9988</v>
      </c>
      <c r="N14" s="607">
        <v>575</v>
      </c>
      <c r="O14" s="607">
        <v>10317</v>
      </c>
      <c r="P14" s="607">
        <v>5991</v>
      </c>
      <c r="Q14" s="607">
        <v>28505</v>
      </c>
      <c r="R14" s="607">
        <v>8468</v>
      </c>
      <c r="S14" s="607">
        <v>388</v>
      </c>
      <c r="T14" s="607">
        <v>13306</v>
      </c>
      <c r="U14" s="607">
        <v>2551</v>
      </c>
      <c r="V14" s="607">
        <v>131</v>
      </c>
      <c r="W14" s="607">
        <v>34</v>
      </c>
      <c r="X14" s="607">
        <v>7468</v>
      </c>
      <c r="Y14" s="607">
        <v>708</v>
      </c>
      <c r="Z14" s="607">
        <v>157</v>
      </c>
      <c r="AA14" s="607">
        <v>206</v>
      </c>
      <c r="AC14" s="608"/>
      <c r="AD14" s="608"/>
    </row>
    <row r="15" spans="1:32" s="5" customFormat="1" ht="14.1" customHeight="1" x14ac:dyDescent="0.25">
      <c r="A15" s="744"/>
      <c r="B15" s="581" t="s">
        <v>604</v>
      </c>
      <c r="C15" s="607">
        <f t="shared" si="1"/>
        <v>203326</v>
      </c>
      <c r="D15" s="607">
        <f t="shared" ref="D15:D50" si="3">SUM(E15:Z15)</f>
        <v>201507</v>
      </c>
      <c r="E15" s="607">
        <v>375</v>
      </c>
      <c r="F15" s="607">
        <v>298</v>
      </c>
      <c r="G15" s="607">
        <v>10269</v>
      </c>
      <c r="H15" s="607">
        <v>2989</v>
      </c>
      <c r="I15" s="607">
        <v>51309</v>
      </c>
      <c r="J15" s="607">
        <v>13931</v>
      </c>
      <c r="K15" s="607">
        <v>13403</v>
      </c>
      <c r="L15" s="607">
        <v>1577</v>
      </c>
      <c r="M15" s="607">
        <v>8885</v>
      </c>
      <c r="N15" s="607">
        <v>375</v>
      </c>
      <c r="O15" s="607">
        <v>12237</v>
      </c>
      <c r="P15" s="607">
        <v>5811</v>
      </c>
      <c r="Q15" s="607">
        <v>33963</v>
      </c>
      <c r="R15" s="607">
        <v>6417</v>
      </c>
      <c r="S15" s="607">
        <v>890</v>
      </c>
      <c r="T15" s="607">
        <v>16472</v>
      </c>
      <c r="U15" s="607">
        <v>2629</v>
      </c>
      <c r="V15" s="607">
        <v>137</v>
      </c>
      <c r="W15" s="607">
        <v>37</v>
      </c>
      <c r="X15" s="607">
        <v>17349</v>
      </c>
      <c r="Y15" s="607">
        <v>1710</v>
      </c>
      <c r="Z15" s="607">
        <v>444</v>
      </c>
      <c r="AA15" s="607">
        <v>1819</v>
      </c>
      <c r="AC15" s="608"/>
      <c r="AD15" s="608"/>
    </row>
    <row r="16" spans="1:32" s="5" customFormat="1" ht="14.1" customHeight="1" x14ac:dyDescent="0.25">
      <c r="A16" s="744" t="s">
        <v>78</v>
      </c>
      <c r="B16" s="581" t="s">
        <v>602</v>
      </c>
      <c r="C16" s="607">
        <f t="shared" si="1"/>
        <v>359750</v>
      </c>
      <c r="D16" s="607">
        <f t="shared" si="3"/>
        <v>357658</v>
      </c>
      <c r="E16" s="607">
        <v>1925</v>
      </c>
      <c r="F16" s="607">
        <v>898</v>
      </c>
      <c r="G16" s="607">
        <v>22429</v>
      </c>
      <c r="H16" s="607">
        <v>5783</v>
      </c>
      <c r="I16" s="607">
        <v>87267</v>
      </c>
      <c r="J16" s="607">
        <v>26336</v>
      </c>
      <c r="K16" s="607">
        <v>23099</v>
      </c>
      <c r="L16" s="607">
        <v>2857</v>
      </c>
      <c r="M16" s="607">
        <v>14891</v>
      </c>
      <c r="N16" s="607">
        <v>825</v>
      </c>
      <c r="O16" s="607">
        <v>22609</v>
      </c>
      <c r="P16" s="607">
        <v>9596</v>
      </c>
      <c r="Q16" s="607">
        <v>63786</v>
      </c>
      <c r="R16" s="607">
        <v>13552</v>
      </c>
      <c r="S16" s="607">
        <v>1236</v>
      </c>
      <c r="T16" s="607">
        <v>28530</v>
      </c>
      <c r="U16" s="607">
        <v>4314</v>
      </c>
      <c r="V16" s="607">
        <v>339</v>
      </c>
      <c r="W16" s="607">
        <v>67</v>
      </c>
      <c r="X16" s="607">
        <v>24332</v>
      </c>
      <c r="Y16" s="607">
        <v>2395</v>
      </c>
      <c r="Z16" s="607">
        <v>592</v>
      </c>
      <c r="AA16" s="607">
        <v>2092</v>
      </c>
      <c r="AC16" s="608"/>
      <c r="AD16" s="608"/>
    </row>
    <row r="17" spans="1:30" s="5" customFormat="1" ht="14.1" customHeight="1" x14ac:dyDescent="0.25">
      <c r="A17" s="744"/>
      <c r="B17" s="581" t="s">
        <v>603</v>
      </c>
      <c r="C17" s="607">
        <f t="shared" si="1"/>
        <v>174543</v>
      </c>
      <c r="D17" s="607">
        <f t="shared" si="3"/>
        <v>174364</v>
      </c>
      <c r="E17" s="607">
        <v>1453</v>
      </c>
      <c r="F17" s="607">
        <v>649</v>
      </c>
      <c r="G17" s="607">
        <v>13640</v>
      </c>
      <c r="H17" s="607">
        <v>3406</v>
      </c>
      <c r="I17" s="607">
        <v>41719</v>
      </c>
      <c r="J17" s="607">
        <v>14599</v>
      </c>
      <c r="K17" s="607">
        <v>11316</v>
      </c>
      <c r="L17" s="607">
        <v>1599</v>
      </c>
      <c r="M17" s="607">
        <v>8268</v>
      </c>
      <c r="N17" s="607">
        <v>533</v>
      </c>
      <c r="O17" s="607">
        <v>10979</v>
      </c>
      <c r="P17" s="607">
        <v>5126</v>
      </c>
      <c r="Q17" s="607">
        <v>30559</v>
      </c>
      <c r="R17" s="607">
        <v>7915</v>
      </c>
      <c r="S17" s="607">
        <v>324</v>
      </c>
      <c r="T17" s="607">
        <v>12153</v>
      </c>
      <c r="U17" s="607">
        <v>2042</v>
      </c>
      <c r="V17" s="607">
        <v>167</v>
      </c>
      <c r="W17" s="607">
        <v>44</v>
      </c>
      <c r="X17" s="607">
        <v>7083</v>
      </c>
      <c r="Y17" s="607">
        <v>651</v>
      </c>
      <c r="Z17" s="607">
        <v>139</v>
      </c>
      <c r="AA17" s="607">
        <v>179</v>
      </c>
      <c r="AC17" s="608"/>
      <c r="AD17" s="608"/>
    </row>
    <row r="18" spans="1:30" s="5" customFormat="1" ht="14.1" customHeight="1" x14ac:dyDescent="0.25">
      <c r="A18" s="744"/>
      <c r="B18" s="581" t="s">
        <v>604</v>
      </c>
      <c r="C18" s="607">
        <f t="shared" si="1"/>
        <v>185207</v>
      </c>
      <c r="D18" s="607">
        <f t="shared" si="3"/>
        <v>183294</v>
      </c>
      <c r="E18" s="607">
        <v>472</v>
      </c>
      <c r="F18" s="607">
        <v>249</v>
      </c>
      <c r="G18" s="607">
        <v>8789</v>
      </c>
      <c r="H18" s="607">
        <v>2377</v>
      </c>
      <c r="I18" s="607">
        <v>45548</v>
      </c>
      <c r="J18" s="607">
        <v>11737</v>
      </c>
      <c r="K18" s="607">
        <v>11783</v>
      </c>
      <c r="L18" s="607">
        <v>1258</v>
      </c>
      <c r="M18" s="607">
        <v>6623</v>
      </c>
      <c r="N18" s="607">
        <v>292</v>
      </c>
      <c r="O18" s="607">
        <v>11630</v>
      </c>
      <c r="P18" s="607">
        <v>4470</v>
      </c>
      <c r="Q18" s="607">
        <v>33227</v>
      </c>
      <c r="R18" s="607">
        <v>5637</v>
      </c>
      <c r="S18" s="607">
        <v>912</v>
      </c>
      <c r="T18" s="607">
        <v>16377</v>
      </c>
      <c r="U18" s="607">
        <v>2272</v>
      </c>
      <c r="V18" s="607">
        <v>172</v>
      </c>
      <c r="W18" s="607">
        <v>23</v>
      </c>
      <c r="X18" s="607">
        <v>17249</v>
      </c>
      <c r="Y18" s="607">
        <v>1744</v>
      </c>
      <c r="Z18" s="607">
        <v>453</v>
      </c>
      <c r="AA18" s="607">
        <v>1913</v>
      </c>
      <c r="AC18" s="608"/>
      <c r="AD18" s="608"/>
    </row>
    <row r="19" spans="1:30" s="5" customFormat="1" ht="14.1" customHeight="1" x14ac:dyDescent="0.25">
      <c r="A19" s="744" t="s">
        <v>79</v>
      </c>
      <c r="B19" s="581" t="s">
        <v>602</v>
      </c>
      <c r="C19" s="607">
        <f t="shared" si="1"/>
        <v>82863</v>
      </c>
      <c r="D19" s="607">
        <f t="shared" si="3"/>
        <v>81927</v>
      </c>
      <c r="E19" s="607">
        <v>246</v>
      </c>
      <c r="F19" s="607">
        <v>128</v>
      </c>
      <c r="G19" s="607">
        <v>3109</v>
      </c>
      <c r="H19" s="607">
        <v>969</v>
      </c>
      <c r="I19" s="607">
        <v>15315</v>
      </c>
      <c r="J19" s="607">
        <v>5631</v>
      </c>
      <c r="K19" s="607">
        <v>4173</v>
      </c>
      <c r="L19" s="607">
        <v>701</v>
      </c>
      <c r="M19" s="607">
        <v>2553</v>
      </c>
      <c r="N19" s="607">
        <v>167</v>
      </c>
      <c r="O19" s="607">
        <v>4218</v>
      </c>
      <c r="P19" s="607">
        <v>2006</v>
      </c>
      <c r="Q19" s="607">
        <v>15900</v>
      </c>
      <c r="R19" s="607">
        <v>4905</v>
      </c>
      <c r="S19" s="607">
        <v>414</v>
      </c>
      <c r="T19" s="607">
        <v>10050</v>
      </c>
      <c r="U19" s="607">
        <v>1436</v>
      </c>
      <c r="V19" s="607">
        <v>46</v>
      </c>
      <c r="W19" s="607">
        <v>16</v>
      </c>
      <c r="X19" s="607">
        <v>8574</v>
      </c>
      <c r="Y19" s="607">
        <v>1200</v>
      </c>
      <c r="Z19" s="607">
        <v>170</v>
      </c>
      <c r="AA19" s="607">
        <v>936</v>
      </c>
      <c r="AC19" s="608"/>
      <c r="AD19" s="608"/>
    </row>
    <row r="20" spans="1:30" s="5" customFormat="1" ht="14.1" customHeight="1" x14ac:dyDescent="0.25">
      <c r="A20" s="744"/>
      <c r="B20" s="581" t="s">
        <v>603</v>
      </c>
      <c r="C20" s="607">
        <f t="shared" si="1"/>
        <v>41928</v>
      </c>
      <c r="D20" s="607">
        <f t="shared" si="3"/>
        <v>41842</v>
      </c>
      <c r="E20" s="607">
        <v>200</v>
      </c>
      <c r="F20" s="607">
        <v>100</v>
      </c>
      <c r="G20" s="607">
        <v>1961</v>
      </c>
      <c r="H20" s="607">
        <v>570</v>
      </c>
      <c r="I20" s="607">
        <v>7339</v>
      </c>
      <c r="J20" s="607">
        <v>3014</v>
      </c>
      <c r="K20" s="607">
        <v>2212</v>
      </c>
      <c r="L20" s="607">
        <v>391</v>
      </c>
      <c r="M20" s="607">
        <v>1434</v>
      </c>
      <c r="N20" s="607">
        <v>108</v>
      </c>
      <c r="O20" s="607">
        <v>2156</v>
      </c>
      <c r="P20" s="607">
        <v>1112</v>
      </c>
      <c r="Q20" s="607">
        <v>8346</v>
      </c>
      <c r="R20" s="607">
        <v>3054</v>
      </c>
      <c r="S20" s="607">
        <v>87</v>
      </c>
      <c r="T20" s="607">
        <v>5383</v>
      </c>
      <c r="U20" s="607">
        <v>757</v>
      </c>
      <c r="V20" s="607">
        <v>35</v>
      </c>
      <c r="W20" s="607">
        <v>8</v>
      </c>
      <c r="X20" s="607">
        <v>3134</v>
      </c>
      <c r="Y20" s="607">
        <v>389</v>
      </c>
      <c r="Z20" s="607">
        <v>52</v>
      </c>
      <c r="AA20" s="607">
        <v>86</v>
      </c>
      <c r="AC20" s="608"/>
      <c r="AD20" s="608"/>
    </row>
    <row r="21" spans="1:30" s="5" customFormat="1" ht="14.1" customHeight="1" x14ac:dyDescent="0.25">
      <c r="A21" s="744"/>
      <c r="B21" s="581" t="s">
        <v>604</v>
      </c>
      <c r="C21" s="607">
        <f t="shared" si="1"/>
        <v>40935</v>
      </c>
      <c r="D21" s="607">
        <f t="shared" si="3"/>
        <v>40085</v>
      </c>
      <c r="E21" s="607">
        <v>46</v>
      </c>
      <c r="F21" s="607">
        <v>28</v>
      </c>
      <c r="G21" s="607">
        <v>1148</v>
      </c>
      <c r="H21" s="607">
        <v>399</v>
      </c>
      <c r="I21" s="607">
        <v>7976</v>
      </c>
      <c r="J21" s="607">
        <v>2617</v>
      </c>
      <c r="K21" s="607">
        <v>1961</v>
      </c>
      <c r="L21" s="607">
        <v>310</v>
      </c>
      <c r="M21" s="607">
        <v>1119</v>
      </c>
      <c r="N21" s="607">
        <v>59</v>
      </c>
      <c r="O21" s="607">
        <v>2062</v>
      </c>
      <c r="P21" s="607">
        <v>894</v>
      </c>
      <c r="Q21" s="607">
        <v>7554</v>
      </c>
      <c r="R21" s="607">
        <v>1851</v>
      </c>
      <c r="S21" s="607">
        <v>327</v>
      </c>
      <c r="T21" s="607">
        <v>4667</v>
      </c>
      <c r="U21" s="607">
        <v>679</v>
      </c>
      <c r="V21" s="607">
        <v>11</v>
      </c>
      <c r="W21" s="607">
        <v>8</v>
      </c>
      <c r="X21" s="607">
        <v>5440</v>
      </c>
      <c r="Y21" s="607">
        <v>811</v>
      </c>
      <c r="Z21" s="607">
        <v>118</v>
      </c>
      <c r="AA21" s="607">
        <v>850</v>
      </c>
      <c r="AC21" s="608"/>
      <c r="AD21" s="608"/>
    </row>
    <row r="22" spans="1:30" s="5" customFormat="1" ht="14.1" customHeight="1" x14ac:dyDescent="0.25">
      <c r="A22" s="744" t="s">
        <v>80</v>
      </c>
      <c r="B22" s="581" t="s">
        <v>602</v>
      </c>
      <c r="C22" s="607">
        <f t="shared" si="1"/>
        <v>149209</v>
      </c>
      <c r="D22" s="607">
        <f t="shared" si="3"/>
        <v>148241</v>
      </c>
      <c r="E22" s="607">
        <v>384</v>
      </c>
      <c r="F22" s="607">
        <v>218</v>
      </c>
      <c r="G22" s="607">
        <v>6579</v>
      </c>
      <c r="H22" s="607">
        <v>2031</v>
      </c>
      <c r="I22" s="607">
        <v>33770</v>
      </c>
      <c r="J22" s="607">
        <v>11218</v>
      </c>
      <c r="K22" s="607">
        <v>8944</v>
      </c>
      <c r="L22" s="607">
        <v>1301</v>
      </c>
      <c r="M22" s="607">
        <v>5981</v>
      </c>
      <c r="N22" s="607">
        <v>303</v>
      </c>
      <c r="O22" s="607">
        <v>9703</v>
      </c>
      <c r="P22" s="607">
        <v>3963</v>
      </c>
      <c r="Q22" s="607">
        <v>30237</v>
      </c>
      <c r="R22" s="607">
        <v>6323</v>
      </c>
      <c r="S22" s="607">
        <v>581</v>
      </c>
      <c r="T22" s="607">
        <v>13524</v>
      </c>
      <c r="U22" s="607">
        <v>1573</v>
      </c>
      <c r="V22" s="607">
        <v>106</v>
      </c>
      <c r="W22" s="607">
        <v>28</v>
      </c>
      <c r="X22" s="607">
        <v>10368</v>
      </c>
      <c r="Y22" s="607">
        <v>881</v>
      </c>
      <c r="Z22" s="607">
        <v>225</v>
      </c>
      <c r="AA22" s="607">
        <v>968</v>
      </c>
      <c r="AC22" s="608"/>
      <c r="AD22" s="608"/>
    </row>
    <row r="23" spans="1:30" s="5" customFormat="1" ht="14.1" customHeight="1" x14ac:dyDescent="0.25">
      <c r="A23" s="744"/>
      <c r="B23" s="581" t="s">
        <v>603</v>
      </c>
      <c r="C23" s="607">
        <f t="shared" si="1"/>
        <v>74366</v>
      </c>
      <c r="D23" s="607">
        <f t="shared" si="3"/>
        <v>74269</v>
      </c>
      <c r="E23" s="607">
        <v>290</v>
      </c>
      <c r="F23" s="607">
        <v>154</v>
      </c>
      <c r="G23" s="607">
        <v>4213</v>
      </c>
      <c r="H23" s="607">
        <v>1170</v>
      </c>
      <c r="I23" s="607">
        <v>16348</v>
      </c>
      <c r="J23" s="607">
        <v>6178</v>
      </c>
      <c r="K23" s="607">
        <v>4561</v>
      </c>
      <c r="L23" s="607">
        <v>764</v>
      </c>
      <c r="M23" s="607">
        <v>3450</v>
      </c>
      <c r="N23" s="607">
        <v>194</v>
      </c>
      <c r="O23" s="607">
        <v>4731</v>
      </c>
      <c r="P23" s="607">
        <v>2141</v>
      </c>
      <c r="Q23" s="607">
        <v>15468</v>
      </c>
      <c r="R23" s="607">
        <v>3850</v>
      </c>
      <c r="S23" s="607">
        <v>139</v>
      </c>
      <c r="T23" s="607">
        <v>6020</v>
      </c>
      <c r="U23" s="607">
        <v>726</v>
      </c>
      <c r="V23" s="607">
        <v>49</v>
      </c>
      <c r="W23" s="607">
        <v>21</v>
      </c>
      <c r="X23" s="607">
        <v>3490</v>
      </c>
      <c r="Y23" s="607">
        <v>263</v>
      </c>
      <c r="Z23" s="607">
        <v>49</v>
      </c>
      <c r="AA23" s="607">
        <v>97</v>
      </c>
      <c r="AC23" s="608"/>
      <c r="AD23" s="608"/>
    </row>
    <row r="24" spans="1:30" s="5" customFormat="1" ht="14.1" customHeight="1" x14ac:dyDescent="0.25">
      <c r="A24" s="744"/>
      <c r="B24" s="581" t="s">
        <v>604</v>
      </c>
      <c r="C24" s="607">
        <f t="shared" si="1"/>
        <v>74843</v>
      </c>
      <c r="D24" s="607">
        <f t="shared" si="3"/>
        <v>73972</v>
      </c>
      <c r="E24" s="607">
        <v>94</v>
      </c>
      <c r="F24" s="607">
        <v>64</v>
      </c>
      <c r="G24" s="607">
        <v>2366</v>
      </c>
      <c r="H24" s="607">
        <v>861</v>
      </c>
      <c r="I24" s="607">
        <v>17422</v>
      </c>
      <c r="J24" s="607">
        <v>5040</v>
      </c>
      <c r="K24" s="607">
        <v>4383</v>
      </c>
      <c r="L24" s="607">
        <v>537</v>
      </c>
      <c r="M24" s="607">
        <v>2531</v>
      </c>
      <c r="N24" s="607">
        <v>109</v>
      </c>
      <c r="O24" s="607">
        <v>4972</v>
      </c>
      <c r="P24" s="607">
        <v>1822</v>
      </c>
      <c r="Q24" s="607">
        <v>14769</v>
      </c>
      <c r="R24" s="607">
        <v>2473</v>
      </c>
      <c r="S24" s="607">
        <v>442</v>
      </c>
      <c r="T24" s="607">
        <v>7504</v>
      </c>
      <c r="U24" s="607">
        <v>847</v>
      </c>
      <c r="V24" s="607">
        <v>57</v>
      </c>
      <c r="W24" s="607">
        <v>7</v>
      </c>
      <c r="X24" s="607">
        <v>6878</v>
      </c>
      <c r="Y24" s="607">
        <v>618</v>
      </c>
      <c r="Z24" s="607">
        <v>176</v>
      </c>
      <c r="AA24" s="607">
        <v>871</v>
      </c>
      <c r="AC24" s="608"/>
      <c r="AD24" s="608"/>
    </row>
    <row r="25" spans="1:30" s="5" customFormat="1" ht="14.1" customHeight="1" x14ac:dyDescent="0.25">
      <c r="A25" s="744" t="s">
        <v>81</v>
      </c>
      <c r="B25" s="581" t="s">
        <v>602</v>
      </c>
      <c r="C25" s="607">
        <f t="shared" si="1"/>
        <v>139802</v>
      </c>
      <c r="D25" s="607">
        <f t="shared" si="3"/>
        <v>138647</v>
      </c>
      <c r="E25" s="607">
        <v>381</v>
      </c>
      <c r="F25" s="607">
        <v>213</v>
      </c>
      <c r="G25" s="607">
        <v>7160</v>
      </c>
      <c r="H25" s="607">
        <v>1802</v>
      </c>
      <c r="I25" s="607">
        <v>33104</v>
      </c>
      <c r="J25" s="607">
        <v>11112</v>
      </c>
      <c r="K25" s="607">
        <v>8110</v>
      </c>
      <c r="L25" s="607">
        <v>1116</v>
      </c>
      <c r="M25" s="607">
        <v>6367</v>
      </c>
      <c r="N25" s="607">
        <v>422</v>
      </c>
      <c r="O25" s="607">
        <v>8559</v>
      </c>
      <c r="P25" s="607">
        <v>4547</v>
      </c>
      <c r="Q25" s="607">
        <v>23491</v>
      </c>
      <c r="R25" s="607">
        <v>5944</v>
      </c>
      <c r="S25" s="607">
        <v>549</v>
      </c>
      <c r="T25" s="607">
        <v>13440</v>
      </c>
      <c r="U25" s="607">
        <v>1998</v>
      </c>
      <c r="V25" s="607">
        <v>95</v>
      </c>
      <c r="W25" s="607">
        <v>14</v>
      </c>
      <c r="X25" s="607">
        <v>8938</v>
      </c>
      <c r="Y25" s="607">
        <v>1053</v>
      </c>
      <c r="Z25" s="607">
        <v>232</v>
      </c>
      <c r="AA25" s="607">
        <v>1155</v>
      </c>
      <c r="AC25" s="608"/>
      <c r="AD25" s="608"/>
    </row>
    <row r="26" spans="1:30" s="5" customFormat="1" ht="14.1" customHeight="1" x14ac:dyDescent="0.25">
      <c r="A26" s="744"/>
      <c r="B26" s="581" t="s">
        <v>603</v>
      </c>
      <c r="C26" s="607">
        <f t="shared" si="1"/>
        <v>68448</v>
      </c>
      <c r="D26" s="607">
        <f t="shared" si="3"/>
        <v>68319</v>
      </c>
      <c r="E26" s="607">
        <v>280</v>
      </c>
      <c r="F26" s="607">
        <v>137</v>
      </c>
      <c r="G26" s="607">
        <v>4471</v>
      </c>
      <c r="H26" s="607">
        <v>1022</v>
      </c>
      <c r="I26" s="607">
        <v>15422</v>
      </c>
      <c r="J26" s="607">
        <v>5950</v>
      </c>
      <c r="K26" s="607">
        <v>3748</v>
      </c>
      <c r="L26" s="607">
        <v>614</v>
      </c>
      <c r="M26" s="607">
        <v>3347</v>
      </c>
      <c r="N26" s="607">
        <v>246</v>
      </c>
      <c r="O26" s="607">
        <v>4035</v>
      </c>
      <c r="P26" s="607">
        <v>2374</v>
      </c>
      <c r="Q26" s="607">
        <v>11567</v>
      </c>
      <c r="R26" s="607">
        <v>3563</v>
      </c>
      <c r="S26" s="607">
        <v>142</v>
      </c>
      <c r="T26" s="607">
        <v>6774</v>
      </c>
      <c r="U26" s="607">
        <v>999</v>
      </c>
      <c r="V26" s="607">
        <v>41</v>
      </c>
      <c r="W26" s="607">
        <v>9</v>
      </c>
      <c r="X26" s="607">
        <v>3154</v>
      </c>
      <c r="Y26" s="607">
        <v>339</v>
      </c>
      <c r="Z26" s="607">
        <v>85</v>
      </c>
      <c r="AA26" s="607">
        <v>129</v>
      </c>
      <c r="AC26" s="608"/>
      <c r="AD26" s="608"/>
    </row>
    <row r="27" spans="1:30" s="5" customFormat="1" ht="14.1" customHeight="1" x14ac:dyDescent="0.25">
      <c r="A27" s="744"/>
      <c r="B27" s="581" t="s">
        <v>604</v>
      </c>
      <c r="C27" s="607">
        <f t="shared" si="1"/>
        <v>71354</v>
      </c>
      <c r="D27" s="607">
        <f t="shared" si="3"/>
        <v>70328</v>
      </c>
      <c r="E27" s="607">
        <v>101</v>
      </c>
      <c r="F27" s="607">
        <v>76</v>
      </c>
      <c r="G27" s="607">
        <v>2689</v>
      </c>
      <c r="H27" s="607">
        <v>780</v>
      </c>
      <c r="I27" s="607">
        <v>17682</v>
      </c>
      <c r="J27" s="607">
        <v>5162</v>
      </c>
      <c r="K27" s="607">
        <v>4362</v>
      </c>
      <c r="L27" s="607">
        <v>502</v>
      </c>
      <c r="M27" s="607">
        <v>3020</v>
      </c>
      <c r="N27" s="607">
        <v>176</v>
      </c>
      <c r="O27" s="607">
        <v>4524</v>
      </c>
      <c r="P27" s="607">
        <v>2173</v>
      </c>
      <c r="Q27" s="607">
        <v>11924</v>
      </c>
      <c r="R27" s="607">
        <v>2381</v>
      </c>
      <c r="S27" s="607">
        <v>407</v>
      </c>
      <c r="T27" s="607">
        <v>6666</v>
      </c>
      <c r="U27" s="607">
        <v>999</v>
      </c>
      <c r="V27" s="607">
        <v>54</v>
      </c>
      <c r="W27" s="607">
        <v>5</v>
      </c>
      <c r="X27" s="607">
        <v>5784</v>
      </c>
      <c r="Y27" s="607">
        <v>714</v>
      </c>
      <c r="Z27" s="607">
        <v>147</v>
      </c>
      <c r="AA27" s="607">
        <v>1026</v>
      </c>
      <c r="AC27" s="608"/>
      <c r="AD27" s="608"/>
    </row>
    <row r="28" spans="1:30" s="5" customFormat="1" ht="14.1" customHeight="1" x14ac:dyDescent="0.25">
      <c r="A28" s="744" t="s">
        <v>82</v>
      </c>
      <c r="B28" s="581" t="s">
        <v>602</v>
      </c>
      <c r="C28" s="607">
        <f t="shared" si="1"/>
        <v>80542</v>
      </c>
      <c r="D28" s="607">
        <f t="shared" si="3"/>
        <v>79084</v>
      </c>
      <c r="E28" s="607">
        <v>197</v>
      </c>
      <c r="F28" s="607">
        <v>111</v>
      </c>
      <c r="G28" s="607">
        <v>3087</v>
      </c>
      <c r="H28" s="607">
        <v>901</v>
      </c>
      <c r="I28" s="607">
        <v>16183</v>
      </c>
      <c r="J28" s="607">
        <v>5700</v>
      </c>
      <c r="K28" s="607">
        <v>3555</v>
      </c>
      <c r="L28" s="607">
        <v>586</v>
      </c>
      <c r="M28" s="607">
        <v>2678</v>
      </c>
      <c r="N28" s="607">
        <v>168</v>
      </c>
      <c r="O28" s="607">
        <v>4488</v>
      </c>
      <c r="P28" s="607">
        <v>1856</v>
      </c>
      <c r="Q28" s="607">
        <v>15854</v>
      </c>
      <c r="R28" s="607">
        <v>4041</v>
      </c>
      <c r="S28" s="607">
        <v>245</v>
      </c>
      <c r="T28" s="607">
        <v>10019</v>
      </c>
      <c r="U28" s="607">
        <v>1173</v>
      </c>
      <c r="V28" s="607">
        <v>55</v>
      </c>
      <c r="W28" s="607">
        <v>17</v>
      </c>
      <c r="X28" s="607">
        <v>7187</v>
      </c>
      <c r="Y28" s="607">
        <v>850</v>
      </c>
      <c r="Z28" s="607">
        <v>133</v>
      </c>
      <c r="AA28" s="607">
        <v>1458</v>
      </c>
      <c r="AC28" s="608"/>
      <c r="AD28" s="608"/>
    </row>
    <row r="29" spans="1:30" s="5" customFormat="1" ht="14.1" customHeight="1" x14ac:dyDescent="0.25">
      <c r="A29" s="744"/>
      <c r="B29" s="581" t="s">
        <v>603</v>
      </c>
      <c r="C29" s="607">
        <f t="shared" si="1"/>
        <v>40672</v>
      </c>
      <c r="D29" s="607">
        <f t="shared" si="3"/>
        <v>40474</v>
      </c>
      <c r="E29" s="607">
        <v>145</v>
      </c>
      <c r="F29" s="607">
        <v>80</v>
      </c>
      <c r="G29" s="607">
        <v>1863</v>
      </c>
      <c r="H29" s="607">
        <v>516</v>
      </c>
      <c r="I29" s="607">
        <v>7568</v>
      </c>
      <c r="J29" s="607">
        <v>3064</v>
      </c>
      <c r="K29" s="607">
        <v>1734</v>
      </c>
      <c r="L29" s="607">
        <v>328</v>
      </c>
      <c r="M29" s="607">
        <v>1547</v>
      </c>
      <c r="N29" s="607">
        <v>102</v>
      </c>
      <c r="O29" s="607">
        <v>2321</v>
      </c>
      <c r="P29" s="607">
        <v>976</v>
      </c>
      <c r="Q29" s="607">
        <v>8706</v>
      </c>
      <c r="R29" s="607">
        <v>2351</v>
      </c>
      <c r="S29" s="607">
        <v>61</v>
      </c>
      <c r="T29" s="607">
        <v>5290</v>
      </c>
      <c r="U29" s="607">
        <v>619</v>
      </c>
      <c r="V29" s="607">
        <v>35</v>
      </c>
      <c r="W29" s="607">
        <v>9</v>
      </c>
      <c r="X29" s="607">
        <v>2807</v>
      </c>
      <c r="Y29" s="607">
        <v>313</v>
      </c>
      <c r="Z29" s="607">
        <v>39</v>
      </c>
      <c r="AA29" s="607">
        <v>198</v>
      </c>
      <c r="AC29" s="608"/>
      <c r="AD29" s="608"/>
    </row>
    <row r="30" spans="1:30" s="5" customFormat="1" ht="14.1" customHeight="1" x14ac:dyDescent="0.25">
      <c r="A30" s="744"/>
      <c r="B30" s="581" t="s">
        <v>604</v>
      </c>
      <c r="C30" s="607">
        <f t="shared" si="1"/>
        <v>39870</v>
      </c>
      <c r="D30" s="607">
        <f t="shared" si="3"/>
        <v>38610</v>
      </c>
      <c r="E30" s="607">
        <v>52</v>
      </c>
      <c r="F30" s="607">
        <v>31</v>
      </c>
      <c r="G30" s="607">
        <v>1224</v>
      </c>
      <c r="H30" s="607">
        <v>385</v>
      </c>
      <c r="I30" s="607">
        <v>8615</v>
      </c>
      <c r="J30" s="607">
        <v>2636</v>
      </c>
      <c r="K30" s="607">
        <v>1821</v>
      </c>
      <c r="L30" s="607">
        <v>258</v>
      </c>
      <c r="M30" s="607">
        <v>1131</v>
      </c>
      <c r="N30" s="607">
        <v>66</v>
      </c>
      <c r="O30" s="607">
        <v>2167</v>
      </c>
      <c r="P30" s="607">
        <v>880</v>
      </c>
      <c r="Q30" s="607">
        <v>7148</v>
      </c>
      <c r="R30" s="607">
        <v>1690</v>
      </c>
      <c r="S30" s="607">
        <v>184</v>
      </c>
      <c r="T30" s="607">
        <v>4729</v>
      </c>
      <c r="U30" s="607">
        <v>554</v>
      </c>
      <c r="V30" s="607">
        <v>20</v>
      </c>
      <c r="W30" s="607">
        <v>8</v>
      </c>
      <c r="X30" s="607">
        <v>4380</v>
      </c>
      <c r="Y30" s="607">
        <v>537</v>
      </c>
      <c r="Z30" s="607">
        <v>94</v>
      </c>
      <c r="AA30" s="607">
        <v>1260</v>
      </c>
      <c r="AC30" s="608"/>
      <c r="AD30" s="608"/>
    </row>
    <row r="31" spans="1:30" s="5" customFormat="1" ht="14.1" customHeight="1" x14ac:dyDescent="0.25">
      <c r="A31" s="744" t="s">
        <v>83</v>
      </c>
      <c r="B31" s="581" t="s">
        <v>602</v>
      </c>
      <c r="C31" s="607">
        <f t="shared" si="1"/>
        <v>141742</v>
      </c>
      <c r="D31" s="607">
        <f t="shared" si="3"/>
        <v>140777</v>
      </c>
      <c r="E31" s="607">
        <v>677</v>
      </c>
      <c r="F31" s="607">
        <v>383</v>
      </c>
      <c r="G31" s="607">
        <v>6987</v>
      </c>
      <c r="H31" s="607">
        <v>1919</v>
      </c>
      <c r="I31" s="607">
        <v>30419</v>
      </c>
      <c r="J31" s="607">
        <v>9778</v>
      </c>
      <c r="K31" s="607">
        <v>7850</v>
      </c>
      <c r="L31" s="607">
        <v>1492</v>
      </c>
      <c r="M31" s="607">
        <v>5777</v>
      </c>
      <c r="N31" s="607">
        <v>437</v>
      </c>
      <c r="O31" s="607">
        <v>9209</v>
      </c>
      <c r="P31" s="607">
        <v>3655</v>
      </c>
      <c r="Q31" s="607">
        <v>23707</v>
      </c>
      <c r="R31" s="607">
        <v>6583</v>
      </c>
      <c r="S31" s="607">
        <v>676</v>
      </c>
      <c r="T31" s="607">
        <v>15204</v>
      </c>
      <c r="U31" s="607">
        <v>2259</v>
      </c>
      <c r="V31" s="607">
        <v>94</v>
      </c>
      <c r="W31" s="607">
        <v>31</v>
      </c>
      <c r="X31" s="607">
        <v>11878</v>
      </c>
      <c r="Y31" s="607">
        <v>1523</v>
      </c>
      <c r="Z31" s="607">
        <v>239</v>
      </c>
      <c r="AA31" s="607">
        <v>965</v>
      </c>
      <c r="AC31" s="608"/>
      <c r="AD31" s="608"/>
    </row>
    <row r="32" spans="1:30" s="5" customFormat="1" ht="14.1" customHeight="1" x14ac:dyDescent="0.25">
      <c r="A32" s="744"/>
      <c r="B32" s="581" t="s">
        <v>603</v>
      </c>
      <c r="C32" s="607">
        <f t="shared" si="1"/>
        <v>69754</v>
      </c>
      <c r="D32" s="607">
        <f t="shared" si="3"/>
        <v>69652</v>
      </c>
      <c r="E32" s="607">
        <v>477</v>
      </c>
      <c r="F32" s="607">
        <v>275</v>
      </c>
      <c r="G32" s="607">
        <v>4235</v>
      </c>
      <c r="H32" s="607">
        <v>1060</v>
      </c>
      <c r="I32" s="607">
        <v>14089</v>
      </c>
      <c r="J32" s="607">
        <v>5340</v>
      </c>
      <c r="K32" s="607">
        <v>3753</v>
      </c>
      <c r="L32" s="607">
        <v>849</v>
      </c>
      <c r="M32" s="607">
        <v>3079</v>
      </c>
      <c r="N32" s="607">
        <v>282</v>
      </c>
      <c r="O32" s="607">
        <v>4530</v>
      </c>
      <c r="P32" s="607">
        <v>1976</v>
      </c>
      <c r="Q32" s="607">
        <v>12055</v>
      </c>
      <c r="R32" s="607">
        <v>4036</v>
      </c>
      <c r="S32" s="607">
        <v>241</v>
      </c>
      <c r="T32" s="607">
        <v>7470</v>
      </c>
      <c r="U32" s="607">
        <v>1194</v>
      </c>
      <c r="V32" s="607">
        <v>54</v>
      </c>
      <c r="W32" s="607">
        <v>17</v>
      </c>
      <c r="X32" s="607">
        <v>4072</v>
      </c>
      <c r="Y32" s="607">
        <v>495</v>
      </c>
      <c r="Z32" s="607">
        <v>73</v>
      </c>
      <c r="AA32" s="607">
        <v>102</v>
      </c>
      <c r="AC32" s="608"/>
      <c r="AD32" s="608"/>
    </row>
    <row r="33" spans="1:30" s="5" customFormat="1" ht="14.1" customHeight="1" x14ac:dyDescent="0.25">
      <c r="A33" s="744"/>
      <c r="B33" s="581" t="s">
        <v>604</v>
      </c>
      <c r="C33" s="607">
        <f t="shared" si="1"/>
        <v>71988</v>
      </c>
      <c r="D33" s="607">
        <f t="shared" si="3"/>
        <v>71125</v>
      </c>
      <c r="E33" s="607">
        <v>200</v>
      </c>
      <c r="F33" s="607">
        <v>108</v>
      </c>
      <c r="G33" s="607">
        <v>2752</v>
      </c>
      <c r="H33" s="607">
        <v>859</v>
      </c>
      <c r="I33" s="607">
        <v>16330</v>
      </c>
      <c r="J33" s="607">
        <v>4438</v>
      </c>
      <c r="K33" s="607">
        <v>4097</v>
      </c>
      <c r="L33" s="607">
        <v>643</v>
      </c>
      <c r="M33" s="607">
        <v>2698</v>
      </c>
      <c r="N33" s="607">
        <v>155</v>
      </c>
      <c r="O33" s="607">
        <v>4679</v>
      </c>
      <c r="P33" s="607">
        <v>1679</v>
      </c>
      <c r="Q33" s="607">
        <v>11652</v>
      </c>
      <c r="R33" s="607">
        <v>2547</v>
      </c>
      <c r="S33" s="607">
        <v>435</v>
      </c>
      <c r="T33" s="607">
        <v>7734</v>
      </c>
      <c r="U33" s="607">
        <v>1065</v>
      </c>
      <c r="V33" s="607">
        <v>40</v>
      </c>
      <c r="W33" s="607">
        <v>14</v>
      </c>
      <c r="X33" s="607">
        <v>7806</v>
      </c>
      <c r="Y33" s="607">
        <v>1028</v>
      </c>
      <c r="Z33" s="607">
        <v>166</v>
      </c>
      <c r="AA33" s="607">
        <v>863</v>
      </c>
      <c r="AC33" s="608"/>
      <c r="AD33" s="608"/>
    </row>
    <row r="34" spans="1:30" s="5" customFormat="1" ht="14.1" customHeight="1" x14ac:dyDescent="0.25">
      <c r="A34" s="744" t="s">
        <v>641</v>
      </c>
      <c r="B34" s="581" t="s">
        <v>602</v>
      </c>
      <c r="C34" s="607">
        <f t="shared" si="1"/>
        <v>178576</v>
      </c>
      <c r="D34" s="607">
        <f t="shared" si="3"/>
        <v>177250</v>
      </c>
      <c r="E34" s="607">
        <v>418</v>
      </c>
      <c r="F34" s="607">
        <v>272</v>
      </c>
      <c r="G34" s="607">
        <v>7899</v>
      </c>
      <c r="H34" s="607">
        <v>2200</v>
      </c>
      <c r="I34" s="607">
        <v>38045</v>
      </c>
      <c r="J34" s="607">
        <v>12290</v>
      </c>
      <c r="K34" s="607">
        <v>10233</v>
      </c>
      <c r="L34" s="607">
        <v>1592</v>
      </c>
      <c r="M34" s="607">
        <v>5973</v>
      </c>
      <c r="N34" s="607">
        <v>423</v>
      </c>
      <c r="O34" s="607">
        <v>10984</v>
      </c>
      <c r="P34" s="607">
        <v>4630</v>
      </c>
      <c r="Q34" s="607">
        <v>32757</v>
      </c>
      <c r="R34" s="607">
        <v>8536</v>
      </c>
      <c r="S34" s="607">
        <v>640</v>
      </c>
      <c r="T34" s="607">
        <v>19182</v>
      </c>
      <c r="U34" s="607">
        <v>2835</v>
      </c>
      <c r="V34" s="607">
        <v>150</v>
      </c>
      <c r="W34" s="607">
        <v>41</v>
      </c>
      <c r="X34" s="607">
        <v>16018</v>
      </c>
      <c r="Y34" s="607">
        <v>1759</v>
      </c>
      <c r="Z34" s="607">
        <v>373</v>
      </c>
      <c r="AA34" s="607">
        <v>1326</v>
      </c>
      <c r="AC34" s="608"/>
      <c r="AD34" s="608"/>
    </row>
    <row r="35" spans="1:30" s="5" customFormat="1" ht="14.1" customHeight="1" x14ac:dyDescent="0.25">
      <c r="A35" s="744"/>
      <c r="B35" s="581" t="s">
        <v>603</v>
      </c>
      <c r="C35" s="607">
        <f t="shared" si="1"/>
        <v>88081</v>
      </c>
      <c r="D35" s="607">
        <f t="shared" si="3"/>
        <v>87941</v>
      </c>
      <c r="E35" s="607">
        <v>324</v>
      </c>
      <c r="F35" s="607">
        <v>205</v>
      </c>
      <c r="G35" s="607">
        <v>5029</v>
      </c>
      <c r="H35" s="607">
        <v>1300</v>
      </c>
      <c r="I35" s="607">
        <v>18138</v>
      </c>
      <c r="J35" s="607">
        <v>6857</v>
      </c>
      <c r="K35" s="607">
        <v>5147</v>
      </c>
      <c r="L35" s="607">
        <v>882</v>
      </c>
      <c r="M35" s="607">
        <v>3282</v>
      </c>
      <c r="N35" s="607">
        <v>267</v>
      </c>
      <c r="O35" s="607">
        <v>5389</v>
      </c>
      <c r="P35" s="607">
        <v>2428</v>
      </c>
      <c r="Q35" s="607">
        <v>16921</v>
      </c>
      <c r="R35" s="607">
        <v>5089</v>
      </c>
      <c r="S35" s="607">
        <v>138</v>
      </c>
      <c r="T35" s="607">
        <v>9028</v>
      </c>
      <c r="U35" s="607">
        <v>1491</v>
      </c>
      <c r="V35" s="607">
        <v>101</v>
      </c>
      <c r="W35" s="607">
        <v>31</v>
      </c>
      <c r="X35" s="607">
        <v>5273</v>
      </c>
      <c r="Y35" s="607">
        <v>512</v>
      </c>
      <c r="Z35" s="607">
        <v>109</v>
      </c>
      <c r="AA35" s="607">
        <v>140</v>
      </c>
      <c r="AC35" s="608"/>
      <c r="AD35" s="608"/>
    </row>
    <row r="36" spans="1:30" s="5" customFormat="1" ht="14.1" customHeight="1" x14ac:dyDescent="0.25">
      <c r="A36" s="744"/>
      <c r="B36" s="581" t="s">
        <v>604</v>
      </c>
      <c r="C36" s="607">
        <f t="shared" si="1"/>
        <v>90495</v>
      </c>
      <c r="D36" s="607">
        <f t="shared" si="3"/>
        <v>89309</v>
      </c>
      <c r="E36" s="607">
        <v>94</v>
      </c>
      <c r="F36" s="607">
        <v>67</v>
      </c>
      <c r="G36" s="607">
        <v>2870</v>
      </c>
      <c r="H36" s="607">
        <v>900</v>
      </c>
      <c r="I36" s="607">
        <v>19907</v>
      </c>
      <c r="J36" s="607">
        <v>5433</v>
      </c>
      <c r="K36" s="607">
        <v>5086</v>
      </c>
      <c r="L36" s="607">
        <v>710</v>
      </c>
      <c r="M36" s="607">
        <v>2691</v>
      </c>
      <c r="N36" s="607">
        <v>156</v>
      </c>
      <c r="O36" s="607">
        <v>5595</v>
      </c>
      <c r="P36" s="607">
        <v>2202</v>
      </c>
      <c r="Q36" s="607">
        <v>15836</v>
      </c>
      <c r="R36" s="607">
        <v>3447</v>
      </c>
      <c r="S36" s="607">
        <v>502</v>
      </c>
      <c r="T36" s="607">
        <v>10154</v>
      </c>
      <c r="U36" s="607">
        <v>1344</v>
      </c>
      <c r="V36" s="607">
        <v>49</v>
      </c>
      <c r="W36" s="607">
        <v>10</v>
      </c>
      <c r="X36" s="607">
        <v>10745</v>
      </c>
      <c r="Y36" s="607">
        <v>1247</v>
      </c>
      <c r="Z36" s="607">
        <v>264</v>
      </c>
      <c r="AA36" s="607">
        <v>1186</v>
      </c>
      <c r="AC36" s="608"/>
      <c r="AD36" s="608"/>
    </row>
    <row r="37" spans="1:30" s="5" customFormat="1" ht="14.1" customHeight="1" x14ac:dyDescent="0.25">
      <c r="A37" s="744" t="s">
        <v>642</v>
      </c>
      <c r="B37" s="581" t="s">
        <v>602</v>
      </c>
      <c r="C37" s="607">
        <f t="shared" si="1"/>
        <v>107363</v>
      </c>
      <c r="D37" s="607">
        <f t="shared" si="3"/>
        <v>106766</v>
      </c>
      <c r="E37" s="607">
        <v>711</v>
      </c>
      <c r="F37" s="607">
        <v>353</v>
      </c>
      <c r="G37" s="607">
        <v>6095</v>
      </c>
      <c r="H37" s="607">
        <v>1642</v>
      </c>
      <c r="I37" s="607">
        <v>22776</v>
      </c>
      <c r="J37" s="607">
        <v>7502</v>
      </c>
      <c r="K37" s="607">
        <v>5509</v>
      </c>
      <c r="L37" s="607">
        <v>1022</v>
      </c>
      <c r="M37" s="607">
        <v>4599</v>
      </c>
      <c r="N37" s="607">
        <v>274</v>
      </c>
      <c r="O37" s="607">
        <v>6915</v>
      </c>
      <c r="P37" s="607">
        <v>2735</v>
      </c>
      <c r="Q37" s="607">
        <v>19211</v>
      </c>
      <c r="R37" s="607">
        <v>4698</v>
      </c>
      <c r="S37" s="607">
        <v>679</v>
      </c>
      <c r="T37" s="607">
        <v>10497</v>
      </c>
      <c r="U37" s="607">
        <v>1709</v>
      </c>
      <c r="V37" s="607">
        <v>128</v>
      </c>
      <c r="W37" s="607">
        <v>21</v>
      </c>
      <c r="X37" s="607">
        <v>8527</v>
      </c>
      <c r="Y37" s="607">
        <v>981</v>
      </c>
      <c r="Z37" s="607">
        <v>182</v>
      </c>
      <c r="AA37" s="607">
        <v>597</v>
      </c>
      <c r="AC37" s="608"/>
      <c r="AD37" s="608"/>
    </row>
    <row r="38" spans="1:30" s="5" customFormat="1" ht="14.1" customHeight="1" x14ac:dyDescent="0.25">
      <c r="A38" s="744"/>
      <c r="B38" s="581" t="s">
        <v>603</v>
      </c>
      <c r="C38" s="607">
        <f t="shared" si="1"/>
        <v>53227</v>
      </c>
      <c r="D38" s="607">
        <f t="shared" si="3"/>
        <v>53174</v>
      </c>
      <c r="E38" s="607">
        <v>594</v>
      </c>
      <c r="F38" s="607">
        <v>279</v>
      </c>
      <c r="G38" s="607">
        <v>3939</v>
      </c>
      <c r="H38" s="607">
        <v>926</v>
      </c>
      <c r="I38" s="607">
        <v>10852</v>
      </c>
      <c r="J38" s="607">
        <v>4252</v>
      </c>
      <c r="K38" s="607">
        <v>2725</v>
      </c>
      <c r="L38" s="607">
        <v>561</v>
      </c>
      <c r="M38" s="607">
        <v>2396</v>
      </c>
      <c r="N38" s="607">
        <v>158</v>
      </c>
      <c r="O38" s="607">
        <v>3387</v>
      </c>
      <c r="P38" s="607">
        <v>1452</v>
      </c>
      <c r="Q38" s="607">
        <v>9791</v>
      </c>
      <c r="R38" s="607">
        <v>2854</v>
      </c>
      <c r="S38" s="607">
        <v>160</v>
      </c>
      <c r="T38" s="607">
        <v>4852</v>
      </c>
      <c r="U38" s="607">
        <v>830</v>
      </c>
      <c r="V38" s="607">
        <v>80</v>
      </c>
      <c r="W38" s="607">
        <v>15</v>
      </c>
      <c r="X38" s="607">
        <v>2785</v>
      </c>
      <c r="Y38" s="607">
        <v>252</v>
      </c>
      <c r="Z38" s="607">
        <v>34</v>
      </c>
      <c r="AA38" s="607">
        <v>53</v>
      </c>
      <c r="AC38" s="608"/>
      <c r="AD38" s="608"/>
    </row>
    <row r="39" spans="1:30" s="5" customFormat="1" ht="14.1" customHeight="1" x14ac:dyDescent="0.25">
      <c r="A39" s="744"/>
      <c r="B39" s="581" t="s">
        <v>604</v>
      </c>
      <c r="C39" s="607">
        <f t="shared" si="1"/>
        <v>54136</v>
      </c>
      <c r="D39" s="607">
        <f t="shared" si="3"/>
        <v>53592</v>
      </c>
      <c r="E39" s="607">
        <v>117</v>
      </c>
      <c r="F39" s="607">
        <v>74</v>
      </c>
      <c r="G39" s="607">
        <v>2156</v>
      </c>
      <c r="H39" s="607">
        <v>716</v>
      </c>
      <c r="I39" s="607">
        <v>11924</v>
      </c>
      <c r="J39" s="607">
        <v>3250</v>
      </c>
      <c r="K39" s="607">
        <v>2784</v>
      </c>
      <c r="L39" s="607">
        <v>461</v>
      </c>
      <c r="M39" s="607">
        <v>2203</v>
      </c>
      <c r="N39" s="607">
        <v>116</v>
      </c>
      <c r="O39" s="607">
        <v>3528</v>
      </c>
      <c r="P39" s="607">
        <v>1283</v>
      </c>
      <c r="Q39" s="607">
        <v>9420</v>
      </c>
      <c r="R39" s="607">
        <v>1844</v>
      </c>
      <c r="S39" s="607">
        <v>519</v>
      </c>
      <c r="T39" s="607">
        <v>5645</v>
      </c>
      <c r="U39" s="607">
        <v>879</v>
      </c>
      <c r="V39" s="607">
        <v>48</v>
      </c>
      <c r="W39" s="607">
        <v>6</v>
      </c>
      <c r="X39" s="607">
        <v>5742</v>
      </c>
      <c r="Y39" s="607">
        <v>729</v>
      </c>
      <c r="Z39" s="607">
        <v>148</v>
      </c>
      <c r="AA39" s="607">
        <v>544</v>
      </c>
      <c r="AC39" s="608"/>
      <c r="AD39" s="608"/>
    </row>
    <row r="40" spans="1:30" s="5" customFormat="1" ht="14.1" customHeight="1" x14ac:dyDescent="0.25">
      <c r="A40" s="744" t="s">
        <v>84</v>
      </c>
      <c r="B40" s="581" t="s">
        <v>602</v>
      </c>
      <c r="C40" s="607">
        <f t="shared" si="1"/>
        <v>194818</v>
      </c>
      <c r="D40" s="607">
        <f t="shared" si="3"/>
        <v>193857</v>
      </c>
      <c r="E40" s="607">
        <v>652</v>
      </c>
      <c r="F40" s="607">
        <v>336</v>
      </c>
      <c r="G40" s="607">
        <v>9882</v>
      </c>
      <c r="H40" s="607">
        <v>2674</v>
      </c>
      <c r="I40" s="607">
        <v>44620</v>
      </c>
      <c r="J40" s="607">
        <v>14337</v>
      </c>
      <c r="K40" s="607">
        <v>11505</v>
      </c>
      <c r="L40" s="607">
        <v>1723</v>
      </c>
      <c r="M40" s="607">
        <v>7592</v>
      </c>
      <c r="N40" s="607">
        <v>538</v>
      </c>
      <c r="O40" s="607">
        <v>12520</v>
      </c>
      <c r="P40" s="607">
        <v>5178</v>
      </c>
      <c r="Q40" s="607">
        <v>37236</v>
      </c>
      <c r="R40" s="607">
        <v>8402</v>
      </c>
      <c r="S40" s="607">
        <v>752</v>
      </c>
      <c r="T40" s="607">
        <v>17464</v>
      </c>
      <c r="U40" s="607">
        <v>2465</v>
      </c>
      <c r="V40" s="607">
        <v>197</v>
      </c>
      <c r="W40" s="607">
        <v>37</v>
      </c>
      <c r="X40" s="607">
        <v>14184</v>
      </c>
      <c r="Y40" s="607">
        <v>1259</v>
      </c>
      <c r="Z40" s="607">
        <v>304</v>
      </c>
      <c r="AA40" s="607">
        <v>961</v>
      </c>
      <c r="AC40" s="608"/>
      <c r="AD40" s="608"/>
    </row>
    <row r="41" spans="1:30" s="5" customFormat="1" ht="14.1" customHeight="1" x14ac:dyDescent="0.25">
      <c r="A41" s="744"/>
      <c r="B41" s="581" t="s">
        <v>603</v>
      </c>
      <c r="C41" s="607">
        <f t="shared" si="1"/>
        <v>95585</v>
      </c>
      <c r="D41" s="607">
        <f t="shared" si="3"/>
        <v>95504</v>
      </c>
      <c r="E41" s="607">
        <v>507</v>
      </c>
      <c r="F41" s="607">
        <v>253</v>
      </c>
      <c r="G41" s="607">
        <v>6083</v>
      </c>
      <c r="H41" s="607">
        <v>1550</v>
      </c>
      <c r="I41" s="607">
        <v>21586</v>
      </c>
      <c r="J41" s="607">
        <v>7937</v>
      </c>
      <c r="K41" s="607">
        <v>5676</v>
      </c>
      <c r="L41" s="607">
        <v>975</v>
      </c>
      <c r="M41" s="607">
        <v>4245</v>
      </c>
      <c r="N41" s="607">
        <v>356</v>
      </c>
      <c r="O41" s="607">
        <v>6160</v>
      </c>
      <c r="P41" s="607">
        <v>2862</v>
      </c>
      <c r="Q41" s="607">
        <v>18517</v>
      </c>
      <c r="R41" s="607">
        <v>4926</v>
      </c>
      <c r="S41" s="607">
        <v>186</v>
      </c>
      <c r="T41" s="607">
        <v>7553</v>
      </c>
      <c r="U41" s="607">
        <v>1248</v>
      </c>
      <c r="V41" s="607">
        <v>119</v>
      </c>
      <c r="W41" s="607">
        <v>24</v>
      </c>
      <c r="X41" s="607">
        <v>4374</v>
      </c>
      <c r="Y41" s="607">
        <v>316</v>
      </c>
      <c r="Z41" s="607">
        <v>51</v>
      </c>
      <c r="AA41" s="607">
        <v>81</v>
      </c>
      <c r="AC41" s="608"/>
      <c r="AD41" s="608"/>
    </row>
    <row r="42" spans="1:30" s="5" customFormat="1" ht="14.1" customHeight="1" x14ac:dyDescent="0.25">
      <c r="A42" s="744"/>
      <c r="B42" s="581" t="s">
        <v>604</v>
      </c>
      <c r="C42" s="607">
        <f t="shared" si="1"/>
        <v>99233</v>
      </c>
      <c r="D42" s="607">
        <f t="shared" si="3"/>
        <v>98353</v>
      </c>
      <c r="E42" s="607">
        <v>145</v>
      </c>
      <c r="F42" s="607">
        <v>83</v>
      </c>
      <c r="G42" s="607">
        <v>3799</v>
      </c>
      <c r="H42" s="607">
        <v>1124</v>
      </c>
      <c r="I42" s="607">
        <v>23034</v>
      </c>
      <c r="J42" s="607">
        <v>6400</v>
      </c>
      <c r="K42" s="607">
        <v>5829</v>
      </c>
      <c r="L42" s="607">
        <v>748</v>
      </c>
      <c r="M42" s="607">
        <v>3347</v>
      </c>
      <c r="N42" s="607">
        <v>182</v>
      </c>
      <c r="O42" s="607">
        <v>6360</v>
      </c>
      <c r="P42" s="607">
        <v>2316</v>
      </c>
      <c r="Q42" s="607">
        <v>18719</v>
      </c>
      <c r="R42" s="607">
        <v>3476</v>
      </c>
      <c r="S42" s="607">
        <v>566</v>
      </c>
      <c r="T42" s="607">
        <v>9911</v>
      </c>
      <c r="U42" s="607">
        <v>1217</v>
      </c>
      <c r="V42" s="607">
        <v>78</v>
      </c>
      <c r="W42" s="607">
        <v>13</v>
      </c>
      <c r="X42" s="607">
        <v>9810</v>
      </c>
      <c r="Y42" s="607">
        <v>943</v>
      </c>
      <c r="Z42" s="607">
        <v>253</v>
      </c>
      <c r="AA42" s="607">
        <v>880</v>
      </c>
      <c r="AC42" s="608"/>
      <c r="AD42" s="608"/>
    </row>
    <row r="43" spans="1:30" s="5" customFormat="1" ht="14.1" customHeight="1" x14ac:dyDescent="0.25">
      <c r="A43" s="711" t="s">
        <v>85</v>
      </c>
      <c r="B43" s="581" t="s">
        <v>602</v>
      </c>
      <c r="C43" s="607">
        <f t="shared" si="1"/>
        <v>43576</v>
      </c>
      <c r="D43" s="609">
        <f t="shared" si="3"/>
        <v>42682</v>
      </c>
      <c r="E43" s="607">
        <v>60</v>
      </c>
      <c r="F43" s="607">
        <v>37</v>
      </c>
      <c r="G43" s="607">
        <v>1177</v>
      </c>
      <c r="H43" s="607">
        <v>425</v>
      </c>
      <c r="I43" s="607">
        <v>7830</v>
      </c>
      <c r="J43" s="607">
        <v>2955</v>
      </c>
      <c r="K43" s="607">
        <v>2176</v>
      </c>
      <c r="L43" s="607">
        <v>336</v>
      </c>
      <c r="M43" s="607">
        <v>1116</v>
      </c>
      <c r="N43" s="607">
        <v>60</v>
      </c>
      <c r="O43" s="607">
        <v>2294</v>
      </c>
      <c r="P43" s="607">
        <v>963</v>
      </c>
      <c r="Q43" s="607">
        <v>9927</v>
      </c>
      <c r="R43" s="607">
        <v>2150</v>
      </c>
      <c r="S43" s="607">
        <v>170</v>
      </c>
      <c r="T43" s="607">
        <v>5026</v>
      </c>
      <c r="U43" s="607">
        <v>466</v>
      </c>
      <c r="V43" s="607">
        <v>45</v>
      </c>
      <c r="W43" s="607">
        <v>1</v>
      </c>
      <c r="X43" s="607">
        <v>4815</v>
      </c>
      <c r="Y43" s="607">
        <v>447</v>
      </c>
      <c r="Z43" s="607">
        <v>206</v>
      </c>
      <c r="AA43" s="607">
        <v>894</v>
      </c>
      <c r="AC43" s="608"/>
      <c r="AD43" s="608"/>
    </row>
    <row r="44" spans="1:30" s="5" customFormat="1" ht="14.1" customHeight="1" x14ac:dyDescent="0.25">
      <c r="A44" s="711"/>
      <c r="B44" s="581" t="s">
        <v>603</v>
      </c>
      <c r="C44" s="607">
        <f t="shared" si="1"/>
        <v>23204</v>
      </c>
      <c r="D44" s="609">
        <f t="shared" si="3"/>
        <v>23128</v>
      </c>
      <c r="E44" s="607">
        <v>44</v>
      </c>
      <c r="F44" s="607">
        <v>29</v>
      </c>
      <c r="G44" s="607">
        <v>758</v>
      </c>
      <c r="H44" s="607">
        <v>264</v>
      </c>
      <c r="I44" s="607">
        <v>3935</v>
      </c>
      <c r="J44" s="607">
        <v>1634</v>
      </c>
      <c r="K44" s="607">
        <v>1245</v>
      </c>
      <c r="L44" s="607">
        <v>190</v>
      </c>
      <c r="M44" s="607">
        <v>700</v>
      </c>
      <c r="N44" s="607">
        <v>44</v>
      </c>
      <c r="O44" s="607">
        <v>1286</v>
      </c>
      <c r="P44" s="607">
        <v>545</v>
      </c>
      <c r="Q44" s="607">
        <v>5866</v>
      </c>
      <c r="R44" s="607">
        <v>1361</v>
      </c>
      <c r="S44" s="607">
        <v>49</v>
      </c>
      <c r="T44" s="607">
        <v>2635</v>
      </c>
      <c r="U44" s="607">
        <v>260</v>
      </c>
      <c r="V44" s="607">
        <v>28</v>
      </c>
      <c r="W44" s="607">
        <v>1</v>
      </c>
      <c r="X44" s="607">
        <v>2047</v>
      </c>
      <c r="Y44" s="607">
        <v>140</v>
      </c>
      <c r="Z44" s="607">
        <v>67</v>
      </c>
      <c r="AA44" s="607">
        <v>76</v>
      </c>
      <c r="AC44" s="608"/>
      <c r="AD44" s="608"/>
    </row>
    <row r="45" spans="1:30" s="5" customFormat="1" ht="14.1" customHeight="1" x14ac:dyDescent="0.25">
      <c r="A45" s="711"/>
      <c r="B45" s="581" t="s">
        <v>604</v>
      </c>
      <c r="C45" s="607">
        <f t="shared" si="1"/>
        <v>20372</v>
      </c>
      <c r="D45" s="609">
        <f t="shared" si="3"/>
        <v>19554</v>
      </c>
      <c r="E45" s="607">
        <v>16</v>
      </c>
      <c r="F45" s="607">
        <v>8</v>
      </c>
      <c r="G45" s="607">
        <v>419</v>
      </c>
      <c r="H45" s="607">
        <v>161</v>
      </c>
      <c r="I45" s="607">
        <v>3895</v>
      </c>
      <c r="J45" s="607">
        <v>1321</v>
      </c>
      <c r="K45" s="607">
        <v>931</v>
      </c>
      <c r="L45" s="607">
        <v>146</v>
      </c>
      <c r="M45" s="607">
        <v>416</v>
      </c>
      <c r="N45" s="607">
        <v>16</v>
      </c>
      <c r="O45" s="607">
        <v>1008</v>
      </c>
      <c r="P45" s="607">
        <v>418</v>
      </c>
      <c r="Q45" s="607">
        <v>4061</v>
      </c>
      <c r="R45" s="607">
        <v>789</v>
      </c>
      <c r="S45" s="607">
        <v>121</v>
      </c>
      <c r="T45" s="607">
        <v>2391</v>
      </c>
      <c r="U45" s="607">
        <v>206</v>
      </c>
      <c r="V45" s="607">
        <v>17</v>
      </c>
      <c r="W45" s="607">
        <v>0</v>
      </c>
      <c r="X45" s="607">
        <v>2768</v>
      </c>
      <c r="Y45" s="607">
        <v>307</v>
      </c>
      <c r="Z45" s="607">
        <v>139</v>
      </c>
      <c r="AA45" s="607">
        <v>818</v>
      </c>
      <c r="AC45" s="608"/>
      <c r="AD45" s="608"/>
    </row>
    <row r="46" spans="1:30" s="5" customFormat="1" ht="14.1" customHeight="1" x14ac:dyDescent="0.25">
      <c r="A46" s="744" t="s">
        <v>86</v>
      </c>
      <c r="B46" s="581" t="s">
        <v>602</v>
      </c>
      <c r="C46" s="607">
        <f t="shared" si="1"/>
        <v>59835</v>
      </c>
      <c r="D46" s="607">
        <f t="shared" si="3"/>
        <v>58835</v>
      </c>
      <c r="E46" s="607">
        <v>77</v>
      </c>
      <c r="F46" s="607">
        <v>36</v>
      </c>
      <c r="G46" s="607">
        <v>1517</v>
      </c>
      <c r="H46" s="607">
        <v>576</v>
      </c>
      <c r="I46" s="607">
        <v>10828</v>
      </c>
      <c r="J46" s="607">
        <v>4690</v>
      </c>
      <c r="K46" s="607">
        <v>2840</v>
      </c>
      <c r="L46" s="607">
        <v>479</v>
      </c>
      <c r="M46" s="607">
        <v>1791</v>
      </c>
      <c r="N46" s="607">
        <v>146</v>
      </c>
      <c r="O46" s="607">
        <v>3835</v>
      </c>
      <c r="P46" s="607">
        <v>1550</v>
      </c>
      <c r="Q46" s="607">
        <v>12630</v>
      </c>
      <c r="R46" s="607">
        <v>3260</v>
      </c>
      <c r="S46" s="607">
        <v>240</v>
      </c>
      <c r="T46" s="607">
        <v>7385</v>
      </c>
      <c r="U46" s="607">
        <v>812</v>
      </c>
      <c r="V46" s="607">
        <v>35</v>
      </c>
      <c r="W46" s="607">
        <v>8</v>
      </c>
      <c r="X46" s="607">
        <v>5405</v>
      </c>
      <c r="Y46" s="607">
        <v>531</v>
      </c>
      <c r="Z46" s="607">
        <v>164</v>
      </c>
      <c r="AA46" s="607">
        <v>1000</v>
      </c>
      <c r="AC46" s="608"/>
      <c r="AD46" s="608"/>
    </row>
    <row r="47" spans="1:30" s="5" customFormat="1" ht="14.1" customHeight="1" x14ac:dyDescent="0.25">
      <c r="A47" s="744"/>
      <c r="B47" s="581" t="s">
        <v>603</v>
      </c>
      <c r="C47" s="607">
        <f t="shared" si="1"/>
        <v>30996</v>
      </c>
      <c r="D47" s="607">
        <f t="shared" si="3"/>
        <v>30903</v>
      </c>
      <c r="E47" s="607">
        <v>58</v>
      </c>
      <c r="F47" s="607">
        <v>26</v>
      </c>
      <c r="G47" s="607">
        <v>974</v>
      </c>
      <c r="H47" s="607">
        <v>350</v>
      </c>
      <c r="I47" s="607">
        <v>5320</v>
      </c>
      <c r="J47" s="607">
        <v>2564</v>
      </c>
      <c r="K47" s="607">
        <v>1528</v>
      </c>
      <c r="L47" s="607">
        <v>273</v>
      </c>
      <c r="M47" s="607">
        <v>1079</v>
      </c>
      <c r="N47" s="607">
        <v>99</v>
      </c>
      <c r="O47" s="607">
        <v>1975</v>
      </c>
      <c r="P47" s="607">
        <v>847</v>
      </c>
      <c r="Q47" s="607">
        <v>7135</v>
      </c>
      <c r="R47" s="607">
        <v>1908</v>
      </c>
      <c r="S47" s="607">
        <v>35</v>
      </c>
      <c r="T47" s="607">
        <v>3904</v>
      </c>
      <c r="U47" s="607">
        <v>406</v>
      </c>
      <c r="V47" s="607">
        <v>19</v>
      </c>
      <c r="W47" s="607">
        <v>5</v>
      </c>
      <c r="X47" s="607">
        <v>2174</v>
      </c>
      <c r="Y47" s="607">
        <v>160</v>
      </c>
      <c r="Z47" s="607">
        <v>64</v>
      </c>
      <c r="AA47" s="607">
        <v>93</v>
      </c>
      <c r="AC47" s="608"/>
      <c r="AD47" s="608"/>
    </row>
    <row r="48" spans="1:30" s="5" customFormat="1" ht="14.1" customHeight="1" x14ac:dyDescent="0.25">
      <c r="A48" s="744"/>
      <c r="B48" s="581" t="s">
        <v>604</v>
      </c>
      <c r="C48" s="607">
        <f t="shared" si="1"/>
        <v>28839</v>
      </c>
      <c r="D48" s="607">
        <f t="shared" si="3"/>
        <v>27932</v>
      </c>
      <c r="E48" s="607">
        <v>19</v>
      </c>
      <c r="F48" s="607">
        <v>10</v>
      </c>
      <c r="G48" s="607">
        <v>543</v>
      </c>
      <c r="H48" s="607">
        <v>226</v>
      </c>
      <c r="I48" s="607">
        <v>5508</v>
      </c>
      <c r="J48" s="607">
        <v>2126</v>
      </c>
      <c r="K48" s="607">
        <v>1312</v>
      </c>
      <c r="L48" s="607">
        <v>206</v>
      </c>
      <c r="M48" s="607">
        <v>712</v>
      </c>
      <c r="N48" s="607">
        <v>47</v>
      </c>
      <c r="O48" s="607">
        <v>1860</v>
      </c>
      <c r="P48" s="607">
        <v>703</v>
      </c>
      <c r="Q48" s="607">
        <v>5495</v>
      </c>
      <c r="R48" s="607">
        <v>1352</v>
      </c>
      <c r="S48" s="607">
        <v>205</v>
      </c>
      <c r="T48" s="607">
        <v>3481</v>
      </c>
      <c r="U48" s="607">
        <v>406</v>
      </c>
      <c r="V48" s="607">
        <v>16</v>
      </c>
      <c r="W48" s="607">
        <v>3</v>
      </c>
      <c r="X48" s="607">
        <v>3231</v>
      </c>
      <c r="Y48" s="607">
        <v>371</v>
      </c>
      <c r="Z48" s="607">
        <v>100</v>
      </c>
      <c r="AA48" s="607">
        <v>907</v>
      </c>
      <c r="AC48" s="608"/>
      <c r="AD48" s="608"/>
    </row>
    <row r="49" spans="1:30" s="5" customFormat="1" ht="14.1" customHeight="1" x14ac:dyDescent="0.25">
      <c r="A49" s="711" t="s">
        <v>87</v>
      </c>
      <c r="B49" s="610" t="s">
        <v>643</v>
      </c>
      <c r="C49" s="607">
        <f t="shared" si="1"/>
        <v>10430</v>
      </c>
      <c r="D49" s="607">
        <f t="shared" si="3"/>
        <v>10363</v>
      </c>
      <c r="E49" s="607">
        <v>5</v>
      </c>
      <c r="F49" s="607">
        <v>10</v>
      </c>
      <c r="G49" s="607">
        <v>120</v>
      </c>
      <c r="H49" s="607">
        <v>94</v>
      </c>
      <c r="I49" s="607">
        <v>1023</v>
      </c>
      <c r="J49" s="607">
        <v>614</v>
      </c>
      <c r="K49" s="607">
        <v>265</v>
      </c>
      <c r="L49" s="607">
        <v>102</v>
      </c>
      <c r="M49" s="607">
        <v>273</v>
      </c>
      <c r="N49" s="607">
        <v>33</v>
      </c>
      <c r="O49" s="607">
        <v>714</v>
      </c>
      <c r="P49" s="607">
        <v>424</v>
      </c>
      <c r="Q49" s="607">
        <v>1769</v>
      </c>
      <c r="R49" s="607">
        <v>875</v>
      </c>
      <c r="S49" s="607">
        <v>134</v>
      </c>
      <c r="T49" s="607">
        <v>2033</v>
      </c>
      <c r="U49" s="607">
        <v>406</v>
      </c>
      <c r="V49" s="607">
        <v>6</v>
      </c>
      <c r="W49" s="607">
        <v>2</v>
      </c>
      <c r="X49" s="607">
        <v>1296</v>
      </c>
      <c r="Y49" s="607">
        <v>161</v>
      </c>
      <c r="Z49" s="607">
        <v>4</v>
      </c>
      <c r="AA49" s="607">
        <v>67</v>
      </c>
      <c r="AC49" s="608"/>
      <c r="AD49" s="608"/>
    </row>
    <row r="50" spans="1:30" s="5" customFormat="1" ht="14.1" customHeight="1" x14ac:dyDescent="0.25">
      <c r="A50" s="711"/>
      <c r="B50" s="581" t="s">
        <v>603</v>
      </c>
      <c r="C50" s="607">
        <f t="shared" si="1"/>
        <v>5651</v>
      </c>
      <c r="D50" s="607">
        <f t="shared" si="3"/>
        <v>5644</v>
      </c>
      <c r="E50" s="607">
        <v>4</v>
      </c>
      <c r="F50" s="607">
        <v>6</v>
      </c>
      <c r="G50" s="607">
        <v>72</v>
      </c>
      <c r="H50" s="607">
        <v>54</v>
      </c>
      <c r="I50" s="607">
        <v>472</v>
      </c>
      <c r="J50" s="607">
        <v>314</v>
      </c>
      <c r="K50" s="607">
        <v>163</v>
      </c>
      <c r="L50" s="607">
        <v>57</v>
      </c>
      <c r="M50" s="607">
        <v>141</v>
      </c>
      <c r="N50" s="607">
        <v>26</v>
      </c>
      <c r="O50" s="607">
        <v>475</v>
      </c>
      <c r="P50" s="607">
        <v>258</v>
      </c>
      <c r="Q50" s="607">
        <v>1053</v>
      </c>
      <c r="R50" s="607">
        <v>542</v>
      </c>
      <c r="S50" s="607">
        <v>27</v>
      </c>
      <c r="T50" s="607">
        <v>1099</v>
      </c>
      <c r="U50" s="607">
        <v>259</v>
      </c>
      <c r="V50" s="607">
        <v>4</v>
      </c>
      <c r="W50" s="607">
        <v>1</v>
      </c>
      <c r="X50" s="607">
        <v>532</v>
      </c>
      <c r="Y50" s="607">
        <v>82</v>
      </c>
      <c r="Z50" s="607">
        <v>3</v>
      </c>
      <c r="AA50" s="607">
        <v>7</v>
      </c>
      <c r="AC50" s="608"/>
      <c r="AD50" s="608"/>
    </row>
    <row r="51" spans="1:30" s="5" customFormat="1" ht="14.1" customHeight="1" thickBot="1" x14ac:dyDescent="0.3">
      <c r="A51" s="713"/>
      <c r="B51" s="604" t="s">
        <v>604</v>
      </c>
      <c r="C51" s="611">
        <f t="shared" si="1"/>
        <v>4779</v>
      </c>
      <c r="D51" s="612">
        <f>SUM(E51:Z51)</f>
        <v>4719</v>
      </c>
      <c r="E51" s="612">
        <v>1</v>
      </c>
      <c r="F51" s="612">
        <v>4</v>
      </c>
      <c r="G51" s="612">
        <v>48</v>
      </c>
      <c r="H51" s="612">
        <v>40</v>
      </c>
      <c r="I51" s="612">
        <v>551</v>
      </c>
      <c r="J51" s="612">
        <v>300</v>
      </c>
      <c r="K51" s="612">
        <v>102</v>
      </c>
      <c r="L51" s="612">
        <v>45</v>
      </c>
      <c r="M51" s="612">
        <v>132</v>
      </c>
      <c r="N51" s="612">
        <v>7</v>
      </c>
      <c r="O51" s="612">
        <v>239</v>
      </c>
      <c r="P51" s="612">
        <v>166</v>
      </c>
      <c r="Q51" s="612">
        <v>716</v>
      </c>
      <c r="R51" s="612">
        <v>333</v>
      </c>
      <c r="S51" s="612">
        <v>107</v>
      </c>
      <c r="T51" s="612">
        <v>934</v>
      </c>
      <c r="U51" s="612">
        <v>147</v>
      </c>
      <c r="V51" s="612">
        <v>2</v>
      </c>
      <c r="W51" s="612">
        <v>1</v>
      </c>
      <c r="X51" s="612">
        <v>764</v>
      </c>
      <c r="Y51" s="612">
        <v>79</v>
      </c>
      <c r="Z51" s="612">
        <v>1</v>
      </c>
      <c r="AA51" s="612">
        <v>60</v>
      </c>
      <c r="AC51" s="608"/>
      <c r="AD51" s="608"/>
    </row>
    <row r="52" spans="1:30" s="32" customFormat="1" ht="14.1" customHeight="1" x14ac:dyDescent="0.25">
      <c r="A52" s="613" t="s">
        <v>644</v>
      </c>
      <c r="B52" s="542"/>
      <c r="C52" s="595"/>
      <c r="D52" s="595"/>
      <c r="E52" s="595"/>
      <c r="F52" s="595"/>
      <c r="G52" s="595"/>
      <c r="H52" s="595"/>
      <c r="I52" s="595"/>
      <c r="J52" s="595"/>
      <c r="K52" s="595"/>
      <c r="L52" s="595"/>
      <c r="M52" s="595"/>
      <c r="N52" s="595" t="s">
        <v>22</v>
      </c>
      <c r="O52" s="595"/>
      <c r="P52" s="595"/>
      <c r="Q52" s="542"/>
      <c r="R52" s="595"/>
      <c r="S52" s="595"/>
      <c r="T52" s="595"/>
      <c r="U52" s="595"/>
      <c r="V52" s="595"/>
      <c r="W52" s="595"/>
      <c r="X52" s="595"/>
      <c r="Y52" s="595"/>
      <c r="Z52" s="595"/>
      <c r="AA52" s="595"/>
    </row>
    <row r="53" spans="1:30" s="32" customFormat="1" ht="21.95" customHeight="1" x14ac:dyDescent="0.25">
      <c r="A53" s="540"/>
      <c r="B53" s="542"/>
      <c r="C53" s="595"/>
      <c r="D53" s="595"/>
      <c r="E53" s="595"/>
      <c r="F53" s="595"/>
      <c r="G53" s="595"/>
      <c r="H53" s="595"/>
      <c r="I53" s="595"/>
      <c r="J53" s="595"/>
      <c r="K53" s="595"/>
      <c r="L53" s="595"/>
      <c r="M53" s="595"/>
      <c r="N53" s="595"/>
      <c r="O53" s="595"/>
      <c r="P53" s="595"/>
      <c r="Q53" s="542"/>
      <c r="R53" s="595"/>
      <c r="S53" s="595"/>
      <c r="T53" s="595"/>
      <c r="U53" s="595"/>
      <c r="V53" s="595"/>
      <c r="W53" s="595"/>
      <c r="X53" s="595"/>
      <c r="Y53" s="595"/>
      <c r="Z53" s="595"/>
      <c r="AA53" s="595"/>
    </row>
    <row r="54" spans="1:30" s="32" customFormat="1" ht="21.95" customHeight="1" x14ac:dyDescent="0.25">
      <c r="A54" s="542"/>
      <c r="B54" s="542"/>
      <c r="C54" s="595"/>
      <c r="D54" s="595"/>
      <c r="E54" s="595"/>
      <c r="F54" s="595"/>
      <c r="G54" s="595"/>
      <c r="H54" s="595"/>
      <c r="I54" s="595"/>
      <c r="J54" s="595"/>
      <c r="K54" s="595"/>
      <c r="L54" s="595"/>
      <c r="M54" s="595"/>
      <c r="N54" s="595"/>
      <c r="O54" s="595"/>
      <c r="P54" s="595"/>
      <c r="Q54" s="542"/>
      <c r="R54" s="595"/>
      <c r="S54" s="595"/>
      <c r="T54" s="595"/>
      <c r="U54" s="595"/>
      <c r="V54" s="595"/>
      <c r="W54" s="595"/>
      <c r="X54" s="595"/>
      <c r="Y54" s="595"/>
      <c r="Z54" s="595"/>
      <c r="AA54" s="595"/>
    </row>
    <row r="55" spans="1:30" s="32" customFormat="1" ht="21.95" customHeight="1" x14ac:dyDescent="0.25">
      <c r="A55" s="542"/>
      <c r="B55" s="542"/>
      <c r="C55" s="595"/>
      <c r="D55" s="595"/>
      <c r="E55" s="595"/>
      <c r="F55" s="595"/>
      <c r="G55" s="595"/>
      <c r="H55" s="595"/>
      <c r="I55" s="595"/>
      <c r="J55" s="595"/>
      <c r="K55" s="595"/>
      <c r="L55" s="595"/>
      <c r="M55" s="595"/>
      <c r="N55" s="595"/>
      <c r="O55" s="595"/>
      <c r="P55" s="595"/>
      <c r="Q55" s="595"/>
      <c r="R55" s="595"/>
      <c r="S55" s="595"/>
      <c r="T55" s="595"/>
      <c r="U55" s="595"/>
      <c r="V55" s="595"/>
      <c r="W55" s="595"/>
      <c r="X55" s="595"/>
      <c r="Y55" s="595"/>
      <c r="Z55" s="595"/>
      <c r="AA55" s="595"/>
    </row>
    <row r="56" spans="1:30" s="32" customFormat="1" ht="21.95" customHeight="1" x14ac:dyDescent="0.25">
      <c r="A56" s="542"/>
      <c r="B56" s="542"/>
      <c r="C56" s="595"/>
      <c r="D56" s="595"/>
      <c r="E56" s="595"/>
      <c r="F56" s="595"/>
      <c r="G56" s="595"/>
      <c r="H56" s="595"/>
      <c r="I56" s="595"/>
      <c r="J56" s="595"/>
      <c r="K56" s="595"/>
      <c r="L56" s="595"/>
      <c r="M56" s="595"/>
      <c r="N56" s="595"/>
      <c r="O56" s="595"/>
      <c r="P56" s="595"/>
      <c r="Q56" s="595"/>
      <c r="R56" s="595"/>
      <c r="S56" s="595"/>
      <c r="T56" s="595"/>
      <c r="U56" s="595"/>
      <c r="V56" s="595"/>
      <c r="W56" s="595"/>
      <c r="X56" s="595"/>
      <c r="Y56" s="595"/>
      <c r="Z56" s="595"/>
      <c r="AA56" s="595"/>
    </row>
    <row r="57" spans="1:30" s="32" customFormat="1" ht="21.95" customHeight="1" x14ac:dyDescent="0.25">
      <c r="A57" s="542"/>
      <c r="B57" s="542"/>
      <c r="C57" s="595"/>
      <c r="D57" s="595"/>
      <c r="E57" s="595"/>
      <c r="F57" s="595"/>
      <c r="G57" s="595"/>
      <c r="H57" s="595"/>
      <c r="I57" s="595"/>
      <c r="J57" s="595"/>
      <c r="K57" s="595"/>
      <c r="L57" s="595"/>
      <c r="M57" s="595"/>
      <c r="N57" s="595"/>
      <c r="O57" s="595"/>
      <c r="P57" s="595"/>
      <c r="Q57" s="595"/>
      <c r="R57" s="595"/>
      <c r="S57" s="595"/>
      <c r="T57" s="595"/>
      <c r="U57" s="595"/>
      <c r="V57" s="595"/>
      <c r="W57" s="595"/>
      <c r="X57" s="595"/>
      <c r="Y57" s="595"/>
      <c r="Z57" s="595"/>
      <c r="AA57" s="595"/>
    </row>
    <row r="58" spans="1:30" s="32" customFormat="1" ht="21.95" customHeight="1" x14ac:dyDescent="0.25">
      <c r="A58" s="542"/>
      <c r="B58" s="542"/>
      <c r="C58" s="595"/>
      <c r="D58" s="595"/>
      <c r="E58" s="595"/>
      <c r="F58" s="595"/>
      <c r="G58" s="595"/>
      <c r="H58" s="595"/>
      <c r="I58" s="595"/>
      <c r="J58" s="595"/>
      <c r="K58" s="595"/>
      <c r="L58" s="595"/>
      <c r="M58" s="595"/>
      <c r="N58" s="595"/>
      <c r="O58" s="595"/>
      <c r="P58" s="595"/>
      <c r="Q58" s="595"/>
      <c r="R58" s="595"/>
      <c r="S58" s="595"/>
      <c r="T58" s="595"/>
      <c r="U58" s="595"/>
      <c r="V58" s="595"/>
      <c r="W58" s="595"/>
      <c r="X58" s="595"/>
      <c r="Y58" s="595"/>
      <c r="Z58" s="595"/>
      <c r="AA58" s="595"/>
    </row>
    <row r="59" spans="1:30" s="32" customFormat="1" ht="21.95" customHeight="1" x14ac:dyDescent="0.25">
      <c r="A59" s="542"/>
      <c r="B59" s="542"/>
      <c r="C59" s="595"/>
      <c r="D59" s="595"/>
      <c r="E59" s="595"/>
      <c r="F59" s="595"/>
      <c r="G59" s="595"/>
      <c r="H59" s="595"/>
      <c r="I59" s="595"/>
      <c r="J59" s="595"/>
      <c r="K59" s="595"/>
      <c r="L59" s="595"/>
      <c r="M59" s="595"/>
      <c r="N59" s="595"/>
      <c r="O59" s="595"/>
      <c r="P59" s="595"/>
      <c r="Q59" s="542"/>
      <c r="R59" s="595"/>
      <c r="S59" s="595"/>
      <c r="T59" s="595"/>
      <c r="U59" s="595"/>
      <c r="V59" s="595"/>
      <c r="W59" s="595"/>
      <c r="X59" s="595"/>
      <c r="Y59" s="595"/>
      <c r="Z59" s="595"/>
      <c r="AA59" s="595"/>
    </row>
  </sheetData>
  <mergeCells count="36">
    <mergeCell ref="A2:M2"/>
    <mergeCell ref="N2:AA2"/>
    <mergeCell ref="D4:M4"/>
    <mergeCell ref="N4:Z4"/>
    <mergeCell ref="E5:H5"/>
    <mergeCell ref="I5:J6"/>
    <mergeCell ref="K5:L5"/>
    <mergeCell ref="O5:S5"/>
    <mergeCell ref="T5:U6"/>
    <mergeCell ref="V5:W6"/>
    <mergeCell ref="A19:A21"/>
    <mergeCell ref="X5:Y6"/>
    <mergeCell ref="Z5:Z7"/>
    <mergeCell ref="AA5:AA7"/>
    <mergeCell ref="E6:F6"/>
    <mergeCell ref="G6:H6"/>
    <mergeCell ref="K6:L6"/>
    <mergeCell ref="M6:M7"/>
    <mergeCell ref="N6:N7"/>
    <mergeCell ref="O6:P6"/>
    <mergeCell ref="Q6:S6"/>
    <mergeCell ref="S7:S9"/>
    <mergeCell ref="A8:A9"/>
    <mergeCell ref="A10:A12"/>
    <mergeCell ref="A13:A15"/>
    <mergeCell ref="A16:A18"/>
    <mergeCell ref="A40:A42"/>
    <mergeCell ref="A43:A45"/>
    <mergeCell ref="A46:A48"/>
    <mergeCell ref="A49:A51"/>
    <mergeCell ref="A22:A24"/>
    <mergeCell ref="A25:A27"/>
    <mergeCell ref="A28:A30"/>
    <mergeCell ref="A31:A33"/>
    <mergeCell ref="A34:A36"/>
    <mergeCell ref="A37:A39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FAA6-D03E-4454-9B11-FDD431B10C35}">
  <dimension ref="A1:EP49"/>
  <sheetViews>
    <sheetView showGridLines="0" view="pageBreakPreview" zoomScaleNormal="120" zoomScaleSheetLayoutView="100" workbookViewId="0">
      <pane xSplit="1" ySplit="5" topLeftCell="B21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12.95" customHeight="1" x14ac:dyDescent="0.25"/>
  <cols>
    <col min="1" max="1" width="20.625" style="3" customWidth="1"/>
    <col min="2" max="7" width="10.625" style="1" customWidth="1"/>
    <col min="8" max="8" width="9.625" style="1" customWidth="1"/>
    <col min="9" max="10" width="10.125" style="1" customWidth="1"/>
    <col min="11" max="11" width="9.625" style="1" customWidth="1"/>
    <col min="12" max="13" width="10.125" style="1" customWidth="1"/>
    <col min="14" max="14" width="9.625" style="1" customWidth="1"/>
    <col min="15" max="15" width="10.125" style="1" customWidth="1"/>
    <col min="16" max="16" width="10.125" style="4" customWidth="1"/>
    <col min="17" max="16384" width="10.625" style="2"/>
  </cols>
  <sheetData>
    <row r="1" spans="1:146" s="10" customFormat="1" ht="18" customHeight="1" x14ac:dyDescent="0.25">
      <c r="A1" s="2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 t="s">
        <v>0</v>
      </c>
    </row>
    <row r="2" spans="1:146" s="19" customFormat="1" ht="24.95" customHeight="1" x14ac:dyDescent="0.25">
      <c r="A2" s="666" t="s">
        <v>645</v>
      </c>
      <c r="B2" s="666"/>
      <c r="C2" s="666"/>
      <c r="D2" s="666"/>
      <c r="E2" s="666"/>
      <c r="F2" s="666"/>
      <c r="G2" s="666"/>
      <c r="H2" s="666" t="s">
        <v>646</v>
      </c>
      <c r="I2" s="666"/>
      <c r="J2" s="666"/>
      <c r="K2" s="666"/>
      <c r="L2" s="666"/>
      <c r="M2" s="666"/>
      <c r="N2" s="666"/>
      <c r="O2" s="666"/>
      <c r="P2" s="666"/>
    </row>
    <row r="3" spans="1:146" s="13" customFormat="1" ht="15" customHeight="1" thickBot="1" x14ac:dyDescent="0.3">
      <c r="A3" s="352"/>
      <c r="B3" s="355"/>
      <c r="C3" s="355"/>
      <c r="D3" s="355"/>
      <c r="E3" s="355"/>
      <c r="F3" s="355"/>
      <c r="G3" s="390" t="s">
        <v>42</v>
      </c>
      <c r="H3" s="390"/>
      <c r="I3" s="355"/>
      <c r="J3" s="355"/>
      <c r="K3" s="355"/>
      <c r="L3" s="355"/>
      <c r="M3" s="355"/>
      <c r="N3" s="355"/>
      <c r="O3" s="355"/>
      <c r="P3" s="390" t="s">
        <v>2</v>
      </c>
    </row>
    <row r="4" spans="1:146" s="13" customFormat="1" ht="21.95" customHeight="1" x14ac:dyDescent="0.25">
      <c r="A4" s="57" t="s">
        <v>647</v>
      </c>
      <c r="B4" s="704" t="s">
        <v>648</v>
      </c>
      <c r="C4" s="705"/>
      <c r="D4" s="706"/>
      <c r="E4" s="776" t="s">
        <v>649</v>
      </c>
      <c r="F4" s="705"/>
      <c r="G4" s="706"/>
      <c r="H4" s="705" t="s">
        <v>650</v>
      </c>
      <c r="I4" s="705"/>
      <c r="J4" s="706"/>
      <c r="K4" s="777" t="s">
        <v>651</v>
      </c>
      <c r="L4" s="705"/>
      <c r="M4" s="706"/>
      <c r="N4" s="776" t="s">
        <v>652</v>
      </c>
      <c r="O4" s="705"/>
      <c r="P4" s="705"/>
    </row>
    <row r="5" spans="1:146" s="13" customFormat="1" ht="32.1" customHeight="1" thickBot="1" x14ac:dyDescent="0.3">
      <c r="A5" s="614" t="s">
        <v>653</v>
      </c>
      <c r="B5" s="368" t="s">
        <v>63</v>
      </c>
      <c r="C5" s="368" t="s">
        <v>27</v>
      </c>
      <c r="D5" s="368" t="s">
        <v>28</v>
      </c>
      <c r="E5" s="368" t="s">
        <v>63</v>
      </c>
      <c r="F5" s="368" t="s">
        <v>27</v>
      </c>
      <c r="G5" s="16" t="s">
        <v>28</v>
      </c>
      <c r="H5" s="367" t="s">
        <v>63</v>
      </c>
      <c r="I5" s="367" t="s">
        <v>27</v>
      </c>
      <c r="J5" s="368" t="s">
        <v>28</v>
      </c>
      <c r="K5" s="368" t="s">
        <v>63</v>
      </c>
      <c r="L5" s="368" t="s">
        <v>27</v>
      </c>
      <c r="M5" s="368" t="s">
        <v>28</v>
      </c>
      <c r="N5" s="368" t="s">
        <v>63</v>
      </c>
      <c r="O5" s="368" t="s">
        <v>27</v>
      </c>
      <c r="P5" s="615" t="s">
        <v>28</v>
      </c>
    </row>
    <row r="6" spans="1:146" s="13" customFormat="1" ht="60" customHeight="1" x14ac:dyDescent="0.25">
      <c r="A6" s="409" t="s">
        <v>654</v>
      </c>
      <c r="B6" s="404">
        <v>2013305</v>
      </c>
      <c r="C6" s="24">
        <v>1013618</v>
      </c>
      <c r="D6" s="24">
        <v>999687</v>
      </c>
      <c r="E6" s="24">
        <v>925862</v>
      </c>
      <c r="F6" s="24">
        <v>501504</v>
      </c>
      <c r="G6" s="24">
        <v>424358</v>
      </c>
      <c r="H6" s="24">
        <v>871428</v>
      </c>
      <c r="I6" s="24">
        <v>436165</v>
      </c>
      <c r="J6" s="24">
        <v>435263</v>
      </c>
      <c r="K6" s="24">
        <v>132297</v>
      </c>
      <c r="L6" s="24">
        <v>61222</v>
      </c>
      <c r="M6" s="24">
        <v>71075</v>
      </c>
      <c r="N6" s="24">
        <v>83718</v>
      </c>
      <c r="O6" s="24">
        <v>14727</v>
      </c>
      <c r="P6" s="24">
        <v>68991</v>
      </c>
    </row>
    <row r="7" spans="1:146" s="13" customFormat="1" ht="60" customHeight="1" x14ac:dyDescent="0.25">
      <c r="A7" s="409" t="s">
        <v>655</v>
      </c>
      <c r="B7" s="404">
        <v>2030161</v>
      </c>
      <c r="C7" s="24">
        <v>1020819</v>
      </c>
      <c r="D7" s="24">
        <v>1009342</v>
      </c>
      <c r="E7" s="24">
        <v>928851</v>
      </c>
      <c r="F7" s="24">
        <v>502946</v>
      </c>
      <c r="G7" s="24">
        <v>425905</v>
      </c>
      <c r="H7" s="24">
        <v>877066</v>
      </c>
      <c r="I7" s="24">
        <v>439022</v>
      </c>
      <c r="J7" s="24">
        <v>438044</v>
      </c>
      <c r="K7" s="24">
        <v>137921</v>
      </c>
      <c r="L7" s="24">
        <v>63760</v>
      </c>
      <c r="M7" s="24">
        <v>74161</v>
      </c>
      <c r="N7" s="24">
        <v>86323</v>
      </c>
      <c r="O7" s="24">
        <v>15091</v>
      </c>
      <c r="P7" s="24">
        <v>71232</v>
      </c>
    </row>
    <row r="8" spans="1:146" s="13" customFormat="1" ht="60" customHeight="1" x14ac:dyDescent="0.25">
      <c r="A8" s="409" t="s">
        <v>656</v>
      </c>
      <c r="B8" s="404">
        <v>2044023</v>
      </c>
      <c r="C8" s="24">
        <v>1026657</v>
      </c>
      <c r="D8" s="24">
        <v>1017366</v>
      </c>
      <c r="E8" s="24">
        <v>928564</v>
      </c>
      <c r="F8" s="24">
        <v>503099</v>
      </c>
      <c r="G8" s="24">
        <v>425465</v>
      </c>
      <c r="H8" s="24">
        <v>883565</v>
      </c>
      <c r="I8" s="24">
        <v>442291</v>
      </c>
      <c r="J8" s="24">
        <v>441274</v>
      </c>
      <c r="K8" s="24">
        <v>142906</v>
      </c>
      <c r="L8" s="24">
        <v>65957</v>
      </c>
      <c r="M8" s="24">
        <v>76949</v>
      </c>
      <c r="N8" s="24">
        <v>88988</v>
      </c>
      <c r="O8" s="24">
        <v>15310</v>
      </c>
      <c r="P8" s="24">
        <v>73678</v>
      </c>
    </row>
    <row r="9" spans="1:146" s="13" customFormat="1" ht="60" customHeight="1" x14ac:dyDescent="0.25">
      <c r="A9" s="409" t="s">
        <v>657</v>
      </c>
      <c r="B9" s="404">
        <v>2058328</v>
      </c>
      <c r="C9" s="24">
        <v>1032625</v>
      </c>
      <c r="D9" s="24">
        <v>1025703</v>
      </c>
      <c r="E9" s="24">
        <v>929225</v>
      </c>
      <c r="F9" s="24">
        <v>503565</v>
      </c>
      <c r="G9" s="24">
        <v>425660</v>
      </c>
      <c r="H9" s="24">
        <v>889917</v>
      </c>
      <c r="I9" s="24">
        <v>445487</v>
      </c>
      <c r="J9" s="24">
        <v>444430</v>
      </c>
      <c r="K9" s="24">
        <v>147524</v>
      </c>
      <c r="L9" s="24">
        <v>67992</v>
      </c>
      <c r="M9" s="24">
        <v>79532</v>
      </c>
      <c r="N9" s="24">
        <v>91662</v>
      </c>
      <c r="O9" s="24">
        <v>15581</v>
      </c>
      <c r="P9" s="24">
        <v>76081</v>
      </c>
    </row>
    <row r="10" spans="1:146" s="13" customFormat="1" ht="60" customHeight="1" x14ac:dyDescent="0.25">
      <c r="A10" s="409" t="s">
        <v>658</v>
      </c>
      <c r="B10" s="404">
        <v>2105780</v>
      </c>
      <c r="C10" s="24">
        <v>1053001</v>
      </c>
      <c r="D10" s="24">
        <v>1052779</v>
      </c>
      <c r="E10" s="24">
        <v>940494</v>
      </c>
      <c r="F10" s="24">
        <v>509132</v>
      </c>
      <c r="G10" s="24">
        <v>431362</v>
      </c>
      <c r="H10" s="24">
        <v>917697</v>
      </c>
      <c r="I10" s="24">
        <v>457525</v>
      </c>
      <c r="J10" s="24">
        <v>460172</v>
      </c>
      <c r="K10" s="24">
        <v>152929</v>
      </c>
      <c r="L10" s="24">
        <v>70408</v>
      </c>
      <c r="M10" s="24">
        <v>82521</v>
      </c>
      <c r="N10" s="24">
        <v>94660</v>
      </c>
      <c r="O10" s="24">
        <v>15936</v>
      </c>
      <c r="P10" s="24">
        <v>78724</v>
      </c>
    </row>
    <row r="11" spans="1:146" s="13" customFormat="1" ht="60" customHeight="1" x14ac:dyDescent="0.25">
      <c r="A11" s="409" t="s">
        <v>659</v>
      </c>
      <c r="B11" s="404">
        <v>2147763</v>
      </c>
      <c r="C11" s="24">
        <v>1071564</v>
      </c>
      <c r="D11" s="24">
        <v>1076199</v>
      </c>
      <c r="E11" s="24">
        <v>951589</v>
      </c>
      <c r="F11" s="24">
        <v>514736</v>
      </c>
      <c r="G11" s="24">
        <v>436853</v>
      </c>
      <c r="H11" s="24">
        <v>939331</v>
      </c>
      <c r="I11" s="24">
        <v>467526</v>
      </c>
      <c r="J11" s="24">
        <v>471805</v>
      </c>
      <c r="K11" s="24">
        <v>159031</v>
      </c>
      <c r="L11" s="24">
        <v>73014</v>
      </c>
      <c r="M11" s="24">
        <v>86017</v>
      </c>
      <c r="N11" s="24">
        <v>97812</v>
      </c>
      <c r="O11" s="24">
        <v>16288</v>
      </c>
      <c r="P11" s="24">
        <v>81524</v>
      </c>
    </row>
    <row r="12" spans="1:146" s="13" customFormat="1" ht="60" customHeight="1" x14ac:dyDescent="0.25">
      <c r="A12" s="409" t="s">
        <v>660</v>
      </c>
      <c r="B12" s="404">
        <v>2188017</v>
      </c>
      <c r="C12" s="24">
        <v>1089619</v>
      </c>
      <c r="D12" s="24">
        <v>1098398</v>
      </c>
      <c r="E12" s="24">
        <v>963172</v>
      </c>
      <c r="F12" s="24">
        <v>520819</v>
      </c>
      <c r="G12" s="24">
        <v>442353</v>
      </c>
      <c r="H12" s="24">
        <v>958639</v>
      </c>
      <c r="I12" s="24">
        <v>476520</v>
      </c>
      <c r="J12" s="24">
        <v>482119</v>
      </c>
      <c r="K12" s="24">
        <v>165163</v>
      </c>
      <c r="L12" s="24">
        <v>75612</v>
      </c>
      <c r="M12" s="24">
        <v>89551</v>
      </c>
      <c r="N12" s="24">
        <v>101043</v>
      </c>
      <c r="O12" s="24">
        <v>16668</v>
      </c>
      <c r="P12" s="24">
        <v>84375</v>
      </c>
    </row>
    <row r="13" spans="1:146" s="619" customFormat="1" ht="60" customHeight="1" thickBot="1" x14ac:dyDescent="0.3">
      <c r="A13" s="616" t="s">
        <v>661</v>
      </c>
      <c r="B13" s="617">
        <v>2220872</v>
      </c>
      <c r="C13" s="618">
        <v>1104073</v>
      </c>
      <c r="D13" s="618">
        <v>1116799</v>
      </c>
      <c r="E13" s="618">
        <v>972087</v>
      </c>
      <c r="F13" s="618">
        <v>525410</v>
      </c>
      <c r="G13" s="618">
        <v>446677</v>
      </c>
      <c r="H13" s="618">
        <v>973186</v>
      </c>
      <c r="I13" s="618">
        <v>483337</v>
      </c>
      <c r="J13" s="618">
        <v>489849</v>
      </c>
      <c r="K13" s="618">
        <v>171556</v>
      </c>
      <c r="L13" s="618">
        <v>78282</v>
      </c>
      <c r="M13" s="618">
        <v>93274</v>
      </c>
      <c r="N13" s="618">
        <v>104043</v>
      </c>
      <c r="O13" s="618">
        <v>17044</v>
      </c>
      <c r="P13" s="618">
        <v>86999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</row>
    <row r="14" spans="1:146" s="13" customFormat="1" ht="12.95" customHeight="1" thickBot="1" x14ac:dyDescent="0.3">
      <c r="A14" s="620"/>
      <c r="B14" s="621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</row>
    <row r="15" spans="1:146" s="13" customFormat="1" ht="30" customHeight="1" thickBot="1" x14ac:dyDescent="0.3">
      <c r="A15" s="622" t="s">
        <v>647</v>
      </c>
      <c r="B15" s="762" t="s">
        <v>662</v>
      </c>
      <c r="C15" s="763"/>
      <c r="D15" s="766" t="s">
        <v>663</v>
      </c>
      <c r="E15" s="767"/>
      <c r="F15" s="769" t="s">
        <v>664</v>
      </c>
      <c r="G15" s="763"/>
      <c r="H15" s="772" t="s">
        <v>665</v>
      </c>
      <c r="I15" s="705"/>
      <c r="J15" s="706"/>
      <c r="K15" s="773" t="s">
        <v>666</v>
      </c>
      <c r="L15" s="774"/>
      <c r="M15" s="775"/>
      <c r="N15" s="773" t="s">
        <v>91</v>
      </c>
      <c r="O15" s="774"/>
      <c r="P15" s="774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</row>
    <row r="16" spans="1:146" s="13" customFormat="1" ht="30" customHeight="1" thickBot="1" x14ac:dyDescent="0.3">
      <c r="A16" s="623" t="s">
        <v>653</v>
      </c>
      <c r="B16" s="764"/>
      <c r="C16" s="765"/>
      <c r="D16" s="768"/>
      <c r="E16" s="767"/>
      <c r="F16" s="770"/>
      <c r="G16" s="771"/>
      <c r="H16" s="624" t="s">
        <v>63</v>
      </c>
      <c r="I16" s="625" t="s">
        <v>667</v>
      </c>
      <c r="J16" s="625" t="s">
        <v>668</v>
      </c>
      <c r="K16" s="625" t="s">
        <v>63</v>
      </c>
      <c r="L16" s="625" t="s">
        <v>667</v>
      </c>
      <c r="M16" s="625" t="s">
        <v>668</v>
      </c>
      <c r="N16" s="626" t="s">
        <v>63</v>
      </c>
      <c r="O16" s="625" t="s">
        <v>667</v>
      </c>
      <c r="P16" s="627" t="s">
        <v>668</v>
      </c>
    </row>
    <row r="17" spans="1:16" s="13" customFormat="1" ht="20.100000000000001" customHeight="1" x14ac:dyDescent="0.25">
      <c r="A17" s="750" t="s">
        <v>669</v>
      </c>
      <c r="B17" s="753" t="s">
        <v>670</v>
      </c>
      <c r="C17" s="754"/>
      <c r="D17" s="755">
        <v>2249037</v>
      </c>
      <c r="E17" s="755"/>
      <c r="F17" s="755">
        <v>979071</v>
      </c>
      <c r="G17" s="755"/>
      <c r="H17" s="24">
        <v>984671</v>
      </c>
      <c r="I17" s="24">
        <v>984105</v>
      </c>
      <c r="J17" s="24">
        <v>566</v>
      </c>
      <c r="K17" s="24">
        <v>178108</v>
      </c>
      <c r="L17" s="24">
        <v>178096</v>
      </c>
      <c r="M17" s="24">
        <v>12</v>
      </c>
      <c r="N17" s="24">
        <v>107187</v>
      </c>
      <c r="O17" s="24">
        <v>107187</v>
      </c>
      <c r="P17" s="24">
        <v>0</v>
      </c>
    </row>
    <row r="18" spans="1:16" s="13" customFormat="1" ht="20.100000000000001" customHeight="1" x14ac:dyDescent="0.25">
      <c r="A18" s="751"/>
      <c r="B18" s="756" t="s">
        <v>671</v>
      </c>
      <c r="C18" s="757"/>
      <c r="D18" s="755">
        <v>1116111</v>
      </c>
      <c r="E18" s="755"/>
      <c r="F18" s="755">
        <v>529075</v>
      </c>
      <c r="G18" s="755"/>
      <c r="H18" s="24">
        <v>488455</v>
      </c>
      <c r="I18" s="24">
        <v>488291</v>
      </c>
      <c r="J18" s="24">
        <v>164</v>
      </c>
      <c r="K18" s="24">
        <v>81136</v>
      </c>
      <c r="L18" s="24">
        <v>81131</v>
      </c>
      <c r="M18" s="24">
        <v>5</v>
      </c>
      <c r="N18" s="24">
        <v>17445</v>
      </c>
      <c r="O18" s="24">
        <v>17445</v>
      </c>
      <c r="P18" s="24">
        <v>0</v>
      </c>
    </row>
    <row r="19" spans="1:16" s="13" customFormat="1" ht="20.100000000000001" customHeight="1" thickBot="1" x14ac:dyDescent="0.3">
      <c r="A19" s="752"/>
      <c r="B19" s="758" t="s">
        <v>672</v>
      </c>
      <c r="C19" s="759"/>
      <c r="D19" s="760">
        <v>1132926</v>
      </c>
      <c r="E19" s="761"/>
      <c r="F19" s="761">
        <v>449996</v>
      </c>
      <c r="G19" s="761"/>
      <c r="H19" s="618">
        <v>496216</v>
      </c>
      <c r="I19" s="618">
        <v>495814</v>
      </c>
      <c r="J19" s="618">
        <v>402</v>
      </c>
      <c r="K19" s="618">
        <v>96972</v>
      </c>
      <c r="L19" s="618">
        <v>96965</v>
      </c>
      <c r="M19" s="618">
        <v>7</v>
      </c>
      <c r="N19" s="618">
        <v>89742</v>
      </c>
      <c r="O19" s="618">
        <v>89742</v>
      </c>
      <c r="P19" s="618">
        <v>0</v>
      </c>
    </row>
    <row r="20" spans="1:16" s="13" customFormat="1" ht="13.5" customHeight="1" x14ac:dyDescent="0.25">
      <c r="A20" s="48" t="s">
        <v>644</v>
      </c>
      <c r="B20" s="381"/>
      <c r="C20" s="381"/>
      <c r="D20" s="458"/>
      <c r="E20" s="458"/>
      <c r="F20" s="458"/>
      <c r="G20" s="458"/>
      <c r="H20" s="18" t="s">
        <v>22</v>
      </c>
      <c r="I20" s="421"/>
      <c r="J20" s="421"/>
      <c r="K20" s="421"/>
      <c r="L20" s="421"/>
      <c r="M20" s="421"/>
      <c r="N20" s="421"/>
      <c r="O20" s="421"/>
      <c r="P20" s="421"/>
    </row>
    <row r="21" spans="1:16" s="13" customFormat="1" ht="13.5" customHeight="1" x14ac:dyDescent="0.25">
      <c r="A21" s="448" t="s">
        <v>673</v>
      </c>
      <c r="B21" s="381"/>
      <c r="C21" s="381"/>
      <c r="D21" s="458"/>
      <c r="E21" s="458"/>
      <c r="F21" s="458"/>
      <c r="G21" s="458"/>
      <c r="H21" s="13" t="s">
        <v>310</v>
      </c>
      <c r="I21" s="421"/>
      <c r="J21" s="421"/>
      <c r="K21" s="421"/>
      <c r="L21" s="421"/>
      <c r="M21" s="421"/>
      <c r="N21" s="421"/>
      <c r="O21" s="421"/>
      <c r="P21" s="421"/>
    </row>
    <row r="22" spans="1:16" s="13" customFormat="1" ht="13.5" customHeight="1" x14ac:dyDescent="0.25">
      <c r="A22" s="323" t="s">
        <v>311</v>
      </c>
      <c r="B22" s="381"/>
      <c r="C22" s="381"/>
      <c r="D22" s="458"/>
      <c r="E22" s="458"/>
      <c r="F22" s="458"/>
      <c r="G22" s="458"/>
      <c r="H22" s="324" t="s">
        <v>312</v>
      </c>
      <c r="I22" s="421"/>
      <c r="J22" s="421"/>
      <c r="K22" s="421"/>
      <c r="L22" s="421"/>
      <c r="M22" s="421"/>
      <c r="N22" s="421"/>
      <c r="O22" s="421"/>
      <c r="P22" s="421"/>
    </row>
    <row r="23" spans="1:16" s="13" customFormat="1" ht="1.5" customHeight="1" x14ac:dyDescent="0.25">
      <c r="A23" s="323"/>
      <c r="B23" s="381" t="s">
        <v>674</v>
      </c>
      <c r="C23" s="381"/>
      <c r="D23" s="458"/>
      <c r="E23" s="458"/>
      <c r="F23" s="458"/>
      <c r="G23" s="458"/>
      <c r="I23" s="421"/>
      <c r="J23" s="421"/>
      <c r="K23" s="421"/>
      <c r="L23" s="421"/>
      <c r="M23" s="421"/>
      <c r="N23" s="421"/>
      <c r="O23" s="421"/>
      <c r="P23" s="421"/>
    </row>
    <row r="24" spans="1:16" s="13" customFormat="1" ht="15" customHeight="1" x14ac:dyDescent="0.25">
      <c r="B24" s="18"/>
      <c r="C24" s="18"/>
      <c r="D24" s="18"/>
      <c r="E24" s="18"/>
      <c r="F24" s="18"/>
      <c r="G24" s="18"/>
      <c r="I24" s="18"/>
      <c r="J24" s="18"/>
      <c r="K24" s="18"/>
      <c r="L24" s="18"/>
      <c r="M24" s="18"/>
      <c r="N24" s="18"/>
      <c r="O24" s="18"/>
      <c r="P24" s="21"/>
    </row>
    <row r="25" spans="1:16" s="13" customFormat="1" ht="15" customHeight="1" x14ac:dyDescent="0.25">
      <c r="A25" s="2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21"/>
    </row>
    <row r="26" spans="1:16" s="13" customFormat="1" ht="12.95" customHeight="1" x14ac:dyDescent="0.25">
      <c r="A26" s="10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1"/>
    </row>
    <row r="27" spans="1:16" s="13" customFormat="1" ht="12.95" customHeight="1" x14ac:dyDescent="0.25">
      <c r="A27" s="10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1"/>
    </row>
    <row r="28" spans="1:16" s="13" customFormat="1" ht="12.95" customHeight="1" x14ac:dyDescent="0.25">
      <c r="A28" s="10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1"/>
    </row>
    <row r="29" spans="1:16" s="13" customFormat="1" ht="12.95" customHeight="1" x14ac:dyDescent="0.25">
      <c r="A29" s="10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1"/>
    </row>
    <row r="30" spans="1:16" s="13" customFormat="1" ht="12.95" customHeight="1" x14ac:dyDescent="0.25">
      <c r="A30" s="10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1"/>
    </row>
    <row r="31" spans="1:16" s="13" customFormat="1" ht="12.95" customHeight="1" x14ac:dyDescent="0.25">
      <c r="A31" s="10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21"/>
    </row>
    <row r="32" spans="1:16" s="13" customFormat="1" ht="12.95" customHeight="1" x14ac:dyDescent="0.25">
      <c r="A32" s="1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1"/>
    </row>
    <row r="33" spans="1:16" s="13" customFormat="1" ht="12.95" customHeight="1" x14ac:dyDescent="0.25">
      <c r="A33" s="10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1"/>
    </row>
    <row r="34" spans="1:16" s="13" customFormat="1" ht="12.95" customHeight="1" x14ac:dyDescent="0.25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1"/>
    </row>
    <row r="35" spans="1:16" s="13" customFormat="1" ht="12.95" customHeight="1" x14ac:dyDescent="0.25">
      <c r="A35" s="1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1"/>
    </row>
    <row r="36" spans="1:16" s="13" customFormat="1" ht="12.95" customHeight="1" x14ac:dyDescent="0.25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1"/>
    </row>
    <row r="37" spans="1:16" s="13" customFormat="1" ht="12.95" customHeight="1" x14ac:dyDescent="0.25">
      <c r="A37" s="1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1"/>
    </row>
    <row r="38" spans="1:16" s="13" customFormat="1" ht="12.95" customHeight="1" x14ac:dyDescent="0.25">
      <c r="A38" s="1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1"/>
    </row>
    <row r="39" spans="1:16" s="13" customFormat="1" ht="12.95" customHeight="1" x14ac:dyDescent="0.25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1"/>
    </row>
    <row r="40" spans="1:16" s="13" customFormat="1" ht="12.95" customHeight="1" x14ac:dyDescent="0.25">
      <c r="A40" s="1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1"/>
    </row>
    <row r="41" spans="1:16" s="13" customFormat="1" ht="12.95" customHeight="1" x14ac:dyDescent="0.25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1"/>
    </row>
    <row r="42" spans="1:16" s="13" customFormat="1" ht="12.95" customHeight="1" x14ac:dyDescent="0.25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21"/>
    </row>
    <row r="43" spans="1:16" s="13" customFormat="1" ht="12.95" customHeight="1" x14ac:dyDescent="0.25">
      <c r="A43" s="1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1"/>
    </row>
    <row r="44" spans="1:16" s="13" customFormat="1" ht="12.95" customHeight="1" x14ac:dyDescent="0.25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21"/>
    </row>
    <row r="45" spans="1:16" s="13" customFormat="1" ht="12.95" customHeight="1" x14ac:dyDescent="0.25">
      <c r="A45" s="1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1"/>
    </row>
    <row r="46" spans="1:16" s="13" customFormat="1" ht="12.95" customHeight="1" x14ac:dyDescent="0.25">
      <c r="A46" s="1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21"/>
    </row>
    <row r="47" spans="1:16" s="13" customFormat="1" ht="12.95" customHeight="1" x14ac:dyDescent="0.25">
      <c r="A47" s="1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1"/>
    </row>
    <row r="48" spans="1:16" s="13" customFormat="1" ht="12.95" customHeight="1" x14ac:dyDescent="0.25">
      <c r="A48" s="1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21"/>
    </row>
    <row r="49" spans="1:16" s="13" customFormat="1" ht="12.95" customHeight="1" x14ac:dyDescent="0.25">
      <c r="A49" s="1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21"/>
    </row>
  </sheetData>
  <sheetProtection selectLockedCells="1" selectUnlockedCells="1"/>
  <mergeCells count="23">
    <mergeCell ref="N15:P15"/>
    <mergeCell ref="A2:G2"/>
    <mergeCell ref="H2:P2"/>
    <mergeCell ref="B4:D4"/>
    <mergeCell ref="E4:G4"/>
    <mergeCell ref="H4:J4"/>
    <mergeCell ref="K4:M4"/>
    <mergeCell ref="N4:P4"/>
    <mergeCell ref="B15:C16"/>
    <mergeCell ref="D15:E16"/>
    <mergeCell ref="F15:G16"/>
    <mergeCell ref="H15:J15"/>
    <mergeCell ref="K15:M15"/>
    <mergeCell ref="A17:A19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590B-467A-4E2F-9949-1986189A9E35}">
  <dimension ref="A1:V92"/>
  <sheetViews>
    <sheetView showGridLines="0" view="pageBreakPreview" zoomScale="130" zoomScaleNormal="120" zoomScaleSheetLayoutView="130" workbookViewId="0">
      <pane xSplit="1" ySplit="5" topLeftCell="B42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12.95" customHeight="1" x14ac:dyDescent="0.25"/>
  <cols>
    <col min="1" max="1" width="30.625" style="3" customWidth="1"/>
    <col min="2" max="2" width="7.625" style="3" customWidth="1"/>
    <col min="3" max="4" width="25.625" style="1" customWidth="1"/>
    <col min="5" max="12" width="9.625" style="1" customWidth="1"/>
    <col min="13" max="13" width="9.625" style="4" customWidth="1"/>
    <col min="14" max="16384" width="10.625" style="2"/>
  </cols>
  <sheetData>
    <row r="1" spans="1:22" s="10" customFormat="1" ht="18" customHeight="1" x14ac:dyDescent="0.25">
      <c r="A1" s="20" t="s">
        <v>70</v>
      </c>
      <c r="B1" s="20"/>
      <c r="C1" s="11"/>
      <c r="D1" s="11"/>
      <c r="E1" s="11"/>
      <c r="F1" s="11"/>
      <c r="G1" s="11"/>
      <c r="H1" s="11"/>
      <c r="I1" s="11"/>
      <c r="J1" s="11"/>
      <c r="K1" s="11"/>
      <c r="L1" s="11"/>
      <c r="M1" s="12" t="s">
        <v>0</v>
      </c>
    </row>
    <row r="2" spans="1:22" s="19" customFormat="1" ht="24.95" customHeight="1" x14ac:dyDescent="0.25">
      <c r="A2" s="666" t="s">
        <v>675</v>
      </c>
      <c r="B2" s="666"/>
      <c r="C2" s="666"/>
      <c r="D2" s="666"/>
      <c r="E2" s="666" t="s">
        <v>676</v>
      </c>
      <c r="F2" s="666"/>
      <c r="G2" s="666"/>
      <c r="H2" s="666"/>
      <c r="I2" s="666"/>
      <c r="J2" s="666"/>
      <c r="K2" s="666"/>
      <c r="L2" s="666"/>
      <c r="M2" s="666"/>
    </row>
    <row r="3" spans="1:22" s="13" customFormat="1" ht="15" customHeight="1" thickBot="1" x14ac:dyDescent="0.3">
      <c r="A3" s="352"/>
      <c r="B3" s="352"/>
      <c r="C3" s="355"/>
      <c r="D3" s="355"/>
      <c r="E3" s="390"/>
      <c r="F3" s="355"/>
      <c r="G3" s="355"/>
      <c r="H3" s="355"/>
      <c r="I3" s="355"/>
      <c r="J3" s="355"/>
      <c r="K3" s="355"/>
      <c r="L3" s="355"/>
      <c r="M3" s="390" t="s">
        <v>2</v>
      </c>
    </row>
    <row r="4" spans="1:22" s="13" customFormat="1" ht="30" customHeight="1" x14ac:dyDescent="0.25">
      <c r="A4" s="57" t="s">
        <v>647</v>
      </c>
      <c r="B4" s="628" t="s">
        <v>677</v>
      </c>
      <c r="C4" s="782" t="s">
        <v>88</v>
      </c>
      <c r="D4" s="784" t="s">
        <v>89</v>
      </c>
      <c r="E4" s="772" t="s">
        <v>665</v>
      </c>
      <c r="F4" s="705"/>
      <c r="G4" s="706"/>
      <c r="H4" s="772" t="s">
        <v>666</v>
      </c>
      <c r="I4" s="705"/>
      <c r="J4" s="706"/>
      <c r="K4" s="786" t="s">
        <v>91</v>
      </c>
      <c r="L4" s="705"/>
      <c r="M4" s="705"/>
    </row>
    <row r="5" spans="1:22" s="13" customFormat="1" ht="30" customHeight="1" thickBot="1" x14ac:dyDescent="0.3">
      <c r="A5" s="614" t="s">
        <v>653</v>
      </c>
      <c r="B5" s="629" t="s">
        <v>97</v>
      </c>
      <c r="C5" s="783"/>
      <c r="D5" s="785"/>
      <c r="E5" s="367" t="s">
        <v>63</v>
      </c>
      <c r="F5" s="368" t="s">
        <v>667</v>
      </c>
      <c r="G5" s="368" t="s">
        <v>668</v>
      </c>
      <c r="H5" s="368" t="s">
        <v>63</v>
      </c>
      <c r="I5" s="368" t="s">
        <v>667</v>
      </c>
      <c r="J5" s="368" t="s">
        <v>668</v>
      </c>
      <c r="K5" s="366" t="s">
        <v>63</v>
      </c>
      <c r="L5" s="368" t="s">
        <v>667</v>
      </c>
      <c r="M5" s="630" t="s">
        <v>668</v>
      </c>
    </row>
    <row r="6" spans="1:22" s="13" customFormat="1" ht="10.5" customHeight="1" x14ac:dyDescent="0.25">
      <c r="A6" s="780" t="s">
        <v>678</v>
      </c>
      <c r="B6" s="581" t="s">
        <v>602</v>
      </c>
      <c r="C6" s="24">
        <f t="shared" ref="C6:M6" si="0">SUM(C7:C8)</f>
        <v>2268807</v>
      </c>
      <c r="D6" s="24">
        <f>SUM(D7:D8)</f>
        <v>981924</v>
      </c>
      <c r="E6" s="24">
        <f>SUM(E7:E8)</f>
        <v>992158</v>
      </c>
      <c r="F6" s="24">
        <f t="shared" si="0"/>
        <v>991157</v>
      </c>
      <c r="G6" s="24">
        <f t="shared" si="0"/>
        <v>1001</v>
      </c>
      <c r="H6" s="24">
        <f>SUM(H7:H8)</f>
        <v>184583</v>
      </c>
      <c r="I6" s="24">
        <f>SUM(I7:I8)</f>
        <v>184487</v>
      </c>
      <c r="J6" s="24">
        <f t="shared" si="0"/>
        <v>96</v>
      </c>
      <c r="K6" s="24">
        <f t="shared" si="0"/>
        <v>110142</v>
      </c>
      <c r="L6" s="24">
        <f t="shared" si="0"/>
        <v>110140</v>
      </c>
      <c r="M6" s="24">
        <f t="shared" si="0"/>
        <v>2</v>
      </c>
      <c r="O6" s="525"/>
    </row>
    <row r="7" spans="1:22" s="13" customFormat="1" ht="10.5" customHeight="1" x14ac:dyDescent="0.25">
      <c r="A7" s="751"/>
      <c r="B7" s="581" t="s">
        <v>603</v>
      </c>
      <c r="C7" s="24">
        <f>SUM(D7,E7,H7,K7)</f>
        <v>1124276</v>
      </c>
      <c r="D7" s="24">
        <f>SUM(D10,D13,D16,D19,D22,D25,D28,D31,D34,D37,D40,D43,D46,D49,D52,D55,D58,D61,D64)</f>
        <v>530779</v>
      </c>
      <c r="E7" s="24">
        <f>SUM(F7:G7)</f>
        <v>491733</v>
      </c>
      <c r="F7" s="24">
        <f>SUM(F10,F13,F16,F19,F22,F25,F28,F31,F34,F37,F40,F43,F46,F49,F52,F55,F58,F61,F64)</f>
        <v>491468</v>
      </c>
      <c r="G7" s="24">
        <f>SUM(G10,G13,G16,G19,G22,G25,G28,G31,G34,G37,G40,G43,G46,G49,G52,G55,G58,G61,G64)</f>
        <v>265</v>
      </c>
      <c r="H7" s="24">
        <f>SUM(I7:J7)</f>
        <v>83867</v>
      </c>
      <c r="I7" s="24">
        <f>SUM(I10,I13,I16,I19,I22,I25,I28,I31,I34,I37,I40,I43,I46,I49,I52,I55,I58,I61,I64)</f>
        <v>83838</v>
      </c>
      <c r="J7" s="24">
        <f>SUM(J10,J13,J16,J19,J22,J25,J28,J31,J34,J37,J40,J43,J46,J49,J52,J55,J58,J61,J64)</f>
        <v>29</v>
      </c>
      <c r="K7" s="24">
        <f>SUM(L7:M7)</f>
        <v>17897</v>
      </c>
      <c r="L7" s="24">
        <f>SUM(L10,L13,L16,L19,L22,L25,L28,L31,L34,L37,L40,L43,L46,L49,L52,L55,L58,L61,L64)</f>
        <v>17895</v>
      </c>
      <c r="M7" s="24">
        <f>SUM(M10,M13,M16,M19,M22,M25,M28,M31,M34,M37,M40,M43,M46,M49,M52,M55,M58,M61,M64)</f>
        <v>2</v>
      </c>
      <c r="O7" s="525"/>
    </row>
    <row r="8" spans="1:22" s="13" customFormat="1" ht="10.5" customHeight="1" x14ac:dyDescent="0.25">
      <c r="A8" s="751"/>
      <c r="B8" s="581" t="s">
        <v>604</v>
      </c>
      <c r="C8" s="24">
        <f>SUM(D8,E8,H8,K8)</f>
        <v>1144531</v>
      </c>
      <c r="D8" s="24">
        <f>SUM(D11,D14,D17,D20,D23,D26,D29,D32,D35,D38,D41,D44,D47,D50,D53,D56,D59,D62,D65)</f>
        <v>451145</v>
      </c>
      <c r="E8" s="24">
        <f>SUM(F8:G8)</f>
        <v>500425</v>
      </c>
      <c r="F8" s="24">
        <f>SUM(F11,F14,F17,F20,F23,F26,F29,F32,F35,F38,F41,F44,F47,F50,F53,F56,F59,F62,F65)</f>
        <v>499689</v>
      </c>
      <c r="G8" s="24">
        <f>SUM(G11,G14,G17,G20,G23,G26,G29,G32,G35,G38,G41,G44,G47,G50,G53,G56,G59,G62,G65)</f>
        <v>736</v>
      </c>
      <c r="H8" s="24">
        <f>SUM(I8:J8)</f>
        <v>100716</v>
      </c>
      <c r="I8" s="24">
        <f>SUM(I11,I14,I17,I20,I23,I26,I29,I32,I35,I38,I41,I44,I47,I50,I53,I56,I59,I62,I65)</f>
        <v>100649</v>
      </c>
      <c r="J8" s="24">
        <f>SUM(J11,J14,J17,J20,J23,J26,J29,J32,J35,J38,J41,J44,J47,J50,J53,J56,J59,J62,J65)</f>
        <v>67</v>
      </c>
      <c r="K8" s="24">
        <f>SUM(L8:M8)</f>
        <v>92245</v>
      </c>
      <c r="L8" s="24">
        <f>SUM(L11,L14,L17,L20,L23,L26,L29,L32,L35,L38,L41,L44,L47,L50,L53,L56,L59,L62,L65)</f>
        <v>92245</v>
      </c>
      <c r="M8" s="24">
        <f>SUM(M11,M14,M17,M20,M23,M26,M29,M32,M35,M38,M41,M44,M47,M50,M53,M56,M59,M62,M65)</f>
        <v>0</v>
      </c>
      <c r="O8" s="525"/>
    </row>
    <row r="9" spans="1:22" s="13" customFormat="1" ht="10.5" customHeight="1" x14ac:dyDescent="0.25">
      <c r="A9" s="781" t="s">
        <v>679</v>
      </c>
      <c r="B9" s="581" t="s">
        <v>602</v>
      </c>
      <c r="C9" s="631">
        <v>331764</v>
      </c>
      <c r="D9" s="631">
        <v>331764</v>
      </c>
      <c r="E9" s="631">
        <f t="shared" ref="E9:M9" si="1">SUM(E10:E11)</f>
        <v>0</v>
      </c>
      <c r="F9" s="631">
        <f t="shared" si="1"/>
        <v>0</v>
      </c>
      <c r="G9" s="631">
        <f t="shared" si="1"/>
        <v>0</v>
      </c>
      <c r="H9" s="631">
        <f t="shared" si="1"/>
        <v>0</v>
      </c>
      <c r="I9" s="631">
        <f t="shared" si="1"/>
        <v>0</v>
      </c>
      <c r="J9" s="631">
        <f t="shared" si="1"/>
        <v>0</v>
      </c>
      <c r="K9" s="631">
        <f t="shared" si="1"/>
        <v>0</v>
      </c>
      <c r="L9" s="631">
        <f t="shared" si="1"/>
        <v>0</v>
      </c>
      <c r="M9" s="631">
        <f t="shared" si="1"/>
        <v>0</v>
      </c>
      <c r="O9" s="525"/>
    </row>
    <row r="10" spans="1:22" s="13" customFormat="1" ht="10.5" customHeight="1" x14ac:dyDescent="0.25">
      <c r="A10" s="778"/>
      <c r="B10" s="581" t="s">
        <v>603</v>
      </c>
      <c r="C10" s="631">
        <v>172610</v>
      </c>
      <c r="D10" s="631">
        <v>172610</v>
      </c>
      <c r="E10" s="631">
        <v>0</v>
      </c>
      <c r="F10" s="631">
        <v>0</v>
      </c>
      <c r="G10" s="631">
        <v>0</v>
      </c>
      <c r="H10" s="631">
        <v>0</v>
      </c>
      <c r="I10" s="631">
        <v>0</v>
      </c>
      <c r="J10" s="631">
        <v>0</v>
      </c>
      <c r="K10" s="631">
        <v>0</v>
      </c>
      <c r="L10" s="631">
        <v>0</v>
      </c>
      <c r="M10" s="631">
        <v>0</v>
      </c>
      <c r="O10" s="525"/>
    </row>
    <row r="11" spans="1:22" s="13" customFormat="1" ht="10.5" customHeight="1" x14ac:dyDescent="0.25">
      <c r="A11" s="778"/>
      <c r="B11" s="581" t="s">
        <v>604</v>
      </c>
      <c r="C11" s="631">
        <v>159154</v>
      </c>
      <c r="D11" s="631">
        <v>159154</v>
      </c>
      <c r="E11" s="631">
        <v>0</v>
      </c>
      <c r="F11" s="631">
        <v>0</v>
      </c>
      <c r="G11" s="631">
        <v>0</v>
      </c>
      <c r="H11" s="631">
        <v>0</v>
      </c>
      <c r="I11" s="631">
        <v>0</v>
      </c>
      <c r="J11" s="631">
        <v>0</v>
      </c>
      <c r="K11" s="631">
        <v>0</v>
      </c>
      <c r="L11" s="631">
        <v>0</v>
      </c>
      <c r="M11" s="631">
        <v>0</v>
      </c>
      <c r="O11" s="525"/>
    </row>
    <row r="12" spans="1:22" s="13" customFormat="1" ht="10.5" customHeight="1" x14ac:dyDescent="0.25">
      <c r="A12" s="656" t="s">
        <v>680</v>
      </c>
      <c r="B12" s="581" t="s">
        <v>602</v>
      </c>
      <c r="C12" s="631">
        <v>121941</v>
      </c>
      <c r="D12" s="631">
        <v>121616</v>
      </c>
      <c r="E12" s="631">
        <v>295</v>
      </c>
      <c r="F12" s="631">
        <v>290</v>
      </c>
      <c r="G12" s="631">
        <v>5</v>
      </c>
      <c r="H12" s="631">
        <v>30</v>
      </c>
      <c r="I12" s="631">
        <v>30</v>
      </c>
      <c r="J12" s="631">
        <f t="shared" ref="J12:M12" si="2">SUM(J13:J14)</f>
        <v>0</v>
      </c>
      <c r="K12" s="631">
        <f t="shared" si="2"/>
        <v>0</v>
      </c>
      <c r="L12" s="631">
        <f t="shared" si="2"/>
        <v>0</v>
      </c>
      <c r="M12" s="631">
        <f t="shared" si="2"/>
        <v>0</v>
      </c>
      <c r="N12" s="525"/>
      <c r="O12" s="525"/>
      <c r="P12" s="525"/>
      <c r="Q12" s="525"/>
      <c r="R12" s="525"/>
      <c r="S12" s="525"/>
      <c r="T12" s="525"/>
      <c r="U12" s="525"/>
      <c r="V12" s="525"/>
    </row>
    <row r="13" spans="1:22" s="13" customFormat="1" ht="10.5" customHeight="1" x14ac:dyDescent="0.25">
      <c r="A13" s="778"/>
      <c r="B13" s="581" t="s">
        <v>603</v>
      </c>
      <c r="C13" s="631">
        <v>63839</v>
      </c>
      <c r="D13" s="631">
        <v>63780</v>
      </c>
      <c r="E13" s="631">
        <v>57</v>
      </c>
      <c r="F13" s="631">
        <v>54</v>
      </c>
      <c r="G13" s="631">
        <v>3</v>
      </c>
      <c r="H13" s="631">
        <v>2</v>
      </c>
      <c r="I13" s="631">
        <v>2</v>
      </c>
      <c r="J13" s="631">
        <v>0</v>
      </c>
      <c r="K13" s="631">
        <v>0</v>
      </c>
      <c r="L13" s="631">
        <v>0</v>
      </c>
      <c r="M13" s="631">
        <v>0</v>
      </c>
      <c r="N13" s="525"/>
      <c r="O13" s="525"/>
      <c r="P13" s="525"/>
      <c r="Q13" s="525"/>
      <c r="R13" s="525"/>
      <c r="S13" s="525"/>
      <c r="T13" s="525"/>
      <c r="U13" s="525"/>
      <c r="V13" s="525"/>
    </row>
    <row r="14" spans="1:22" s="13" customFormat="1" ht="10.5" customHeight="1" x14ac:dyDescent="0.25">
      <c r="A14" s="778"/>
      <c r="B14" s="581" t="s">
        <v>604</v>
      </c>
      <c r="C14" s="631">
        <v>58102</v>
      </c>
      <c r="D14" s="631">
        <v>57836</v>
      </c>
      <c r="E14" s="631">
        <v>238</v>
      </c>
      <c r="F14" s="631">
        <v>236</v>
      </c>
      <c r="G14" s="631">
        <v>2</v>
      </c>
      <c r="H14" s="631">
        <v>28</v>
      </c>
      <c r="I14" s="631">
        <v>28</v>
      </c>
      <c r="J14" s="631">
        <v>0</v>
      </c>
      <c r="K14" s="631">
        <v>0</v>
      </c>
      <c r="L14" s="631">
        <v>0</v>
      </c>
      <c r="M14" s="631">
        <v>0</v>
      </c>
      <c r="N14" s="525"/>
      <c r="O14" s="525"/>
      <c r="P14" s="525"/>
      <c r="Q14" s="525"/>
      <c r="R14" s="525"/>
      <c r="S14" s="525"/>
      <c r="T14" s="525"/>
      <c r="U14" s="525"/>
      <c r="V14" s="525"/>
    </row>
    <row r="15" spans="1:22" s="13" customFormat="1" ht="10.5" customHeight="1" x14ac:dyDescent="0.25">
      <c r="A15" s="656" t="s">
        <v>681</v>
      </c>
      <c r="B15" s="581" t="s">
        <v>602</v>
      </c>
      <c r="C15" s="631">
        <v>152212</v>
      </c>
      <c r="D15" s="631">
        <v>145436</v>
      </c>
      <c r="E15" s="631">
        <v>5670</v>
      </c>
      <c r="F15" s="631">
        <v>5599</v>
      </c>
      <c r="G15" s="631">
        <v>71</v>
      </c>
      <c r="H15" s="631">
        <v>1096</v>
      </c>
      <c r="I15" s="631">
        <v>1070</v>
      </c>
      <c r="J15" s="631">
        <v>26</v>
      </c>
      <c r="K15" s="631">
        <v>10</v>
      </c>
      <c r="L15" s="631">
        <v>10</v>
      </c>
      <c r="M15" s="631">
        <f t="shared" ref="M15" si="3">SUM(M16:M17)</f>
        <v>0</v>
      </c>
      <c r="N15" s="525"/>
      <c r="O15" s="525"/>
      <c r="P15" s="525"/>
      <c r="Q15" s="525"/>
      <c r="R15" s="525"/>
      <c r="S15" s="525"/>
      <c r="T15" s="525"/>
      <c r="U15" s="525"/>
      <c r="V15" s="525"/>
    </row>
    <row r="16" spans="1:22" s="13" customFormat="1" ht="10.5" customHeight="1" x14ac:dyDescent="0.25">
      <c r="A16" s="778"/>
      <c r="B16" s="581" t="s">
        <v>603</v>
      </c>
      <c r="C16" s="631">
        <v>79118</v>
      </c>
      <c r="D16" s="631">
        <v>76883</v>
      </c>
      <c r="E16" s="631">
        <v>1866</v>
      </c>
      <c r="F16" s="631">
        <v>1850</v>
      </c>
      <c r="G16" s="631">
        <v>16</v>
      </c>
      <c r="H16" s="631">
        <v>368</v>
      </c>
      <c r="I16" s="631">
        <v>358</v>
      </c>
      <c r="J16" s="631">
        <v>10</v>
      </c>
      <c r="K16" s="631">
        <v>1</v>
      </c>
      <c r="L16" s="631">
        <v>1</v>
      </c>
      <c r="M16" s="631">
        <v>0</v>
      </c>
      <c r="N16" s="525"/>
      <c r="O16" s="525"/>
      <c r="P16" s="525"/>
      <c r="Q16" s="525"/>
      <c r="R16" s="525"/>
      <c r="S16" s="525"/>
      <c r="T16" s="525"/>
      <c r="U16" s="525"/>
      <c r="V16" s="525"/>
    </row>
    <row r="17" spans="1:22" s="13" customFormat="1" ht="10.5" customHeight="1" x14ac:dyDescent="0.25">
      <c r="A17" s="778"/>
      <c r="B17" s="581" t="s">
        <v>604</v>
      </c>
      <c r="C17" s="631">
        <v>73094</v>
      </c>
      <c r="D17" s="631">
        <v>68553</v>
      </c>
      <c r="E17" s="631">
        <v>3804</v>
      </c>
      <c r="F17" s="631">
        <v>3749</v>
      </c>
      <c r="G17" s="631">
        <v>55</v>
      </c>
      <c r="H17" s="631">
        <v>728</v>
      </c>
      <c r="I17" s="631">
        <v>712</v>
      </c>
      <c r="J17" s="631">
        <v>16</v>
      </c>
      <c r="K17" s="631">
        <v>9</v>
      </c>
      <c r="L17" s="631">
        <v>9</v>
      </c>
      <c r="M17" s="631">
        <v>0</v>
      </c>
      <c r="N17" s="525"/>
      <c r="O17" s="525"/>
      <c r="P17" s="525"/>
      <c r="Q17" s="525"/>
      <c r="R17" s="525"/>
      <c r="S17" s="525"/>
      <c r="T17" s="525"/>
      <c r="U17" s="525"/>
      <c r="V17" s="525"/>
    </row>
    <row r="18" spans="1:22" s="13" customFormat="1" ht="10.5" customHeight="1" x14ac:dyDescent="0.25">
      <c r="A18" s="656" t="s">
        <v>682</v>
      </c>
      <c r="B18" s="581" t="s">
        <v>602</v>
      </c>
      <c r="C18" s="631">
        <v>163106</v>
      </c>
      <c r="D18" s="631">
        <v>128712</v>
      </c>
      <c r="E18" s="631">
        <v>30460</v>
      </c>
      <c r="F18" s="631">
        <v>30271</v>
      </c>
      <c r="G18" s="631">
        <v>189</v>
      </c>
      <c r="H18" s="631">
        <v>3898</v>
      </c>
      <c r="I18" s="631">
        <v>3874</v>
      </c>
      <c r="J18" s="631">
        <v>24</v>
      </c>
      <c r="K18" s="631">
        <v>36</v>
      </c>
      <c r="L18" s="631">
        <v>35</v>
      </c>
      <c r="M18" s="631">
        <v>1</v>
      </c>
      <c r="N18" s="525"/>
      <c r="O18" s="525"/>
      <c r="P18" s="525"/>
      <c r="Q18" s="525"/>
      <c r="R18" s="525"/>
      <c r="S18" s="525"/>
      <c r="T18" s="525"/>
      <c r="U18" s="525"/>
      <c r="V18" s="525"/>
    </row>
    <row r="19" spans="1:22" s="13" customFormat="1" ht="10.5" customHeight="1" x14ac:dyDescent="0.25">
      <c r="A19" s="778"/>
      <c r="B19" s="581" t="s">
        <v>603</v>
      </c>
      <c r="C19" s="631">
        <v>83765</v>
      </c>
      <c r="D19" s="631">
        <v>70712</v>
      </c>
      <c r="E19" s="631">
        <v>11520</v>
      </c>
      <c r="F19" s="631">
        <v>11479</v>
      </c>
      <c r="G19" s="631">
        <v>41</v>
      </c>
      <c r="H19" s="631">
        <v>1528</v>
      </c>
      <c r="I19" s="631">
        <v>1519</v>
      </c>
      <c r="J19" s="631">
        <v>9</v>
      </c>
      <c r="K19" s="631">
        <v>5</v>
      </c>
      <c r="L19" s="631">
        <v>4</v>
      </c>
      <c r="M19" s="631">
        <v>1</v>
      </c>
      <c r="N19" s="525"/>
      <c r="O19" s="525"/>
      <c r="P19" s="525"/>
      <c r="Q19" s="525"/>
      <c r="R19" s="525"/>
      <c r="S19" s="525"/>
      <c r="T19" s="525"/>
      <c r="U19" s="525"/>
      <c r="V19" s="525"/>
    </row>
    <row r="20" spans="1:22" s="13" customFormat="1" ht="10.5" customHeight="1" x14ac:dyDescent="0.25">
      <c r="A20" s="778"/>
      <c r="B20" s="581" t="s">
        <v>604</v>
      </c>
      <c r="C20" s="631">
        <v>79341</v>
      </c>
      <c r="D20" s="631">
        <v>58000</v>
      </c>
      <c r="E20" s="631">
        <v>18940</v>
      </c>
      <c r="F20" s="631">
        <v>18792</v>
      </c>
      <c r="G20" s="631">
        <v>148</v>
      </c>
      <c r="H20" s="631">
        <v>2370</v>
      </c>
      <c r="I20" s="631">
        <v>2355</v>
      </c>
      <c r="J20" s="631">
        <v>15</v>
      </c>
      <c r="K20" s="631">
        <v>31</v>
      </c>
      <c r="L20" s="631">
        <v>31</v>
      </c>
      <c r="M20" s="631">
        <v>0</v>
      </c>
      <c r="N20" s="525"/>
      <c r="O20" s="525"/>
      <c r="P20" s="525"/>
      <c r="Q20" s="525"/>
      <c r="R20" s="525"/>
      <c r="S20" s="525"/>
      <c r="T20" s="525"/>
      <c r="U20" s="525"/>
      <c r="V20" s="525"/>
    </row>
    <row r="21" spans="1:22" s="13" customFormat="1" ht="10.5" customHeight="1" x14ac:dyDescent="0.25">
      <c r="A21" s="656" t="s">
        <v>683</v>
      </c>
      <c r="B21" s="581" t="s">
        <v>602</v>
      </c>
      <c r="C21" s="631">
        <v>164876</v>
      </c>
      <c r="D21" s="631">
        <v>82222</v>
      </c>
      <c r="E21" s="631">
        <v>74412</v>
      </c>
      <c r="F21" s="631">
        <v>74161</v>
      </c>
      <c r="G21" s="631">
        <v>251</v>
      </c>
      <c r="H21" s="631">
        <v>8095</v>
      </c>
      <c r="I21" s="631">
        <v>8072</v>
      </c>
      <c r="J21" s="631">
        <v>23</v>
      </c>
      <c r="K21" s="631">
        <v>147</v>
      </c>
      <c r="L21" s="631">
        <v>147</v>
      </c>
      <c r="M21" s="631">
        <f t="shared" ref="M21" si="4">SUM(M22:M23)</f>
        <v>0</v>
      </c>
      <c r="N21" s="525"/>
      <c r="O21" s="525"/>
      <c r="P21" s="525"/>
      <c r="Q21" s="525"/>
      <c r="R21" s="525"/>
      <c r="S21" s="525"/>
      <c r="T21" s="525"/>
      <c r="U21" s="525"/>
      <c r="V21" s="525"/>
    </row>
    <row r="22" spans="1:22" s="13" customFormat="1" ht="10.5" customHeight="1" x14ac:dyDescent="0.25">
      <c r="A22" s="778"/>
      <c r="B22" s="581" t="s">
        <v>603</v>
      </c>
      <c r="C22" s="631">
        <v>83363</v>
      </c>
      <c r="D22" s="631">
        <v>48743</v>
      </c>
      <c r="E22" s="631">
        <v>31301</v>
      </c>
      <c r="F22" s="631">
        <v>31235</v>
      </c>
      <c r="G22" s="631">
        <v>66</v>
      </c>
      <c r="H22" s="631">
        <v>3290</v>
      </c>
      <c r="I22" s="631">
        <v>3283</v>
      </c>
      <c r="J22" s="631">
        <v>7</v>
      </c>
      <c r="K22" s="631">
        <v>29</v>
      </c>
      <c r="L22" s="631">
        <v>29</v>
      </c>
      <c r="M22" s="631">
        <v>0</v>
      </c>
      <c r="N22" s="525"/>
      <c r="O22" s="525"/>
      <c r="P22" s="525"/>
      <c r="Q22" s="525"/>
      <c r="R22" s="525"/>
      <c r="S22" s="525"/>
      <c r="T22" s="525"/>
      <c r="U22" s="525"/>
      <c r="V22" s="525"/>
    </row>
    <row r="23" spans="1:22" s="13" customFormat="1" ht="10.5" customHeight="1" x14ac:dyDescent="0.25">
      <c r="A23" s="778"/>
      <c r="B23" s="581" t="s">
        <v>604</v>
      </c>
      <c r="C23" s="631">
        <v>81513</v>
      </c>
      <c r="D23" s="631">
        <v>33479</v>
      </c>
      <c r="E23" s="631">
        <v>43111</v>
      </c>
      <c r="F23" s="631">
        <v>42926</v>
      </c>
      <c r="G23" s="631">
        <v>185</v>
      </c>
      <c r="H23" s="631">
        <v>4805</v>
      </c>
      <c r="I23" s="631">
        <v>4789</v>
      </c>
      <c r="J23" s="631">
        <v>16</v>
      </c>
      <c r="K23" s="631">
        <v>118</v>
      </c>
      <c r="L23" s="631">
        <v>118</v>
      </c>
      <c r="M23" s="631">
        <v>0</v>
      </c>
      <c r="N23" s="525"/>
      <c r="O23" s="525"/>
      <c r="P23" s="525"/>
      <c r="Q23" s="525"/>
      <c r="R23" s="525"/>
      <c r="S23" s="525"/>
      <c r="T23" s="525"/>
      <c r="U23" s="525"/>
      <c r="V23" s="525"/>
    </row>
    <row r="24" spans="1:22" s="13" customFormat="1" ht="10.5" customHeight="1" x14ac:dyDescent="0.25">
      <c r="A24" s="656" t="s">
        <v>684</v>
      </c>
      <c r="B24" s="581" t="s">
        <v>602</v>
      </c>
      <c r="C24" s="631">
        <v>196750</v>
      </c>
      <c r="D24" s="631">
        <v>58500</v>
      </c>
      <c r="E24" s="631">
        <v>120207</v>
      </c>
      <c r="F24" s="631">
        <v>119977</v>
      </c>
      <c r="G24" s="631">
        <v>230</v>
      </c>
      <c r="H24" s="631">
        <v>17303</v>
      </c>
      <c r="I24" s="631">
        <v>17287</v>
      </c>
      <c r="J24" s="631">
        <v>16</v>
      </c>
      <c r="K24" s="631">
        <v>740</v>
      </c>
      <c r="L24" s="631">
        <v>740</v>
      </c>
      <c r="M24" s="631">
        <f t="shared" ref="M24" si="5">SUM(M25:M26)</f>
        <v>0</v>
      </c>
      <c r="N24" s="525"/>
      <c r="O24" s="525"/>
      <c r="P24" s="525"/>
      <c r="Q24" s="525"/>
      <c r="R24" s="525"/>
      <c r="S24" s="525"/>
      <c r="T24" s="525"/>
      <c r="U24" s="525"/>
      <c r="V24" s="525"/>
    </row>
    <row r="25" spans="1:22" s="13" customFormat="1" ht="10.5" customHeight="1" x14ac:dyDescent="0.25">
      <c r="A25" s="778"/>
      <c r="B25" s="581" t="s">
        <v>603</v>
      </c>
      <c r="C25" s="631">
        <v>96775</v>
      </c>
      <c r="D25" s="631">
        <v>35649</v>
      </c>
      <c r="E25" s="631">
        <v>54118</v>
      </c>
      <c r="F25" s="631">
        <v>54065</v>
      </c>
      <c r="G25" s="631">
        <v>53</v>
      </c>
      <c r="H25" s="631">
        <v>6919</v>
      </c>
      <c r="I25" s="631">
        <v>6916</v>
      </c>
      <c r="J25" s="631">
        <v>3</v>
      </c>
      <c r="K25" s="631">
        <v>89</v>
      </c>
      <c r="L25" s="631">
        <v>89</v>
      </c>
      <c r="M25" s="631">
        <v>0</v>
      </c>
      <c r="N25" s="525"/>
      <c r="O25" s="525"/>
      <c r="P25" s="525"/>
      <c r="Q25" s="525"/>
      <c r="R25" s="525"/>
      <c r="S25" s="525"/>
      <c r="T25" s="525"/>
      <c r="U25" s="525"/>
      <c r="V25" s="525"/>
    </row>
    <row r="26" spans="1:22" s="13" customFormat="1" ht="10.5" customHeight="1" x14ac:dyDescent="0.25">
      <c r="A26" s="778"/>
      <c r="B26" s="581" t="s">
        <v>604</v>
      </c>
      <c r="C26" s="631">
        <v>99975</v>
      </c>
      <c r="D26" s="631">
        <v>22851</v>
      </c>
      <c r="E26" s="631">
        <v>66089</v>
      </c>
      <c r="F26" s="631">
        <v>65912</v>
      </c>
      <c r="G26" s="631">
        <v>177</v>
      </c>
      <c r="H26" s="631">
        <v>10384</v>
      </c>
      <c r="I26" s="631">
        <v>10371</v>
      </c>
      <c r="J26" s="631">
        <v>13</v>
      </c>
      <c r="K26" s="631">
        <v>651</v>
      </c>
      <c r="L26" s="631">
        <v>651</v>
      </c>
      <c r="M26" s="631">
        <v>0</v>
      </c>
      <c r="N26" s="525"/>
      <c r="O26" s="525"/>
      <c r="P26" s="525"/>
      <c r="Q26" s="525"/>
      <c r="R26" s="525"/>
      <c r="S26" s="525"/>
      <c r="T26" s="525"/>
      <c r="U26" s="525"/>
      <c r="V26" s="525"/>
    </row>
    <row r="27" spans="1:22" s="13" customFormat="1" ht="10.5" customHeight="1" x14ac:dyDescent="0.25">
      <c r="A27" s="656" t="s">
        <v>685</v>
      </c>
      <c r="B27" s="581" t="s">
        <v>602</v>
      </c>
      <c r="C27" s="631">
        <v>201964</v>
      </c>
      <c r="D27" s="631">
        <v>41570</v>
      </c>
      <c r="E27" s="631">
        <v>133112</v>
      </c>
      <c r="F27" s="631">
        <v>132973</v>
      </c>
      <c r="G27" s="631">
        <v>139</v>
      </c>
      <c r="H27" s="631">
        <v>25653</v>
      </c>
      <c r="I27" s="631">
        <v>25648</v>
      </c>
      <c r="J27" s="631">
        <v>5</v>
      </c>
      <c r="K27" s="631">
        <v>1629</v>
      </c>
      <c r="L27" s="631">
        <v>1629</v>
      </c>
      <c r="M27" s="631">
        <f t="shared" ref="M27" si="6">SUM(M28:M29)</f>
        <v>0</v>
      </c>
      <c r="N27" s="525"/>
      <c r="O27" s="525"/>
      <c r="P27" s="525"/>
      <c r="Q27" s="525"/>
      <c r="R27" s="525"/>
      <c r="S27" s="525"/>
      <c r="T27" s="525"/>
      <c r="U27" s="525"/>
      <c r="V27" s="525"/>
    </row>
    <row r="28" spans="1:22" s="13" customFormat="1" ht="10.5" customHeight="1" x14ac:dyDescent="0.25">
      <c r="A28" s="778"/>
      <c r="B28" s="581" t="s">
        <v>603</v>
      </c>
      <c r="C28" s="631">
        <v>99188</v>
      </c>
      <c r="D28" s="631">
        <v>24602</v>
      </c>
      <c r="E28" s="631">
        <v>63057</v>
      </c>
      <c r="F28" s="631">
        <v>63018</v>
      </c>
      <c r="G28" s="631">
        <v>39</v>
      </c>
      <c r="H28" s="631">
        <v>11311</v>
      </c>
      <c r="I28" s="631">
        <v>11311</v>
      </c>
      <c r="J28" s="631">
        <v>0</v>
      </c>
      <c r="K28" s="631">
        <v>218</v>
      </c>
      <c r="L28" s="631">
        <v>218</v>
      </c>
      <c r="M28" s="631">
        <v>0</v>
      </c>
      <c r="N28" s="525"/>
      <c r="O28" s="525"/>
      <c r="P28" s="525"/>
      <c r="Q28" s="525"/>
      <c r="R28" s="525"/>
      <c r="S28" s="525"/>
      <c r="T28" s="525"/>
      <c r="U28" s="525"/>
      <c r="V28" s="525"/>
    </row>
    <row r="29" spans="1:22" s="13" customFormat="1" ht="10.5" customHeight="1" x14ac:dyDescent="0.25">
      <c r="A29" s="778"/>
      <c r="B29" s="581" t="s">
        <v>604</v>
      </c>
      <c r="C29" s="631">
        <v>102776</v>
      </c>
      <c r="D29" s="631">
        <v>16968</v>
      </c>
      <c r="E29" s="631">
        <v>70055</v>
      </c>
      <c r="F29" s="631">
        <v>69955</v>
      </c>
      <c r="G29" s="631">
        <v>100</v>
      </c>
      <c r="H29" s="631">
        <v>14342</v>
      </c>
      <c r="I29" s="631">
        <v>14337</v>
      </c>
      <c r="J29" s="631">
        <v>5</v>
      </c>
      <c r="K29" s="631">
        <v>1411</v>
      </c>
      <c r="L29" s="631">
        <v>1411</v>
      </c>
      <c r="M29" s="631">
        <v>0</v>
      </c>
      <c r="N29" s="525"/>
      <c r="O29" s="525"/>
      <c r="P29" s="525"/>
      <c r="Q29" s="525"/>
      <c r="R29" s="525"/>
      <c r="S29" s="525"/>
      <c r="T29" s="525"/>
      <c r="U29" s="525"/>
      <c r="V29" s="525"/>
    </row>
    <row r="30" spans="1:22" s="13" customFormat="1" ht="10.5" customHeight="1" x14ac:dyDescent="0.25">
      <c r="A30" s="656" t="s">
        <v>686</v>
      </c>
      <c r="B30" s="581" t="s">
        <v>602</v>
      </c>
      <c r="C30" s="631">
        <v>170560</v>
      </c>
      <c r="D30" s="631">
        <v>25792</v>
      </c>
      <c r="E30" s="631">
        <v>114724</v>
      </c>
      <c r="F30" s="631">
        <v>114657</v>
      </c>
      <c r="G30" s="631">
        <v>67</v>
      </c>
      <c r="H30" s="631">
        <v>27356</v>
      </c>
      <c r="I30" s="631">
        <v>27356</v>
      </c>
      <c r="J30" s="631">
        <v>0</v>
      </c>
      <c r="K30" s="631">
        <v>2688</v>
      </c>
      <c r="L30" s="631">
        <v>2688</v>
      </c>
      <c r="M30" s="631">
        <f t="shared" ref="M30" si="7">SUM(M31:M32)</f>
        <v>0</v>
      </c>
      <c r="N30" s="525"/>
      <c r="O30" s="525"/>
      <c r="P30" s="525"/>
      <c r="Q30" s="525"/>
      <c r="R30" s="525"/>
      <c r="S30" s="525"/>
      <c r="T30" s="525"/>
      <c r="U30" s="525"/>
      <c r="V30" s="525"/>
    </row>
    <row r="31" spans="1:22" s="13" customFormat="1" ht="10.5" customHeight="1" x14ac:dyDescent="0.25">
      <c r="A31" s="778"/>
      <c r="B31" s="581" t="s">
        <v>603</v>
      </c>
      <c r="C31" s="631">
        <v>83281</v>
      </c>
      <c r="D31" s="631">
        <v>14377</v>
      </c>
      <c r="E31" s="631">
        <v>56083</v>
      </c>
      <c r="F31" s="631">
        <v>56061</v>
      </c>
      <c r="G31" s="631">
        <v>22</v>
      </c>
      <c r="H31" s="631">
        <v>12462</v>
      </c>
      <c r="I31" s="631">
        <v>12462</v>
      </c>
      <c r="J31" s="631">
        <v>0</v>
      </c>
      <c r="K31" s="631">
        <v>359</v>
      </c>
      <c r="L31" s="631">
        <v>359</v>
      </c>
      <c r="M31" s="631">
        <v>0</v>
      </c>
      <c r="N31" s="525"/>
      <c r="O31" s="525"/>
      <c r="P31" s="525"/>
      <c r="Q31" s="525"/>
      <c r="R31" s="525"/>
      <c r="S31" s="525"/>
      <c r="T31" s="525"/>
      <c r="U31" s="525"/>
      <c r="V31" s="525"/>
    </row>
    <row r="32" spans="1:22" s="13" customFormat="1" ht="10.5" customHeight="1" x14ac:dyDescent="0.25">
      <c r="A32" s="778"/>
      <c r="B32" s="581" t="s">
        <v>604</v>
      </c>
      <c r="C32" s="631">
        <v>87279</v>
      </c>
      <c r="D32" s="631">
        <v>11415</v>
      </c>
      <c r="E32" s="631">
        <v>58641</v>
      </c>
      <c r="F32" s="631">
        <v>58596</v>
      </c>
      <c r="G32" s="631">
        <v>45</v>
      </c>
      <c r="H32" s="631">
        <v>14894</v>
      </c>
      <c r="I32" s="631">
        <v>14894</v>
      </c>
      <c r="J32" s="631">
        <v>0</v>
      </c>
      <c r="K32" s="631">
        <v>2329</v>
      </c>
      <c r="L32" s="631">
        <v>2329</v>
      </c>
      <c r="M32" s="631">
        <v>0</v>
      </c>
      <c r="N32" s="525"/>
      <c r="O32" s="525"/>
      <c r="P32" s="525"/>
      <c r="Q32" s="525"/>
      <c r="R32" s="525"/>
      <c r="S32" s="525"/>
      <c r="T32" s="525"/>
      <c r="U32" s="525"/>
      <c r="V32" s="525"/>
    </row>
    <row r="33" spans="1:22" s="13" customFormat="1" ht="10.5" customHeight="1" x14ac:dyDescent="0.25">
      <c r="A33" s="656" t="s">
        <v>687</v>
      </c>
      <c r="B33" s="581" t="s">
        <v>602</v>
      </c>
      <c r="C33" s="631">
        <v>168575</v>
      </c>
      <c r="D33" s="631">
        <v>18459</v>
      </c>
      <c r="E33" s="631">
        <v>116354</v>
      </c>
      <c r="F33" s="631">
        <v>116326</v>
      </c>
      <c r="G33" s="631">
        <v>28</v>
      </c>
      <c r="H33" s="631">
        <v>29048</v>
      </c>
      <c r="I33" s="631">
        <v>29046</v>
      </c>
      <c r="J33" s="631">
        <v>2</v>
      </c>
      <c r="K33" s="631">
        <v>4714</v>
      </c>
      <c r="L33" s="631">
        <v>4713</v>
      </c>
      <c r="M33" s="631">
        <v>1</v>
      </c>
      <c r="N33" s="525"/>
      <c r="O33" s="525"/>
      <c r="P33" s="525"/>
      <c r="Q33" s="525"/>
      <c r="R33" s="525"/>
      <c r="S33" s="525"/>
      <c r="T33" s="525"/>
      <c r="U33" s="525"/>
      <c r="V33" s="525"/>
    </row>
    <row r="34" spans="1:22" s="13" customFormat="1" ht="10.5" customHeight="1" x14ac:dyDescent="0.25">
      <c r="A34" s="778"/>
      <c r="B34" s="581" t="s">
        <v>603</v>
      </c>
      <c r="C34" s="631">
        <v>82055</v>
      </c>
      <c r="D34" s="631">
        <v>9870</v>
      </c>
      <c r="E34" s="631">
        <v>57841</v>
      </c>
      <c r="F34" s="631">
        <v>57823</v>
      </c>
      <c r="G34" s="631">
        <v>18</v>
      </c>
      <c r="H34" s="631">
        <v>13614</v>
      </c>
      <c r="I34" s="631">
        <v>13614</v>
      </c>
      <c r="J34" s="631">
        <v>0</v>
      </c>
      <c r="K34" s="631">
        <v>730</v>
      </c>
      <c r="L34" s="631">
        <v>729</v>
      </c>
      <c r="M34" s="631">
        <v>1</v>
      </c>
      <c r="N34" s="525"/>
      <c r="O34" s="525"/>
      <c r="P34" s="525"/>
      <c r="Q34" s="525"/>
      <c r="R34" s="525"/>
      <c r="S34" s="525"/>
      <c r="T34" s="525"/>
      <c r="U34" s="525"/>
      <c r="V34" s="525"/>
    </row>
    <row r="35" spans="1:22" s="13" customFormat="1" ht="10.5" customHeight="1" x14ac:dyDescent="0.25">
      <c r="A35" s="778"/>
      <c r="B35" s="581" t="s">
        <v>604</v>
      </c>
      <c r="C35" s="631">
        <v>86520</v>
      </c>
      <c r="D35" s="631">
        <v>8589</v>
      </c>
      <c r="E35" s="631">
        <v>58513</v>
      </c>
      <c r="F35" s="631">
        <v>58503</v>
      </c>
      <c r="G35" s="631">
        <v>10</v>
      </c>
      <c r="H35" s="631">
        <v>15434</v>
      </c>
      <c r="I35" s="631">
        <v>15432</v>
      </c>
      <c r="J35" s="631">
        <v>2</v>
      </c>
      <c r="K35" s="631">
        <v>3984</v>
      </c>
      <c r="L35" s="631">
        <v>3984</v>
      </c>
      <c r="M35" s="631">
        <v>0</v>
      </c>
      <c r="N35" s="525"/>
      <c r="O35" s="525"/>
      <c r="P35" s="525"/>
      <c r="Q35" s="525"/>
      <c r="R35" s="525"/>
      <c r="S35" s="525"/>
      <c r="T35" s="525"/>
      <c r="U35" s="525"/>
      <c r="V35" s="525"/>
    </row>
    <row r="36" spans="1:22" s="13" customFormat="1" ht="10.5" customHeight="1" x14ac:dyDescent="0.25">
      <c r="A36" s="656" t="s">
        <v>688</v>
      </c>
      <c r="B36" s="581" t="s">
        <v>602</v>
      </c>
      <c r="C36" s="631">
        <v>163267</v>
      </c>
      <c r="D36" s="631">
        <v>12327</v>
      </c>
      <c r="E36" s="631">
        <v>115996</v>
      </c>
      <c r="F36" s="631">
        <v>115983</v>
      </c>
      <c r="G36" s="631">
        <v>13</v>
      </c>
      <c r="H36" s="631">
        <v>26859</v>
      </c>
      <c r="I36" s="631">
        <v>26859</v>
      </c>
      <c r="J36" s="631">
        <f t="shared" ref="J36:M36" si="8">SUM(J37:J38)</f>
        <v>0</v>
      </c>
      <c r="K36" s="631">
        <v>8085</v>
      </c>
      <c r="L36" s="631">
        <v>8085</v>
      </c>
      <c r="M36" s="631">
        <f t="shared" si="8"/>
        <v>0</v>
      </c>
      <c r="N36" s="525"/>
      <c r="O36" s="525"/>
      <c r="P36" s="525"/>
      <c r="Q36" s="525"/>
      <c r="R36" s="525"/>
      <c r="S36" s="525"/>
      <c r="T36" s="525"/>
      <c r="U36" s="525"/>
      <c r="V36" s="525"/>
    </row>
    <row r="37" spans="1:22" s="13" customFormat="1" ht="10.5" customHeight="1" x14ac:dyDescent="0.25">
      <c r="A37" s="778"/>
      <c r="B37" s="581" t="s">
        <v>603</v>
      </c>
      <c r="C37" s="631">
        <v>78874</v>
      </c>
      <c r="D37" s="631">
        <v>6445</v>
      </c>
      <c r="E37" s="631">
        <v>58453</v>
      </c>
      <c r="F37" s="631">
        <v>58448</v>
      </c>
      <c r="G37" s="631">
        <v>5</v>
      </c>
      <c r="H37" s="631">
        <v>12671</v>
      </c>
      <c r="I37" s="631">
        <v>12671</v>
      </c>
      <c r="J37" s="631">
        <v>0</v>
      </c>
      <c r="K37" s="631">
        <v>1305</v>
      </c>
      <c r="L37" s="631">
        <v>1305</v>
      </c>
      <c r="M37" s="631">
        <v>0</v>
      </c>
      <c r="N37" s="525"/>
      <c r="O37" s="525"/>
      <c r="P37" s="525"/>
      <c r="Q37" s="525"/>
      <c r="R37" s="525"/>
      <c r="S37" s="525"/>
      <c r="T37" s="525"/>
      <c r="U37" s="525"/>
      <c r="V37" s="525"/>
    </row>
    <row r="38" spans="1:22" s="13" customFormat="1" ht="10.5" customHeight="1" x14ac:dyDescent="0.25">
      <c r="A38" s="778"/>
      <c r="B38" s="581" t="s">
        <v>604</v>
      </c>
      <c r="C38" s="631">
        <v>84393</v>
      </c>
      <c r="D38" s="631">
        <v>5882</v>
      </c>
      <c r="E38" s="631">
        <v>57543</v>
      </c>
      <c r="F38" s="631">
        <v>57535</v>
      </c>
      <c r="G38" s="631">
        <v>8</v>
      </c>
      <c r="H38" s="631">
        <v>14188</v>
      </c>
      <c r="I38" s="631">
        <v>14188</v>
      </c>
      <c r="J38" s="631">
        <v>0</v>
      </c>
      <c r="K38" s="631">
        <v>6780</v>
      </c>
      <c r="L38" s="631">
        <v>6780</v>
      </c>
      <c r="M38" s="631">
        <v>0</v>
      </c>
      <c r="N38" s="525"/>
      <c r="O38" s="525"/>
      <c r="P38" s="525"/>
      <c r="Q38" s="525"/>
      <c r="R38" s="525"/>
      <c r="S38" s="525"/>
      <c r="T38" s="525"/>
      <c r="U38" s="525"/>
      <c r="V38" s="525"/>
    </row>
    <row r="39" spans="1:22" s="13" customFormat="1" ht="10.5" customHeight="1" x14ac:dyDescent="0.25">
      <c r="A39" s="656" t="s">
        <v>689</v>
      </c>
      <c r="B39" s="581" t="s">
        <v>602</v>
      </c>
      <c r="C39" s="631">
        <v>141733</v>
      </c>
      <c r="D39" s="631">
        <v>7158</v>
      </c>
      <c r="E39" s="631">
        <v>101857</v>
      </c>
      <c r="F39" s="631">
        <v>101854</v>
      </c>
      <c r="G39" s="631">
        <v>3</v>
      </c>
      <c r="H39" s="631">
        <v>20750</v>
      </c>
      <c r="I39" s="631">
        <v>20750</v>
      </c>
      <c r="J39" s="631">
        <f t="shared" ref="J39:M39" si="9">SUM(J40:J41)</f>
        <v>0</v>
      </c>
      <c r="K39" s="631">
        <v>11968</v>
      </c>
      <c r="L39" s="631">
        <v>11968</v>
      </c>
      <c r="M39" s="631">
        <f t="shared" si="9"/>
        <v>0</v>
      </c>
      <c r="N39" s="525"/>
      <c r="O39" s="525"/>
      <c r="P39" s="525"/>
      <c r="Q39" s="525"/>
      <c r="R39" s="525"/>
      <c r="S39" s="525"/>
      <c r="T39" s="525"/>
      <c r="U39" s="525"/>
      <c r="V39" s="525"/>
    </row>
    <row r="40" spans="1:22" s="13" customFormat="1" ht="10.5" customHeight="1" x14ac:dyDescent="0.25">
      <c r="A40" s="778"/>
      <c r="B40" s="581" t="s">
        <v>603</v>
      </c>
      <c r="C40" s="631">
        <v>67809</v>
      </c>
      <c r="D40" s="631">
        <v>3516</v>
      </c>
      <c r="E40" s="631">
        <v>52935</v>
      </c>
      <c r="F40" s="631">
        <v>52934</v>
      </c>
      <c r="G40" s="631">
        <v>1</v>
      </c>
      <c r="H40" s="631">
        <v>9595</v>
      </c>
      <c r="I40" s="631">
        <v>9595</v>
      </c>
      <c r="J40" s="631">
        <v>0</v>
      </c>
      <c r="K40" s="631">
        <v>1763</v>
      </c>
      <c r="L40" s="631">
        <v>1763</v>
      </c>
      <c r="M40" s="631">
        <v>0</v>
      </c>
      <c r="N40" s="525"/>
      <c r="O40" s="525"/>
      <c r="P40" s="525"/>
      <c r="Q40" s="525"/>
      <c r="R40" s="525"/>
      <c r="S40" s="525"/>
      <c r="T40" s="525"/>
      <c r="U40" s="525"/>
      <c r="V40" s="525"/>
    </row>
    <row r="41" spans="1:22" s="13" customFormat="1" ht="10.5" customHeight="1" x14ac:dyDescent="0.25">
      <c r="A41" s="778"/>
      <c r="B41" s="581" t="s">
        <v>604</v>
      </c>
      <c r="C41" s="631">
        <v>73924</v>
      </c>
      <c r="D41" s="631">
        <v>3642</v>
      </c>
      <c r="E41" s="631">
        <v>48922</v>
      </c>
      <c r="F41" s="631">
        <v>48920</v>
      </c>
      <c r="G41" s="631">
        <v>2</v>
      </c>
      <c r="H41" s="631">
        <v>11155</v>
      </c>
      <c r="I41" s="631">
        <v>11155</v>
      </c>
      <c r="J41" s="631">
        <v>0</v>
      </c>
      <c r="K41" s="631">
        <v>10205</v>
      </c>
      <c r="L41" s="631">
        <v>10205</v>
      </c>
      <c r="M41" s="631">
        <v>0</v>
      </c>
      <c r="N41" s="525"/>
      <c r="O41" s="525"/>
      <c r="P41" s="525"/>
      <c r="Q41" s="525"/>
      <c r="R41" s="525"/>
      <c r="S41" s="525"/>
      <c r="T41" s="525"/>
      <c r="U41" s="525"/>
      <c r="V41" s="525"/>
    </row>
    <row r="42" spans="1:22" s="13" customFormat="1" ht="10.5" customHeight="1" x14ac:dyDescent="0.25">
      <c r="A42" s="656" t="s">
        <v>690</v>
      </c>
      <c r="B42" s="581" t="s">
        <v>602</v>
      </c>
      <c r="C42" s="631">
        <v>120486</v>
      </c>
      <c r="D42" s="631">
        <v>4369</v>
      </c>
      <c r="E42" s="631">
        <v>83874</v>
      </c>
      <c r="F42" s="631">
        <v>83870</v>
      </c>
      <c r="G42" s="631">
        <v>4</v>
      </c>
      <c r="H42" s="631">
        <v>14270</v>
      </c>
      <c r="I42" s="631">
        <v>14270</v>
      </c>
      <c r="J42" s="631">
        <f t="shared" ref="J42:M42" si="10">SUM(J43:J44)</f>
        <v>0</v>
      </c>
      <c r="K42" s="631">
        <v>17973</v>
      </c>
      <c r="L42" s="631">
        <v>17973</v>
      </c>
      <c r="M42" s="631">
        <f t="shared" si="10"/>
        <v>0</v>
      </c>
      <c r="N42" s="525"/>
      <c r="O42" s="525"/>
      <c r="P42" s="525"/>
      <c r="Q42" s="525"/>
      <c r="R42" s="525"/>
      <c r="S42" s="525"/>
      <c r="T42" s="525"/>
      <c r="U42" s="525"/>
      <c r="V42" s="525"/>
    </row>
    <row r="43" spans="1:22" s="13" customFormat="1" ht="10.5" customHeight="1" x14ac:dyDescent="0.25">
      <c r="A43" s="778"/>
      <c r="B43" s="581" t="s">
        <v>603</v>
      </c>
      <c r="C43" s="631">
        <v>56277</v>
      </c>
      <c r="D43" s="631">
        <v>1812</v>
      </c>
      <c r="E43" s="631">
        <v>45274</v>
      </c>
      <c r="F43" s="631">
        <v>45273</v>
      </c>
      <c r="G43" s="631">
        <v>1</v>
      </c>
      <c r="H43" s="631">
        <v>6699</v>
      </c>
      <c r="I43" s="631">
        <v>6699</v>
      </c>
      <c r="J43" s="631">
        <v>0</v>
      </c>
      <c r="K43" s="631">
        <v>2492</v>
      </c>
      <c r="L43" s="631">
        <v>2492</v>
      </c>
      <c r="M43" s="631">
        <v>0</v>
      </c>
      <c r="N43" s="525"/>
      <c r="O43" s="525"/>
      <c r="P43" s="525"/>
      <c r="Q43" s="525"/>
      <c r="R43" s="525"/>
      <c r="S43" s="525"/>
      <c r="T43" s="525"/>
      <c r="U43" s="525"/>
      <c r="V43" s="525"/>
    </row>
    <row r="44" spans="1:22" s="13" customFormat="1" ht="10.5" customHeight="1" x14ac:dyDescent="0.25">
      <c r="A44" s="778"/>
      <c r="B44" s="581" t="s">
        <v>604</v>
      </c>
      <c r="C44" s="631">
        <v>64209</v>
      </c>
      <c r="D44" s="631">
        <v>2557</v>
      </c>
      <c r="E44" s="631">
        <v>38600</v>
      </c>
      <c r="F44" s="631">
        <v>38597</v>
      </c>
      <c r="G44" s="631">
        <v>3</v>
      </c>
      <c r="H44" s="631">
        <v>7571</v>
      </c>
      <c r="I44" s="631">
        <v>7571</v>
      </c>
      <c r="J44" s="631">
        <v>0</v>
      </c>
      <c r="K44" s="631">
        <v>15481</v>
      </c>
      <c r="L44" s="631">
        <v>15481</v>
      </c>
      <c r="M44" s="631">
        <v>0</v>
      </c>
      <c r="N44" s="525"/>
      <c r="O44" s="525"/>
      <c r="P44" s="525"/>
      <c r="Q44" s="525"/>
      <c r="R44" s="525"/>
      <c r="S44" s="525"/>
      <c r="T44" s="525"/>
      <c r="U44" s="525"/>
      <c r="V44" s="525"/>
    </row>
    <row r="45" spans="1:22" s="13" customFormat="1" ht="10.5" customHeight="1" x14ac:dyDescent="0.25">
      <c r="A45" s="656" t="s">
        <v>691</v>
      </c>
      <c r="B45" s="581" t="s">
        <v>602</v>
      </c>
      <c r="C45" s="631">
        <v>69986</v>
      </c>
      <c r="D45" s="631">
        <v>1813</v>
      </c>
      <c r="E45" s="631">
        <v>45291</v>
      </c>
      <c r="F45" s="631">
        <v>45290</v>
      </c>
      <c r="G45" s="631">
        <v>1</v>
      </c>
      <c r="H45" s="631">
        <v>6059</v>
      </c>
      <c r="I45" s="631">
        <v>6059</v>
      </c>
      <c r="J45" s="631">
        <f t="shared" ref="J45:M45" si="11">SUM(J46:J47)</f>
        <v>0</v>
      </c>
      <c r="K45" s="631">
        <v>16823</v>
      </c>
      <c r="L45" s="631">
        <v>16823</v>
      </c>
      <c r="M45" s="631">
        <f t="shared" si="11"/>
        <v>0</v>
      </c>
      <c r="N45" s="525"/>
      <c r="O45" s="525"/>
      <c r="P45" s="525"/>
      <c r="Q45" s="525"/>
      <c r="R45" s="525"/>
      <c r="S45" s="525"/>
      <c r="T45" s="525"/>
      <c r="U45" s="525"/>
      <c r="V45" s="525"/>
    </row>
    <row r="46" spans="1:22" s="13" customFormat="1" ht="10.5" customHeight="1" x14ac:dyDescent="0.25">
      <c r="A46" s="778"/>
      <c r="B46" s="581" t="s">
        <v>603</v>
      </c>
      <c r="C46" s="631">
        <v>32112</v>
      </c>
      <c r="D46" s="631">
        <v>717</v>
      </c>
      <c r="E46" s="631">
        <v>26150</v>
      </c>
      <c r="F46" s="631">
        <v>26150</v>
      </c>
      <c r="G46" s="631">
        <v>0</v>
      </c>
      <c r="H46" s="631">
        <v>3108</v>
      </c>
      <c r="I46" s="631">
        <v>3108</v>
      </c>
      <c r="J46" s="631">
        <v>0</v>
      </c>
      <c r="K46" s="631">
        <v>2137</v>
      </c>
      <c r="L46" s="631">
        <v>2137</v>
      </c>
      <c r="M46" s="631">
        <v>0</v>
      </c>
      <c r="N46" s="525"/>
      <c r="O46" s="525"/>
      <c r="P46" s="525"/>
      <c r="Q46" s="525"/>
      <c r="R46" s="525"/>
      <c r="S46" s="525"/>
      <c r="T46" s="525"/>
      <c r="U46" s="525"/>
      <c r="V46" s="525"/>
    </row>
    <row r="47" spans="1:22" s="13" customFormat="1" ht="10.5" customHeight="1" x14ac:dyDescent="0.25">
      <c r="A47" s="778"/>
      <c r="B47" s="581" t="s">
        <v>604</v>
      </c>
      <c r="C47" s="631">
        <v>37874</v>
      </c>
      <c r="D47" s="631">
        <v>1096</v>
      </c>
      <c r="E47" s="631">
        <v>19141</v>
      </c>
      <c r="F47" s="631">
        <v>19140</v>
      </c>
      <c r="G47" s="631">
        <v>1</v>
      </c>
      <c r="H47" s="631">
        <v>2951</v>
      </c>
      <c r="I47" s="631">
        <v>2951</v>
      </c>
      <c r="J47" s="631">
        <v>0</v>
      </c>
      <c r="K47" s="631">
        <v>14686</v>
      </c>
      <c r="L47" s="631">
        <v>14686</v>
      </c>
      <c r="M47" s="631">
        <v>0</v>
      </c>
      <c r="N47" s="525"/>
      <c r="O47" s="525"/>
      <c r="P47" s="525"/>
      <c r="Q47" s="525"/>
      <c r="R47" s="525"/>
      <c r="S47" s="525"/>
      <c r="T47" s="525"/>
      <c r="U47" s="525"/>
      <c r="V47" s="525"/>
    </row>
    <row r="48" spans="1:22" s="13" customFormat="1" ht="10.5" customHeight="1" x14ac:dyDescent="0.25">
      <c r="A48" s="656" t="s">
        <v>692</v>
      </c>
      <c r="B48" s="581" t="s">
        <v>602</v>
      </c>
      <c r="C48" s="631">
        <v>42572</v>
      </c>
      <c r="D48" s="631">
        <v>767</v>
      </c>
      <c r="E48" s="631">
        <v>24591</v>
      </c>
      <c r="F48" s="631">
        <v>24591</v>
      </c>
      <c r="G48" s="631">
        <f t="shared" ref="G48:M48" si="12">SUM(G49:G50)</f>
        <v>0</v>
      </c>
      <c r="H48" s="631">
        <v>2300</v>
      </c>
      <c r="I48" s="631">
        <v>2300</v>
      </c>
      <c r="J48" s="631">
        <f t="shared" si="12"/>
        <v>0</v>
      </c>
      <c r="K48" s="631">
        <v>14914</v>
      </c>
      <c r="L48" s="631">
        <v>14914</v>
      </c>
      <c r="M48" s="631">
        <f t="shared" si="12"/>
        <v>0</v>
      </c>
      <c r="N48" s="525"/>
      <c r="O48" s="525"/>
      <c r="P48" s="525"/>
      <c r="Q48" s="525"/>
      <c r="R48" s="525"/>
      <c r="S48" s="525"/>
      <c r="T48" s="525"/>
      <c r="U48" s="525"/>
      <c r="V48" s="525"/>
    </row>
    <row r="49" spans="1:22" s="13" customFormat="1" ht="10.5" customHeight="1" x14ac:dyDescent="0.25">
      <c r="A49" s="778"/>
      <c r="B49" s="581" t="s">
        <v>603</v>
      </c>
      <c r="C49" s="631">
        <v>18524</v>
      </c>
      <c r="D49" s="631">
        <v>314</v>
      </c>
      <c r="E49" s="631">
        <v>14864</v>
      </c>
      <c r="F49" s="631">
        <v>14864</v>
      </c>
      <c r="G49" s="631">
        <v>0</v>
      </c>
      <c r="H49" s="631">
        <v>1213</v>
      </c>
      <c r="I49" s="631">
        <v>1213</v>
      </c>
      <c r="J49" s="631">
        <v>0</v>
      </c>
      <c r="K49" s="631">
        <v>2133</v>
      </c>
      <c r="L49" s="631">
        <v>2133</v>
      </c>
      <c r="M49" s="631">
        <v>0</v>
      </c>
      <c r="N49" s="525"/>
      <c r="O49" s="525"/>
      <c r="P49" s="525"/>
      <c r="Q49" s="525"/>
      <c r="R49" s="525"/>
      <c r="S49" s="525"/>
      <c r="T49" s="525"/>
      <c r="U49" s="525"/>
      <c r="V49" s="525"/>
    </row>
    <row r="50" spans="1:22" s="13" customFormat="1" ht="10.5" customHeight="1" x14ac:dyDescent="0.25">
      <c r="A50" s="778"/>
      <c r="B50" s="581" t="s">
        <v>604</v>
      </c>
      <c r="C50" s="631">
        <v>24048</v>
      </c>
      <c r="D50" s="631">
        <v>453</v>
      </c>
      <c r="E50" s="631">
        <v>9727</v>
      </c>
      <c r="F50" s="631">
        <v>9727</v>
      </c>
      <c r="G50" s="631">
        <v>0</v>
      </c>
      <c r="H50" s="631">
        <v>1087</v>
      </c>
      <c r="I50" s="631">
        <v>1087</v>
      </c>
      <c r="J50" s="631">
        <v>0</v>
      </c>
      <c r="K50" s="631">
        <v>12781</v>
      </c>
      <c r="L50" s="631">
        <v>12781</v>
      </c>
      <c r="M50" s="631">
        <v>0</v>
      </c>
      <c r="N50" s="525"/>
      <c r="O50" s="525"/>
      <c r="P50" s="525"/>
      <c r="Q50" s="525"/>
      <c r="R50" s="525"/>
      <c r="S50" s="525"/>
      <c r="T50" s="525"/>
      <c r="U50" s="525"/>
      <c r="V50" s="525"/>
    </row>
    <row r="51" spans="1:22" s="13" customFormat="1" ht="10.5" customHeight="1" x14ac:dyDescent="0.25">
      <c r="A51" s="656" t="s">
        <v>693</v>
      </c>
      <c r="B51" s="581" t="s">
        <v>602</v>
      </c>
      <c r="C51" s="631">
        <v>29698</v>
      </c>
      <c r="D51" s="631">
        <v>532</v>
      </c>
      <c r="E51" s="631">
        <v>14049</v>
      </c>
      <c r="F51" s="631">
        <v>14049</v>
      </c>
      <c r="G51" s="631">
        <f t="shared" ref="G51:M51" si="13">SUM(G52:G53)</f>
        <v>0</v>
      </c>
      <c r="H51" s="631">
        <v>989</v>
      </c>
      <c r="I51" s="631">
        <v>989</v>
      </c>
      <c r="J51" s="631">
        <f t="shared" si="13"/>
        <v>0</v>
      </c>
      <c r="K51" s="631">
        <v>14128</v>
      </c>
      <c r="L51" s="631">
        <v>14128</v>
      </c>
      <c r="M51" s="631">
        <f t="shared" si="13"/>
        <v>0</v>
      </c>
      <c r="N51" s="525"/>
      <c r="O51" s="525"/>
      <c r="P51" s="525"/>
      <c r="Q51" s="525"/>
      <c r="R51" s="525"/>
      <c r="S51" s="525"/>
      <c r="T51" s="525"/>
      <c r="U51" s="525"/>
      <c r="V51" s="525"/>
    </row>
    <row r="52" spans="1:22" s="13" customFormat="1" ht="10.5" customHeight="1" x14ac:dyDescent="0.25">
      <c r="A52" s="778"/>
      <c r="B52" s="581" t="s">
        <v>603</v>
      </c>
      <c r="C52" s="631">
        <v>12113</v>
      </c>
      <c r="D52" s="631">
        <v>204</v>
      </c>
      <c r="E52" s="631">
        <v>8896</v>
      </c>
      <c r="F52" s="631">
        <v>8896</v>
      </c>
      <c r="G52" s="631">
        <v>0</v>
      </c>
      <c r="H52" s="631">
        <v>501</v>
      </c>
      <c r="I52" s="631">
        <v>501</v>
      </c>
      <c r="J52" s="631">
        <v>0</v>
      </c>
      <c r="K52" s="631">
        <v>2512</v>
      </c>
      <c r="L52" s="631">
        <v>2512</v>
      </c>
      <c r="M52" s="631">
        <v>0</v>
      </c>
      <c r="N52" s="525"/>
      <c r="O52" s="525"/>
      <c r="P52" s="525"/>
      <c r="Q52" s="525"/>
      <c r="R52" s="525"/>
      <c r="S52" s="525"/>
      <c r="T52" s="525"/>
      <c r="U52" s="525"/>
      <c r="V52" s="525"/>
    </row>
    <row r="53" spans="1:22" s="13" customFormat="1" ht="10.5" customHeight="1" x14ac:dyDescent="0.25">
      <c r="A53" s="778"/>
      <c r="B53" s="581" t="s">
        <v>604</v>
      </c>
      <c r="C53" s="631">
        <v>17585</v>
      </c>
      <c r="D53" s="631">
        <v>328</v>
      </c>
      <c r="E53" s="631">
        <v>5153</v>
      </c>
      <c r="F53" s="631">
        <v>5153</v>
      </c>
      <c r="G53" s="631">
        <v>0</v>
      </c>
      <c r="H53" s="631">
        <v>488</v>
      </c>
      <c r="I53" s="631">
        <v>488</v>
      </c>
      <c r="J53" s="631">
        <v>0</v>
      </c>
      <c r="K53" s="631">
        <v>11616</v>
      </c>
      <c r="L53" s="631">
        <v>11616</v>
      </c>
      <c r="M53" s="631">
        <v>0</v>
      </c>
      <c r="N53" s="525"/>
      <c r="O53" s="525"/>
      <c r="P53" s="525"/>
      <c r="Q53" s="525"/>
      <c r="R53" s="525"/>
      <c r="S53" s="525"/>
      <c r="T53" s="525"/>
      <c r="U53" s="525"/>
      <c r="V53" s="525"/>
    </row>
    <row r="54" spans="1:22" s="13" customFormat="1" ht="10.5" customHeight="1" x14ac:dyDescent="0.25">
      <c r="A54" s="656" t="s">
        <v>694</v>
      </c>
      <c r="B54" s="581" t="s">
        <v>602</v>
      </c>
      <c r="C54" s="631">
        <v>17132</v>
      </c>
      <c r="D54" s="631">
        <v>349</v>
      </c>
      <c r="E54" s="631">
        <v>6823</v>
      </c>
      <c r="F54" s="631">
        <v>6823</v>
      </c>
      <c r="G54" s="631">
        <f t="shared" ref="G54:M54" si="14">SUM(G55:G56)</f>
        <v>0</v>
      </c>
      <c r="H54" s="631">
        <v>466</v>
      </c>
      <c r="I54" s="631">
        <v>466</v>
      </c>
      <c r="J54" s="631">
        <f t="shared" si="14"/>
        <v>0</v>
      </c>
      <c r="K54" s="631">
        <v>9494</v>
      </c>
      <c r="L54" s="631">
        <v>9494</v>
      </c>
      <c r="M54" s="631">
        <f t="shared" si="14"/>
        <v>0</v>
      </c>
      <c r="N54" s="525"/>
      <c r="O54" s="525"/>
      <c r="P54" s="525"/>
      <c r="Q54" s="525"/>
      <c r="R54" s="525"/>
      <c r="S54" s="525"/>
      <c r="T54" s="525"/>
      <c r="U54" s="525"/>
      <c r="V54" s="525"/>
    </row>
    <row r="55" spans="1:22" s="13" customFormat="1" ht="10.5" customHeight="1" x14ac:dyDescent="0.25">
      <c r="A55" s="778"/>
      <c r="B55" s="581" t="s">
        <v>603</v>
      </c>
      <c r="C55" s="631">
        <v>7782</v>
      </c>
      <c r="D55" s="631">
        <v>170</v>
      </c>
      <c r="E55" s="631">
        <v>5245</v>
      </c>
      <c r="F55" s="631">
        <v>5245</v>
      </c>
      <c r="G55" s="631">
        <v>0</v>
      </c>
      <c r="H55" s="631">
        <v>268</v>
      </c>
      <c r="I55" s="631">
        <v>268</v>
      </c>
      <c r="J55" s="631">
        <v>0</v>
      </c>
      <c r="K55" s="631">
        <v>2099</v>
      </c>
      <c r="L55" s="631">
        <v>2099</v>
      </c>
      <c r="M55" s="631">
        <v>0</v>
      </c>
      <c r="N55" s="525"/>
      <c r="O55" s="525"/>
      <c r="P55" s="525"/>
      <c r="Q55" s="525"/>
      <c r="R55" s="525"/>
      <c r="S55" s="525"/>
      <c r="T55" s="525"/>
      <c r="U55" s="525"/>
      <c r="V55" s="525"/>
    </row>
    <row r="56" spans="1:22" s="13" customFormat="1" ht="10.5" customHeight="1" x14ac:dyDescent="0.25">
      <c r="A56" s="778"/>
      <c r="B56" s="581" t="s">
        <v>604</v>
      </c>
      <c r="C56" s="631">
        <v>9350</v>
      </c>
      <c r="D56" s="631">
        <v>179</v>
      </c>
      <c r="E56" s="631">
        <v>1578</v>
      </c>
      <c r="F56" s="631">
        <v>1578</v>
      </c>
      <c r="G56" s="631">
        <v>0</v>
      </c>
      <c r="H56" s="631">
        <v>198</v>
      </c>
      <c r="I56" s="631">
        <v>198</v>
      </c>
      <c r="J56" s="631">
        <v>0</v>
      </c>
      <c r="K56" s="631">
        <v>7395</v>
      </c>
      <c r="L56" s="631">
        <v>7395</v>
      </c>
      <c r="M56" s="631">
        <v>0</v>
      </c>
      <c r="N56" s="525"/>
      <c r="O56" s="525"/>
      <c r="P56" s="525"/>
      <c r="Q56" s="525"/>
      <c r="R56" s="525"/>
      <c r="S56" s="525"/>
      <c r="T56" s="525"/>
      <c r="U56" s="525"/>
      <c r="V56" s="525"/>
    </row>
    <row r="57" spans="1:22" s="13" customFormat="1" ht="10.5" customHeight="1" x14ac:dyDescent="0.25">
      <c r="A57" s="656" t="s">
        <v>695</v>
      </c>
      <c r="B57" s="581" t="s">
        <v>602</v>
      </c>
      <c r="C57" s="631">
        <v>9658</v>
      </c>
      <c r="D57" s="631">
        <v>324</v>
      </c>
      <c r="E57" s="631">
        <v>3783</v>
      </c>
      <c r="F57" s="631">
        <v>3783</v>
      </c>
      <c r="G57" s="631">
        <f t="shared" ref="G57:M57" si="15">SUM(G58:G59)</f>
        <v>0</v>
      </c>
      <c r="H57" s="631">
        <v>332</v>
      </c>
      <c r="I57" s="631">
        <v>332</v>
      </c>
      <c r="J57" s="631">
        <f t="shared" si="15"/>
        <v>0</v>
      </c>
      <c r="K57" s="631">
        <v>5219</v>
      </c>
      <c r="L57" s="631">
        <v>5219</v>
      </c>
      <c r="M57" s="631">
        <f t="shared" si="15"/>
        <v>0</v>
      </c>
      <c r="N57" s="525"/>
      <c r="O57" s="525"/>
      <c r="P57" s="525"/>
      <c r="Q57" s="525"/>
      <c r="R57" s="525"/>
      <c r="S57" s="525"/>
      <c r="T57" s="525"/>
      <c r="U57" s="525"/>
      <c r="V57" s="525"/>
    </row>
    <row r="58" spans="1:22" s="13" customFormat="1" ht="10.5" customHeight="1" x14ac:dyDescent="0.25">
      <c r="A58" s="778"/>
      <c r="B58" s="581" t="s">
        <v>603</v>
      </c>
      <c r="C58" s="631">
        <v>5509</v>
      </c>
      <c r="D58" s="631">
        <v>215</v>
      </c>
      <c r="E58" s="631">
        <v>3468</v>
      </c>
      <c r="F58" s="631">
        <v>3468</v>
      </c>
      <c r="G58" s="631">
        <v>0</v>
      </c>
      <c r="H58" s="631">
        <v>264</v>
      </c>
      <c r="I58" s="631">
        <v>264</v>
      </c>
      <c r="J58" s="631">
        <v>0</v>
      </c>
      <c r="K58" s="631">
        <v>1562</v>
      </c>
      <c r="L58" s="631">
        <v>1562</v>
      </c>
      <c r="M58" s="631">
        <v>0</v>
      </c>
      <c r="N58" s="525"/>
      <c r="O58" s="525"/>
      <c r="P58" s="525"/>
      <c r="Q58" s="525"/>
      <c r="R58" s="525"/>
      <c r="S58" s="525"/>
      <c r="T58" s="525"/>
      <c r="U58" s="525"/>
      <c r="V58" s="525"/>
    </row>
    <row r="59" spans="1:22" s="13" customFormat="1" ht="10.5" customHeight="1" x14ac:dyDescent="0.25">
      <c r="A59" s="778"/>
      <c r="B59" s="581" t="s">
        <v>604</v>
      </c>
      <c r="C59" s="631">
        <v>4149</v>
      </c>
      <c r="D59" s="631">
        <v>109</v>
      </c>
      <c r="E59" s="631">
        <v>315</v>
      </c>
      <c r="F59" s="631">
        <v>315</v>
      </c>
      <c r="G59" s="631">
        <v>0</v>
      </c>
      <c r="H59" s="631">
        <v>68</v>
      </c>
      <c r="I59" s="631">
        <v>68</v>
      </c>
      <c r="J59" s="631">
        <v>0</v>
      </c>
      <c r="K59" s="631">
        <v>3657</v>
      </c>
      <c r="L59" s="631">
        <v>3657</v>
      </c>
      <c r="M59" s="631">
        <v>0</v>
      </c>
      <c r="N59" s="525"/>
      <c r="O59" s="525"/>
      <c r="P59" s="525"/>
      <c r="Q59" s="525"/>
      <c r="R59" s="525"/>
      <c r="S59" s="525"/>
      <c r="T59" s="525"/>
      <c r="U59" s="525"/>
      <c r="V59" s="525"/>
    </row>
    <row r="60" spans="1:22" s="13" customFormat="1" ht="10.5" customHeight="1" x14ac:dyDescent="0.25">
      <c r="A60" s="656" t="s">
        <v>696</v>
      </c>
      <c r="B60" s="581" t="s">
        <v>602</v>
      </c>
      <c r="C60" s="631">
        <v>2208</v>
      </c>
      <c r="D60" s="631">
        <v>168</v>
      </c>
      <c r="E60" s="631">
        <v>597</v>
      </c>
      <c r="F60" s="631">
        <v>597</v>
      </c>
      <c r="G60" s="631">
        <f t="shared" ref="G60:M60" si="16">SUM(G61:G62)</f>
        <v>0</v>
      </c>
      <c r="H60" s="631">
        <v>73</v>
      </c>
      <c r="I60" s="631">
        <v>73</v>
      </c>
      <c r="J60" s="631">
        <f t="shared" si="16"/>
        <v>0</v>
      </c>
      <c r="K60" s="631">
        <v>1370</v>
      </c>
      <c r="L60" s="631">
        <v>1370</v>
      </c>
      <c r="M60" s="631">
        <f t="shared" si="16"/>
        <v>0</v>
      </c>
      <c r="N60" s="525"/>
      <c r="O60" s="525"/>
      <c r="P60" s="525"/>
      <c r="Q60" s="525"/>
      <c r="R60" s="525"/>
      <c r="S60" s="525"/>
      <c r="T60" s="525"/>
      <c r="U60" s="525"/>
      <c r="V60" s="525"/>
    </row>
    <row r="61" spans="1:22" s="13" customFormat="1" ht="10.5" customHeight="1" x14ac:dyDescent="0.25">
      <c r="A61" s="778"/>
      <c r="B61" s="581" t="s">
        <v>603</v>
      </c>
      <c r="C61" s="631">
        <v>1129</v>
      </c>
      <c r="D61" s="631">
        <v>124</v>
      </c>
      <c r="E61" s="631">
        <v>548</v>
      </c>
      <c r="F61" s="631">
        <v>548</v>
      </c>
      <c r="G61" s="631">
        <v>0</v>
      </c>
      <c r="H61" s="631">
        <v>51</v>
      </c>
      <c r="I61" s="631">
        <v>51</v>
      </c>
      <c r="J61" s="631">
        <v>0</v>
      </c>
      <c r="K61" s="631">
        <v>406</v>
      </c>
      <c r="L61" s="631">
        <v>406</v>
      </c>
      <c r="M61" s="631">
        <v>0</v>
      </c>
      <c r="N61" s="525"/>
      <c r="O61" s="525"/>
      <c r="P61" s="525"/>
      <c r="Q61" s="525"/>
      <c r="R61" s="525"/>
      <c r="S61" s="525"/>
      <c r="T61" s="525"/>
      <c r="U61" s="525"/>
      <c r="V61" s="525"/>
    </row>
    <row r="62" spans="1:22" s="13" customFormat="1" ht="10.5" customHeight="1" x14ac:dyDescent="0.25">
      <c r="A62" s="778"/>
      <c r="B62" s="581" t="s">
        <v>604</v>
      </c>
      <c r="C62" s="631">
        <v>1079</v>
      </c>
      <c r="D62" s="631">
        <v>44</v>
      </c>
      <c r="E62" s="631">
        <v>49</v>
      </c>
      <c r="F62" s="631">
        <v>49</v>
      </c>
      <c r="G62" s="631">
        <v>0</v>
      </c>
      <c r="H62" s="631">
        <v>22</v>
      </c>
      <c r="I62" s="631">
        <v>22</v>
      </c>
      <c r="J62" s="631">
        <v>0</v>
      </c>
      <c r="K62" s="631">
        <v>964</v>
      </c>
      <c r="L62" s="631">
        <v>964</v>
      </c>
      <c r="M62" s="631">
        <v>0</v>
      </c>
      <c r="N62" s="525"/>
      <c r="O62" s="525"/>
      <c r="P62" s="525"/>
      <c r="Q62" s="525"/>
      <c r="R62" s="525"/>
      <c r="S62" s="525"/>
      <c r="T62" s="525"/>
      <c r="U62" s="525"/>
      <c r="V62" s="525"/>
    </row>
    <row r="63" spans="1:22" s="13" customFormat="1" ht="10.5" customHeight="1" x14ac:dyDescent="0.25">
      <c r="A63" s="656" t="s">
        <v>697</v>
      </c>
      <c r="B63" s="581" t="s">
        <v>602</v>
      </c>
      <c r="C63" s="632">
        <v>319</v>
      </c>
      <c r="D63" s="632">
        <v>46</v>
      </c>
      <c r="E63" s="632">
        <v>63</v>
      </c>
      <c r="F63" s="632">
        <v>63</v>
      </c>
      <c r="G63" s="632">
        <f t="shared" ref="G63:M63" si="17">SUM(G64:G65)</f>
        <v>0</v>
      </c>
      <c r="H63" s="632">
        <v>6</v>
      </c>
      <c r="I63" s="632">
        <v>6</v>
      </c>
      <c r="J63" s="632">
        <f t="shared" si="17"/>
        <v>0</v>
      </c>
      <c r="K63" s="632">
        <v>204</v>
      </c>
      <c r="L63" s="632">
        <v>204</v>
      </c>
      <c r="M63" s="632">
        <f t="shared" si="17"/>
        <v>0</v>
      </c>
      <c r="N63" s="525"/>
      <c r="O63" s="525"/>
      <c r="P63" s="525"/>
      <c r="Q63" s="525"/>
      <c r="R63" s="525"/>
      <c r="S63" s="525"/>
      <c r="T63" s="525"/>
      <c r="U63" s="525"/>
      <c r="V63" s="525"/>
    </row>
    <row r="64" spans="1:22" s="13" customFormat="1" ht="10.5" customHeight="1" x14ac:dyDescent="0.25">
      <c r="A64" s="778"/>
      <c r="B64" s="581" t="s">
        <v>603</v>
      </c>
      <c r="C64" s="632">
        <v>153</v>
      </c>
      <c r="D64" s="632">
        <v>36</v>
      </c>
      <c r="E64" s="632">
        <v>57</v>
      </c>
      <c r="F64" s="632">
        <v>57</v>
      </c>
      <c r="G64" s="632">
        <v>0</v>
      </c>
      <c r="H64" s="632">
        <v>3</v>
      </c>
      <c r="I64" s="632">
        <v>3</v>
      </c>
      <c r="J64" s="632">
        <v>0</v>
      </c>
      <c r="K64" s="632">
        <v>57</v>
      </c>
      <c r="L64" s="632">
        <v>57</v>
      </c>
      <c r="M64" s="632">
        <v>0</v>
      </c>
      <c r="N64" s="525"/>
      <c r="O64" s="525"/>
      <c r="P64" s="525"/>
      <c r="Q64" s="525"/>
      <c r="R64" s="525"/>
      <c r="S64" s="525"/>
      <c r="T64" s="525"/>
      <c r="U64" s="525"/>
      <c r="V64" s="525"/>
    </row>
    <row r="65" spans="1:22" s="13" customFormat="1" ht="10.5" customHeight="1" thickBot="1" x14ac:dyDescent="0.3">
      <c r="A65" s="779"/>
      <c r="B65" s="633" t="s">
        <v>604</v>
      </c>
      <c r="C65" s="634">
        <v>166</v>
      </c>
      <c r="D65" s="634">
        <v>10</v>
      </c>
      <c r="E65" s="634">
        <v>6</v>
      </c>
      <c r="F65" s="634">
        <v>6</v>
      </c>
      <c r="G65" s="634">
        <v>0</v>
      </c>
      <c r="H65" s="634">
        <v>3</v>
      </c>
      <c r="I65" s="634">
        <v>3</v>
      </c>
      <c r="J65" s="634">
        <v>0</v>
      </c>
      <c r="K65" s="634">
        <v>147</v>
      </c>
      <c r="L65" s="634">
        <v>147</v>
      </c>
      <c r="M65" s="634">
        <v>0</v>
      </c>
      <c r="N65" s="525"/>
      <c r="O65" s="525"/>
      <c r="P65" s="525"/>
      <c r="Q65" s="525"/>
      <c r="R65" s="525"/>
      <c r="S65" s="525"/>
      <c r="T65" s="525"/>
      <c r="U65" s="525"/>
      <c r="V65" s="525"/>
    </row>
    <row r="66" spans="1:22" s="13" customFormat="1" ht="12.95" hidden="1" customHeight="1" x14ac:dyDescent="0.25">
      <c r="A66" s="20" t="s">
        <v>44</v>
      </c>
      <c r="B66" s="20"/>
      <c r="C66" s="18"/>
      <c r="D66" s="18"/>
      <c r="E66" s="18" t="s">
        <v>22</v>
      </c>
      <c r="F66" s="18"/>
      <c r="G66" s="18"/>
      <c r="H66" s="18"/>
      <c r="I66" s="18"/>
      <c r="J66" s="18"/>
      <c r="K66" s="18"/>
      <c r="L66" s="18"/>
      <c r="M66" s="21"/>
    </row>
    <row r="67" spans="1:22" s="13" customFormat="1" ht="12.95" hidden="1" customHeight="1" x14ac:dyDescent="0.25">
      <c r="A67" s="448" t="s">
        <v>673</v>
      </c>
      <c r="B67" s="20"/>
      <c r="C67" s="18"/>
      <c r="D67" s="18"/>
      <c r="E67" s="13" t="s">
        <v>698</v>
      </c>
      <c r="F67" s="18"/>
      <c r="G67" s="18"/>
      <c r="H67" s="18"/>
      <c r="I67" s="18"/>
      <c r="J67" s="18"/>
      <c r="K67" s="18"/>
      <c r="L67" s="18"/>
      <c r="M67" s="21"/>
    </row>
    <row r="68" spans="1:22" s="13" customFormat="1" ht="12.95" hidden="1" customHeight="1" x14ac:dyDescent="0.25">
      <c r="A68" s="635" t="s">
        <v>699</v>
      </c>
      <c r="B68" s="20"/>
      <c r="C68" s="18"/>
      <c r="D68" s="18"/>
      <c r="E68" s="13" t="s">
        <v>700</v>
      </c>
      <c r="F68" s="18"/>
      <c r="G68" s="18"/>
      <c r="H68" s="18"/>
      <c r="I68" s="18"/>
      <c r="J68" s="18"/>
      <c r="K68" s="18"/>
      <c r="L68" s="18"/>
      <c r="M68" s="21"/>
    </row>
    <row r="69" spans="1:22" s="13" customFormat="1" ht="12.95" customHeight="1" x14ac:dyDescent="0.25">
      <c r="A69" s="10"/>
      <c r="B69" s="1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21"/>
    </row>
    <row r="70" spans="1:22" s="13" customFormat="1" ht="12.95" customHeight="1" x14ac:dyDescent="0.25">
      <c r="A70" s="10"/>
      <c r="B70" s="1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21"/>
    </row>
    <row r="71" spans="1:22" s="13" customFormat="1" ht="12.95" customHeight="1" x14ac:dyDescent="0.25">
      <c r="A71" s="10"/>
      <c r="B71" s="1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21"/>
    </row>
    <row r="72" spans="1:22" s="13" customFormat="1" ht="12.95" customHeight="1" x14ac:dyDescent="0.25">
      <c r="A72" s="10"/>
      <c r="B72" s="1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21"/>
    </row>
    <row r="73" spans="1:22" s="13" customFormat="1" ht="12.95" customHeight="1" x14ac:dyDescent="0.25">
      <c r="A73" s="10"/>
      <c r="B73" s="1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21"/>
    </row>
    <row r="74" spans="1:22" s="13" customFormat="1" ht="12.95" customHeight="1" x14ac:dyDescent="0.25">
      <c r="A74" s="10"/>
      <c r="B74" s="1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21"/>
    </row>
    <row r="75" spans="1:22" s="13" customFormat="1" ht="12.95" customHeight="1" x14ac:dyDescent="0.25">
      <c r="A75" s="10"/>
      <c r="B75" s="1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21"/>
    </row>
    <row r="76" spans="1:22" s="13" customFormat="1" ht="12.95" customHeight="1" x14ac:dyDescent="0.25">
      <c r="A76" s="10"/>
      <c r="B76" s="1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21"/>
    </row>
    <row r="77" spans="1:22" s="13" customFormat="1" ht="12.95" customHeight="1" x14ac:dyDescent="0.25">
      <c r="A77" s="10"/>
      <c r="B77" s="1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21"/>
    </row>
    <row r="78" spans="1:22" s="13" customFormat="1" ht="12.95" customHeight="1" x14ac:dyDescent="0.25">
      <c r="A78" s="10"/>
      <c r="B78" s="1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21"/>
    </row>
    <row r="79" spans="1:22" s="13" customFormat="1" ht="12.95" customHeight="1" x14ac:dyDescent="0.25">
      <c r="A79" s="10"/>
      <c r="B79" s="1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21"/>
    </row>
    <row r="80" spans="1:22" s="13" customFormat="1" ht="12.95" customHeight="1" x14ac:dyDescent="0.25">
      <c r="A80" s="10"/>
      <c r="B80" s="10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21"/>
    </row>
    <row r="81" spans="1:13" s="13" customFormat="1" ht="12.95" customHeight="1" x14ac:dyDescent="0.25">
      <c r="A81" s="10"/>
      <c r="B81" s="1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21"/>
    </row>
    <row r="82" spans="1:13" s="13" customFormat="1" ht="12.95" customHeight="1" x14ac:dyDescent="0.25">
      <c r="A82" s="10"/>
      <c r="B82" s="1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21"/>
    </row>
    <row r="83" spans="1:13" s="13" customFormat="1" ht="12.95" customHeight="1" x14ac:dyDescent="0.25">
      <c r="A83" s="10"/>
      <c r="B83" s="10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21"/>
    </row>
    <row r="84" spans="1:13" s="13" customFormat="1" ht="12.95" customHeight="1" x14ac:dyDescent="0.25">
      <c r="A84" s="10"/>
      <c r="B84" s="1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21"/>
    </row>
    <row r="85" spans="1:13" s="13" customFormat="1" ht="12.95" customHeight="1" x14ac:dyDescent="0.25">
      <c r="A85" s="10"/>
      <c r="B85" s="1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21"/>
    </row>
    <row r="86" spans="1:13" s="13" customFormat="1" ht="12.95" customHeight="1" x14ac:dyDescent="0.25">
      <c r="A86" s="10"/>
      <c r="B86" s="10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21"/>
    </row>
    <row r="87" spans="1:13" s="13" customFormat="1" ht="12.95" customHeight="1" x14ac:dyDescent="0.25">
      <c r="A87" s="10"/>
      <c r="B87" s="1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21"/>
    </row>
    <row r="88" spans="1:13" s="13" customFormat="1" ht="12.95" customHeight="1" x14ac:dyDescent="0.25">
      <c r="A88" s="10"/>
      <c r="B88" s="1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21"/>
    </row>
    <row r="89" spans="1:13" s="13" customFormat="1" ht="12.95" customHeight="1" x14ac:dyDescent="0.25">
      <c r="A89" s="10"/>
      <c r="B89" s="1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21"/>
    </row>
    <row r="90" spans="1:13" s="13" customFormat="1" ht="12.95" customHeight="1" x14ac:dyDescent="0.25">
      <c r="A90" s="10"/>
      <c r="B90" s="1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21"/>
    </row>
    <row r="91" spans="1:13" s="13" customFormat="1" ht="12.95" customHeight="1" x14ac:dyDescent="0.25">
      <c r="A91" s="10"/>
      <c r="B91" s="1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21"/>
    </row>
    <row r="92" spans="1:13" s="13" customFormat="1" ht="12.95" customHeight="1" x14ac:dyDescent="0.25">
      <c r="A92" s="10"/>
      <c r="B92" s="1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21"/>
    </row>
  </sheetData>
  <sheetProtection selectLockedCells="1" selectUnlockedCells="1"/>
  <mergeCells count="27">
    <mergeCell ref="A2:D2"/>
    <mergeCell ref="E2:M2"/>
    <mergeCell ref="C4:C5"/>
    <mergeCell ref="D4:D5"/>
    <mergeCell ref="E4:G4"/>
    <mergeCell ref="H4:J4"/>
    <mergeCell ref="K4:M4"/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60:A62"/>
    <mergeCell ref="A63:A65"/>
    <mergeCell ref="A42:A44"/>
    <mergeCell ref="A45:A47"/>
    <mergeCell ref="A48:A50"/>
    <mergeCell ref="A51:A53"/>
    <mergeCell ref="A54:A56"/>
    <mergeCell ref="A57:A59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operator="notEqual" id="{6C7CD404-5C11-4B85-9EC4-826E94935860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ellIs" priority="37" operator="notEqual" id="{58675DB3-48F2-4F57-8758-BE6F489BBDC6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cellIs" priority="36" operator="notEqual" id="{D6CA0C9F-A255-46F4-BE86-1DB74A0461E3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ellIs" priority="35" operator="notEqual" id="{F4BCCDCA-52AB-41BC-A23E-41CC5D170A42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ellIs" priority="34" operator="notEqual" id="{19E2B290-237A-4C3E-B4E3-FD99ADE3C338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ellIs" priority="33" operator="notEqual" id="{8639F739-4CDD-4A8F-88B6-49FADA7F0D9E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C14</xm:sqref>
        </x14:conditionalFormatting>
        <x14:conditionalFormatting xmlns:xm="http://schemas.microsoft.com/office/excel/2006/main">
          <x14:cfRule type="cellIs" priority="32" operator="notEqual" id="{96C125CA-A7C2-41EE-B42D-ABCC2FB2A8B4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cellIs" priority="31" operator="notEqual" id="{EBE1E191-B040-4BF2-8157-0BD3CA74FDA8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cellIs" priority="30" operator="notEqual" id="{A1F614A9-7309-4079-B577-DF692464F54B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ellIs" priority="29" operator="notEqual" id="{07B9BE55-DFDA-43E5-AE31-F8076618132D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ellIs" priority="28" operator="notEqual" id="{86209CA5-0F8F-4265-9B44-A714D0376822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ellIs" priority="27" operator="notEqual" id="{0B49F443-D138-4426-8C1D-E6A7240F2A22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ellIs" priority="26" operator="notEqual" id="{C8F4C0A9-5761-4CBD-8741-C6CF3242F9C5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ellIs" priority="25" operator="notEqual" id="{0C7F2ECE-E519-4CF8-A700-0EAE9E0A5892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ellIs" priority="24" operator="notEqual" id="{5D7D633C-3B4D-4844-AA43-9EAA0D3D8849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ellIs" priority="23" operator="notEqual" id="{7DC4791E-E367-4203-B5A0-5D11A772BFBA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ellIs" priority="22" operator="notEqual" id="{6EE11E73-2A85-4BD3-A152-DFA1A3755C7A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C31</xm:sqref>
        </x14:conditionalFormatting>
        <x14:conditionalFormatting xmlns:xm="http://schemas.microsoft.com/office/excel/2006/main">
          <x14:cfRule type="cellIs" priority="21" operator="notEqual" id="{D9F65AD9-902E-428A-AB66-023500832185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C32</xm:sqref>
        </x14:conditionalFormatting>
        <x14:conditionalFormatting xmlns:xm="http://schemas.microsoft.com/office/excel/2006/main">
          <x14:cfRule type="cellIs" priority="20" operator="notEqual" id="{8055B6BA-14DA-4F38-928D-FEF195EBE54C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ellIs" priority="19" operator="notEqual" id="{928B7424-AB61-42A7-882C-9CA5FAC2925D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ellIs" priority="18" operator="notEqual" id="{CA7EF84D-8DE6-422C-9BEB-E1AB6CB24F5A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cellIs" priority="17" operator="notEqual" id="{897EA46B-5BBC-4120-8F87-2C1931BDA466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ellIs" priority="16" operator="notEqual" id="{905535D6-750E-4581-8622-D1520D1188D3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C40</xm:sqref>
        </x14:conditionalFormatting>
        <x14:conditionalFormatting xmlns:xm="http://schemas.microsoft.com/office/excel/2006/main">
          <x14:cfRule type="cellIs" priority="15" operator="notEqual" id="{7EABF8CF-3FA4-40BE-A946-47C58210BB7F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C41</xm:sqref>
        </x14:conditionalFormatting>
        <x14:conditionalFormatting xmlns:xm="http://schemas.microsoft.com/office/excel/2006/main">
          <x14:cfRule type="cellIs" priority="14" operator="notEqual" id="{D7E39C8F-A3CA-4EBF-AB31-EC723C0D0363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C43</xm:sqref>
        </x14:conditionalFormatting>
        <x14:conditionalFormatting xmlns:xm="http://schemas.microsoft.com/office/excel/2006/main">
          <x14:cfRule type="cellIs" priority="13" operator="notEqual" id="{D0B27E1B-DE05-4580-9743-948EC269BC00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cellIs" priority="12" operator="notEqual" id="{27FF1A47-DA3E-4A47-8496-0064EA8F0DB9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cellIs" priority="11" operator="notEqual" id="{F3E7F213-9560-45D1-A0CC-342A069EF93D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C47</xm:sqref>
        </x14:conditionalFormatting>
        <x14:conditionalFormatting xmlns:xm="http://schemas.microsoft.com/office/excel/2006/main">
          <x14:cfRule type="cellIs" priority="10" operator="notEqual" id="{9B7F5C82-65C8-4456-958C-63FDAA6421D8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cellIs" priority="9" operator="notEqual" id="{68324CFF-4BBE-4435-929F-4ED2D202BC8E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cellIs" priority="8" operator="notEqual" id="{50E1F798-6A37-4871-B042-B0AFEBEBF9FB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C52</xm:sqref>
        </x14:conditionalFormatting>
        <x14:conditionalFormatting xmlns:xm="http://schemas.microsoft.com/office/excel/2006/main">
          <x14:cfRule type="cellIs" priority="7" operator="notEqual" id="{D09C2848-8A26-4925-92A0-7E796E1A8F59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C53</xm:sqref>
        </x14:conditionalFormatting>
        <x14:conditionalFormatting xmlns:xm="http://schemas.microsoft.com/office/excel/2006/main">
          <x14:cfRule type="cellIs" priority="6" operator="notEqual" id="{40F20E6C-5770-4D52-ABD5-1C809F170BBF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C55</xm:sqref>
        </x14:conditionalFormatting>
        <x14:conditionalFormatting xmlns:xm="http://schemas.microsoft.com/office/excel/2006/main">
          <x14:cfRule type="cellIs" priority="5" operator="notEqual" id="{3C5422AC-B2EF-4FBF-84EA-6C8DFFF35C6C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C56</xm:sqref>
        </x14:conditionalFormatting>
        <x14:conditionalFormatting xmlns:xm="http://schemas.microsoft.com/office/excel/2006/main">
          <x14:cfRule type="cellIs" priority="4" operator="notEqual" id="{8FA46B0C-55D0-4C76-A615-A5492B54F833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cellIs" priority="3" operator="notEqual" id="{3434D94B-5053-4F65-814E-62FCD5B6B8BC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C59</xm:sqref>
        </x14:conditionalFormatting>
        <x14:conditionalFormatting xmlns:xm="http://schemas.microsoft.com/office/excel/2006/main">
          <x14:cfRule type="cellIs" priority="2" operator="notEqual" id="{4FB09C99-A3F0-45CE-BA7F-16282AD587B6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ellIs" priority="1" operator="notEqual" id="{A18C7FAD-5555-416E-B612-11376583CD35}">
            <xm:f>'2-3 續'!#REF!</xm:f>
            <x14:dxf>
              <fill>
                <patternFill>
                  <bgColor rgb="FFFF0000"/>
                </patternFill>
              </fill>
            </x14:dxf>
          </x14:cfRule>
          <xm:sqref>C62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8CD2-EF1E-442C-9D07-04AB71748E13}">
  <dimension ref="A1:O89"/>
  <sheetViews>
    <sheetView showGridLines="0" view="pageBreakPreview" zoomScale="110" zoomScaleNormal="120" zoomScaleSheetLayoutView="110" workbookViewId="0">
      <pane xSplit="1" ySplit="5" topLeftCell="B36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24.625" style="3" customWidth="1"/>
    <col min="2" max="2" width="7.625" style="3" customWidth="1"/>
    <col min="3" max="4" width="25.625" style="1" customWidth="1"/>
    <col min="5" max="5" width="9.625" style="648" customWidth="1"/>
    <col min="6" max="11" width="9.625" style="1" customWidth="1"/>
    <col min="12" max="12" width="9.625" style="649" customWidth="1"/>
    <col min="13" max="13" width="9.625" style="650" customWidth="1"/>
    <col min="14" max="16384" width="10.625" style="2"/>
  </cols>
  <sheetData>
    <row r="1" spans="1:15" s="10" customFormat="1" ht="18" customHeight="1" x14ac:dyDescent="0.25">
      <c r="A1" s="20" t="s">
        <v>70</v>
      </c>
      <c r="B1" s="20"/>
      <c r="C1" s="11"/>
      <c r="D1" s="11"/>
      <c r="E1" s="636"/>
      <c r="F1" s="11"/>
      <c r="G1" s="11"/>
      <c r="H1" s="11"/>
      <c r="I1" s="11"/>
      <c r="J1" s="11"/>
      <c r="K1" s="11"/>
      <c r="L1" s="637"/>
      <c r="M1" s="12" t="s">
        <v>0</v>
      </c>
    </row>
    <row r="2" spans="1:15" s="19" customFormat="1" ht="24.95" customHeight="1" x14ac:dyDescent="0.25">
      <c r="A2" s="654" t="s">
        <v>701</v>
      </c>
      <c r="B2" s="654"/>
      <c r="C2" s="654"/>
      <c r="D2" s="654"/>
      <c r="E2" s="654" t="s">
        <v>702</v>
      </c>
      <c r="F2" s="654"/>
      <c r="G2" s="654"/>
      <c r="H2" s="654"/>
      <c r="I2" s="654"/>
      <c r="J2" s="654"/>
      <c r="K2" s="654"/>
      <c r="L2" s="654"/>
      <c r="M2" s="654"/>
    </row>
    <row r="3" spans="1:15" s="13" customFormat="1" ht="15" customHeight="1" thickBot="1" x14ac:dyDescent="0.3">
      <c r="A3" s="352"/>
      <c r="B3" s="352"/>
      <c r="C3" s="355"/>
      <c r="D3" s="355"/>
      <c r="F3" s="355"/>
      <c r="G3" s="355"/>
      <c r="H3" s="355"/>
      <c r="I3" s="355"/>
      <c r="J3" s="355"/>
      <c r="K3" s="355"/>
      <c r="L3" s="638"/>
      <c r="M3" s="390" t="s">
        <v>2</v>
      </c>
    </row>
    <row r="4" spans="1:15" s="13" customFormat="1" ht="30" customHeight="1" x14ac:dyDescent="0.25">
      <c r="A4" s="639" t="s">
        <v>75</v>
      </c>
      <c r="B4" s="628" t="s">
        <v>677</v>
      </c>
      <c r="C4" s="782" t="s">
        <v>88</v>
      </c>
      <c r="D4" s="784" t="s">
        <v>89</v>
      </c>
      <c r="E4" s="772" t="s">
        <v>90</v>
      </c>
      <c r="F4" s="794"/>
      <c r="G4" s="795"/>
      <c r="H4" s="794" t="s">
        <v>666</v>
      </c>
      <c r="I4" s="705"/>
      <c r="J4" s="706"/>
      <c r="K4" s="786" t="s">
        <v>91</v>
      </c>
      <c r="L4" s="794"/>
      <c r="M4" s="794"/>
    </row>
    <row r="5" spans="1:15" s="13" customFormat="1" ht="30" customHeight="1" thickBot="1" x14ac:dyDescent="0.3">
      <c r="A5" s="614" t="s">
        <v>529</v>
      </c>
      <c r="B5" s="629" t="s">
        <v>97</v>
      </c>
      <c r="C5" s="783"/>
      <c r="D5" s="785"/>
      <c r="E5" s="367" t="s">
        <v>63</v>
      </c>
      <c r="F5" s="368" t="s">
        <v>667</v>
      </c>
      <c r="G5" s="368" t="s">
        <v>668</v>
      </c>
      <c r="H5" s="368" t="s">
        <v>63</v>
      </c>
      <c r="I5" s="368" t="s">
        <v>667</v>
      </c>
      <c r="J5" s="368" t="s">
        <v>668</v>
      </c>
      <c r="K5" s="366" t="s">
        <v>63</v>
      </c>
      <c r="L5" s="368" t="s">
        <v>667</v>
      </c>
      <c r="M5" s="630" t="s">
        <v>668</v>
      </c>
    </row>
    <row r="6" spans="1:15" s="13" customFormat="1" ht="15" customHeight="1" x14ac:dyDescent="0.25">
      <c r="A6" s="792" t="s">
        <v>703</v>
      </c>
      <c r="B6" s="581" t="s">
        <v>602</v>
      </c>
      <c r="C6" s="640">
        <f>SUM(D6,E6,H6,K6)</f>
        <v>2268807</v>
      </c>
      <c r="D6" s="640">
        <f>SUM(D9,D12,D15,D18,D21,D24,D27,D30,D33,D36,D39,D42,D45)</f>
        <v>981924</v>
      </c>
      <c r="E6" s="641">
        <f>SUM(E7:E8)</f>
        <v>992158</v>
      </c>
      <c r="F6" s="641">
        <f t="shared" ref="F6:M6" si="0">SUM(F7:F8)</f>
        <v>991157</v>
      </c>
      <c r="G6" s="641">
        <f t="shared" si="0"/>
        <v>1001</v>
      </c>
      <c r="H6" s="641">
        <f t="shared" si="0"/>
        <v>184583</v>
      </c>
      <c r="I6" s="641">
        <f t="shared" si="0"/>
        <v>184487</v>
      </c>
      <c r="J6" s="641">
        <f t="shared" si="0"/>
        <v>96</v>
      </c>
      <c r="K6" s="641">
        <f t="shared" si="0"/>
        <v>110142</v>
      </c>
      <c r="L6" s="641">
        <f t="shared" si="0"/>
        <v>110140</v>
      </c>
      <c r="M6" s="641">
        <f t="shared" si="0"/>
        <v>2</v>
      </c>
    </row>
    <row r="7" spans="1:15" s="13" customFormat="1" ht="15" customHeight="1" x14ac:dyDescent="0.25">
      <c r="A7" s="793"/>
      <c r="B7" s="581" t="s">
        <v>603</v>
      </c>
      <c r="C7" s="640">
        <f t="shared" ref="C7:C8" si="1">SUM(D7,E7,H7,K7)</f>
        <v>1124276</v>
      </c>
      <c r="D7" s="641">
        <f>SUM(D10,D13,D16,D19,D22,D25,D28,D31,D34,D37,D40,D43,D46)</f>
        <v>530779</v>
      </c>
      <c r="E7" s="641">
        <f>SUM(F7:G7)</f>
        <v>491733</v>
      </c>
      <c r="F7" s="641">
        <f>SUM(F10,F13,F16,F19,F22,F25,F28,F31,F34,F37,F40,F43,F46)</f>
        <v>491468</v>
      </c>
      <c r="G7" s="641">
        <f>SUM(G10,G13,G16,G19,G22,G25,G28,G31,G34,G37,G40,G43,G46)</f>
        <v>265</v>
      </c>
      <c r="H7" s="641">
        <f>SUM(I7:J7)</f>
        <v>83867</v>
      </c>
      <c r="I7" s="641">
        <f>SUM(I10,I13,I16,I19,I22,I25,I28,I31,I34,I37,I40,I43,I46)</f>
        <v>83838</v>
      </c>
      <c r="J7" s="641">
        <f>SUM(J10,J13,J16,J19,J22,J25,J28,J31,J34,J37,J40,J43,J46)</f>
        <v>29</v>
      </c>
      <c r="K7" s="641">
        <f>SUM(L7:M7)</f>
        <v>17897</v>
      </c>
      <c r="L7" s="641">
        <f>SUM(L10,L13,L16,L19,L22,L25,L28,L31,L34,L37,L40,L43,L46)</f>
        <v>17895</v>
      </c>
      <c r="M7" s="641">
        <f>SUM(M10,M13,M16,M19,M22,M25,M28,M31,M34,M37,M40,M43,M46)</f>
        <v>2</v>
      </c>
    </row>
    <row r="8" spans="1:15" s="13" customFormat="1" ht="15" customHeight="1" x14ac:dyDescent="0.25">
      <c r="A8" s="793"/>
      <c r="B8" s="581" t="s">
        <v>604</v>
      </c>
      <c r="C8" s="640">
        <f t="shared" si="1"/>
        <v>1144531</v>
      </c>
      <c r="D8" s="641">
        <f>SUM(D11,D14,D17,D20,D23,D26,D29,D32,D35,D38,D41,D44,D47)</f>
        <v>451145</v>
      </c>
      <c r="E8" s="641">
        <f>SUM(F8:G8)</f>
        <v>500425</v>
      </c>
      <c r="F8" s="641">
        <f>SUM(F11,F14,F17,F20,F23,F26,F29,F32,F35,F38,F41,F44,F47)</f>
        <v>499689</v>
      </c>
      <c r="G8" s="641">
        <f>SUM(G11,G14,G17,G20,G23,G26,G29,G32,G35,G38,G41,G44,G47)</f>
        <v>736</v>
      </c>
      <c r="H8" s="641">
        <f>SUM(I8:J8)</f>
        <v>100716</v>
      </c>
      <c r="I8" s="641">
        <f>SUM(I11,I14,I17,I20,I23,I26,I29,I32,I35,I38,I41,I44,I47)</f>
        <v>100649</v>
      </c>
      <c r="J8" s="641">
        <f>SUM(J11,J14,J17,J20,J23,J26,J29,J32,J35,J38,J41,J44,J47)</f>
        <v>67</v>
      </c>
      <c r="K8" s="641">
        <f>SUM(L8:M8)</f>
        <v>92245</v>
      </c>
      <c r="L8" s="641">
        <f>SUM(L11,L14,L17,L20,L23,L26,L29,L32,L35,L38,L41,L44,L47)</f>
        <v>92245</v>
      </c>
      <c r="M8" s="641">
        <f>SUM(M11,M14,M17,M20,M23,M26,M29,M32,M35,M38,M41,M44,M47)</f>
        <v>0</v>
      </c>
    </row>
    <row r="9" spans="1:15" s="13" customFormat="1" ht="15" customHeight="1" x14ac:dyDescent="0.25">
      <c r="A9" s="787" t="s">
        <v>704</v>
      </c>
      <c r="B9" s="581" t="s">
        <v>602</v>
      </c>
      <c r="C9" s="642">
        <v>457245</v>
      </c>
      <c r="D9" s="642">
        <v>201891</v>
      </c>
      <c r="E9" s="642">
        <v>196982</v>
      </c>
      <c r="F9" s="642">
        <v>196759</v>
      </c>
      <c r="G9" s="642">
        <v>223</v>
      </c>
      <c r="H9" s="642">
        <v>38809</v>
      </c>
      <c r="I9" s="642">
        <v>38799</v>
      </c>
      <c r="J9" s="642">
        <v>10</v>
      </c>
      <c r="K9" s="642">
        <v>19563</v>
      </c>
      <c r="L9" s="642">
        <v>19563</v>
      </c>
      <c r="M9" s="642">
        <f>SUM(M10:M11)</f>
        <v>0</v>
      </c>
      <c r="O9" s="525"/>
    </row>
    <row r="10" spans="1:15" s="13" customFormat="1" ht="15" customHeight="1" x14ac:dyDescent="0.25">
      <c r="A10" s="788"/>
      <c r="B10" s="581" t="s">
        <v>603</v>
      </c>
      <c r="C10" s="642">
        <v>221049</v>
      </c>
      <c r="D10" s="642">
        <v>106221</v>
      </c>
      <c r="E10" s="642">
        <v>95728</v>
      </c>
      <c r="F10" s="642">
        <v>95671</v>
      </c>
      <c r="G10" s="642">
        <v>57</v>
      </c>
      <c r="H10" s="642">
        <v>15930</v>
      </c>
      <c r="I10" s="642">
        <v>15926</v>
      </c>
      <c r="J10" s="642">
        <v>4</v>
      </c>
      <c r="K10" s="642">
        <v>3170</v>
      </c>
      <c r="L10" s="642">
        <v>3170</v>
      </c>
      <c r="M10" s="631">
        <v>0</v>
      </c>
      <c r="O10" s="525"/>
    </row>
    <row r="11" spans="1:15" s="13" customFormat="1" ht="15" customHeight="1" x14ac:dyDescent="0.25">
      <c r="A11" s="788"/>
      <c r="B11" s="581" t="s">
        <v>604</v>
      </c>
      <c r="C11" s="642">
        <v>236196</v>
      </c>
      <c r="D11" s="642">
        <v>95670</v>
      </c>
      <c r="E11" s="642">
        <v>101254</v>
      </c>
      <c r="F11" s="642">
        <v>101088</v>
      </c>
      <c r="G11" s="642">
        <v>166</v>
      </c>
      <c r="H11" s="642">
        <v>22879</v>
      </c>
      <c r="I11" s="642">
        <v>22873</v>
      </c>
      <c r="J11" s="642">
        <v>6</v>
      </c>
      <c r="K11" s="642">
        <v>16393</v>
      </c>
      <c r="L11" s="642">
        <v>16393</v>
      </c>
      <c r="M11" s="631">
        <v>0</v>
      </c>
      <c r="O11" s="525"/>
    </row>
    <row r="12" spans="1:15" s="13" customFormat="1" ht="15" customHeight="1" x14ac:dyDescent="0.25">
      <c r="A12" s="787" t="s">
        <v>705</v>
      </c>
      <c r="B12" s="581" t="s">
        <v>602</v>
      </c>
      <c r="C12" s="642">
        <v>422471</v>
      </c>
      <c r="D12" s="642">
        <v>183646</v>
      </c>
      <c r="E12" s="642">
        <v>183894</v>
      </c>
      <c r="F12" s="642">
        <v>183679</v>
      </c>
      <c r="G12" s="642">
        <v>215</v>
      </c>
      <c r="H12" s="642">
        <v>34075</v>
      </c>
      <c r="I12" s="642">
        <v>34054</v>
      </c>
      <c r="J12" s="642">
        <v>21</v>
      </c>
      <c r="K12" s="642">
        <v>20856</v>
      </c>
      <c r="L12" s="642">
        <v>20856</v>
      </c>
      <c r="M12" s="642">
        <f>SUM(M13:M14)</f>
        <v>0</v>
      </c>
      <c r="O12" s="525"/>
    </row>
    <row r="13" spans="1:15" s="13" customFormat="1" ht="15" customHeight="1" x14ac:dyDescent="0.25">
      <c r="A13" s="788"/>
      <c r="B13" s="581" t="s">
        <v>603</v>
      </c>
      <c r="C13" s="642">
        <v>206991</v>
      </c>
      <c r="D13" s="642">
        <v>98837</v>
      </c>
      <c r="E13" s="642">
        <v>90046</v>
      </c>
      <c r="F13" s="642">
        <v>89990</v>
      </c>
      <c r="G13" s="642">
        <v>56</v>
      </c>
      <c r="H13" s="642">
        <v>14996</v>
      </c>
      <c r="I13" s="642">
        <v>14986</v>
      </c>
      <c r="J13" s="642">
        <v>10</v>
      </c>
      <c r="K13" s="642">
        <v>3112</v>
      </c>
      <c r="L13" s="642">
        <v>3112</v>
      </c>
      <c r="M13" s="631">
        <v>0</v>
      </c>
      <c r="O13" s="525"/>
    </row>
    <row r="14" spans="1:15" s="13" customFormat="1" ht="15" customHeight="1" x14ac:dyDescent="0.25">
      <c r="A14" s="788"/>
      <c r="B14" s="581" t="s">
        <v>604</v>
      </c>
      <c r="C14" s="642">
        <v>215480</v>
      </c>
      <c r="D14" s="642">
        <v>84809</v>
      </c>
      <c r="E14" s="642">
        <v>93848</v>
      </c>
      <c r="F14" s="642">
        <v>93689</v>
      </c>
      <c r="G14" s="642">
        <v>159</v>
      </c>
      <c r="H14" s="642">
        <v>19079</v>
      </c>
      <c r="I14" s="642">
        <v>19068</v>
      </c>
      <c r="J14" s="642">
        <v>11</v>
      </c>
      <c r="K14" s="642">
        <v>17744</v>
      </c>
      <c r="L14" s="642">
        <v>17744</v>
      </c>
      <c r="M14" s="631">
        <v>0</v>
      </c>
      <c r="O14" s="525"/>
    </row>
    <row r="15" spans="1:15" s="13" customFormat="1" ht="15" customHeight="1" x14ac:dyDescent="0.25">
      <c r="A15" s="787" t="s">
        <v>706</v>
      </c>
      <c r="B15" s="581" t="s">
        <v>602</v>
      </c>
      <c r="C15" s="642">
        <v>95664</v>
      </c>
      <c r="D15" s="642">
        <v>40618</v>
      </c>
      <c r="E15" s="642">
        <v>41515</v>
      </c>
      <c r="F15" s="642">
        <v>41485</v>
      </c>
      <c r="G15" s="642">
        <v>30</v>
      </c>
      <c r="H15" s="642">
        <v>7575</v>
      </c>
      <c r="I15" s="642">
        <v>7569</v>
      </c>
      <c r="J15" s="642">
        <v>6</v>
      </c>
      <c r="K15" s="642">
        <v>5956</v>
      </c>
      <c r="L15" s="642">
        <v>5956</v>
      </c>
      <c r="M15" s="642">
        <f>SUM(M16:M17)</f>
        <v>0</v>
      </c>
      <c r="O15" s="525"/>
    </row>
    <row r="16" spans="1:15" s="13" customFormat="1" ht="15" customHeight="1" x14ac:dyDescent="0.25">
      <c r="A16" s="788"/>
      <c r="B16" s="581" t="s">
        <v>603</v>
      </c>
      <c r="C16" s="642">
        <v>48618</v>
      </c>
      <c r="D16" s="642">
        <v>22505</v>
      </c>
      <c r="E16" s="642">
        <v>21248</v>
      </c>
      <c r="F16" s="642">
        <v>21240</v>
      </c>
      <c r="G16" s="642">
        <v>8</v>
      </c>
      <c r="H16" s="642">
        <v>3881</v>
      </c>
      <c r="I16" s="642">
        <v>3880</v>
      </c>
      <c r="J16" s="642">
        <v>1</v>
      </c>
      <c r="K16" s="642">
        <v>984</v>
      </c>
      <c r="L16" s="642">
        <v>984</v>
      </c>
      <c r="M16" s="631">
        <v>0</v>
      </c>
      <c r="O16" s="525"/>
    </row>
    <row r="17" spans="1:15" s="13" customFormat="1" ht="15" customHeight="1" x14ac:dyDescent="0.25">
      <c r="A17" s="788"/>
      <c r="B17" s="581" t="s">
        <v>604</v>
      </c>
      <c r="C17" s="642">
        <v>47046</v>
      </c>
      <c r="D17" s="642">
        <v>18113</v>
      </c>
      <c r="E17" s="642">
        <v>20267</v>
      </c>
      <c r="F17" s="642">
        <v>20245</v>
      </c>
      <c r="G17" s="642">
        <v>22</v>
      </c>
      <c r="H17" s="642">
        <v>3694</v>
      </c>
      <c r="I17" s="642">
        <v>3689</v>
      </c>
      <c r="J17" s="642">
        <v>5</v>
      </c>
      <c r="K17" s="642">
        <v>4972</v>
      </c>
      <c r="L17" s="642">
        <v>4972</v>
      </c>
      <c r="M17" s="631">
        <v>0</v>
      </c>
      <c r="O17" s="525"/>
    </row>
    <row r="18" spans="1:15" s="13" customFormat="1" ht="15" customHeight="1" x14ac:dyDescent="0.25">
      <c r="A18" s="787" t="s">
        <v>707</v>
      </c>
      <c r="B18" s="581" t="s">
        <v>602</v>
      </c>
      <c r="C18" s="642">
        <v>175142</v>
      </c>
      <c r="D18" s="642">
        <v>75211</v>
      </c>
      <c r="E18" s="642">
        <v>77842</v>
      </c>
      <c r="F18" s="642">
        <v>77752</v>
      </c>
      <c r="G18" s="642">
        <v>90</v>
      </c>
      <c r="H18" s="642">
        <v>14135</v>
      </c>
      <c r="I18" s="642">
        <v>14130</v>
      </c>
      <c r="J18" s="642">
        <v>5</v>
      </c>
      <c r="K18" s="642">
        <v>7954</v>
      </c>
      <c r="L18" s="642">
        <v>7954</v>
      </c>
      <c r="M18" s="642">
        <f>SUM(M19:M20)</f>
        <v>0</v>
      </c>
      <c r="O18" s="525"/>
    </row>
    <row r="19" spans="1:15" s="13" customFormat="1" ht="15" customHeight="1" x14ac:dyDescent="0.25">
      <c r="A19" s="788"/>
      <c r="B19" s="581" t="s">
        <v>603</v>
      </c>
      <c r="C19" s="642">
        <v>87889</v>
      </c>
      <c r="D19" s="642">
        <v>41298</v>
      </c>
      <c r="E19" s="642">
        <v>38593</v>
      </c>
      <c r="F19" s="642">
        <v>38571</v>
      </c>
      <c r="G19" s="642">
        <v>22</v>
      </c>
      <c r="H19" s="642">
        <v>6614</v>
      </c>
      <c r="I19" s="642">
        <v>6613</v>
      </c>
      <c r="J19" s="642">
        <v>1</v>
      </c>
      <c r="K19" s="642">
        <v>1384</v>
      </c>
      <c r="L19" s="642">
        <v>1384</v>
      </c>
      <c r="M19" s="631">
        <v>0</v>
      </c>
      <c r="O19" s="525"/>
    </row>
    <row r="20" spans="1:15" s="13" customFormat="1" ht="15" customHeight="1" x14ac:dyDescent="0.25">
      <c r="A20" s="788"/>
      <c r="B20" s="581" t="s">
        <v>604</v>
      </c>
      <c r="C20" s="642">
        <v>87253</v>
      </c>
      <c r="D20" s="642">
        <v>33913</v>
      </c>
      <c r="E20" s="642">
        <v>39249</v>
      </c>
      <c r="F20" s="642">
        <v>39181</v>
      </c>
      <c r="G20" s="642">
        <v>68</v>
      </c>
      <c r="H20" s="642">
        <v>7521</v>
      </c>
      <c r="I20" s="642">
        <v>7517</v>
      </c>
      <c r="J20" s="642">
        <v>4</v>
      </c>
      <c r="K20" s="642">
        <v>6570</v>
      </c>
      <c r="L20" s="642">
        <v>6570</v>
      </c>
      <c r="M20" s="631">
        <v>0</v>
      </c>
      <c r="O20" s="525"/>
    </row>
    <row r="21" spans="1:15" s="13" customFormat="1" ht="15" customHeight="1" x14ac:dyDescent="0.25">
      <c r="A21" s="787" t="s">
        <v>708</v>
      </c>
      <c r="B21" s="581" t="s">
        <v>602</v>
      </c>
      <c r="C21" s="642">
        <v>167060</v>
      </c>
      <c r="D21" s="642">
        <v>73464</v>
      </c>
      <c r="E21" s="642">
        <v>75092</v>
      </c>
      <c r="F21" s="642">
        <v>75029</v>
      </c>
      <c r="G21" s="642">
        <v>63</v>
      </c>
      <c r="H21" s="642">
        <v>11969</v>
      </c>
      <c r="I21" s="642">
        <v>11964</v>
      </c>
      <c r="J21" s="642">
        <v>5</v>
      </c>
      <c r="K21" s="642">
        <v>6535</v>
      </c>
      <c r="L21" s="642">
        <v>6535</v>
      </c>
      <c r="M21" s="642">
        <f>SUM(M22:M23)</f>
        <v>0</v>
      </c>
      <c r="O21" s="525"/>
    </row>
    <row r="22" spans="1:15" s="13" customFormat="1" ht="15" customHeight="1" x14ac:dyDescent="0.25">
      <c r="A22" s="788"/>
      <c r="B22" s="581" t="s">
        <v>603</v>
      </c>
      <c r="C22" s="642">
        <v>82635</v>
      </c>
      <c r="D22" s="642">
        <v>39050</v>
      </c>
      <c r="E22" s="642">
        <v>37079</v>
      </c>
      <c r="F22" s="642">
        <v>37058</v>
      </c>
      <c r="G22" s="642">
        <v>21</v>
      </c>
      <c r="H22" s="642">
        <v>5315</v>
      </c>
      <c r="I22" s="642">
        <v>5313</v>
      </c>
      <c r="J22" s="642">
        <v>2</v>
      </c>
      <c r="K22" s="642">
        <v>1191</v>
      </c>
      <c r="L22" s="642">
        <v>1191</v>
      </c>
      <c r="M22" s="631">
        <v>0</v>
      </c>
      <c r="O22" s="525"/>
    </row>
    <row r="23" spans="1:15" s="13" customFormat="1" ht="15" customHeight="1" x14ac:dyDescent="0.25">
      <c r="A23" s="788"/>
      <c r="B23" s="581" t="s">
        <v>604</v>
      </c>
      <c r="C23" s="642">
        <v>84425</v>
      </c>
      <c r="D23" s="642">
        <v>34414</v>
      </c>
      <c r="E23" s="642">
        <v>38013</v>
      </c>
      <c r="F23" s="642">
        <v>37971</v>
      </c>
      <c r="G23" s="642">
        <v>42</v>
      </c>
      <c r="H23" s="642">
        <v>6654</v>
      </c>
      <c r="I23" s="642">
        <v>6651</v>
      </c>
      <c r="J23" s="642">
        <v>3</v>
      </c>
      <c r="K23" s="642">
        <v>5344</v>
      </c>
      <c r="L23" s="642">
        <v>5344</v>
      </c>
      <c r="M23" s="631">
        <v>0</v>
      </c>
      <c r="O23" s="525"/>
    </row>
    <row r="24" spans="1:15" s="13" customFormat="1" ht="15" customHeight="1" x14ac:dyDescent="0.25">
      <c r="A24" s="787" t="s">
        <v>709</v>
      </c>
      <c r="B24" s="581" t="s">
        <v>602</v>
      </c>
      <c r="C24" s="642">
        <v>93887</v>
      </c>
      <c r="D24" s="642">
        <v>40386</v>
      </c>
      <c r="E24" s="642">
        <v>41650</v>
      </c>
      <c r="F24" s="642">
        <v>41619</v>
      </c>
      <c r="G24" s="642">
        <v>31</v>
      </c>
      <c r="H24" s="642">
        <v>7090</v>
      </c>
      <c r="I24" s="642">
        <v>7085</v>
      </c>
      <c r="J24" s="642">
        <v>5</v>
      </c>
      <c r="K24" s="642">
        <v>4761</v>
      </c>
      <c r="L24" s="642">
        <v>4760</v>
      </c>
      <c r="M24" s="642">
        <v>1</v>
      </c>
      <c r="O24" s="525"/>
    </row>
    <row r="25" spans="1:15" s="13" customFormat="1" ht="15" customHeight="1" x14ac:dyDescent="0.25">
      <c r="A25" s="788"/>
      <c r="B25" s="581" t="s">
        <v>603</v>
      </c>
      <c r="C25" s="642">
        <v>47773</v>
      </c>
      <c r="D25" s="642">
        <v>22196</v>
      </c>
      <c r="E25" s="642">
        <v>21155</v>
      </c>
      <c r="F25" s="642">
        <v>21149</v>
      </c>
      <c r="G25" s="642">
        <v>6</v>
      </c>
      <c r="H25" s="642">
        <v>3542</v>
      </c>
      <c r="I25" s="642">
        <v>3540</v>
      </c>
      <c r="J25" s="642">
        <v>2</v>
      </c>
      <c r="K25" s="642">
        <v>880</v>
      </c>
      <c r="L25" s="642">
        <v>879</v>
      </c>
      <c r="M25" s="642">
        <v>1</v>
      </c>
      <c r="O25" s="525"/>
    </row>
    <row r="26" spans="1:15" s="13" customFormat="1" ht="15" customHeight="1" x14ac:dyDescent="0.25">
      <c r="A26" s="788"/>
      <c r="B26" s="581" t="s">
        <v>604</v>
      </c>
      <c r="C26" s="642">
        <v>46114</v>
      </c>
      <c r="D26" s="642">
        <v>18190</v>
      </c>
      <c r="E26" s="642">
        <v>20495</v>
      </c>
      <c r="F26" s="642">
        <v>20470</v>
      </c>
      <c r="G26" s="642">
        <v>25</v>
      </c>
      <c r="H26" s="642">
        <v>3548</v>
      </c>
      <c r="I26" s="642">
        <v>3545</v>
      </c>
      <c r="J26" s="642">
        <v>3</v>
      </c>
      <c r="K26" s="642">
        <v>3881</v>
      </c>
      <c r="L26" s="642">
        <v>3881</v>
      </c>
      <c r="M26" s="642">
        <v>0</v>
      </c>
      <c r="O26" s="525"/>
    </row>
    <row r="27" spans="1:15" s="13" customFormat="1" ht="15" customHeight="1" x14ac:dyDescent="0.25">
      <c r="A27" s="787" t="s">
        <v>710</v>
      </c>
      <c r="B27" s="581" t="s">
        <v>602</v>
      </c>
      <c r="C27" s="642">
        <v>164398</v>
      </c>
      <c r="D27" s="642">
        <v>70550</v>
      </c>
      <c r="E27" s="642">
        <v>71141</v>
      </c>
      <c r="F27" s="642">
        <v>71066</v>
      </c>
      <c r="G27" s="642">
        <v>75</v>
      </c>
      <c r="H27" s="642">
        <v>14575</v>
      </c>
      <c r="I27" s="642">
        <v>14570</v>
      </c>
      <c r="J27" s="642">
        <v>5</v>
      </c>
      <c r="K27" s="642">
        <v>8132</v>
      </c>
      <c r="L27" s="642">
        <v>8132</v>
      </c>
      <c r="M27" s="642">
        <f>SUM(M28:M29)</f>
        <v>0</v>
      </c>
      <c r="O27" s="525"/>
    </row>
    <row r="28" spans="1:15" s="13" customFormat="1" ht="15" customHeight="1" x14ac:dyDescent="0.25">
      <c r="A28" s="788"/>
      <c r="B28" s="581" t="s">
        <v>603</v>
      </c>
      <c r="C28" s="642">
        <v>81565</v>
      </c>
      <c r="D28" s="642">
        <v>38052</v>
      </c>
      <c r="E28" s="642">
        <v>35402</v>
      </c>
      <c r="F28" s="642">
        <v>35370</v>
      </c>
      <c r="G28" s="642">
        <v>32</v>
      </c>
      <c r="H28" s="642">
        <v>6802</v>
      </c>
      <c r="I28" s="642">
        <v>6801</v>
      </c>
      <c r="J28" s="642">
        <v>1</v>
      </c>
      <c r="K28" s="642">
        <v>1309</v>
      </c>
      <c r="L28" s="642">
        <v>1309</v>
      </c>
      <c r="M28" s="642">
        <v>0</v>
      </c>
      <c r="O28" s="525"/>
    </row>
    <row r="29" spans="1:15" s="13" customFormat="1" ht="15" customHeight="1" x14ac:dyDescent="0.25">
      <c r="A29" s="788"/>
      <c r="B29" s="581" t="s">
        <v>604</v>
      </c>
      <c r="C29" s="642">
        <v>82833</v>
      </c>
      <c r="D29" s="642">
        <v>32498</v>
      </c>
      <c r="E29" s="642">
        <v>35739</v>
      </c>
      <c r="F29" s="642">
        <v>35696</v>
      </c>
      <c r="G29" s="642">
        <v>43</v>
      </c>
      <c r="H29" s="642">
        <v>7773</v>
      </c>
      <c r="I29" s="642">
        <v>7769</v>
      </c>
      <c r="J29" s="642">
        <v>4</v>
      </c>
      <c r="K29" s="642">
        <v>6823</v>
      </c>
      <c r="L29" s="642">
        <v>6823</v>
      </c>
      <c r="M29" s="642">
        <v>0</v>
      </c>
      <c r="O29" s="525"/>
    </row>
    <row r="30" spans="1:15" s="13" customFormat="1" ht="15" customHeight="1" x14ac:dyDescent="0.25">
      <c r="A30" s="787" t="s">
        <v>711</v>
      </c>
      <c r="B30" s="581" t="s">
        <v>602</v>
      </c>
      <c r="C30" s="642">
        <v>209202</v>
      </c>
      <c r="D30" s="642">
        <v>89939</v>
      </c>
      <c r="E30" s="642">
        <v>91208</v>
      </c>
      <c r="F30" s="642">
        <v>91119</v>
      </c>
      <c r="G30" s="642">
        <v>89</v>
      </c>
      <c r="H30" s="642">
        <v>17405</v>
      </c>
      <c r="I30" s="642">
        <v>17393</v>
      </c>
      <c r="J30" s="642">
        <v>12</v>
      </c>
      <c r="K30" s="642">
        <v>10650</v>
      </c>
      <c r="L30" s="642">
        <v>10649</v>
      </c>
      <c r="M30" s="642">
        <v>1</v>
      </c>
      <c r="O30" s="525"/>
    </row>
    <row r="31" spans="1:15" s="13" customFormat="1" ht="15" customHeight="1" x14ac:dyDescent="0.25">
      <c r="A31" s="788"/>
      <c r="B31" s="581" t="s">
        <v>603</v>
      </c>
      <c r="C31" s="642">
        <v>104026</v>
      </c>
      <c r="D31" s="642">
        <v>49346</v>
      </c>
      <c r="E31" s="642">
        <v>45104</v>
      </c>
      <c r="F31" s="642">
        <v>45079</v>
      </c>
      <c r="G31" s="642">
        <v>25</v>
      </c>
      <c r="H31" s="642">
        <v>7998</v>
      </c>
      <c r="I31" s="642">
        <v>7996</v>
      </c>
      <c r="J31" s="642">
        <v>2</v>
      </c>
      <c r="K31" s="642">
        <v>1578</v>
      </c>
      <c r="L31" s="642">
        <v>1577</v>
      </c>
      <c r="M31" s="642">
        <v>1</v>
      </c>
      <c r="O31" s="525"/>
    </row>
    <row r="32" spans="1:15" s="13" customFormat="1" ht="15" customHeight="1" x14ac:dyDescent="0.25">
      <c r="A32" s="788"/>
      <c r="B32" s="581" t="s">
        <v>604</v>
      </c>
      <c r="C32" s="642">
        <v>105176</v>
      </c>
      <c r="D32" s="642">
        <v>40593</v>
      </c>
      <c r="E32" s="642">
        <v>46104</v>
      </c>
      <c r="F32" s="642">
        <v>46040</v>
      </c>
      <c r="G32" s="642">
        <v>64</v>
      </c>
      <c r="H32" s="642">
        <v>9407</v>
      </c>
      <c r="I32" s="642">
        <v>9397</v>
      </c>
      <c r="J32" s="642">
        <v>10</v>
      </c>
      <c r="K32" s="642">
        <v>9072</v>
      </c>
      <c r="L32" s="642">
        <v>9072</v>
      </c>
      <c r="M32" s="608">
        <v>0</v>
      </c>
      <c r="O32" s="525"/>
    </row>
    <row r="33" spans="1:15" s="13" customFormat="1" ht="15" customHeight="1" x14ac:dyDescent="0.25">
      <c r="A33" s="787" t="s">
        <v>712</v>
      </c>
      <c r="B33" s="581" t="s">
        <v>602</v>
      </c>
      <c r="C33" s="642">
        <v>124408</v>
      </c>
      <c r="D33" s="642">
        <v>52379</v>
      </c>
      <c r="E33" s="642">
        <v>55251</v>
      </c>
      <c r="F33" s="642">
        <v>55212</v>
      </c>
      <c r="G33" s="642">
        <v>39</v>
      </c>
      <c r="H33" s="642">
        <v>10004</v>
      </c>
      <c r="I33" s="642">
        <v>9999</v>
      </c>
      <c r="J33" s="642">
        <v>5</v>
      </c>
      <c r="K33" s="642">
        <v>6774</v>
      </c>
      <c r="L33" s="642">
        <v>6774</v>
      </c>
      <c r="M33" s="642">
        <f>SUM(M34:M35)</f>
        <v>0</v>
      </c>
      <c r="O33" s="525"/>
    </row>
    <row r="34" spans="1:15" s="13" customFormat="1" ht="15" customHeight="1" x14ac:dyDescent="0.25">
      <c r="A34" s="788"/>
      <c r="B34" s="581" t="s">
        <v>603</v>
      </c>
      <c r="C34" s="642">
        <v>61998</v>
      </c>
      <c r="D34" s="642">
        <v>28534</v>
      </c>
      <c r="E34" s="642">
        <v>27690</v>
      </c>
      <c r="F34" s="642">
        <v>27685</v>
      </c>
      <c r="G34" s="642">
        <v>5</v>
      </c>
      <c r="H34" s="642">
        <v>4717</v>
      </c>
      <c r="I34" s="642">
        <v>4716</v>
      </c>
      <c r="J34" s="642">
        <v>1</v>
      </c>
      <c r="K34" s="642">
        <v>1057</v>
      </c>
      <c r="L34" s="642">
        <v>1057</v>
      </c>
      <c r="M34" s="631">
        <v>0</v>
      </c>
      <c r="O34" s="525"/>
    </row>
    <row r="35" spans="1:15" s="13" customFormat="1" ht="15" customHeight="1" x14ac:dyDescent="0.25">
      <c r="A35" s="788"/>
      <c r="B35" s="581" t="s">
        <v>604</v>
      </c>
      <c r="C35" s="642">
        <v>62410</v>
      </c>
      <c r="D35" s="642">
        <v>23845</v>
      </c>
      <c r="E35" s="642">
        <v>27561</v>
      </c>
      <c r="F35" s="642">
        <v>27527</v>
      </c>
      <c r="G35" s="642">
        <v>34</v>
      </c>
      <c r="H35" s="642">
        <v>5287</v>
      </c>
      <c r="I35" s="642">
        <v>5283</v>
      </c>
      <c r="J35" s="642">
        <v>4</v>
      </c>
      <c r="K35" s="642">
        <v>5717</v>
      </c>
      <c r="L35" s="642">
        <v>5717</v>
      </c>
      <c r="M35" s="631">
        <v>0</v>
      </c>
      <c r="O35" s="525"/>
    </row>
    <row r="36" spans="1:15" s="13" customFormat="1" ht="15" customHeight="1" x14ac:dyDescent="0.25">
      <c r="A36" s="787" t="s">
        <v>713</v>
      </c>
      <c r="B36" s="581" t="s">
        <v>602</v>
      </c>
      <c r="C36" s="642">
        <v>228611</v>
      </c>
      <c r="D36" s="642">
        <v>99496</v>
      </c>
      <c r="E36" s="642">
        <v>99335</v>
      </c>
      <c r="F36" s="642">
        <v>99234</v>
      </c>
      <c r="G36" s="642">
        <v>101</v>
      </c>
      <c r="H36" s="642">
        <v>18650</v>
      </c>
      <c r="I36" s="642">
        <v>18637</v>
      </c>
      <c r="J36" s="642">
        <v>13</v>
      </c>
      <c r="K36" s="642">
        <v>11130</v>
      </c>
      <c r="L36" s="642">
        <v>11130</v>
      </c>
      <c r="M36" s="642">
        <f>SUM(M37:M38)</f>
        <v>0</v>
      </c>
      <c r="O36" s="525"/>
    </row>
    <row r="37" spans="1:15" s="13" customFormat="1" ht="15" customHeight="1" x14ac:dyDescent="0.25">
      <c r="A37" s="788"/>
      <c r="B37" s="581" t="s">
        <v>603</v>
      </c>
      <c r="C37" s="642">
        <v>113137</v>
      </c>
      <c r="D37" s="642">
        <v>54215</v>
      </c>
      <c r="E37" s="642">
        <v>48859</v>
      </c>
      <c r="F37" s="642">
        <v>48834</v>
      </c>
      <c r="G37" s="642">
        <v>25</v>
      </c>
      <c r="H37" s="642">
        <v>8450</v>
      </c>
      <c r="I37" s="642">
        <v>8446</v>
      </c>
      <c r="J37" s="642">
        <v>4</v>
      </c>
      <c r="K37" s="642">
        <v>1613</v>
      </c>
      <c r="L37" s="642">
        <v>1613</v>
      </c>
      <c r="M37" s="631">
        <v>0</v>
      </c>
      <c r="O37" s="525"/>
    </row>
    <row r="38" spans="1:15" s="13" customFormat="1" ht="15" customHeight="1" x14ac:dyDescent="0.25">
      <c r="A38" s="788"/>
      <c r="B38" s="581" t="s">
        <v>604</v>
      </c>
      <c r="C38" s="642">
        <v>115474</v>
      </c>
      <c r="D38" s="642">
        <v>45281</v>
      </c>
      <c r="E38" s="642">
        <v>50476</v>
      </c>
      <c r="F38" s="642">
        <v>50400</v>
      </c>
      <c r="G38" s="642">
        <v>76</v>
      </c>
      <c r="H38" s="642">
        <v>10200</v>
      </c>
      <c r="I38" s="642">
        <v>10191</v>
      </c>
      <c r="J38" s="642">
        <v>9</v>
      </c>
      <c r="K38" s="642">
        <v>9517</v>
      </c>
      <c r="L38" s="642">
        <v>9517</v>
      </c>
      <c r="M38" s="631">
        <v>0</v>
      </c>
      <c r="O38" s="525"/>
    </row>
    <row r="39" spans="1:15" s="13" customFormat="1" ht="15" customHeight="1" x14ac:dyDescent="0.25">
      <c r="A39" s="787" t="s">
        <v>714</v>
      </c>
      <c r="B39" s="581" t="s">
        <v>602</v>
      </c>
      <c r="C39" s="642">
        <v>49333</v>
      </c>
      <c r="D39" s="642">
        <v>19647</v>
      </c>
      <c r="E39" s="642">
        <v>23038</v>
      </c>
      <c r="F39" s="642">
        <v>23026</v>
      </c>
      <c r="G39" s="642">
        <v>12</v>
      </c>
      <c r="H39" s="642">
        <v>3395</v>
      </c>
      <c r="I39" s="642">
        <v>3393</v>
      </c>
      <c r="J39" s="642">
        <v>2</v>
      </c>
      <c r="K39" s="642">
        <v>3253</v>
      </c>
      <c r="L39" s="642">
        <v>3253</v>
      </c>
      <c r="M39" s="642">
        <f>SUM(M40:M41)</f>
        <v>0</v>
      </c>
      <c r="O39" s="525"/>
    </row>
    <row r="40" spans="1:15" s="13" customFormat="1" ht="15" customHeight="1" x14ac:dyDescent="0.25">
      <c r="A40" s="788"/>
      <c r="B40" s="581" t="s">
        <v>603</v>
      </c>
      <c r="C40" s="642">
        <v>26218</v>
      </c>
      <c r="D40" s="642">
        <v>11134</v>
      </c>
      <c r="E40" s="642">
        <v>12409</v>
      </c>
      <c r="F40" s="642">
        <v>12406</v>
      </c>
      <c r="G40" s="642">
        <v>3</v>
      </c>
      <c r="H40" s="642">
        <v>2002</v>
      </c>
      <c r="I40" s="642">
        <v>2002</v>
      </c>
      <c r="J40" s="642">
        <v>0</v>
      </c>
      <c r="K40" s="642">
        <v>673</v>
      </c>
      <c r="L40" s="642">
        <v>673</v>
      </c>
      <c r="M40" s="631">
        <v>0</v>
      </c>
      <c r="O40" s="525"/>
    </row>
    <row r="41" spans="1:15" s="13" customFormat="1" ht="15" customHeight="1" x14ac:dyDescent="0.25">
      <c r="A41" s="788"/>
      <c r="B41" s="581" t="s">
        <v>604</v>
      </c>
      <c r="C41" s="642">
        <v>23115</v>
      </c>
      <c r="D41" s="642">
        <v>8513</v>
      </c>
      <c r="E41" s="642">
        <v>10629</v>
      </c>
      <c r="F41" s="642">
        <v>10620</v>
      </c>
      <c r="G41" s="642">
        <v>9</v>
      </c>
      <c r="H41" s="642">
        <v>1393</v>
      </c>
      <c r="I41" s="642">
        <v>1391</v>
      </c>
      <c r="J41" s="642">
        <v>2</v>
      </c>
      <c r="K41" s="642">
        <v>2580</v>
      </c>
      <c r="L41" s="642">
        <v>2580</v>
      </c>
      <c r="M41" s="631">
        <v>0</v>
      </c>
      <c r="O41" s="525"/>
    </row>
    <row r="42" spans="1:15" s="13" customFormat="1" ht="15" customHeight="1" x14ac:dyDescent="0.25">
      <c r="A42" s="787" t="s">
        <v>715</v>
      </c>
      <c r="B42" s="581" t="s">
        <v>602</v>
      </c>
      <c r="C42" s="642">
        <v>69032</v>
      </c>
      <c r="D42" s="642">
        <v>29536</v>
      </c>
      <c r="E42" s="642">
        <v>30135</v>
      </c>
      <c r="F42" s="642">
        <v>30105</v>
      </c>
      <c r="G42" s="642">
        <v>30</v>
      </c>
      <c r="H42" s="642">
        <v>5535</v>
      </c>
      <c r="I42" s="642">
        <v>5530</v>
      </c>
      <c r="J42" s="642">
        <v>5</v>
      </c>
      <c r="K42" s="642">
        <v>3826</v>
      </c>
      <c r="L42" s="642">
        <v>3826</v>
      </c>
      <c r="M42" s="642">
        <f>SUM(M43:M44)</f>
        <v>0</v>
      </c>
      <c r="O42" s="525"/>
    </row>
    <row r="43" spans="1:15" s="13" customFormat="1" ht="15" customHeight="1" x14ac:dyDescent="0.25">
      <c r="A43" s="788"/>
      <c r="B43" s="581" t="s">
        <v>603</v>
      </c>
      <c r="C43" s="642">
        <v>35719</v>
      </c>
      <c r="D43" s="642">
        <v>16421</v>
      </c>
      <c r="E43" s="642">
        <v>15652</v>
      </c>
      <c r="F43" s="642">
        <v>15647</v>
      </c>
      <c r="G43" s="642">
        <v>5</v>
      </c>
      <c r="H43" s="642">
        <v>2854</v>
      </c>
      <c r="I43" s="642">
        <v>2853</v>
      </c>
      <c r="J43" s="642">
        <v>1</v>
      </c>
      <c r="K43" s="642">
        <v>792</v>
      </c>
      <c r="L43" s="642">
        <v>792</v>
      </c>
      <c r="M43" s="631">
        <v>0</v>
      </c>
      <c r="O43" s="525"/>
    </row>
    <row r="44" spans="1:15" s="13" customFormat="1" ht="15" customHeight="1" x14ac:dyDescent="0.25">
      <c r="A44" s="788"/>
      <c r="B44" s="581" t="s">
        <v>604</v>
      </c>
      <c r="C44" s="642">
        <v>33313</v>
      </c>
      <c r="D44" s="642">
        <v>13115</v>
      </c>
      <c r="E44" s="642">
        <v>14483</v>
      </c>
      <c r="F44" s="642">
        <v>14458</v>
      </c>
      <c r="G44" s="642">
        <v>25</v>
      </c>
      <c r="H44" s="642">
        <v>2681</v>
      </c>
      <c r="I44" s="642">
        <v>2677</v>
      </c>
      <c r="J44" s="642">
        <v>4</v>
      </c>
      <c r="K44" s="642">
        <v>3034</v>
      </c>
      <c r="L44" s="642">
        <v>3034</v>
      </c>
      <c r="M44" s="631">
        <v>0</v>
      </c>
      <c r="O44" s="525"/>
    </row>
    <row r="45" spans="1:15" s="13" customFormat="1" ht="15" customHeight="1" x14ac:dyDescent="0.25">
      <c r="A45" s="789" t="s">
        <v>716</v>
      </c>
      <c r="B45" s="581" t="s">
        <v>602</v>
      </c>
      <c r="C45" s="642">
        <v>12354</v>
      </c>
      <c r="D45" s="642">
        <v>5161</v>
      </c>
      <c r="E45" s="642">
        <v>5075</v>
      </c>
      <c r="F45" s="642">
        <v>5072</v>
      </c>
      <c r="G45" s="642">
        <v>3</v>
      </c>
      <c r="H45" s="642">
        <v>1366</v>
      </c>
      <c r="I45" s="642">
        <v>1364</v>
      </c>
      <c r="J45" s="642">
        <v>2</v>
      </c>
      <c r="K45" s="642">
        <v>752</v>
      </c>
      <c r="L45" s="642">
        <v>752</v>
      </c>
      <c r="M45" s="643">
        <f>SUM(M46:M47)</f>
        <v>0</v>
      </c>
      <c r="O45" s="525"/>
    </row>
    <row r="46" spans="1:15" s="13" customFormat="1" ht="15" customHeight="1" x14ac:dyDescent="0.25">
      <c r="A46" s="790"/>
      <c r="B46" s="581" t="s">
        <v>603</v>
      </c>
      <c r="C46" s="642">
        <v>6658</v>
      </c>
      <c r="D46" s="642">
        <v>2970</v>
      </c>
      <c r="E46" s="642">
        <v>2768</v>
      </c>
      <c r="F46" s="642">
        <v>2768</v>
      </c>
      <c r="G46" s="642">
        <v>0</v>
      </c>
      <c r="H46" s="642">
        <v>766</v>
      </c>
      <c r="I46" s="642">
        <v>766</v>
      </c>
      <c r="J46" s="642">
        <v>0</v>
      </c>
      <c r="K46" s="642">
        <v>154</v>
      </c>
      <c r="L46" s="642">
        <v>154</v>
      </c>
      <c r="M46" s="643">
        <v>0</v>
      </c>
      <c r="O46" s="525"/>
    </row>
    <row r="47" spans="1:15" s="13" customFormat="1" ht="15" customHeight="1" thickBot="1" x14ac:dyDescent="0.3">
      <c r="A47" s="791"/>
      <c r="B47" s="644" t="s">
        <v>604</v>
      </c>
      <c r="C47" s="645">
        <v>5696</v>
      </c>
      <c r="D47" s="645">
        <v>2191</v>
      </c>
      <c r="E47" s="645">
        <v>2307</v>
      </c>
      <c r="F47" s="645">
        <v>2304</v>
      </c>
      <c r="G47" s="645">
        <v>3</v>
      </c>
      <c r="H47" s="645">
        <v>600</v>
      </c>
      <c r="I47" s="645">
        <v>598</v>
      </c>
      <c r="J47" s="645">
        <v>2</v>
      </c>
      <c r="K47" s="645">
        <v>598</v>
      </c>
      <c r="L47" s="645">
        <v>598</v>
      </c>
      <c r="M47" s="645">
        <v>0</v>
      </c>
      <c r="O47" s="525"/>
    </row>
    <row r="48" spans="1:15" s="13" customFormat="1" ht="13.5" customHeight="1" x14ac:dyDescent="0.25">
      <c r="A48" s="20" t="s">
        <v>44</v>
      </c>
      <c r="B48" s="20"/>
      <c r="C48" s="18"/>
      <c r="D48" s="18"/>
      <c r="E48" s="18" t="s">
        <v>22</v>
      </c>
      <c r="G48" s="18"/>
      <c r="H48" s="18"/>
      <c r="I48" s="18"/>
      <c r="J48" s="18"/>
      <c r="K48" s="18"/>
      <c r="L48" s="646"/>
      <c r="M48" s="28"/>
    </row>
    <row r="49" spans="1:13" s="13" customFormat="1" ht="13.5" customHeight="1" x14ac:dyDescent="0.25">
      <c r="A49" s="448" t="s">
        <v>673</v>
      </c>
      <c r="B49" s="20"/>
      <c r="C49" s="18"/>
      <c r="D49" s="18"/>
      <c r="E49" s="13" t="s">
        <v>698</v>
      </c>
      <c r="G49" s="18"/>
      <c r="H49" s="18"/>
      <c r="I49" s="18"/>
      <c r="J49" s="18"/>
      <c r="K49" s="18"/>
      <c r="L49" s="646"/>
      <c r="M49" s="28"/>
    </row>
    <row r="50" spans="1:13" s="13" customFormat="1" ht="13.5" customHeight="1" x14ac:dyDescent="0.25">
      <c r="A50" s="635" t="s">
        <v>717</v>
      </c>
      <c r="B50" s="20"/>
      <c r="C50" s="18"/>
      <c r="D50" s="18"/>
      <c r="E50" s="13" t="s">
        <v>700</v>
      </c>
      <c r="G50" s="18"/>
      <c r="H50" s="18"/>
      <c r="I50" s="18"/>
      <c r="J50" s="18"/>
      <c r="K50" s="18"/>
      <c r="L50" s="646"/>
      <c r="M50" s="28"/>
    </row>
    <row r="51" spans="1:13" s="13" customFormat="1" ht="21.95" customHeight="1" x14ac:dyDescent="0.25">
      <c r="A51" s="10"/>
      <c r="B51" s="10"/>
      <c r="C51" s="18"/>
      <c r="D51" s="18"/>
      <c r="E51" s="647"/>
      <c r="F51" s="18"/>
      <c r="G51" s="18"/>
      <c r="H51" s="18"/>
      <c r="I51" s="18"/>
      <c r="J51" s="18"/>
      <c r="K51" s="18"/>
      <c r="L51" s="646"/>
      <c r="M51" s="28"/>
    </row>
    <row r="52" spans="1:13" s="13" customFormat="1" ht="21.95" customHeight="1" x14ac:dyDescent="0.25">
      <c r="A52" s="10"/>
      <c r="B52" s="10"/>
      <c r="C52" s="18"/>
      <c r="D52" s="18"/>
      <c r="E52" s="647"/>
      <c r="F52" s="18"/>
      <c r="G52" s="18"/>
      <c r="H52" s="18"/>
      <c r="I52" s="18"/>
      <c r="J52" s="18"/>
      <c r="K52" s="18"/>
      <c r="L52" s="646"/>
      <c r="M52" s="28"/>
    </row>
    <row r="53" spans="1:13" s="13" customFormat="1" ht="21.95" customHeight="1" x14ac:dyDescent="0.25">
      <c r="A53" s="10"/>
      <c r="B53" s="10"/>
      <c r="C53" s="18"/>
      <c r="D53" s="18"/>
      <c r="E53" s="647"/>
      <c r="F53" s="18"/>
      <c r="G53" s="18"/>
      <c r="H53" s="18"/>
      <c r="I53" s="18"/>
      <c r="J53" s="18"/>
      <c r="K53" s="18"/>
      <c r="L53" s="646"/>
      <c r="M53" s="28"/>
    </row>
    <row r="54" spans="1:13" s="13" customFormat="1" ht="21.95" customHeight="1" x14ac:dyDescent="0.25">
      <c r="A54" s="10"/>
      <c r="B54" s="10"/>
      <c r="C54" s="18"/>
      <c r="D54" s="18"/>
      <c r="E54" s="647"/>
      <c r="F54" s="18"/>
      <c r="G54" s="18"/>
      <c r="H54" s="18"/>
      <c r="I54" s="18"/>
      <c r="J54" s="18"/>
      <c r="K54" s="18"/>
      <c r="L54" s="646"/>
      <c r="M54" s="28"/>
    </row>
    <row r="55" spans="1:13" s="13" customFormat="1" ht="21.95" customHeight="1" x14ac:dyDescent="0.25">
      <c r="A55" s="10"/>
      <c r="B55" s="10"/>
      <c r="C55" s="18"/>
      <c r="D55" s="18"/>
      <c r="E55" s="647"/>
      <c r="F55" s="18"/>
      <c r="G55" s="18"/>
      <c r="H55" s="18"/>
      <c r="I55" s="18"/>
      <c r="J55" s="18"/>
      <c r="K55" s="18"/>
      <c r="L55" s="646"/>
      <c r="M55" s="28"/>
    </row>
    <row r="56" spans="1:13" s="13" customFormat="1" ht="21.95" customHeight="1" x14ac:dyDescent="0.25">
      <c r="A56" s="10"/>
      <c r="B56" s="10"/>
      <c r="C56" s="18"/>
      <c r="D56" s="18"/>
      <c r="E56" s="647"/>
      <c r="F56" s="18"/>
      <c r="G56" s="18"/>
      <c r="H56" s="18"/>
      <c r="I56" s="18"/>
      <c r="J56" s="18"/>
      <c r="K56" s="18"/>
      <c r="L56" s="646"/>
      <c r="M56" s="28"/>
    </row>
    <row r="57" spans="1:13" s="13" customFormat="1" ht="21.95" customHeight="1" x14ac:dyDescent="0.25">
      <c r="A57" s="10"/>
      <c r="B57" s="10"/>
      <c r="C57" s="18"/>
      <c r="D57" s="18"/>
      <c r="E57" s="647"/>
      <c r="F57" s="18"/>
      <c r="G57" s="18"/>
      <c r="H57" s="18"/>
      <c r="I57" s="18"/>
      <c r="J57" s="18"/>
      <c r="K57" s="18"/>
      <c r="L57" s="646"/>
      <c r="M57" s="28"/>
    </row>
    <row r="58" spans="1:13" s="13" customFormat="1" ht="21.95" customHeight="1" x14ac:dyDescent="0.25">
      <c r="A58" s="10"/>
      <c r="B58" s="10"/>
      <c r="C58" s="18"/>
      <c r="D58" s="18"/>
      <c r="E58" s="647"/>
      <c r="F58" s="18"/>
      <c r="G58" s="18"/>
      <c r="H58" s="18"/>
      <c r="I58" s="18"/>
      <c r="J58" s="18"/>
      <c r="K58" s="18"/>
      <c r="L58" s="646"/>
      <c r="M58" s="28"/>
    </row>
    <row r="59" spans="1:13" s="13" customFormat="1" ht="21.95" customHeight="1" x14ac:dyDescent="0.25">
      <c r="A59" s="10"/>
      <c r="B59" s="10"/>
      <c r="C59" s="18"/>
      <c r="D59" s="18"/>
      <c r="E59" s="647"/>
      <c r="F59" s="18"/>
      <c r="G59" s="18"/>
      <c r="H59" s="18"/>
      <c r="I59" s="18"/>
      <c r="J59" s="18"/>
      <c r="K59" s="18"/>
      <c r="L59" s="646"/>
      <c r="M59" s="28"/>
    </row>
    <row r="60" spans="1:13" s="13" customFormat="1" ht="21.95" customHeight="1" x14ac:dyDescent="0.25">
      <c r="A60" s="10"/>
      <c r="B60" s="10"/>
      <c r="C60" s="18"/>
      <c r="D60" s="18"/>
      <c r="E60" s="647"/>
      <c r="F60" s="18"/>
      <c r="G60" s="18"/>
      <c r="H60" s="18"/>
      <c r="I60" s="18"/>
      <c r="J60" s="18"/>
      <c r="K60" s="18"/>
      <c r="L60" s="646"/>
      <c r="M60" s="28"/>
    </row>
    <row r="61" spans="1:13" s="13" customFormat="1" ht="21.95" customHeight="1" x14ac:dyDescent="0.25">
      <c r="A61" s="10"/>
      <c r="B61" s="10"/>
      <c r="C61" s="18"/>
      <c r="D61" s="18"/>
      <c r="E61" s="647"/>
      <c r="F61" s="18"/>
      <c r="G61" s="18"/>
      <c r="H61" s="18"/>
      <c r="I61" s="18"/>
      <c r="J61" s="18"/>
      <c r="K61" s="18"/>
      <c r="L61" s="646"/>
      <c r="M61" s="28"/>
    </row>
    <row r="62" spans="1:13" s="13" customFormat="1" ht="21.95" customHeight="1" x14ac:dyDescent="0.25">
      <c r="A62" s="10"/>
      <c r="B62" s="10"/>
      <c r="C62" s="18"/>
      <c r="D62" s="18"/>
      <c r="E62" s="647"/>
      <c r="F62" s="18"/>
      <c r="G62" s="18"/>
      <c r="H62" s="18"/>
      <c r="I62" s="18"/>
      <c r="J62" s="18"/>
      <c r="K62" s="18"/>
      <c r="L62" s="646"/>
      <c r="M62" s="28"/>
    </row>
    <row r="63" spans="1:13" s="13" customFormat="1" ht="21.95" customHeight="1" x14ac:dyDescent="0.25">
      <c r="A63" s="10"/>
      <c r="B63" s="10"/>
      <c r="C63" s="18"/>
      <c r="D63" s="18"/>
      <c r="E63" s="647"/>
      <c r="F63" s="18"/>
      <c r="G63" s="18"/>
      <c r="H63" s="18"/>
      <c r="I63" s="18"/>
      <c r="J63" s="18"/>
      <c r="K63" s="18"/>
      <c r="L63" s="646"/>
      <c r="M63" s="28"/>
    </row>
    <row r="64" spans="1:13" s="13" customFormat="1" ht="21.95" customHeight="1" x14ac:dyDescent="0.25">
      <c r="A64" s="10"/>
      <c r="B64" s="10"/>
      <c r="C64" s="18"/>
      <c r="D64" s="18"/>
      <c r="E64" s="647"/>
      <c r="F64" s="18"/>
      <c r="G64" s="18"/>
      <c r="H64" s="18"/>
      <c r="I64" s="18"/>
      <c r="J64" s="18"/>
      <c r="K64" s="18"/>
      <c r="L64" s="646"/>
      <c r="M64" s="28"/>
    </row>
    <row r="65" spans="1:13" s="13" customFormat="1" ht="21.95" customHeight="1" x14ac:dyDescent="0.25">
      <c r="A65" s="10"/>
      <c r="B65" s="10"/>
      <c r="C65" s="18"/>
      <c r="D65" s="18"/>
      <c r="E65" s="647"/>
      <c r="F65" s="18"/>
      <c r="G65" s="18"/>
      <c r="H65" s="18"/>
      <c r="I65" s="18"/>
      <c r="J65" s="18"/>
      <c r="K65" s="18"/>
      <c r="L65" s="646"/>
      <c r="M65" s="28"/>
    </row>
    <row r="66" spans="1:13" s="13" customFormat="1" ht="21.95" customHeight="1" x14ac:dyDescent="0.25">
      <c r="A66" s="10"/>
      <c r="B66" s="10"/>
      <c r="C66" s="18"/>
      <c r="D66" s="18"/>
      <c r="E66" s="647"/>
      <c r="F66" s="18"/>
      <c r="G66" s="18"/>
      <c r="H66" s="18"/>
      <c r="I66" s="18"/>
      <c r="J66" s="18"/>
      <c r="K66" s="18"/>
      <c r="L66" s="646"/>
      <c r="M66" s="28"/>
    </row>
    <row r="67" spans="1:13" s="13" customFormat="1" ht="21.95" customHeight="1" x14ac:dyDescent="0.25">
      <c r="A67" s="10"/>
      <c r="B67" s="10"/>
      <c r="C67" s="18"/>
      <c r="D67" s="18"/>
      <c r="E67" s="647"/>
      <c r="F67" s="18"/>
      <c r="G67" s="18"/>
      <c r="H67" s="18"/>
      <c r="I67" s="18"/>
      <c r="J67" s="18"/>
      <c r="K67" s="18"/>
      <c r="L67" s="646"/>
      <c r="M67" s="28"/>
    </row>
    <row r="68" spans="1:13" s="13" customFormat="1" ht="21.95" customHeight="1" x14ac:dyDescent="0.25">
      <c r="A68" s="10"/>
      <c r="B68" s="10"/>
      <c r="C68" s="18"/>
      <c r="D68" s="18"/>
      <c r="E68" s="647"/>
      <c r="F68" s="18"/>
      <c r="G68" s="18"/>
      <c r="H68" s="18"/>
      <c r="I68" s="18"/>
      <c r="J68" s="18"/>
      <c r="K68" s="18"/>
      <c r="L68" s="646"/>
      <c r="M68" s="28"/>
    </row>
    <row r="69" spans="1:13" s="13" customFormat="1" ht="21.95" customHeight="1" x14ac:dyDescent="0.25">
      <c r="A69" s="10"/>
      <c r="B69" s="10"/>
      <c r="C69" s="18"/>
      <c r="D69" s="18"/>
      <c r="E69" s="647"/>
      <c r="F69" s="18"/>
      <c r="G69" s="18"/>
      <c r="H69" s="18"/>
      <c r="I69" s="18"/>
      <c r="J69" s="18"/>
      <c r="K69" s="18"/>
      <c r="L69" s="646"/>
      <c r="M69" s="28"/>
    </row>
    <row r="70" spans="1:13" s="13" customFormat="1" ht="21.95" customHeight="1" x14ac:dyDescent="0.25">
      <c r="A70" s="10"/>
      <c r="B70" s="10"/>
      <c r="C70" s="18"/>
      <c r="D70" s="18"/>
      <c r="E70" s="647"/>
      <c r="F70" s="18"/>
      <c r="G70" s="18"/>
      <c r="H70" s="18"/>
      <c r="I70" s="18"/>
      <c r="J70" s="18"/>
      <c r="K70" s="18"/>
      <c r="L70" s="646"/>
      <c r="M70" s="28"/>
    </row>
    <row r="71" spans="1:13" s="13" customFormat="1" ht="21.95" customHeight="1" x14ac:dyDescent="0.25">
      <c r="A71" s="10"/>
      <c r="B71" s="10"/>
      <c r="C71" s="18"/>
      <c r="D71" s="18"/>
      <c r="E71" s="647"/>
      <c r="F71" s="18"/>
      <c r="G71" s="18"/>
      <c r="H71" s="18"/>
      <c r="I71" s="18"/>
      <c r="J71" s="18"/>
      <c r="K71" s="18"/>
      <c r="L71" s="646"/>
      <c r="M71" s="28"/>
    </row>
    <row r="72" spans="1:13" s="13" customFormat="1" ht="21.95" customHeight="1" x14ac:dyDescent="0.25">
      <c r="A72" s="10"/>
      <c r="B72" s="10"/>
      <c r="C72" s="18"/>
      <c r="D72" s="18"/>
      <c r="E72" s="647"/>
      <c r="F72" s="18"/>
      <c r="G72" s="18"/>
      <c r="H72" s="18"/>
      <c r="I72" s="18"/>
      <c r="J72" s="18"/>
      <c r="K72" s="18"/>
      <c r="L72" s="646"/>
      <c r="M72" s="28"/>
    </row>
    <row r="73" spans="1:13" s="13" customFormat="1" ht="21.95" customHeight="1" x14ac:dyDescent="0.25">
      <c r="A73" s="10"/>
      <c r="B73" s="10"/>
      <c r="C73" s="18"/>
      <c r="D73" s="18"/>
      <c r="E73" s="647"/>
      <c r="F73" s="18"/>
      <c r="G73" s="18"/>
      <c r="H73" s="18"/>
      <c r="I73" s="18"/>
      <c r="J73" s="18"/>
      <c r="K73" s="18"/>
      <c r="L73" s="646"/>
      <c r="M73" s="28"/>
    </row>
    <row r="74" spans="1:13" s="13" customFormat="1" ht="21.95" customHeight="1" x14ac:dyDescent="0.25">
      <c r="A74" s="10"/>
      <c r="B74" s="10"/>
      <c r="C74" s="18"/>
      <c r="D74" s="18"/>
      <c r="E74" s="647"/>
      <c r="F74" s="18"/>
      <c r="G74" s="18"/>
      <c r="H74" s="18"/>
      <c r="I74" s="18"/>
      <c r="J74" s="18"/>
      <c r="K74" s="18"/>
      <c r="L74" s="646"/>
      <c r="M74" s="28"/>
    </row>
    <row r="75" spans="1:13" s="13" customFormat="1" ht="21.95" customHeight="1" x14ac:dyDescent="0.25">
      <c r="A75" s="10"/>
      <c r="B75" s="10"/>
      <c r="C75" s="18"/>
      <c r="D75" s="18"/>
      <c r="E75" s="647"/>
      <c r="F75" s="18"/>
      <c r="G75" s="18"/>
      <c r="H75" s="18"/>
      <c r="I75" s="18"/>
      <c r="J75" s="18"/>
      <c r="K75" s="18"/>
      <c r="L75" s="646"/>
      <c r="M75" s="28"/>
    </row>
    <row r="76" spans="1:13" s="13" customFormat="1" ht="21.95" customHeight="1" x14ac:dyDescent="0.25">
      <c r="A76" s="10"/>
      <c r="B76" s="10"/>
      <c r="C76" s="18"/>
      <c r="D76" s="18"/>
      <c r="E76" s="647"/>
      <c r="F76" s="18"/>
      <c r="G76" s="18"/>
      <c r="H76" s="18"/>
      <c r="I76" s="18"/>
      <c r="J76" s="18"/>
      <c r="K76" s="18"/>
      <c r="L76" s="646"/>
      <c r="M76" s="28"/>
    </row>
    <row r="77" spans="1:13" s="13" customFormat="1" ht="21.95" customHeight="1" x14ac:dyDescent="0.25">
      <c r="A77" s="10"/>
      <c r="B77" s="10"/>
      <c r="C77" s="18"/>
      <c r="D77" s="18"/>
      <c r="E77" s="647"/>
      <c r="F77" s="18"/>
      <c r="G77" s="18"/>
      <c r="H77" s="18"/>
      <c r="I77" s="18"/>
      <c r="J77" s="18"/>
      <c r="K77" s="18"/>
      <c r="L77" s="646"/>
      <c r="M77" s="28"/>
    </row>
    <row r="78" spans="1:13" s="13" customFormat="1" ht="21.95" customHeight="1" x14ac:dyDescent="0.25">
      <c r="A78" s="10"/>
      <c r="B78" s="10"/>
      <c r="C78" s="18"/>
      <c r="D78" s="18"/>
      <c r="E78" s="647"/>
      <c r="F78" s="18"/>
      <c r="G78" s="18"/>
      <c r="H78" s="18"/>
      <c r="I78" s="18"/>
      <c r="J78" s="18"/>
      <c r="K78" s="18"/>
      <c r="L78" s="646"/>
      <c r="M78" s="28"/>
    </row>
    <row r="79" spans="1:13" s="13" customFormat="1" ht="21.95" customHeight="1" x14ac:dyDescent="0.25">
      <c r="A79" s="10"/>
      <c r="B79" s="10"/>
      <c r="C79" s="18"/>
      <c r="D79" s="18"/>
      <c r="E79" s="647"/>
      <c r="F79" s="18"/>
      <c r="G79" s="18"/>
      <c r="H79" s="18"/>
      <c r="I79" s="18"/>
      <c r="J79" s="18"/>
      <c r="K79" s="18"/>
      <c r="L79" s="646"/>
      <c r="M79" s="28"/>
    </row>
    <row r="80" spans="1:13" s="13" customFormat="1" ht="21.95" customHeight="1" x14ac:dyDescent="0.25">
      <c r="A80" s="10"/>
      <c r="B80" s="10"/>
      <c r="C80" s="18"/>
      <c r="D80" s="18"/>
      <c r="E80" s="647"/>
      <c r="F80" s="18"/>
      <c r="G80" s="18"/>
      <c r="H80" s="18"/>
      <c r="I80" s="18"/>
      <c r="J80" s="18"/>
      <c r="K80" s="18"/>
      <c r="L80" s="646"/>
      <c r="M80" s="28"/>
    </row>
    <row r="81" spans="1:13" s="13" customFormat="1" ht="21.95" customHeight="1" x14ac:dyDescent="0.25">
      <c r="A81" s="10"/>
      <c r="B81" s="10"/>
      <c r="C81" s="18"/>
      <c r="D81" s="18"/>
      <c r="E81" s="647"/>
      <c r="F81" s="18"/>
      <c r="G81" s="18"/>
      <c r="H81" s="18"/>
      <c r="I81" s="18"/>
      <c r="J81" s="18"/>
      <c r="K81" s="18"/>
      <c r="L81" s="646"/>
      <c r="M81" s="28"/>
    </row>
    <row r="82" spans="1:13" s="13" customFormat="1" ht="21.95" customHeight="1" x14ac:dyDescent="0.25">
      <c r="A82" s="10"/>
      <c r="B82" s="10"/>
      <c r="C82" s="18"/>
      <c r="D82" s="18"/>
      <c r="E82" s="647"/>
      <c r="F82" s="18"/>
      <c r="G82" s="18"/>
      <c r="H82" s="18"/>
      <c r="I82" s="18"/>
      <c r="J82" s="18"/>
      <c r="K82" s="18"/>
      <c r="L82" s="646"/>
      <c r="M82" s="28"/>
    </row>
    <row r="83" spans="1:13" s="13" customFormat="1" ht="21.95" customHeight="1" x14ac:dyDescent="0.25">
      <c r="A83" s="10"/>
      <c r="B83" s="10"/>
      <c r="C83" s="18"/>
      <c r="D83" s="18"/>
      <c r="E83" s="647"/>
      <c r="F83" s="18"/>
      <c r="G83" s="18"/>
      <c r="H83" s="18"/>
      <c r="I83" s="18"/>
      <c r="J83" s="18"/>
      <c r="K83" s="18"/>
      <c r="L83" s="646"/>
      <c r="M83" s="28"/>
    </row>
    <row r="84" spans="1:13" s="13" customFormat="1" ht="21.95" customHeight="1" x14ac:dyDescent="0.25">
      <c r="A84" s="10"/>
      <c r="B84" s="10"/>
      <c r="C84" s="18"/>
      <c r="D84" s="18"/>
      <c r="E84" s="647"/>
      <c r="F84" s="18"/>
      <c r="G84" s="18"/>
      <c r="H84" s="18"/>
      <c r="I84" s="18"/>
      <c r="J84" s="18"/>
      <c r="K84" s="18"/>
      <c r="L84" s="646"/>
      <c r="M84" s="28"/>
    </row>
    <row r="85" spans="1:13" s="13" customFormat="1" ht="21.95" customHeight="1" x14ac:dyDescent="0.25">
      <c r="A85" s="10"/>
      <c r="B85" s="10"/>
      <c r="C85" s="18"/>
      <c r="D85" s="18"/>
      <c r="E85" s="647"/>
      <c r="F85" s="18"/>
      <c r="G85" s="18"/>
      <c r="H85" s="18"/>
      <c r="I85" s="18"/>
      <c r="J85" s="18"/>
      <c r="K85" s="18"/>
      <c r="L85" s="646"/>
      <c r="M85" s="28"/>
    </row>
    <row r="86" spans="1:13" s="13" customFormat="1" ht="21.95" customHeight="1" x14ac:dyDescent="0.25">
      <c r="A86" s="10"/>
      <c r="B86" s="10"/>
      <c r="C86" s="18"/>
      <c r="D86" s="18"/>
      <c r="E86" s="647"/>
      <c r="F86" s="18"/>
      <c r="G86" s="18"/>
      <c r="H86" s="18"/>
      <c r="I86" s="18"/>
      <c r="J86" s="18"/>
      <c r="K86" s="18"/>
      <c r="L86" s="646"/>
      <c r="M86" s="28"/>
    </row>
    <row r="87" spans="1:13" s="13" customFormat="1" ht="21.95" customHeight="1" x14ac:dyDescent="0.25">
      <c r="A87" s="10"/>
      <c r="B87" s="10"/>
      <c r="C87" s="18"/>
      <c r="D87" s="18"/>
      <c r="E87" s="647"/>
      <c r="F87" s="18"/>
      <c r="G87" s="18"/>
      <c r="H87" s="18"/>
      <c r="I87" s="18"/>
      <c r="J87" s="18"/>
      <c r="K87" s="18"/>
      <c r="L87" s="646"/>
      <c r="M87" s="28"/>
    </row>
    <row r="88" spans="1:13" s="13" customFormat="1" ht="21.95" customHeight="1" x14ac:dyDescent="0.25">
      <c r="A88" s="10"/>
      <c r="B88" s="10"/>
      <c r="C88" s="18"/>
      <c r="D88" s="18"/>
      <c r="E88" s="647"/>
      <c r="F88" s="18"/>
      <c r="G88" s="18"/>
      <c r="H88" s="18"/>
      <c r="I88" s="18"/>
      <c r="J88" s="18"/>
      <c r="K88" s="18"/>
      <c r="L88" s="646"/>
      <c r="M88" s="28"/>
    </row>
    <row r="89" spans="1:13" s="13" customFormat="1" ht="21.95" customHeight="1" x14ac:dyDescent="0.25">
      <c r="A89" s="10"/>
      <c r="B89" s="10"/>
      <c r="C89" s="18"/>
      <c r="D89" s="18"/>
      <c r="E89" s="647"/>
      <c r="F89" s="18"/>
      <c r="G89" s="18"/>
      <c r="H89" s="18"/>
      <c r="I89" s="18"/>
      <c r="J89" s="18"/>
      <c r="K89" s="18"/>
      <c r="L89" s="646"/>
      <c r="M89" s="28"/>
    </row>
  </sheetData>
  <mergeCells count="21">
    <mergeCell ref="A21:A23"/>
    <mergeCell ref="A2:D2"/>
    <mergeCell ref="E2:M2"/>
    <mergeCell ref="C4:C5"/>
    <mergeCell ref="D4:D5"/>
    <mergeCell ref="E4:G4"/>
    <mergeCell ref="H4:J4"/>
    <mergeCell ref="K4:M4"/>
    <mergeCell ref="A6:A8"/>
    <mergeCell ref="A9:A11"/>
    <mergeCell ref="A12:A14"/>
    <mergeCell ref="A15:A17"/>
    <mergeCell ref="A18:A20"/>
    <mergeCell ref="A42:A44"/>
    <mergeCell ref="A45:A47"/>
    <mergeCell ref="A24:A26"/>
    <mergeCell ref="A27:A29"/>
    <mergeCell ref="A30:A32"/>
    <mergeCell ref="A33:A35"/>
    <mergeCell ref="A36:A38"/>
    <mergeCell ref="A39:A41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notEqual" id="{9AA891D5-D1BE-4DB1-BEA4-15D4CF25648B}">
            <xm:f>'\筱薇_主計處資料夾\5.統計年報\108年報\CH2(108)-剩2-7~2-8\Final2-1~2-6(1090325)\[002-108年-人口_2-1至2-8(Final加2-7及2-8).xlsx]2-7'!#REF!</xm:f>
            <x14:dxf>
              <fill>
                <patternFill>
                  <bgColor rgb="FFFF0000"/>
                </patternFill>
              </fill>
            </x14:dxf>
          </x14:cfRule>
          <xm:sqref>C6:D6 C7:C8</xm:sqref>
        </x14:conditionalFormatting>
        <x14:conditionalFormatting xmlns:xm="http://schemas.microsoft.com/office/excel/2006/main">
          <x14:cfRule type="cellIs" priority="3" operator="notEqual" id="{14A0B21E-9F13-499B-B2A6-FB229AC3CCF8}">
            <xm:f>'\筱薇_主計處資料夾\5.統計年報\108年報\CH2(108)-剩2-7~2-8\Final2-1~2-6(1090325)\[002-108年-人口_2-1至2-8(Final加2-7及2-8).xlsx]2-7'!#REF!</xm:f>
            <x14:dxf>
              <fill>
                <patternFill>
                  <bgColor rgb="FFFF0000"/>
                </patternFill>
              </fill>
            </x14:dxf>
          </x14:cfRule>
          <xm:sqref>M45 M42 M39 M36 M33 M21 M18 M15 M12 M9</xm:sqref>
        </x14:conditionalFormatting>
        <x14:conditionalFormatting xmlns:xm="http://schemas.microsoft.com/office/excel/2006/main">
          <x14:cfRule type="cellIs" priority="2" operator="notEqual" id="{03E2102C-4FA2-4A37-AA33-1463B5E131FF}">
            <xm:f>'\筱薇_主計處資料夾\5.統計年報\108年報\CH2(108)-剩2-7~2-8\Final2-1~2-6(1090325)\[002-108年-人口_2-1至2-8(Final加2-7及2-8).xlsx]2-7'!#REF!</xm:f>
            <x14:dxf>
              <fill>
                <patternFill>
                  <bgColor rgb="FFFF0000"/>
                </patternFill>
              </fill>
            </x14:dxf>
          </x14:cfRule>
          <xm:sqref>C9:L46</xm:sqref>
        </x14:conditionalFormatting>
        <x14:conditionalFormatting xmlns:xm="http://schemas.microsoft.com/office/excel/2006/main">
          <x14:cfRule type="cellIs" priority="1" operator="notEqual" id="{C405CB7E-6BD8-4D8A-9215-42E611B62F9C}">
            <xm:f>'\筱薇_主計處資料夾\5.統計年報\108年報\CH2(108)-剩2-7~2-8\Final2-1~2-6(1090325)\[002-108年-人口_2-1至2-8(Final加2-7及2-8).xlsx]2-7'!#REF!</xm:f>
            <x14:dxf>
              <fill>
                <patternFill>
                  <bgColor rgb="FFFF0000"/>
                </patternFill>
              </fill>
            </x14:dxf>
          </x14:cfRule>
          <xm:sqref>M24:M31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0B29E-EF6E-47E7-AF04-872B690DE6FF}">
  <dimension ref="A1:M59"/>
  <sheetViews>
    <sheetView showGridLines="0" view="pageBreakPreview" zoomScaleNormal="120" zoomScaleSheetLayoutView="100" workbookViewId="0">
      <pane xSplit="1" ySplit="6" topLeftCell="B22" activePane="bottomRight" state="frozen"/>
      <selection activeCell="M29" sqref="M29"/>
      <selection pane="topRight" activeCell="M29" sqref="M29"/>
      <selection pane="bottomLeft" activeCell="M29" sqref="M29"/>
      <selection pane="bottomRight" activeCell="B16" sqref="B16"/>
    </sheetView>
  </sheetViews>
  <sheetFormatPr defaultColWidth="10.625" defaultRowHeight="21.95" customHeight="1" x14ac:dyDescent="0.25"/>
  <cols>
    <col min="1" max="1" width="19.625" style="3" customWidth="1"/>
    <col min="2" max="4" width="14.875" style="1" customWidth="1"/>
    <col min="5" max="12" width="12.625" style="1" customWidth="1"/>
    <col min="13" max="13" width="12.625" style="4" customWidth="1"/>
    <col min="14" max="16384" width="10.625" style="2"/>
  </cols>
  <sheetData>
    <row r="1" spans="1:13" s="10" customFormat="1" ht="18" customHeight="1" x14ac:dyDescent="0.25">
      <c r="A1" s="2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 t="s">
        <v>0</v>
      </c>
    </row>
    <row r="2" spans="1:13" s="36" customFormat="1" ht="24.95" customHeight="1" x14ac:dyDescent="0.25">
      <c r="A2" s="666" t="s">
        <v>98</v>
      </c>
      <c r="B2" s="666"/>
      <c r="C2" s="666"/>
      <c r="D2" s="666"/>
      <c r="E2" s="666"/>
      <c r="F2" s="666"/>
      <c r="G2" s="666" t="s">
        <v>99</v>
      </c>
      <c r="H2" s="666"/>
      <c r="I2" s="666"/>
      <c r="J2" s="666"/>
      <c r="K2" s="666"/>
      <c r="L2" s="666"/>
      <c r="M2" s="666"/>
    </row>
    <row r="3" spans="1:13" s="13" customFormat="1" ht="15" customHeight="1" thickBot="1" x14ac:dyDescent="0.3">
      <c r="A3" s="49"/>
      <c r="B3" s="59"/>
      <c r="C3" s="59"/>
      <c r="D3" s="59"/>
      <c r="E3" s="59"/>
      <c r="F3" s="60"/>
      <c r="G3" s="59"/>
      <c r="H3" s="59"/>
      <c r="I3" s="59"/>
      <c r="J3" s="59"/>
      <c r="K3" s="59"/>
      <c r="L3" s="59"/>
      <c r="M3" s="60"/>
    </row>
    <row r="4" spans="1:13" s="13" customFormat="1" ht="26.1" customHeight="1" x14ac:dyDescent="0.25">
      <c r="A4" s="796" t="s">
        <v>100</v>
      </c>
      <c r="B4" s="667" t="s">
        <v>101</v>
      </c>
      <c r="C4" s="658"/>
      <c r="D4" s="659"/>
      <c r="E4" s="657" t="s">
        <v>102</v>
      </c>
      <c r="F4" s="658"/>
      <c r="G4" s="658" t="s">
        <v>1</v>
      </c>
      <c r="H4" s="658"/>
      <c r="I4" s="658"/>
      <c r="J4" s="658"/>
      <c r="K4" s="658"/>
      <c r="L4" s="658"/>
      <c r="M4" s="658"/>
    </row>
    <row r="5" spans="1:13" s="13" customFormat="1" ht="26.1" customHeight="1" x14ac:dyDescent="0.25">
      <c r="A5" s="656"/>
      <c r="B5" s="23" t="s">
        <v>103</v>
      </c>
      <c r="C5" s="15" t="s">
        <v>104</v>
      </c>
      <c r="D5" s="15" t="s">
        <v>105</v>
      </c>
      <c r="E5" s="58" t="s">
        <v>106</v>
      </c>
      <c r="F5" s="55" t="s">
        <v>107</v>
      </c>
      <c r="G5" s="56" t="s">
        <v>3</v>
      </c>
      <c r="H5" s="669" t="s">
        <v>108</v>
      </c>
      <c r="I5" s="664"/>
      <c r="J5" s="665"/>
      <c r="K5" s="669" t="s">
        <v>109</v>
      </c>
      <c r="L5" s="664"/>
      <c r="M5" s="664"/>
    </row>
    <row r="6" spans="1:13" s="13" customFormat="1" ht="36" customHeight="1" thickBot="1" x14ac:dyDescent="0.3">
      <c r="A6" s="61" t="s">
        <v>110</v>
      </c>
      <c r="B6" s="51" t="s">
        <v>111</v>
      </c>
      <c r="C6" s="52" t="s">
        <v>112</v>
      </c>
      <c r="D6" s="52" t="s">
        <v>113</v>
      </c>
      <c r="E6" s="53" t="s">
        <v>63</v>
      </c>
      <c r="F6" s="16" t="s">
        <v>27</v>
      </c>
      <c r="G6" s="52" t="s">
        <v>28</v>
      </c>
      <c r="H6" s="52" t="s">
        <v>63</v>
      </c>
      <c r="I6" s="52" t="s">
        <v>27</v>
      </c>
      <c r="J6" s="52" t="s">
        <v>28</v>
      </c>
      <c r="K6" s="52" t="s">
        <v>63</v>
      </c>
      <c r="L6" s="52" t="s">
        <v>27</v>
      </c>
      <c r="M6" s="53" t="s">
        <v>28</v>
      </c>
    </row>
    <row r="7" spans="1:13" s="13" customFormat="1" ht="27" customHeight="1" x14ac:dyDescent="0.25">
      <c r="A7" s="326" t="s">
        <v>114</v>
      </c>
      <c r="B7" s="327">
        <v>18770</v>
      </c>
      <c r="C7" s="17">
        <v>10233</v>
      </c>
      <c r="D7" s="17">
        <v>8537</v>
      </c>
      <c r="E7" s="17">
        <v>61044</v>
      </c>
      <c r="F7" s="17">
        <v>29410</v>
      </c>
      <c r="G7" s="17">
        <v>31634</v>
      </c>
      <c r="H7" s="17">
        <v>33539</v>
      </c>
      <c r="I7" s="17">
        <v>16574</v>
      </c>
      <c r="J7" s="17">
        <v>16965</v>
      </c>
      <c r="K7" s="17">
        <v>27505</v>
      </c>
      <c r="L7" s="17">
        <v>12836</v>
      </c>
      <c r="M7" s="17">
        <v>14669</v>
      </c>
    </row>
    <row r="8" spans="1:13" s="13" customFormat="1" ht="27" customHeight="1" x14ac:dyDescent="0.25">
      <c r="A8" s="328" t="s">
        <v>115</v>
      </c>
      <c r="B8" s="62">
        <v>19331</v>
      </c>
      <c r="C8" s="17">
        <v>10537</v>
      </c>
      <c r="D8" s="17">
        <v>8794</v>
      </c>
      <c r="E8" s="17">
        <v>62818</v>
      </c>
      <c r="F8" s="17">
        <v>30226</v>
      </c>
      <c r="G8" s="17">
        <v>32592</v>
      </c>
      <c r="H8" s="17">
        <v>34503</v>
      </c>
      <c r="I8" s="17">
        <v>17031</v>
      </c>
      <c r="J8" s="17">
        <v>17472</v>
      </c>
      <c r="K8" s="17">
        <v>28315</v>
      </c>
      <c r="L8" s="17">
        <v>13195</v>
      </c>
      <c r="M8" s="17">
        <v>15120</v>
      </c>
    </row>
    <row r="9" spans="1:13" s="13" customFormat="1" ht="27" customHeight="1" x14ac:dyDescent="0.25">
      <c r="A9" s="328" t="s">
        <v>116</v>
      </c>
      <c r="B9" s="62">
        <v>19815</v>
      </c>
      <c r="C9" s="17">
        <v>10815</v>
      </c>
      <c r="D9" s="17">
        <v>9000</v>
      </c>
      <c r="E9" s="17">
        <v>64212</v>
      </c>
      <c r="F9" s="17">
        <v>30886</v>
      </c>
      <c r="G9" s="17">
        <v>33326</v>
      </c>
      <c r="H9" s="17">
        <v>35319</v>
      </c>
      <c r="I9" s="17">
        <v>17421</v>
      </c>
      <c r="J9" s="17">
        <v>17898</v>
      </c>
      <c r="K9" s="17">
        <v>28893</v>
      </c>
      <c r="L9" s="17">
        <v>13465</v>
      </c>
      <c r="M9" s="17">
        <v>15428</v>
      </c>
    </row>
    <row r="10" spans="1:13" s="13" customFormat="1" ht="27" customHeight="1" x14ac:dyDescent="0.25">
      <c r="A10" s="328" t="s">
        <v>117</v>
      </c>
      <c r="B10" s="62">
        <v>21544</v>
      </c>
      <c r="C10" s="17">
        <v>11819</v>
      </c>
      <c r="D10" s="17">
        <v>9725</v>
      </c>
      <c r="E10" s="17">
        <v>65440</v>
      </c>
      <c r="F10" s="17">
        <v>31457</v>
      </c>
      <c r="G10" s="17">
        <v>33983</v>
      </c>
      <c r="H10" s="17">
        <v>35987</v>
      </c>
      <c r="I10" s="17">
        <v>17726</v>
      </c>
      <c r="J10" s="17">
        <v>18261</v>
      </c>
      <c r="K10" s="17">
        <v>29453</v>
      </c>
      <c r="L10" s="17">
        <v>13731</v>
      </c>
      <c r="M10" s="17">
        <v>15722</v>
      </c>
    </row>
    <row r="11" spans="1:13" s="13" customFormat="1" ht="27" customHeight="1" x14ac:dyDescent="0.25">
      <c r="A11" s="328" t="s">
        <v>118</v>
      </c>
      <c r="B11" s="62">
        <v>22214</v>
      </c>
      <c r="C11" s="17">
        <v>12254</v>
      </c>
      <c r="D11" s="17">
        <v>9960</v>
      </c>
      <c r="E11" s="17">
        <v>67748</v>
      </c>
      <c r="F11" s="17">
        <v>32490</v>
      </c>
      <c r="G11" s="17">
        <v>35258</v>
      </c>
      <c r="H11" s="17">
        <v>37384</v>
      </c>
      <c r="I11" s="17">
        <v>18390</v>
      </c>
      <c r="J11" s="17">
        <v>18994</v>
      </c>
      <c r="K11" s="17">
        <v>30364</v>
      </c>
      <c r="L11" s="17">
        <v>14100</v>
      </c>
      <c r="M11" s="17">
        <v>16264</v>
      </c>
    </row>
    <row r="12" spans="1:13" s="13" customFormat="1" ht="27" customHeight="1" x14ac:dyDescent="0.25">
      <c r="A12" s="328" t="s">
        <v>119</v>
      </c>
      <c r="B12" s="62">
        <v>22947</v>
      </c>
      <c r="C12" s="17">
        <v>12687</v>
      </c>
      <c r="D12" s="17">
        <v>10260</v>
      </c>
      <c r="E12" s="17">
        <v>69896</v>
      </c>
      <c r="F12" s="17">
        <v>33482</v>
      </c>
      <c r="G12" s="17">
        <v>36414</v>
      </c>
      <c r="H12" s="17">
        <v>38553</v>
      </c>
      <c r="I12" s="17">
        <v>18928</v>
      </c>
      <c r="J12" s="17">
        <v>19625</v>
      </c>
      <c r="K12" s="17">
        <v>31343</v>
      </c>
      <c r="L12" s="17">
        <v>14554</v>
      </c>
      <c r="M12" s="17">
        <v>16789</v>
      </c>
    </row>
    <row r="13" spans="1:13" s="13" customFormat="1" ht="27" customHeight="1" x14ac:dyDescent="0.25">
      <c r="A13" s="328" t="s">
        <v>120</v>
      </c>
      <c r="B13" s="62">
        <v>23708</v>
      </c>
      <c r="C13" s="17">
        <v>13156</v>
      </c>
      <c r="D13" s="17">
        <v>10552</v>
      </c>
      <c r="E13" s="17">
        <v>72140</v>
      </c>
      <c r="F13" s="17">
        <v>34503</v>
      </c>
      <c r="G13" s="17">
        <v>37637</v>
      </c>
      <c r="H13" s="17">
        <v>39758</v>
      </c>
      <c r="I13" s="17">
        <v>19466</v>
      </c>
      <c r="J13" s="17">
        <v>20292</v>
      </c>
      <c r="K13" s="17">
        <v>32382</v>
      </c>
      <c r="L13" s="17">
        <v>15037</v>
      </c>
      <c r="M13" s="17">
        <v>17345</v>
      </c>
    </row>
    <row r="14" spans="1:13" s="13" customFormat="1" ht="27" customHeight="1" x14ac:dyDescent="0.25">
      <c r="A14" s="328" t="s">
        <v>121</v>
      </c>
      <c r="B14" s="62">
        <v>24301</v>
      </c>
      <c r="C14" s="17">
        <v>13479</v>
      </c>
      <c r="D14" s="17">
        <v>10822</v>
      </c>
      <c r="E14" s="17">
        <v>73874</v>
      </c>
      <c r="F14" s="17">
        <v>35305</v>
      </c>
      <c r="G14" s="17">
        <v>38569</v>
      </c>
      <c r="H14" s="17">
        <v>40617</v>
      </c>
      <c r="I14" s="17">
        <v>19830</v>
      </c>
      <c r="J14" s="17">
        <v>20787</v>
      </c>
      <c r="K14" s="17">
        <v>33257</v>
      </c>
      <c r="L14" s="17">
        <v>15475</v>
      </c>
      <c r="M14" s="17">
        <v>17782</v>
      </c>
    </row>
    <row r="15" spans="1:13" s="13" customFormat="1" ht="27" customHeight="1" x14ac:dyDescent="0.25">
      <c r="A15" s="328" t="s">
        <v>122</v>
      </c>
      <c r="B15" s="62">
        <v>25297</v>
      </c>
      <c r="C15" s="17">
        <v>14025</v>
      </c>
      <c r="D15" s="17">
        <v>11272</v>
      </c>
      <c r="E15" s="17">
        <v>75872</v>
      </c>
      <c r="F15" s="17">
        <v>36278</v>
      </c>
      <c r="G15" s="17">
        <v>39594</v>
      </c>
      <c r="H15" s="17">
        <v>41714</v>
      </c>
      <c r="I15" s="17">
        <v>20369</v>
      </c>
      <c r="J15" s="17">
        <v>21345</v>
      </c>
      <c r="K15" s="17">
        <v>34158</v>
      </c>
      <c r="L15" s="17">
        <v>15909</v>
      </c>
      <c r="M15" s="17">
        <v>18249</v>
      </c>
    </row>
    <row r="16" spans="1:13" s="13" customFormat="1" ht="27" customHeight="1" x14ac:dyDescent="0.25">
      <c r="A16" s="329" t="s">
        <v>322</v>
      </c>
      <c r="B16" s="62">
        <f>SUM(B17:B29)</f>
        <v>26244</v>
      </c>
      <c r="C16" s="17">
        <f>SUM(C17:C29)</f>
        <v>14612</v>
      </c>
      <c r="D16" s="17">
        <f t="shared" ref="D16:M16" si="0">SUM(D17:D29)</f>
        <v>11632</v>
      </c>
      <c r="E16" s="17">
        <f t="shared" si="0"/>
        <v>77662</v>
      </c>
      <c r="F16" s="17">
        <f t="shared" si="0"/>
        <v>37146</v>
      </c>
      <c r="G16" s="17">
        <f t="shared" si="0"/>
        <v>40516</v>
      </c>
      <c r="H16" s="17">
        <f t="shared" si="0"/>
        <v>42738</v>
      </c>
      <c r="I16" s="17">
        <f t="shared" si="0"/>
        <v>20873</v>
      </c>
      <c r="J16" s="17">
        <f t="shared" si="0"/>
        <v>21865</v>
      </c>
      <c r="K16" s="17">
        <f t="shared" si="0"/>
        <v>34924</v>
      </c>
      <c r="L16" s="17">
        <f t="shared" si="0"/>
        <v>16273</v>
      </c>
      <c r="M16" s="17">
        <f t="shared" si="0"/>
        <v>18651</v>
      </c>
    </row>
    <row r="17" spans="1:13" s="13" customFormat="1" ht="27" customHeight="1" x14ac:dyDescent="0.25">
      <c r="A17" s="31" t="s">
        <v>29</v>
      </c>
      <c r="B17" s="62">
        <f>C17+D17</f>
        <v>3131</v>
      </c>
      <c r="C17" s="17">
        <v>2045</v>
      </c>
      <c r="D17" s="17">
        <v>1086</v>
      </c>
      <c r="E17" s="17">
        <f>F17+G17</f>
        <v>8322</v>
      </c>
      <c r="F17" s="17">
        <f>I17+L17</f>
        <v>3790</v>
      </c>
      <c r="G17" s="17">
        <f>J17+M17</f>
        <v>4532</v>
      </c>
      <c r="H17" s="17">
        <f>I17+J17</f>
        <v>5501</v>
      </c>
      <c r="I17" s="17">
        <v>2575</v>
      </c>
      <c r="J17" s="17">
        <v>2926</v>
      </c>
      <c r="K17" s="17">
        <f>L17+M17</f>
        <v>2821</v>
      </c>
      <c r="L17" s="17">
        <v>1215</v>
      </c>
      <c r="M17" s="17">
        <v>1606</v>
      </c>
    </row>
    <row r="18" spans="1:13" s="13" customFormat="1" ht="27" customHeight="1" x14ac:dyDescent="0.25">
      <c r="A18" s="31" t="s">
        <v>30</v>
      </c>
      <c r="B18" s="62">
        <f t="shared" ref="B18:B29" si="1">C18+D18</f>
        <v>3549</v>
      </c>
      <c r="C18" s="17">
        <v>2072</v>
      </c>
      <c r="D18" s="17">
        <v>1477</v>
      </c>
      <c r="E18" s="17">
        <f t="shared" ref="E18:E29" si="2">F18+G18</f>
        <v>9661</v>
      </c>
      <c r="F18" s="17">
        <f t="shared" ref="F18:F29" si="3">I18+L18</f>
        <v>4368</v>
      </c>
      <c r="G18" s="17">
        <f t="shared" ref="G18:G29" si="4">J18+M18</f>
        <v>5293</v>
      </c>
      <c r="H18" s="17">
        <f t="shared" ref="H18:H29" si="5">I18+J18</f>
        <v>5630</v>
      </c>
      <c r="I18" s="17">
        <v>2629</v>
      </c>
      <c r="J18" s="17">
        <v>3001</v>
      </c>
      <c r="K18" s="17">
        <f t="shared" ref="K18:K29" si="6">L18+M18</f>
        <v>4031</v>
      </c>
      <c r="L18" s="17">
        <v>1739</v>
      </c>
      <c r="M18" s="17">
        <v>2292</v>
      </c>
    </row>
    <row r="19" spans="1:13" s="13" customFormat="1" ht="27" customHeight="1" x14ac:dyDescent="0.25">
      <c r="A19" s="31" t="s">
        <v>31</v>
      </c>
      <c r="B19" s="62">
        <f t="shared" si="1"/>
        <v>2345</v>
      </c>
      <c r="C19" s="17">
        <v>1222</v>
      </c>
      <c r="D19" s="17">
        <v>1123</v>
      </c>
      <c r="E19" s="17">
        <f t="shared" si="2"/>
        <v>7246</v>
      </c>
      <c r="F19" s="17">
        <f t="shared" si="3"/>
        <v>3420</v>
      </c>
      <c r="G19" s="17">
        <f t="shared" si="4"/>
        <v>3826</v>
      </c>
      <c r="H19" s="17">
        <f t="shared" si="5"/>
        <v>3803</v>
      </c>
      <c r="I19" s="17">
        <v>1899</v>
      </c>
      <c r="J19" s="17">
        <v>1904</v>
      </c>
      <c r="K19" s="17">
        <f t="shared" si="6"/>
        <v>3443</v>
      </c>
      <c r="L19" s="17">
        <v>1521</v>
      </c>
      <c r="M19" s="17">
        <v>1922</v>
      </c>
    </row>
    <row r="20" spans="1:13" s="13" customFormat="1" ht="27" customHeight="1" x14ac:dyDescent="0.25">
      <c r="A20" s="31" t="s">
        <v>32</v>
      </c>
      <c r="B20" s="62">
        <f t="shared" si="1"/>
        <v>1695</v>
      </c>
      <c r="C20" s="17">
        <v>1023</v>
      </c>
      <c r="D20" s="17">
        <v>672</v>
      </c>
      <c r="E20" s="17">
        <f t="shared" si="2"/>
        <v>4761</v>
      </c>
      <c r="F20" s="17">
        <f t="shared" si="3"/>
        <v>2222</v>
      </c>
      <c r="G20" s="17">
        <f t="shared" si="4"/>
        <v>2539</v>
      </c>
      <c r="H20" s="17">
        <f t="shared" si="5"/>
        <v>2773</v>
      </c>
      <c r="I20" s="17">
        <v>1333</v>
      </c>
      <c r="J20" s="17">
        <v>1440</v>
      </c>
      <c r="K20" s="17">
        <f t="shared" si="6"/>
        <v>1988</v>
      </c>
      <c r="L20" s="17">
        <v>889</v>
      </c>
      <c r="M20" s="17">
        <v>1099</v>
      </c>
    </row>
    <row r="21" spans="1:13" s="13" customFormat="1" ht="27" customHeight="1" x14ac:dyDescent="0.25">
      <c r="A21" s="31" t="s">
        <v>33</v>
      </c>
      <c r="B21" s="62">
        <f t="shared" si="1"/>
        <v>1672</v>
      </c>
      <c r="C21" s="17">
        <v>1207</v>
      </c>
      <c r="D21" s="17">
        <v>465</v>
      </c>
      <c r="E21" s="17">
        <f t="shared" si="2"/>
        <v>4979</v>
      </c>
      <c r="F21" s="17">
        <f t="shared" si="3"/>
        <v>2402</v>
      </c>
      <c r="G21" s="17">
        <f t="shared" si="4"/>
        <v>2577</v>
      </c>
      <c r="H21" s="17">
        <f t="shared" si="5"/>
        <v>3539</v>
      </c>
      <c r="I21" s="17">
        <v>1740</v>
      </c>
      <c r="J21" s="17">
        <v>1799</v>
      </c>
      <c r="K21" s="17">
        <f t="shared" si="6"/>
        <v>1440</v>
      </c>
      <c r="L21" s="17">
        <v>662</v>
      </c>
      <c r="M21" s="17">
        <v>778</v>
      </c>
    </row>
    <row r="22" spans="1:13" s="13" customFormat="1" ht="27" customHeight="1" x14ac:dyDescent="0.25">
      <c r="A22" s="31" t="s">
        <v>34</v>
      </c>
      <c r="B22" s="62">
        <f t="shared" si="1"/>
        <v>1180</v>
      </c>
      <c r="C22" s="17">
        <v>869</v>
      </c>
      <c r="D22" s="17">
        <v>311</v>
      </c>
      <c r="E22" s="17">
        <f t="shared" si="2"/>
        <v>3804</v>
      </c>
      <c r="F22" s="17">
        <f t="shared" si="3"/>
        <v>1901</v>
      </c>
      <c r="G22" s="17">
        <f t="shared" si="4"/>
        <v>1903</v>
      </c>
      <c r="H22" s="17">
        <f t="shared" si="5"/>
        <v>2836</v>
      </c>
      <c r="I22" s="17">
        <v>1437</v>
      </c>
      <c r="J22" s="17">
        <v>1399</v>
      </c>
      <c r="K22" s="17">
        <f t="shared" si="6"/>
        <v>968</v>
      </c>
      <c r="L22" s="17">
        <v>464</v>
      </c>
      <c r="M22" s="17">
        <v>504</v>
      </c>
    </row>
    <row r="23" spans="1:13" s="13" customFormat="1" ht="27" customHeight="1" x14ac:dyDescent="0.25">
      <c r="A23" s="31" t="s">
        <v>35</v>
      </c>
      <c r="B23" s="62">
        <f t="shared" si="1"/>
        <v>2490</v>
      </c>
      <c r="C23" s="17">
        <v>1796</v>
      </c>
      <c r="D23" s="17">
        <v>694</v>
      </c>
      <c r="E23" s="17">
        <f t="shared" si="2"/>
        <v>7483</v>
      </c>
      <c r="F23" s="17">
        <f t="shared" si="3"/>
        <v>3696</v>
      </c>
      <c r="G23" s="17">
        <f t="shared" si="4"/>
        <v>3787</v>
      </c>
      <c r="H23" s="17">
        <f t="shared" si="5"/>
        <v>5517</v>
      </c>
      <c r="I23" s="17">
        <v>2816</v>
      </c>
      <c r="J23" s="17">
        <v>2701</v>
      </c>
      <c r="K23" s="17">
        <f t="shared" si="6"/>
        <v>1966</v>
      </c>
      <c r="L23" s="17">
        <v>880</v>
      </c>
      <c r="M23" s="17">
        <v>1086</v>
      </c>
    </row>
    <row r="24" spans="1:13" s="13" customFormat="1" ht="27" customHeight="1" x14ac:dyDescent="0.25">
      <c r="A24" s="31" t="s">
        <v>36</v>
      </c>
      <c r="B24" s="62">
        <f t="shared" si="1"/>
        <v>2775</v>
      </c>
      <c r="C24" s="17">
        <v>1762</v>
      </c>
      <c r="D24" s="17">
        <v>1013</v>
      </c>
      <c r="E24" s="17">
        <f t="shared" si="2"/>
        <v>8169</v>
      </c>
      <c r="F24" s="17">
        <f t="shared" si="3"/>
        <v>3826</v>
      </c>
      <c r="G24" s="17">
        <f t="shared" si="4"/>
        <v>4343</v>
      </c>
      <c r="H24" s="17">
        <f t="shared" si="5"/>
        <v>5251</v>
      </c>
      <c r="I24" s="17">
        <v>2581</v>
      </c>
      <c r="J24" s="17">
        <v>2670</v>
      </c>
      <c r="K24" s="17">
        <f t="shared" si="6"/>
        <v>2918</v>
      </c>
      <c r="L24" s="17">
        <v>1245</v>
      </c>
      <c r="M24" s="17">
        <v>1673</v>
      </c>
    </row>
    <row r="25" spans="1:13" s="13" customFormat="1" ht="27" customHeight="1" x14ac:dyDescent="0.25">
      <c r="A25" s="31" t="s">
        <v>37</v>
      </c>
      <c r="B25" s="62">
        <f t="shared" si="1"/>
        <v>1480</v>
      </c>
      <c r="C25" s="17">
        <v>691</v>
      </c>
      <c r="D25" s="17">
        <v>789</v>
      </c>
      <c r="E25" s="17">
        <f t="shared" si="2"/>
        <v>4415</v>
      </c>
      <c r="F25" s="17">
        <f t="shared" si="3"/>
        <v>2079</v>
      </c>
      <c r="G25" s="17">
        <f t="shared" si="4"/>
        <v>2336</v>
      </c>
      <c r="H25" s="17">
        <f t="shared" si="5"/>
        <v>2025</v>
      </c>
      <c r="I25" s="17">
        <v>993</v>
      </c>
      <c r="J25" s="17">
        <v>1032</v>
      </c>
      <c r="K25" s="17">
        <f t="shared" si="6"/>
        <v>2390</v>
      </c>
      <c r="L25" s="17">
        <v>1086</v>
      </c>
      <c r="M25" s="17">
        <v>1304</v>
      </c>
    </row>
    <row r="26" spans="1:13" s="13" customFormat="1" ht="27" customHeight="1" x14ac:dyDescent="0.25">
      <c r="A26" s="31" t="s">
        <v>38</v>
      </c>
      <c r="B26" s="62">
        <f t="shared" si="1"/>
        <v>2438</v>
      </c>
      <c r="C26" s="17">
        <v>1334</v>
      </c>
      <c r="D26" s="17">
        <v>1104</v>
      </c>
      <c r="E26" s="17">
        <f t="shared" si="2"/>
        <v>7048</v>
      </c>
      <c r="F26" s="17">
        <f t="shared" si="3"/>
        <v>3288</v>
      </c>
      <c r="G26" s="17">
        <f t="shared" si="4"/>
        <v>3760</v>
      </c>
      <c r="H26" s="17">
        <f t="shared" si="5"/>
        <v>3966</v>
      </c>
      <c r="I26" s="17">
        <v>1909</v>
      </c>
      <c r="J26" s="17">
        <v>2057</v>
      </c>
      <c r="K26" s="17">
        <f t="shared" si="6"/>
        <v>3082</v>
      </c>
      <c r="L26" s="17">
        <v>1379</v>
      </c>
      <c r="M26" s="17">
        <v>1703</v>
      </c>
    </row>
    <row r="27" spans="1:13" s="13" customFormat="1" ht="27" customHeight="1" x14ac:dyDescent="0.25">
      <c r="A27" s="31" t="s">
        <v>39</v>
      </c>
      <c r="B27" s="62">
        <f t="shared" si="1"/>
        <v>244</v>
      </c>
      <c r="C27" s="17">
        <v>161</v>
      </c>
      <c r="D27" s="17">
        <v>83</v>
      </c>
      <c r="E27" s="17">
        <f t="shared" si="2"/>
        <v>824</v>
      </c>
      <c r="F27" s="17">
        <f t="shared" si="3"/>
        <v>388</v>
      </c>
      <c r="G27" s="17">
        <f t="shared" si="4"/>
        <v>436</v>
      </c>
      <c r="H27" s="17">
        <f t="shared" si="5"/>
        <v>532</v>
      </c>
      <c r="I27" s="17">
        <v>267</v>
      </c>
      <c r="J27" s="17">
        <v>265</v>
      </c>
      <c r="K27" s="17">
        <f t="shared" si="6"/>
        <v>292</v>
      </c>
      <c r="L27" s="17">
        <v>121</v>
      </c>
      <c r="M27" s="17">
        <v>171</v>
      </c>
    </row>
    <row r="28" spans="1:13" s="13" customFormat="1" ht="27" customHeight="1" x14ac:dyDescent="0.25">
      <c r="A28" s="31" t="s">
        <v>40</v>
      </c>
      <c r="B28" s="62">
        <f t="shared" si="1"/>
        <v>690</v>
      </c>
      <c r="C28" s="17">
        <v>384</v>
      </c>
      <c r="D28" s="17">
        <v>306</v>
      </c>
      <c r="E28" s="17">
        <f t="shared" si="2"/>
        <v>2095</v>
      </c>
      <c r="F28" s="17">
        <f t="shared" si="3"/>
        <v>1039</v>
      </c>
      <c r="G28" s="17">
        <f t="shared" si="4"/>
        <v>1056</v>
      </c>
      <c r="H28" s="17">
        <f t="shared" si="5"/>
        <v>1132</v>
      </c>
      <c r="I28" s="17">
        <v>598</v>
      </c>
      <c r="J28" s="17">
        <v>534</v>
      </c>
      <c r="K28" s="17">
        <f t="shared" si="6"/>
        <v>963</v>
      </c>
      <c r="L28" s="17">
        <v>441</v>
      </c>
      <c r="M28" s="17">
        <v>522</v>
      </c>
    </row>
    <row r="29" spans="1:13" s="13" customFormat="1" ht="27" customHeight="1" thickBot="1" x14ac:dyDescent="0.3">
      <c r="A29" s="330" t="s">
        <v>41</v>
      </c>
      <c r="B29" s="331">
        <f t="shared" si="1"/>
        <v>2555</v>
      </c>
      <c r="C29" s="47">
        <v>46</v>
      </c>
      <c r="D29" s="47">
        <v>2509</v>
      </c>
      <c r="E29" s="47">
        <f t="shared" si="2"/>
        <v>8855</v>
      </c>
      <c r="F29" s="47">
        <f t="shared" si="3"/>
        <v>4727</v>
      </c>
      <c r="G29" s="47">
        <f t="shared" si="4"/>
        <v>4128</v>
      </c>
      <c r="H29" s="47">
        <f t="shared" si="5"/>
        <v>233</v>
      </c>
      <c r="I29" s="47">
        <v>96</v>
      </c>
      <c r="J29" s="47">
        <v>137</v>
      </c>
      <c r="K29" s="47">
        <f t="shared" si="6"/>
        <v>8622</v>
      </c>
      <c r="L29" s="47">
        <v>4631</v>
      </c>
      <c r="M29" s="47">
        <v>3991</v>
      </c>
    </row>
    <row r="30" spans="1:13" s="13" customFormat="1" ht="15.95" customHeight="1" x14ac:dyDescent="0.25">
      <c r="A30" s="20" t="s">
        <v>44</v>
      </c>
      <c r="B30" s="18"/>
      <c r="C30" s="18"/>
      <c r="D30" s="46"/>
      <c r="E30" s="46"/>
      <c r="F30" s="18"/>
      <c r="G30" s="18" t="s">
        <v>22</v>
      </c>
      <c r="H30" s="46"/>
      <c r="I30" s="18"/>
      <c r="J30" s="18"/>
      <c r="K30" s="46"/>
      <c r="L30" s="18"/>
      <c r="M30" s="21"/>
    </row>
    <row r="31" spans="1:13" s="13" customFormat="1" ht="21.95" customHeight="1" x14ac:dyDescent="0.25">
      <c r="A31" s="10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1"/>
    </row>
    <row r="32" spans="1:13" s="13" customFormat="1" ht="21.95" customHeight="1" x14ac:dyDescent="0.25">
      <c r="A32" s="1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1"/>
    </row>
    <row r="33" spans="1:13" s="13" customFormat="1" ht="21.95" customHeight="1" x14ac:dyDescent="0.25">
      <c r="A33" s="10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1"/>
    </row>
    <row r="34" spans="1:13" s="13" customFormat="1" ht="21.95" customHeight="1" x14ac:dyDescent="0.25">
      <c r="A34" s="1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1"/>
    </row>
    <row r="35" spans="1:13" s="13" customFormat="1" ht="21.95" customHeight="1" x14ac:dyDescent="0.25">
      <c r="A35" s="1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21"/>
    </row>
    <row r="36" spans="1:13" s="13" customFormat="1" ht="21.95" customHeight="1" x14ac:dyDescent="0.25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1"/>
    </row>
    <row r="37" spans="1:13" s="13" customFormat="1" ht="21.95" customHeight="1" x14ac:dyDescent="0.25">
      <c r="A37" s="1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1"/>
    </row>
    <row r="38" spans="1:13" s="13" customFormat="1" ht="21.95" customHeight="1" x14ac:dyDescent="0.25">
      <c r="A38" s="1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1"/>
    </row>
    <row r="39" spans="1:13" s="13" customFormat="1" ht="21.95" customHeight="1" x14ac:dyDescent="0.25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1"/>
    </row>
    <row r="40" spans="1:13" s="13" customFormat="1" ht="21.95" customHeight="1" x14ac:dyDescent="0.25">
      <c r="A40" s="1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1"/>
    </row>
    <row r="41" spans="1:13" s="13" customFormat="1" ht="21.95" customHeight="1" x14ac:dyDescent="0.25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1"/>
    </row>
    <row r="42" spans="1:13" s="13" customFormat="1" ht="21.95" customHeight="1" x14ac:dyDescent="0.25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1"/>
    </row>
    <row r="43" spans="1:13" s="13" customFormat="1" ht="21.95" customHeight="1" x14ac:dyDescent="0.25">
      <c r="A43" s="1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1"/>
    </row>
    <row r="44" spans="1:13" s="13" customFormat="1" ht="21.95" customHeight="1" x14ac:dyDescent="0.25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1"/>
    </row>
    <row r="45" spans="1:13" s="13" customFormat="1" ht="21.95" customHeight="1" x14ac:dyDescent="0.25">
      <c r="A45" s="1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1"/>
    </row>
    <row r="46" spans="1:13" s="13" customFormat="1" ht="21.95" customHeight="1" x14ac:dyDescent="0.25">
      <c r="A46" s="1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1"/>
    </row>
    <row r="47" spans="1:13" s="13" customFormat="1" ht="21.95" customHeight="1" x14ac:dyDescent="0.25">
      <c r="A47" s="1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1"/>
    </row>
    <row r="48" spans="1:13" s="13" customFormat="1" ht="21.95" customHeight="1" x14ac:dyDescent="0.25">
      <c r="A48" s="1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21"/>
    </row>
    <row r="49" spans="1:13" s="13" customFormat="1" ht="21.95" customHeight="1" x14ac:dyDescent="0.25">
      <c r="A49" s="1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1"/>
    </row>
    <row r="50" spans="1:13" s="13" customFormat="1" ht="21.95" customHeight="1" x14ac:dyDescent="0.25">
      <c r="A50" s="1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1"/>
    </row>
    <row r="51" spans="1:13" s="13" customFormat="1" ht="21.95" customHeight="1" x14ac:dyDescent="0.25">
      <c r="A51" s="1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1"/>
    </row>
    <row r="52" spans="1:13" s="13" customFormat="1" ht="21.95" customHeight="1" x14ac:dyDescent="0.25">
      <c r="A52" s="10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1"/>
    </row>
    <row r="53" spans="1:13" s="13" customFormat="1" ht="21.95" customHeight="1" x14ac:dyDescent="0.25">
      <c r="A53" s="1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1"/>
    </row>
    <row r="54" spans="1:13" s="13" customFormat="1" ht="21.95" customHeight="1" x14ac:dyDescent="0.25">
      <c r="A54" s="1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1"/>
    </row>
    <row r="55" spans="1:13" s="13" customFormat="1" ht="21.95" customHeight="1" x14ac:dyDescent="0.25">
      <c r="A55" s="10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1"/>
    </row>
    <row r="56" spans="1:13" s="13" customFormat="1" ht="21.95" customHeight="1" x14ac:dyDescent="0.25">
      <c r="A56" s="10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1"/>
    </row>
    <row r="57" spans="1:13" s="13" customFormat="1" ht="21.95" customHeight="1" x14ac:dyDescent="0.25">
      <c r="A57" s="10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1"/>
    </row>
    <row r="58" spans="1:13" s="13" customFormat="1" ht="21.95" customHeight="1" x14ac:dyDescent="0.25">
      <c r="A58" s="1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1"/>
    </row>
    <row r="59" spans="1:13" s="13" customFormat="1" ht="21.95" customHeight="1" x14ac:dyDescent="0.25">
      <c r="A59" s="10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1"/>
    </row>
  </sheetData>
  <sheetProtection selectLockedCells="1" selectUnlockedCells="1"/>
  <mergeCells count="8">
    <mergeCell ref="A2:F2"/>
    <mergeCell ref="G2:M2"/>
    <mergeCell ref="A4:A5"/>
    <mergeCell ref="B4:D4"/>
    <mergeCell ref="E4:F4"/>
    <mergeCell ref="G4:M4"/>
    <mergeCell ref="H5:J5"/>
    <mergeCell ref="K5:M5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71FF-365F-47AC-BFE5-810F96865B99}">
  <dimension ref="A1:V58"/>
  <sheetViews>
    <sheetView showGridLines="0" view="pageBreakPreview" zoomScaleNormal="120" zoomScaleSheetLayoutView="100" workbookViewId="0">
      <pane xSplit="4" ySplit="5" topLeftCell="E21" activePane="bottomRight" state="frozen"/>
      <selection activeCell="M29" sqref="M29"/>
      <selection pane="topRight" activeCell="M29" sqref="M29"/>
      <selection pane="bottomLeft" activeCell="M29" sqref="M29"/>
      <selection pane="bottomRight" activeCell="A6" sqref="A6:A11"/>
    </sheetView>
  </sheetViews>
  <sheetFormatPr defaultColWidth="10.625" defaultRowHeight="21.95" customHeight="1" x14ac:dyDescent="0.25"/>
  <cols>
    <col min="1" max="1" width="11.625" style="3" customWidth="1"/>
    <col min="2" max="2" width="7.625" style="71" customWidth="1"/>
    <col min="3" max="3" width="8.625" style="71" customWidth="1"/>
    <col min="4" max="4" width="8.625" style="1" customWidth="1"/>
    <col min="5" max="10" width="7.625" style="1" customWidth="1"/>
    <col min="11" max="11" width="7.625" style="72" customWidth="1"/>
    <col min="12" max="20" width="8.125" style="72" customWidth="1"/>
    <col min="21" max="21" width="8.125" style="73" customWidth="1"/>
    <col min="22" max="22" width="8.875" style="2" customWidth="1"/>
    <col min="23" max="16384" width="10.625" style="2"/>
  </cols>
  <sheetData>
    <row r="1" spans="1:22" s="10" customFormat="1" ht="18" customHeight="1" x14ac:dyDescent="0.25">
      <c r="A1" s="20" t="s">
        <v>70</v>
      </c>
      <c r="B1" s="29"/>
      <c r="C1" s="29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  <c r="V1" s="12" t="s">
        <v>0</v>
      </c>
    </row>
    <row r="2" spans="1:22" s="19" customFormat="1" ht="24.95" customHeight="1" x14ac:dyDescent="0.25">
      <c r="A2" s="666" t="s">
        <v>123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 t="s">
        <v>124</v>
      </c>
      <c r="M2" s="666"/>
      <c r="N2" s="666"/>
      <c r="O2" s="666"/>
      <c r="P2" s="666"/>
      <c r="Q2" s="666"/>
      <c r="R2" s="666"/>
      <c r="S2" s="666"/>
      <c r="T2" s="666"/>
      <c r="U2" s="666"/>
      <c r="V2" s="666"/>
    </row>
    <row r="3" spans="1:22" s="13" customFormat="1" ht="15.95" customHeight="1" thickBot="1" x14ac:dyDescent="0.3">
      <c r="A3" s="49"/>
      <c r="B3" s="63"/>
      <c r="C3" s="63"/>
      <c r="D3" s="59"/>
      <c r="E3" s="59"/>
      <c r="F3" s="59"/>
      <c r="G3" s="59"/>
      <c r="H3" s="59"/>
      <c r="I3" s="59"/>
      <c r="J3" s="60"/>
      <c r="K3" s="60" t="s">
        <v>125</v>
      </c>
      <c r="L3" s="18"/>
      <c r="M3" s="59"/>
      <c r="N3" s="59"/>
      <c r="O3" s="59"/>
      <c r="P3" s="59"/>
      <c r="Q3" s="59"/>
      <c r="R3" s="59"/>
      <c r="S3" s="59"/>
      <c r="T3" s="59"/>
      <c r="U3" s="60"/>
      <c r="V3" s="29" t="s">
        <v>2</v>
      </c>
    </row>
    <row r="4" spans="1:22" s="13" customFormat="1" ht="30" customHeight="1" x14ac:dyDescent="0.25">
      <c r="A4" s="30" t="s">
        <v>76</v>
      </c>
      <c r="B4" s="50" t="s">
        <v>45</v>
      </c>
      <c r="C4" s="797" t="s">
        <v>126</v>
      </c>
      <c r="D4" s="798"/>
      <c r="E4" s="26" t="s">
        <v>46</v>
      </c>
      <c r="F4" s="26" t="s">
        <v>47</v>
      </c>
      <c r="G4" s="26" t="s">
        <v>48</v>
      </c>
      <c r="H4" s="26" t="s">
        <v>49</v>
      </c>
      <c r="I4" s="26" t="s">
        <v>50</v>
      </c>
      <c r="J4" s="27" t="s">
        <v>51</v>
      </c>
      <c r="K4" s="26" t="s">
        <v>62</v>
      </c>
      <c r="L4" s="26" t="s">
        <v>52</v>
      </c>
      <c r="M4" s="27" t="s">
        <v>53</v>
      </c>
      <c r="N4" s="26" t="s">
        <v>54</v>
      </c>
      <c r="O4" s="26" t="s">
        <v>55</v>
      </c>
      <c r="P4" s="26" t="s">
        <v>56</v>
      </c>
      <c r="Q4" s="26" t="s">
        <v>57</v>
      </c>
      <c r="R4" s="26" t="s">
        <v>58</v>
      </c>
      <c r="S4" s="26" t="s">
        <v>59</v>
      </c>
      <c r="T4" s="26" t="s">
        <v>60</v>
      </c>
      <c r="U4" s="26" t="s">
        <v>61</v>
      </c>
      <c r="V4" s="64" t="s">
        <v>127</v>
      </c>
    </row>
    <row r="5" spans="1:22" s="13" customFormat="1" ht="31.5" customHeight="1" thickBot="1" x14ac:dyDescent="0.3">
      <c r="A5" s="61" t="s">
        <v>128</v>
      </c>
      <c r="B5" s="43" t="s">
        <v>129</v>
      </c>
      <c r="C5" s="799" t="s">
        <v>130</v>
      </c>
      <c r="D5" s="800"/>
      <c r="E5" s="52" t="s">
        <v>131</v>
      </c>
      <c r="F5" s="52" t="s">
        <v>132</v>
      </c>
      <c r="G5" s="65" t="s">
        <v>6</v>
      </c>
      <c r="H5" s="65" t="s">
        <v>133</v>
      </c>
      <c r="I5" s="65" t="s">
        <v>7</v>
      </c>
      <c r="J5" s="66" t="s">
        <v>8</v>
      </c>
      <c r="K5" s="65" t="s">
        <v>9</v>
      </c>
      <c r="L5" s="65" t="s">
        <v>10</v>
      </c>
      <c r="M5" s="66" t="s">
        <v>11</v>
      </c>
      <c r="N5" s="65" t="s">
        <v>12</v>
      </c>
      <c r="O5" s="65" t="s">
        <v>13</v>
      </c>
      <c r="P5" s="65" t="s">
        <v>134</v>
      </c>
      <c r="Q5" s="65" t="s">
        <v>14</v>
      </c>
      <c r="R5" s="65" t="s">
        <v>15</v>
      </c>
      <c r="S5" s="65" t="s">
        <v>16</v>
      </c>
      <c r="T5" s="65" t="s">
        <v>17</v>
      </c>
      <c r="U5" s="65" t="s">
        <v>18</v>
      </c>
      <c r="V5" s="67" t="s">
        <v>135</v>
      </c>
    </row>
    <row r="6" spans="1:22" s="13" customFormat="1" ht="21.75" customHeight="1" x14ac:dyDescent="0.25">
      <c r="A6" s="801" t="s">
        <v>325</v>
      </c>
      <c r="B6" s="803" t="s">
        <v>27</v>
      </c>
      <c r="C6" s="804" t="s">
        <v>136</v>
      </c>
      <c r="D6" s="805"/>
      <c r="E6" s="17">
        <v>29410</v>
      </c>
      <c r="F6" s="17">
        <v>2254</v>
      </c>
      <c r="G6" s="17">
        <v>2771</v>
      </c>
      <c r="H6" s="17">
        <v>3174</v>
      </c>
      <c r="I6" s="17">
        <v>3602</v>
      </c>
      <c r="J6" s="17">
        <v>2758</v>
      </c>
      <c r="K6" s="17">
        <v>2511</v>
      </c>
      <c r="L6" s="17">
        <v>2446</v>
      </c>
      <c r="M6" s="17">
        <v>2101</v>
      </c>
      <c r="N6" s="17">
        <v>2064</v>
      </c>
      <c r="O6" s="17">
        <v>1831</v>
      </c>
      <c r="P6" s="17">
        <v>1668</v>
      </c>
      <c r="Q6" s="17">
        <v>1091</v>
      </c>
      <c r="R6" s="17">
        <v>542</v>
      </c>
      <c r="S6" s="17">
        <v>258</v>
      </c>
      <c r="T6" s="17">
        <v>181</v>
      </c>
      <c r="U6" s="17">
        <v>103</v>
      </c>
      <c r="V6" s="17">
        <v>55</v>
      </c>
    </row>
    <row r="7" spans="1:22" s="13" customFormat="1" ht="21.75" customHeight="1" x14ac:dyDescent="0.25">
      <c r="A7" s="802"/>
      <c r="B7" s="803"/>
      <c r="C7" s="804" t="s">
        <v>137</v>
      </c>
      <c r="D7" s="805"/>
      <c r="E7" s="17">
        <v>16574</v>
      </c>
      <c r="F7" s="17">
        <v>1202</v>
      </c>
      <c r="G7" s="17">
        <v>1446</v>
      </c>
      <c r="H7" s="17">
        <v>1616</v>
      </c>
      <c r="I7" s="17">
        <v>2036</v>
      </c>
      <c r="J7" s="17">
        <v>1547</v>
      </c>
      <c r="K7" s="17">
        <v>1436</v>
      </c>
      <c r="L7" s="17">
        <v>1401</v>
      </c>
      <c r="M7" s="17">
        <v>1152</v>
      </c>
      <c r="N7" s="17">
        <v>1206</v>
      </c>
      <c r="O7" s="17">
        <v>1142</v>
      </c>
      <c r="P7" s="17">
        <v>1051</v>
      </c>
      <c r="Q7" s="17">
        <v>690</v>
      </c>
      <c r="R7" s="17">
        <v>349</v>
      </c>
      <c r="S7" s="17">
        <v>148</v>
      </c>
      <c r="T7" s="17">
        <v>87</v>
      </c>
      <c r="U7" s="17">
        <v>41</v>
      </c>
      <c r="V7" s="17">
        <v>24</v>
      </c>
    </row>
    <row r="8" spans="1:22" s="13" customFormat="1" ht="21.75" customHeight="1" x14ac:dyDescent="0.25">
      <c r="A8" s="802"/>
      <c r="B8" s="803"/>
      <c r="C8" s="804" t="s">
        <v>138</v>
      </c>
      <c r="D8" s="805"/>
      <c r="E8" s="17">
        <v>12836</v>
      </c>
      <c r="F8" s="17">
        <v>1052</v>
      </c>
      <c r="G8" s="17">
        <v>1325</v>
      </c>
      <c r="H8" s="17">
        <v>1558</v>
      </c>
      <c r="I8" s="17">
        <v>1566</v>
      </c>
      <c r="J8" s="17">
        <v>1211</v>
      </c>
      <c r="K8" s="17">
        <v>1075</v>
      </c>
      <c r="L8" s="17">
        <v>1045</v>
      </c>
      <c r="M8" s="17">
        <v>949</v>
      </c>
      <c r="N8" s="17">
        <v>858</v>
      </c>
      <c r="O8" s="17">
        <v>689</v>
      </c>
      <c r="P8" s="17">
        <v>617</v>
      </c>
      <c r="Q8" s="17">
        <v>401</v>
      </c>
      <c r="R8" s="17">
        <v>193</v>
      </c>
      <c r="S8" s="17">
        <v>110</v>
      </c>
      <c r="T8" s="17">
        <v>94</v>
      </c>
      <c r="U8" s="17">
        <v>62</v>
      </c>
      <c r="V8" s="17">
        <v>31</v>
      </c>
    </row>
    <row r="9" spans="1:22" s="13" customFormat="1" ht="21.75" customHeight="1" x14ac:dyDescent="0.25">
      <c r="A9" s="802"/>
      <c r="B9" s="803" t="s">
        <v>28</v>
      </c>
      <c r="C9" s="804" t="s">
        <v>136</v>
      </c>
      <c r="D9" s="805"/>
      <c r="E9" s="17">
        <v>31634</v>
      </c>
      <c r="F9" s="17">
        <v>2016</v>
      </c>
      <c r="G9" s="17">
        <v>2536</v>
      </c>
      <c r="H9" s="17">
        <v>3092</v>
      </c>
      <c r="I9" s="17">
        <v>3393</v>
      </c>
      <c r="J9" s="17">
        <v>2723</v>
      </c>
      <c r="K9" s="17">
        <v>2689</v>
      </c>
      <c r="L9" s="17">
        <v>2805</v>
      </c>
      <c r="M9" s="17">
        <v>2612</v>
      </c>
      <c r="N9" s="17">
        <v>2539</v>
      </c>
      <c r="O9" s="17">
        <v>2320</v>
      </c>
      <c r="P9" s="17">
        <v>1796</v>
      </c>
      <c r="Q9" s="17">
        <v>1411</v>
      </c>
      <c r="R9" s="17">
        <v>819</v>
      </c>
      <c r="S9" s="17">
        <v>347</v>
      </c>
      <c r="T9" s="17">
        <v>253</v>
      </c>
      <c r="U9" s="17">
        <v>174</v>
      </c>
      <c r="V9" s="17">
        <v>109</v>
      </c>
    </row>
    <row r="10" spans="1:22" s="13" customFormat="1" ht="21.75" customHeight="1" x14ac:dyDescent="0.25">
      <c r="A10" s="802"/>
      <c r="B10" s="803"/>
      <c r="C10" s="804" t="s">
        <v>137</v>
      </c>
      <c r="D10" s="805"/>
      <c r="E10" s="17">
        <v>16965</v>
      </c>
      <c r="F10" s="17">
        <v>1054</v>
      </c>
      <c r="G10" s="17">
        <v>1295</v>
      </c>
      <c r="H10" s="17">
        <v>1638</v>
      </c>
      <c r="I10" s="17">
        <v>1842</v>
      </c>
      <c r="J10" s="17">
        <v>1517</v>
      </c>
      <c r="K10" s="17">
        <v>1501</v>
      </c>
      <c r="L10" s="17">
        <v>1500</v>
      </c>
      <c r="M10" s="17">
        <v>1398</v>
      </c>
      <c r="N10" s="17">
        <v>1384</v>
      </c>
      <c r="O10" s="17">
        <v>1363</v>
      </c>
      <c r="P10" s="17">
        <v>1040</v>
      </c>
      <c r="Q10" s="17">
        <v>716</v>
      </c>
      <c r="R10" s="17">
        <v>382</v>
      </c>
      <c r="S10" s="17">
        <v>144</v>
      </c>
      <c r="T10" s="17">
        <v>92</v>
      </c>
      <c r="U10" s="17">
        <v>60</v>
      </c>
      <c r="V10" s="17">
        <v>39</v>
      </c>
    </row>
    <row r="11" spans="1:22" s="13" customFormat="1" ht="21.75" customHeight="1" x14ac:dyDescent="0.25">
      <c r="A11" s="802"/>
      <c r="B11" s="803"/>
      <c r="C11" s="804" t="s">
        <v>138</v>
      </c>
      <c r="D11" s="805"/>
      <c r="E11" s="17">
        <v>14669</v>
      </c>
      <c r="F11" s="17">
        <v>962</v>
      </c>
      <c r="G11" s="17">
        <v>1241</v>
      </c>
      <c r="H11" s="17">
        <v>1454</v>
      </c>
      <c r="I11" s="17">
        <v>1551</v>
      </c>
      <c r="J11" s="17">
        <v>1206</v>
      </c>
      <c r="K11" s="17">
        <v>1188</v>
      </c>
      <c r="L11" s="17">
        <v>1305</v>
      </c>
      <c r="M11" s="17">
        <v>1214</v>
      </c>
      <c r="N11" s="17">
        <v>1155</v>
      </c>
      <c r="O11" s="17">
        <v>957</v>
      </c>
      <c r="P11" s="17">
        <v>756</v>
      </c>
      <c r="Q11" s="17">
        <v>695</v>
      </c>
      <c r="R11" s="17">
        <v>437</v>
      </c>
      <c r="S11" s="17">
        <v>203</v>
      </c>
      <c r="T11" s="17">
        <v>161</v>
      </c>
      <c r="U11" s="17">
        <v>114</v>
      </c>
      <c r="V11" s="17">
        <v>70</v>
      </c>
    </row>
    <row r="12" spans="1:22" s="13" customFormat="1" ht="21.75" customHeight="1" x14ac:dyDescent="0.25">
      <c r="A12" s="801" t="s">
        <v>326</v>
      </c>
      <c r="B12" s="803" t="s">
        <v>27</v>
      </c>
      <c r="C12" s="804" t="s">
        <v>136</v>
      </c>
      <c r="D12" s="805"/>
      <c r="E12" s="17">
        <v>30226</v>
      </c>
      <c r="F12" s="17">
        <v>2300</v>
      </c>
      <c r="G12" s="17">
        <v>2769</v>
      </c>
      <c r="H12" s="17">
        <v>3124</v>
      </c>
      <c r="I12" s="17">
        <v>3629</v>
      </c>
      <c r="J12" s="17">
        <v>2992</v>
      </c>
      <c r="K12" s="17">
        <v>2476</v>
      </c>
      <c r="L12" s="17">
        <v>2566</v>
      </c>
      <c r="M12" s="17">
        <v>2216</v>
      </c>
      <c r="N12" s="17">
        <v>2052</v>
      </c>
      <c r="O12" s="17">
        <v>1914</v>
      </c>
      <c r="P12" s="17">
        <v>1708</v>
      </c>
      <c r="Q12" s="17">
        <v>1227</v>
      </c>
      <c r="R12" s="17">
        <v>606</v>
      </c>
      <c r="S12" s="17">
        <v>290</v>
      </c>
      <c r="T12" s="17">
        <v>186</v>
      </c>
      <c r="U12" s="17">
        <v>108</v>
      </c>
      <c r="V12" s="17">
        <v>63</v>
      </c>
    </row>
    <row r="13" spans="1:22" s="13" customFormat="1" ht="21.75" customHeight="1" x14ac:dyDescent="0.25">
      <c r="A13" s="802"/>
      <c r="B13" s="803"/>
      <c r="C13" s="804" t="s">
        <v>137</v>
      </c>
      <c r="D13" s="805"/>
      <c r="E13" s="17">
        <v>17031</v>
      </c>
      <c r="F13" s="17">
        <v>1239</v>
      </c>
      <c r="G13" s="17">
        <v>1419</v>
      </c>
      <c r="H13" s="17">
        <v>1598</v>
      </c>
      <c r="I13" s="17">
        <v>1980</v>
      </c>
      <c r="J13" s="17">
        <v>1707</v>
      </c>
      <c r="K13" s="17">
        <v>1415</v>
      </c>
      <c r="L13" s="17">
        <v>1490</v>
      </c>
      <c r="M13" s="17">
        <v>1241</v>
      </c>
      <c r="N13" s="17">
        <v>1175</v>
      </c>
      <c r="O13" s="17">
        <v>1178</v>
      </c>
      <c r="P13" s="17">
        <v>1082</v>
      </c>
      <c r="Q13" s="17">
        <v>776</v>
      </c>
      <c r="R13" s="17">
        <v>400</v>
      </c>
      <c r="S13" s="17">
        <v>175</v>
      </c>
      <c r="T13" s="17">
        <v>85</v>
      </c>
      <c r="U13" s="17">
        <v>45</v>
      </c>
      <c r="V13" s="17">
        <v>26</v>
      </c>
    </row>
    <row r="14" spans="1:22" s="13" customFormat="1" ht="21.75" customHeight="1" x14ac:dyDescent="0.25">
      <c r="A14" s="802"/>
      <c r="B14" s="803"/>
      <c r="C14" s="804" t="s">
        <v>138</v>
      </c>
      <c r="D14" s="805"/>
      <c r="E14" s="17">
        <v>13195</v>
      </c>
      <c r="F14" s="17">
        <v>1061</v>
      </c>
      <c r="G14" s="17">
        <v>1350</v>
      </c>
      <c r="H14" s="17">
        <v>1526</v>
      </c>
      <c r="I14" s="17">
        <v>1649</v>
      </c>
      <c r="J14" s="17">
        <v>1285</v>
      </c>
      <c r="K14" s="17">
        <v>1061</v>
      </c>
      <c r="L14" s="17">
        <v>1076</v>
      </c>
      <c r="M14" s="17">
        <v>975</v>
      </c>
      <c r="N14" s="17">
        <v>877</v>
      </c>
      <c r="O14" s="17">
        <v>736</v>
      </c>
      <c r="P14" s="17">
        <v>626</v>
      </c>
      <c r="Q14" s="17">
        <v>451</v>
      </c>
      <c r="R14" s="17">
        <v>206</v>
      </c>
      <c r="S14" s="17">
        <v>115</v>
      </c>
      <c r="T14" s="17">
        <v>101</v>
      </c>
      <c r="U14" s="17">
        <v>63</v>
      </c>
      <c r="V14" s="17">
        <v>37</v>
      </c>
    </row>
    <row r="15" spans="1:22" s="13" customFormat="1" ht="21.75" customHeight="1" x14ac:dyDescent="0.25">
      <c r="A15" s="802"/>
      <c r="B15" s="803" t="s">
        <v>139</v>
      </c>
      <c r="C15" s="804" t="s">
        <v>136</v>
      </c>
      <c r="D15" s="805"/>
      <c r="E15" s="17">
        <v>32592</v>
      </c>
      <c r="F15" s="17">
        <v>2095</v>
      </c>
      <c r="G15" s="17">
        <v>2543</v>
      </c>
      <c r="H15" s="17">
        <v>3045</v>
      </c>
      <c r="I15" s="17">
        <v>3475</v>
      </c>
      <c r="J15" s="17">
        <v>2896</v>
      </c>
      <c r="K15" s="17">
        <v>2618</v>
      </c>
      <c r="L15" s="17">
        <v>2952</v>
      </c>
      <c r="M15" s="17">
        <v>2645</v>
      </c>
      <c r="N15" s="17">
        <v>2606</v>
      </c>
      <c r="O15" s="17">
        <v>2362</v>
      </c>
      <c r="P15" s="17">
        <v>1943</v>
      </c>
      <c r="Q15" s="17">
        <v>1477</v>
      </c>
      <c r="R15" s="17">
        <v>968</v>
      </c>
      <c r="S15" s="17">
        <v>402</v>
      </c>
      <c r="T15" s="17">
        <v>280</v>
      </c>
      <c r="U15" s="17">
        <v>176</v>
      </c>
      <c r="V15" s="17">
        <v>109</v>
      </c>
    </row>
    <row r="16" spans="1:22" s="13" customFormat="1" ht="21.75" customHeight="1" x14ac:dyDescent="0.25">
      <c r="A16" s="802"/>
      <c r="B16" s="803"/>
      <c r="C16" s="804" t="s">
        <v>137</v>
      </c>
      <c r="D16" s="805"/>
      <c r="E16" s="17">
        <v>17472</v>
      </c>
      <c r="F16" s="17">
        <v>1088</v>
      </c>
      <c r="G16" s="17">
        <v>1296</v>
      </c>
      <c r="H16" s="17">
        <v>1609</v>
      </c>
      <c r="I16" s="17">
        <v>1852</v>
      </c>
      <c r="J16" s="17">
        <v>1629</v>
      </c>
      <c r="K16" s="17">
        <v>1456</v>
      </c>
      <c r="L16" s="17">
        <v>1629</v>
      </c>
      <c r="M16" s="17">
        <v>1413</v>
      </c>
      <c r="N16" s="17">
        <v>1383</v>
      </c>
      <c r="O16" s="17">
        <v>1385</v>
      </c>
      <c r="P16" s="17">
        <v>1114</v>
      </c>
      <c r="Q16" s="17">
        <v>777</v>
      </c>
      <c r="R16" s="17">
        <v>453</v>
      </c>
      <c r="S16" s="17">
        <v>191</v>
      </c>
      <c r="T16" s="17">
        <v>95</v>
      </c>
      <c r="U16" s="17">
        <v>65</v>
      </c>
      <c r="V16" s="17">
        <v>37</v>
      </c>
    </row>
    <row r="17" spans="1:22" s="13" customFormat="1" ht="21.75" customHeight="1" x14ac:dyDescent="0.25">
      <c r="A17" s="802"/>
      <c r="B17" s="803"/>
      <c r="C17" s="804" t="s">
        <v>138</v>
      </c>
      <c r="D17" s="805"/>
      <c r="E17" s="17">
        <v>15120</v>
      </c>
      <c r="F17" s="17">
        <v>1007</v>
      </c>
      <c r="G17" s="17">
        <v>1247</v>
      </c>
      <c r="H17" s="17">
        <v>1436</v>
      </c>
      <c r="I17" s="17">
        <v>1623</v>
      </c>
      <c r="J17" s="17">
        <v>1267</v>
      </c>
      <c r="K17" s="17">
        <v>1162</v>
      </c>
      <c r="L17" s="17">
        <v>1323</v>
      </c>
      <c r="M17" s="17">
        <v>1232</v>
      </c>
      <c r="N17" s="17">
        <v>1223</v>
      </c>
      <c r="O17" s="17">
        <v>977</v>
      </c>
      <c r="P17" s="17">
        <v>829</v>
      </c>
      <c r="Q17" s="17">
        <v>700</v>
      </c>
      <c r="R17" s="17">
        <v>515</v>
      </c>
      <c r="S17" s="17">
        <v>211</v>
      </c>
      <c r="T17" s="17">
        <v>185</v>
      </c>
      <c r="U17" s="17">
        <v>111</v>
      </c>
      <c r="V17" s="17">
        <v>72</v>
      </c>
    </row>
    <row r="18" spans="1:22" s="13" customFormat="1" ht="21.75" customHeight="1" x14ac:dyDescent="0.25">
      <c r="A18" s="801" t="s">
        <v>327</v>
      </c>
      <c r="B18" s="803" t="s">
        <v>27</v>
      </c>
      <c r="C18" s="68" t="s">
        <v>140</v>
      </c>
      <c r="D18" s="69"/>
      <c r="E18" s="17">
        <v>30886</v>
      </c>
      <c r="F18" s="17">
        <v>2262</v>
      </c>
      <c r="G18" s="17">
        <v>2781</v>
      </c>
      <c r="H18" s="17">
        <v>3138</v>
      </c>
      <c r="I18" s="17">
        <v>3596</v>
      </c>
      <c r="J18" s="17">
        <v>3182</v>
      </c>
      <c r="K18" s="17">
        <v>2473</v>
      </c>
      <c r="L18" s="17">
        <v>2674</v>
      </c>
      <c r="M18" s="17">
        <v>2317</v>
      </c>
      <c r="N18" s="17">
        <v>2051</v>
      </c>
      <c r="O18" s="17">
        <v>1949</v>
      </c>
      <c r="P18" s="17">
        <v>1738</v>
      </c>
      <c r="Q18" s="17">
        <v>1341</v>
      </c>
      <c r="R18" s="17">
        <v>679</v>
      </c>
      <c r="S18" s="17">
        <v>328</v>
      </c>
      <c r="T18" s="17">
        <v>184</v>
      </c>
      <c r="U18" s="17">
        <v>125</v>
      </c>
      <c r="V18" s="17">
        <v>68</v>
      </c>
    </row>
    <row r="19" spans="1:22" s="13" customFormat="1" ht="21.75" customHeight="1" x14ac:dyDescent="0.25">
      <c r="A19" s="802"/>
      <c r="B19" s="803"/>
      <c r="C19" s="804" t="s">
        <v>137</v>
      </c>
      <c r="D19" s="805"/>
      <c r="E19" s="17">
        <v>17421</v>
      </c>
      <c r="F19" s="17">
        <v>1204</v>
      </c>
      <c r="G19" s="17">
        <v>1427</v>
      </c>
      <c r="H19" s="17">
        <v>1633</v>
      </c>
      <c r="I19" s="17">
        <v>1938</v>
      </c>
      <c r="J19" s="17">
        <v>1817</v>
      </c>
      <c r="K19" s="17">
        <v>1428</v>
      </c>
      <c r="L19" s="17">
        <v>1561</v>
      </c>
      <c r="M19" s="17">
        <v>1315</v>
      </c>
      <c r="N19" s="17">
        <v>1146</v>
      </c>
      <c r="O19" s="17">
        <v>1190</v>
      </c>
      <c r="P19" s="17">
        <v>1088</v>
      </c>
      <c r="Q19" s="17">
        <v>846</v>
      </c>
      <c r="R19" s="17">
        <v>448</v>
      </c>
      <c r="S19" s="17">
        <v>206</v>
      </c>
      <c r="T19" s="17">
        <v>84</v>
      </c>
      <c r="U19" s="17">
        <v>62</v>
      </c>
      <c r="V19" s="17">
        <v>28</v>
      </c>
    </row>
    <row r="20" spans="1:22" s="13" customFormat="1" ht="21.75" customHeight="1" x14ac:dyDescent="0.25">
      <c r="A20" s="802"/>
      <c r="B20" s="803"/>
      <c r="C20" s="804" t="s">
        <v>138</v>
      </c>
      <c r="D20" s="805"/>
      <c r="E20" s="17">
        <v>13465</v>
      </c>
      <c r="F20" s="17">
        <v>1058</v>
      </c>
      <c r="G20" s="17">
        <v>1354</v>
      </c>
      <c r="H20" s="17">
        <v>1505</v>
      </c>
      <c r="I20" s="17">
        <v>1658</v>
      </c>
      <c r="J20" s="17">
        <v>1365</v>
      </c>
      <c r="K20" s="17">
        <v>1045</v>
      </c>
      <c r="L20" s="17">
        <v>1113</v>
      </c>
      <c r="M20" s="17">
        <v>1002</v>
      </c>
      <c r="N20" s="17">
        <v>905</v>
      </c>
      <c r="O20" s="17">
        <v>759</v>
      </c>
      <c r="P20" s="17">
        <v>650</v>
      </c>
      <c r="Q20" s="17">
        <v>495</v>
      </c>
      <c r="R20" s="17">
        <v>231</v>
      </c>
      <c r="S20" s="17">
        <v>122</v>
      </c>
      <c r="T20" s="17">
        <v>100</v>
      </c>
      <c r="U20" s="17">
        <v>63</v>
      </c>
      <c r="V20" s="17">
        <v>40</v>
      </c>
    </row>
    <row r="21" spans="1:22" s="13" customFormat="1" ht="21.75" customHeight="1" x14ac:dyDescent="0.25">
      <c r="A21" s="802"/>
      <c r="B21" s="803" t="s">
        <v>28</v>
      </c>
      <c r="C21" s="68" t="s">
        <v>136</v>
      </c>
      <c r="D21" s="69"/>
      <c r="E21" s="17">
        <v>33326</v>
      </c>
      <c r="F21" s="17">
        <v>2095</v>
      </c>
      <c r="G21" s="17">
        <v>2592</v>
      </c>
      <c r="H21" s="17">
        <v>2950</v>
      </c>
      <c r="I21" s="17">
        <v>3444</v>
      </c>
      <c r="J21" s="17">
        <v>3058</v>
      </c>
      <c r="K21" s="17">
        <v>2598</v>
      </c>
      <c r="L21" s="17">
        <v>3081</v>
      </c>
      <c r="M21" s="17">
        <v>2680</v>
      </c>
      <c r="N21" s="17">
        <v>2617</v>
      </c>
      <c r="O21" s="17">
        <v>2441</v>
      </c>
      <c r="P21" s="17">
        <v>2068</v>
      </c>
      <c r="Q21" s="17">
        <v>1587</v>
      </c>
      <c r="R21" s="17">
        <v>1045</v>
      </c>
      <c r="S21" s="17">
        <v>463</v>
      </c>
      <c r="T21" s="17">
        <v>287</v>
      </c>
      <c r="U21" s="17">
        <v>196</v>
      </c>
      <c r="V21" s="17">
        <v>124</v>
      </c>
    </row>
    <row r="22" spans="1:22" s="13" customFormat="1" ht="21.75" customHeight="1" x14ac:dyDescent="0.25">
      <c r="A22" s="802"/>
      <c r="B22" s="803"/>
      <c r="C22" s="804" t="s">
        <v>137</v>
      </c>
      <c r="D22" s="805"/>
      <c r="E22" s="17">
        <v>17898</v>
      </c>
      <c r="F22" s="17">
        <v>1089</v>
      </c>
      <c r="G22" s="17">
        <v>1345</v>
      </c>
      <c r="H22" s="17">
        <v>1558</v>
      </c>
      <c r="I22" s="17">
        <v>1798</v>
      </c>
      <c r="J22" s="17">
        <v>1694</v>
      </c>
      <c r="K22" s="17">
        <v>1447</v>
      </c>
      <c r="L22" s="17">
        <v>1716</v>
      </c>
      <c r="M22" s="17">
        <v>1440</v>
      </c>
      <c r="N22" s="17">
        <v>1416</v>
      </c>
      <c r="O22" s="17">
        <v>1392</v>
      </c>
      <c r="P22" s="17">
        <v>1196</v>
      </c>
      <c r="Q22" s="17">
        <v>862</v>
      </c>
      <c r="R22" s="17">
        <v>501</v>
      </c>
      <c r="S22" s="17">
        <v>225</v>
      </c>
      <c r="T22" s="17">
        <v>102</v>
      </c>
      <c r="U22" s="17">
        <v>77</v>
      </c>
      <c r="V22" s="17">
        <v>40</v>
      </c>
    </row>
    <row r="23" spans="1:22" s="13" customFormat="1" ht="21.75" customHeight="1" x14ac:dyDescent="0.25">
      <c r="A23" s="802"/>
      <c r="B23" s="803"/>
      <c r="C23" s="804" t="s">
        <v>138</v>
      </c>
      <c r="D23" s="805"/>
      <c r="E23" s="17">
        <v>15428</v>
      </c>
      <c r="F23" s="17">
        <v>1006</v>
      </c>
      <c r="G23" s="17">
        <v>1247</v>
      </c>
      <c r="H23" s="17">
        <v>1392</v>
      </c>
      <c r="I23" s="17">
        <v>1646</v>
      </c>
      <c r="J23" s="17">
        <v>1364</v>
      </c>
      <c r="K23" s="17">
        <v>1151</v>
      </c>
      <c r="L23" s="17">
        <v>1365</v>
      </c>
      <c r="M23" s="17">
        <v>1240</v>
      </c>
      <c r="N23" s="17">
        <v>1201</v>
      </c>
      <c r="O23" s="17">
        <v>1049</v>
      </c>
      <c r="P23" s="17">
        <v>872</v>
      </c>
      <c r="Q23" s="17">
        <v>725</v>
      </c>
      <c r="R23" s="17">
        <v>544</v>
      </c>
      <c r="S23" s="17">
        <v>238</v>
      </c>
      <c r="T23" s="17">
        <v>185</v>
      </c>
      <c r="U23" s="17">
        <v>119</v>
      </c>
      <c r="V23" s="17">
        <v>84</v>
      </c>
    </row>
    <row r="24" spans="1:22" s="13" customFormat="1" ht="21.75" customHeight="1" x14ac:dyDescent="0.25">
      <c r="A24" s="801" t="s">
        <v>328</v>
      </c>
      <c r="B24" s="803" t="s">
        <v>27</v>
      </c>
      <c r="C24" s="804" t="s">
        <v>136</v>
      </c>
      <c r="D24" s="805"/>
      <c r="E24" s="17">
        <v>31457</v>
      </c>
      <c r="F24" s="17">
        <v>2310</v>
      </c>
      <c r="G24" s="17">
        <v>2771</v>
      </c>
      <c r="H24" s="17">
        <v>3150</v>
      </c>
      <c r="I24" s="17">
        <v>3524</v>
      </c>
      <c r="J24" s="17">
        <v>3345</v>
      </c>
      <c r="K24" s="17">
        <v>2537</v>
      </c>
      <c r="L24" s="17">
        <v>2682</v>
      </c>
      <c r="M24" s="17">
        <v>2394</v>
      </c>
      <c r="N24" s="17">
        <v>2055</v>
      </c>
      <c r="O24" s="17">
        <v>1942</v>
      </c>
      <c r="P24" s="17">
        <v>1765</v>
      </c>
      <c r="Q24" s="17">
        <v>1423</v>
      </c>
      <c r="R24" s="17">
        <v>795</v>
      </c>
      <c r="S24" s="17">
        <v>358</v>
      </c>
      <c r="T24" s="17">
        <v>195</v>
      </c>
      <c r="U24" s="17">
        <v>131</v>
      </c>
      <c r="V24" s="17">
        <v>80</v>
      </c>
    </row>
    <row r="25" spans="1:22" s="13" customFormat="1" ht="21.75" customHeight="1" x14ac:dyDescent="0.25">
      <c r="A25" s="802"/>
      <c r="B25" s="803"/>
      <c r="C25" s="804" t="s">
        <v>137</v>
      </c>
      <c r="D25" s="805"/>
      <c r="E25" s="17">
        <v>17726</v>
      </c>
      <c r="F25" s="17">
        <v>1214</v>
      </c>
      <c r="G25" s="17">
        <v>1441</v>
      </c>
      <c r="H25" s="17">
        <v>1635</v>
      </c>
      <c r="I25" s="17">
        <v>1870</v>
      </c>
      <c r="J25" s="17">
        <v>1914</v>
      </c>
      <c r="K25" s="17">
        <v>1472</v>
      </c>
      <c r="L25" s="17">
        <v>1532</v>
      </c>
      <c r="M25" s="17">
        <v>1376</v>
      </c>
      <c r="N25" s="17">
        <v>1161</v>
      </c>
      <c r="O25" s="17">
        <v>1158</v>
      </c>
      <c r="P25" s="17">
        <v>1111</v>
      </c>
      <c r="Q25" s="17">
        <v>883</v>
      </c>
      <c r="R25" s="17">
        <v>527</v>
      </c>
      <c r="S25" s="17">
        <v>239</v>
      </c>
      <c r="T25" s="17">
        <v>97</v>
      </c>
      <c r="U25" s="17">
        <v>64</v>
      </c>
      <c r="V25" s="17">
        <v>32</v>
      </c>
    </row>
    <row r="26" spans="1:22" s="13" customFormat="1" ht="21.75" customHeight="1" x14ac:dyDescent="0.25">
      <c r="A26" s="802"/>
      <c r="B26" s="803"/>
      <c r="C26" s="804" t="s">
        <v>138</v>
      </c>
      <c r="D26" s="805"/>
      <c r="E26" s="17">
        <v>13731</v>
      </c>
      <c r="F26" s="17">
        <v>1096</v>
      </c>
      <c r="G26" s="17">
        <v>1330</v>
      </c>
      <c r="H26" s="17">
        <v>1515</v>
      </c>
      <c r="I26" s="17">
        <v>1654</v>
      </c>
      <c r="J26" s="17">
        <v>1431</v>
      </c>
      <c r="K26" s="17">
        <v>1065</v>
      </c>
      <c r="L26" s="17">
        <v>1150</v>
      </c>
      <c r="M26" s="17">
        <v>1018</v>
      </c>
      <c r="N26" s="17">
        <v>894</v>
      </c>
      <c r="O26" s="17">
        <v>784</v>
      </c>
      <c r="P26" s="17">
        <v>654</v>
      </c>
      <c r="Q26" s="17">
        <v>540</v>
      </c>
      <c r="R26" s="17">
        <v>268</v>
      </c>
      <c r="S26" s="17">
        <v>119</v>
      </c>
      <c r="T26" s="17">
        <v>98</v>
      </c>
      <c r="U26" s="17">
        <v>67</v>
      </c>
      <c r="V26" s="17">
        <v>48</v>
      </c>
    </row>
    <row r="27" spans="1:22" s="13" customFormat="1" ht="21.75" customHeight="1" x14ac:dyDescent="0.25">
      <c r="A27" s="802"/>
      <c r="B27" s="803" t="s">
        <v>28</v>
      </c>
      <c r="C27" s="804" t="s">
        <v>136</v>
      </c>
      <c r="D27" s="805"/>
      <c r="E27" s="17">
        <v>33983</v>
      </c>
      <c r="F27" s="17">
        <v>2191</v>
      </c>
      <c r="G27" s="17">
        <v>2580</v>
      </c>
      <c r="H27" s="17">
        <v>2896</v>
      </c>
      <c r="I27" s="17">
        <v>3424</v>
      </c>
      <c r="J27" s="17">
        <v>3214</v>
      </c>
      <c r="K27" s="17">
        <v>2581</v>
      </c>
      <c r="L27" s="17">
        <v>3060</v>
      </c>
      <c r="M27" s="17">
        <v>2798</v>
      </c>
      <c r="N27" s="17">
        <v>2652</v>
      </c>
      <c r="O27" s="17">
        <v>2401</v>
      </c>
      <c r="P27" s="17">
        <v>2139</v>
      </c>
      <c r="Q27" s="17">
        <v>1710</v>
      </c>
      <c r="R27" s="17">
        <v>1146</v>
      </c>
      <c r="S27" s="17">
        <v>552</v>
      </c>
      <c r="T27" s="17">
        <v>301</v>
      </c>
      <c r="U27" s="17">
        <v>197</v>
      </c>
      <c r="V27" s="17">
        <v>141</v>
      </c>
    </row>
    <row r="28" spans="1:22" s="13" customFormat="1" ht="21.75" customHeight="1" x14ac:dyDescent="0.25">
      <c r="A28" s="802"/>
      <c r="B28" s="803"/>
      <c r="C28" s="804" t="s">
        <v>137</v>
      </c>
      <c r="D28" s="805"/>
      <c r="E28" s="17">
        <v>18261</v>
      </c>
      <c r="F28" s="17">
        <v>1123</v>
      </c>
      <c r="G28" s="17">
        <v>1359</v>
      </c>
      <c r="H28" s="17">
        <v>1499</v>
      </c>
      <c r="I28" s="17">
        <v>1773</v>
      </c>
      <c r="J28" s="17">
        <v>1785</v>
      </c>
      <c r="K28" s="17">
        <v>1445</v>
      </c>
      <c r="L28" s="17">
        <v>1725</v>
      </c>
      <c r="M28" s="17">
        <v>1509</v>
      </c>
      <c r="N28" s="17">
        <v>1417</v>
      </c>
      <c r="O28" s="17">
        <v>1363</v>
      </c>
      <c r="P28" s="17">
        <v>1256</v>
      </c>
      <c r="Q28" s="17">
        <v>936</v>
      </c>
      <c r="R28" s="17">
        <v>570</v>
      </c>
      <c r="S28" s="17">
        <v>259</v>
      </c>
      <c r="T28" s="17">
        <v>125</v>
      </c>
      <c r="U28" s="17">
        <v>69</v>
      </c>
      <c r="V28" s="17">
        <v>48</v>
      </c>
    </row>
    <row r="29" spans="1:22" s="13" customFormat="1" ht="21.75" customHeight="1" x14ac:dyDescent="0.25">
      <c r="A29" s="802"/>
      <c r="B29" s="803"/>
      <c r="C29" s="804" t="s">
        <v>138</v>
      </c>
      <c r="D29" s="805"/>
      <c r="E29" s="17">
        <v>15722</v>
      </c>
      <c r="F29" s="17">
        <v>1068</v>
      </c>
      <c r="G29" s="17">
        <v>1221</v>
      </c>
      <c r="H29" s="17">
        <v>1397</v>
      </c>
      <c r="I29" s="17">
        <v>1651</v>
      </c>
      <c r="J29" s="17">
        <v>1429</v>
      </c>
      <c r="K29" s="17">
        <v>1136</v>
      </c>
      <c r="L29" s="17">
        <v>1335</v>
      </c>
      <c r="M29" s="17">
        <v>1289</v>
      </c>
      <c r="N29" s="17">
        <v>1235</v>
      </c>
      <c r="O29" s="17">
        <v>1038</v>
      </c>
      <c r="P29" s="17">
        <v>883</v>
      </c>
      <c r="Q29" s="17">
        <v>774</v>
      </c>
      <c r="R29" s="17">
        <v>576</v>
      </c>
      <c r="S29" s="17">
        <v>293</v>
      </c>
      <c r="T29" s="17">
        <v>176</v>
      </c>
      <c r="U29" s="17">
        <v>128</v>
      </c>
      <c r="V29" s="17">
        <v>93</v>
      </c>
    </row>
    <row r="30" spans="1:22" s="13" customFormat="1" ht="21.75" customHeight="1" x14ac:dyDescent="0.25">
      <c r="A30" s="801" t="s">
        <v>329</v>
      </c>
      <c r="B30" s="803" t="s">
        <v>27</v>
      </c>
      <c r="C30" s="804" t="s">
        <v>140</v>
      </c>
      <c r="D30" s="805"/>
      <c r="E30" s="17">
        <v>32490</v>
      </c>
      <c r="F30" s="17">
        <v>2589</v>
      </c>
      <c r="G30" s="17">
        <v>2670</v>
      </c>
      <c r="H30" s="17">
        <v>3064</v>
      </c>
      <c r="I30" s="17">
        <v>3541</v>
      </c>
      <c r="J30" s="17">
        <v>3492</v>
      </c>
      <c r="K30" s="17">
        <v>2680</v>
      </c>
      <c r="L30" s="17">
        <v>2759</v>
      </c>
      <c r="M30" s="17">
        <v>2557</v>
      </c>
      <c r="N30" s="17">
        <v>2108</v>
      </c>
      <c r="O30" s="17">
        <v>1993</v>
      </c>
      <c r="P30" s="17">
        <v>1780</v>
      </c>
      <c r="Q30" s="17">
        <v>1512</v>
      </c>
      <c r="R30" s="17">
        <v>901</v>
      </c>
      <c r="S30" s="17">
        <v>426</v>
      </c>
      <c r="T30" s="17">
        <v>199</v>
      </c>
      <c r="U30" s="17">
        <v>137</v>
      </c>
      <c r="V30" s="17">
        <v>82</v>
      </c>
    </row>
    <row r="31" spans="1:22" s="13" customFormat="1" ht="21.75" customHeight="1" x14ac:dyDescent="0.25">
      <c r="A31" s="807"/>
      <c r="B31" s="803"/>
      <c r="C31" s="804" t="s">
        <v>137</v>
      </c>
      <c r="D31" s="805"/>
      <c r="E31" s="17">
        <v>18390</v>
      </c>
      <c r="F31" s="17">
        <v>1372</v>
      </c>
      <c r="G31" s="17">
        <v>1430</v>
      </c>
      <c r="H31" s="17">
        <v>1597</v>
      </c>
      <c r="I31" s="17">
        <v>1847</v>
      </c>
      <c r="J31" s="17">
        <v>2027</v>
      </c>
      <c r="K31" s="17">
        <v>1517</v>
      </c>
      <c r="L31" s="17">
        <v>1607</v>
      </c>
      <c r="M31" s="17">
        <v>1474</v>
      </c>
      <c r="N31" s="17">
        <v>1186</v>
      </c>
      <c r="O31" s="17">
        <v>1175</v>
      </c>
      <c r="P31" s="17">
        <v>1120</v>
      </c>
      <c r="Q31" s="17">
        <v>949</v>
      </c>
      <c r="R31" s="17">
        <v>588</v>
      </c>
      <c r="S31" s="17">
        <v>291</v>
      </c>
      <c r="T31" s="17">
        <v>107</v>
      </c>
      <c r="U31" s="17">
        <v>68</v>
      </c>
      <c r="V31" s="17">
        <v>35</v>
      </c>
    </row>
    <row r="32" spans="1:22" s="13" customFormat="1" ht="21.75" customHeight="1" x14ac:dyDescent="0.25">
      <c r="A32" s="807"/>
      <c r="B32" s="803"/>
      <c r="C32" s="804" t="s">
        <v>138</v>
      </c>
      <c r="D32" s="805"/>
      <c r="E32" s="17">
        <v>14100</v>
      </c>
      <c r="F32" s="17">
        <v>1217</v>
      </c>
      <c r="G32" s="17">
        <v>1240</v>
      </c>
      <c r="H32" s="17">
        <v>1467</v>
      </c>
      <c r="I32" s="17">
        <v>1694</v>
      </c>
      <c r="J32" s="17">
        <v>1465</v>
      </c>
      <c r="K32" s="17">
        <v>1163</v>
      </c>
      <c r="L32" s="17">
        <v>1152</v>
      </c>
      <c r="M32" s="17">
        <v>1083</v>
      </c>
      <c r="N32" s="17">
        <v>922</v>
      </c>
      <c r="O32" s="17">
        <v>818</v>
      </c>
      <c r="P32" s="17">
        <v>660</v>
      </c>
      <c r="Q32" s="17">
        <v>563</v>
      </c>
      <c r="R32" s="17">
        <v>313</v>
      </c>
      <c r="S32" s="17">
        <v>135</v>
      </c>
      <c r="T32" s="17">
        <v>92</v>
      </c>
      <c r="U32" s="17">
        <v>69</v>
      </c>
      <c r="V32" s="17">
        <v>47</v>
      </c>
    </row>
    <row r="33" spans="1:22" s="13" customFormat="1" ht="21.75" customHeight="1" x14ac:dyDescent="0.25">
      <c r="A33" s="807"/>
      <c r="B33" s="803" t="s">
        <v>28</v>
      </c>
      <c r="C33" s="804" t="s">
        <v>136</v>
      </c>
      <c r="D33" s="805"/>
      <c r="E33" s="17">
        <v>35258</v>
      </c>
      <c r="F33" s="17">
        <v>2447</v>
      </c>
      <c r="G33" s="17">
        <v>2563</v>
      </c>
      <c r="H33" s="17">
        <v>2859</v>
      </c>
      <c r="I33" s="17">
        <v>3436</v>
      </c>
      <c r="J33" s="17">
        <v>3372</v>
      </c>
      <c r="K33" s="17">
        <v>2743</v>
      </c>
      <c r="L33" s="17">
        <v>3129</v>
      </c>
      <c r="M33" s="17">
        <v>2944</v>
      </c>
      <c r="N33" s="17">
        <v>2689</v>
      </c>
      <c r="O33" s="17">
        <v>2412</v>
      </c>
      <c r="P33" s="17">
        <v>2306</v>
      </c>
      <c r="Q33" s="17">
        <v>1757</v>
      </c>
      <c r="R33" s="17">
        <v>1304</v>
      </c>
      <c r="S33" s="17">
        <v>636</v>
      </c>
      <c r="T33" s="17">
        <v>299</v>
      </c>
      <c r="U33" s="17">
        <v>191</v>
      </c>
      <c r="V33" s="17">
        <v>171</v>
      </c>
    </row>
    <row r="34" spans="1:22" s="13" customFormat="1" ht="21.75" customHeight="1" x14ac:dyDescent="0.25">
      <c r="A34" s="807"/>
      <c r="B34" s="803"/>
      <c r="C34" s="804" t="s">
        <v>137</v>
      </c>
      <c r="D34" s="805"/>
      <c r="E34" s="17">
        <v>18994</v>
      </c>
      <c r="F34" s="17">
        <v>1246</v>
      </c>
      <c r="G34" s="17">
        <v>1351</v>
      </c>
      <c r="H34" s="17">
        <v>1479</v>
      </c>
      <c r="I34" s="17">
        <v>1802</v>
      </c>
      <c r="J34" s="17">
        <v>1848</v>
      </c>
      <c r="K34" s="17">
        <v>1530</v>
      </c>
      <c r="L34" s="17">
        <v>1776</v>
      </c>
      <c r="M34" s="17">
        <v>1594</v>
      </c>
      <c r="N34" s="17">
        <v>1439</v>
      </c>
      <c r="O34" s="17">
        <v>1360</v>
      </c>
      <c r="P34" s="17">
        <v>1355</v>
      </c>
      <c r="Q34" s="17">
        <v>986</v>
      </c>
      <c r="R34" s="17">
        <v>660</v>
      </c>
      <c r="S34" s="17">
        <v>306</v>
      </c>
      <c r="T34" s="17">
        <v>135</v>
      </c>
      <c r="U34" s="17">
        <v>69</v>
      </c>
      <c r="V34" s="17">
        <v>58</v>
      </c>
    </row>
    <row r="35" spans="1:22" s="13" customFormat="1" ht="21.75" customHeight="1" thickBot="1" x14ac:dyDescent="0.3">
      <c r="A35" s="807"/>
      <c r="B35" s="803"/>
      <c r="C35" s="808" t="s">
        <v>138</v>
      </c>
      <c r="D35" s="809"/>
      <c r="E35" s="17">
        <v>16264</v>
      </c>
      <c r="F35" s="17">
        <v>1201</v>
      </c>
      <c r="G35" s="17">
        <v>1212</v>
      </c>
      <c r="H35" s="17">
        <v>1380</v>
      </c>
      <c r="I35" s="17">
        <v>1634</v>
      </c>
      <c r="J35" s="17">
        <v>1524</v>
      </c>
      <c r="K35" s="17">
        <v>1213</v>
      </c>
      <c r="L35" s="17">
        <v>1353</v>
      </c>
      <c r="M35" s="17">
        <v>1350</v>
      </c>
      <c r="N35" s="17">
        <v>1250</v>
      </c>
      <c r="O35" s="17">
        <v>1052</v>
      </c>
      <c r="P35" s="17">
        <v>951</v>
      </c>
      <c r="Q35" s="17">
        <v>771</v>
      </c>
      <c r="R35" s="17">
        <v>644</v>
      </c>
      <c r="S35" s="17">
        <v>330</v>
      </c>
      <c r="T35" s="17">
        <v>164</v>
      </c>
      <c r="U35" s="17">
        <v>122</v>
      </c>
      <c r="V35" s="17">
        <v>113</v>
      </c>
    </row>
    <row r="36" spans="1:22" s="13" customFormat="1" ht="15" customHeight="1" x14ac:dyDescent="0.25">
      <c r="A36" s="70" t="s">
        <v>71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806" t="s">
        <v>22</v>
      </c>
      <c r="M36" s="806"/>
      <c r="N36" s="806"/>
      <c r="O36" s="806"/>
      <c r="P36" s="806"/>
      <c r="Q36" s="806"/>
      <c r="R36" s="806"/>
      <c r="S36" s="806"/>
      <c r="T36" s="806"/>
      <c r="U36" s="806"/>
      <c r="V36" s="806"/>
    </row>
    <row r="37" spans="1:22" s="13" customFormat="1" ht="15" customHeight="1" x14ac:dyDescent="0.25">
      <c r="M37" s="18"/>
      <c r="N37" s="18"/>
      <c r="O37" s="18"/>
      <c r="P37" s="18"/>
      <c r="Q37" s="18"/>
      <c r="R37" s="18"/>
      <c r="S37" s="18"/>
      <c r="T37" s="18"/>
      <c r="U37" s="21"/>
    </row>
    <row r="38" spans="1:22" s="13" customFormat="1" ht="21.95" customHeight="1" x14ac:dyDescent="0.25">
      <c r="A38" s="10"/>
      <c r="B38" s="29"/>
      <c r="C38" s="2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2" s="13" customFormat="1" ht="21.95" customHeight="1" x14ac:dyDescent="0.25">
      <c r="A39" s="10"/>
      <c r="B39" s="29"/>
      <c r="C39" s="29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2" s="13" customFormat="1" ht="21.95" customHeight="1" x14ac:dyDescent="0.25">
      <c r="A40" s="10"/>
      <c r="B40" s="29"/>
      <c r="C40" s="2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2" s="13" customFormat="1" ht="21.95" customHeight="1" x14ac:dyDescent="0.25">
      <c r="A41" s="10"/>
      <c r="B41" s="29"/>
      <c r="C41" s="29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2" s="13" customFormat="1" ht="21.95" customHeight="1" x14ac:dyDescent="0.25">
      <c r="A42" s="10"/>
      <c r="B42" s="29"/>
      <c r="C42" s="2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1"/>
    </row>
    <row r="43" spans="1:22" s="13" customFormat="1" ht="21.95" customHeight="1" x14ac:dyDescent="0.25">
      <c r="A43" s="10"/>
      <c r="B43" s="29"/>
      <c r="C43" s="29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1"/>
    </row>
    <row r="44" spans="1:22" s="13" customFormat="1" ht="21.95" customHeight="1" x14ac:dyDescent="0.25">
      <c r="A44" s="10"/>
      <c r="B44" s="29"/>
      <c r="C44" s="29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1"/>
    </row>
    <row r="45" spans="1:22" s="13" customFormat="1" ht="21.95" customHeight="1" x14ac:dyDescent="0.25">
      <c r="A45" s="10"/>
      <c r="B45" s="29"/>
      <c r="C45" s="2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1"/>
    </row>
    <row r="46" spans="1:22" s="13" customFormat="1" ht="21.95" customHeight="1" x14ac:dyDescent="0.25">
      <c r="A46" s="10"/>
      <c r="B46" s="29"/>
      <c r="C46" s="29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1"/>
    </row>
    <row r="47" spans="1:22" s="13" customFormat="1" ht="21.95" customHeight="1" x14ac:dyDescent="0.25">
      <c r="A47" s="10"/>
      <c r="B47" s="29"/>
      <c r="C47" s="29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1"/>
    </row>
    <row r="48" spans="1:22" s="13" customFormat="1" ht="21.95" customHeight="1" x14ac:dyDescent="0.25">
      <c r="A48" s="10"/>
      <c r="B48" s="29"/>
      <c r="C48" s="29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1"/>
    </row>
    <row r="49" spans="1:21" s="13" customFormat="1" ht="21.95" customHeight="1" x14ac:dyDescent="0.25">
      <c r="A49" s="10"/>
      <c r="B49" s="29"/>
      <c r="C49" s="2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1"/>
    </row>
    <row r="50" spans="1:21" s="13" customFormat="1" ht="21.95" customHeight="1" x14ac:dyDescent="0.25">
      <c r="A50" s="10"/>
      <c r="B50" s="29"/>
      <c r="C50" s="2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1"/>
    </row>
    <row r="51" spans="1:21" s="13" customFormat="1" ht="21.95" customHeight="1" x14ac:dyDescent="0.25">
      <c r="A51" s="10"/>
      <c r="B51" s="29"/>
      <c r="C51" s="29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1"/>
    </row>
    <row r="52" spans="1:21" s="13" customFormat="1" ht="21.95" customHeight="1" x14ac:dyDescent="0.25">
      <c r="A52" s="10"/>
      <c r="B52" s="29"/>
      <c r="C52" s="29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21"/>
    </row>
    <row r="53" spans="1:21" s="13" customFormat="1" ht="21.95" customHeight="1" x14ac:dyDescent="0.25">
      <c r="A53" s="10"/>
      <c r="B53" s="29"/>
      <c r="C53" s="29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1"/>
    </row>
    <row r="54" spans="1:21" s="13" customFormat="1" ht="21.95" customHeight="1" x14ac:dyDescent="0.25">
      <c r="A54" s="10"/>
      <c r="B54" s="29"/>
      <c r="C54" s="29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21"/>
    </row>
    <row r="55" spans="1:21" s="13" customFormat="1" ht="21.95" customHeight="1" x14ac:dyDescent="0.25">
      <c r="A55" s="10"/>
      <c r="B55" s="29"/>
      <c r="C55" s="29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1"/>
    </row>
    <row r="56" spans="1:21" s="13" customFormat="1" ht="21.95" customHeight="1" x14ac:dyDescent="0.25">
      <c r="A56" s="10"/>
      <c r="B56" s="29"/>
      <c r="C56" s="29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1"/>
    </row>
    <row r="57" spans="1:21" s="13" customFormat="1" ht="21.95" customHeight="1" x14ac:dyDescent="0.25">
      <c r="A57" s="10"/>
      <c r="B57" s="29"/>
      <c r="C57" s="29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1"/>
    </row>
    <row r="58" spans="1:21" s="13" customFormat="1" ht="21.95" customHeight="1" x14ac:dyDescent="0.25">
      <c r="A58" s="10"/>
      <c r="B58" s="29"/>
      <c r="C58" s="29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21"/>
    </row>
  </sheetData>
  <sheetProtection selectLockedCells="1" selectUnlockedCells="1"/>
  <mergeCells count="48">
    <mergeCell ref="L36:V36"/>
    <mergeCell ref="A30:A35"/>
    <mergeCell ref="B30:B32"/>
    <mergeCell ref="C30:D30"/>
    <mergeCell ref="C31:D31"/>
    <mergeCell ref="C32:D32"/>
    <mergeCell ref="B33:B35"/>
    <mergeCell ref="C33:D33"/>
    <mergeCell ref="C34:D34"/>
    <mergeCell ref="C35:D35"/>
    <mergeCell ref="A24:A29"/>
    <mergeCell ref="B24:B26"/>
    <mergeCell ref="C24:D24"/>
    <mergeCell ref="C25:D25"/>
    <mergeCell ref="C26:D26"/>
    <mergeCell ref="B27:B29"/>
    <mergeCell ref="C27:D27"/>
    <mergeCell ref="C28:D28"/>
    <mergeCell ref="C29:D29"/>
    <mergeCell ref="A18:A23"/>
    <mergeCell ref="B18:B20"/>
    <mergeCell ref="C19:D19"/>
    <mergeCell ref="C20:D20"/>
    <mergeCell ref="B21:B23"/>
    <mergeCell ref="C22:D22"/>
    <mergeCell ref="C23:D23"/>
    <mergeCell ref="A12:A17"/>
    <mergeCell ref="B12:B14"/>
    <mergeCell ref="C12:D12"/>
    <mergeCell ref="C13:D13"/>
    <mergeCell ref="C14:D14"/>
    <mergeCell ref="B15:B17"/>
    <mergeCell ref="C15:D15"/>
    <mergeCell ref="C16:D16"/>
    <mergeCell ref="C17:D17"/>
    <mergeCell ref="A2:K2"/>
    <mergeCell ref="L2:V2"/>
    <mergeCell ref="C4:D4"/>
    <mergeCell ref="C5:D5"/>
    <mergeCell ref="A6:A11"/>
    <mergeCell ref="B6:B8"/>
    <mergeCell ref="C6:D6"/>
    <mergeCell ref="C7:D7"/>
    <mergeCell ref="C8:D8"/>
    <mergeCell ref="B9:B11"/>
    <mergeCell ref="C9:D9"/>
    <mergeCell ref="C10:D10"/>
    <mergeCell ref="C11:D11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166D-FB98-487B-8BA1-AF33395EFC75}">
  <dimension ref="A1:W81"/>
  <sheetViews>
    <sheetView showGridLines="0" view="pageBreakPreview" zoomScaleNormal="120" zoomScaleSheetLayoutView="100" workbookViewId="0">
      <pane xSplit="3" ySplit="5" topLeftCell="D21" activePane="bottomRight" state="frozen"/>
      <selection activeCell="M29" sqref="M29"/>
      <selection pane="topRight" activeCell="M29" sqref="M29"/>
      <selection pane="bottomLeft" activeCell="M29" sqref="M29"/>
      <selection pane="bottomRight" activeCell="A6" sqref="A6:A11"/>
    </sheetView>
  </sheetViews>
  <sheetFormatPr defaultColWidth="10.625" defaultRowHeight="21.95" customHeight="1" x14ac:dyDescent="0.25"/>
  <cols>
    <col min="1" max="1" width="14.125" style="3" customWidth="1"/>
    <col min="2" max="2" width="5.625" style="3" customWidth="1"/>
    <col min="3" max="3" width="17.625" style="3" customWidth="1"/>
    <col min="4" max="8" width="8.625" style="1" customWidth="1"/>
    <col min="9" max="9" width="9.5" style="1" customWidth="1"/>
    <col min="10" max="10" width="7.375" style="1" customWidth="1"/>
    <col min="11" max="20" width="7.375" style="72" customWidth="1"/>
    <col min="21" max="21" width="8.75" style="72" customWidth="1"/>
    <col min="22" max="24" width="10.625" style="2" customWidth="1"/>
    <col min="25" max="16384" width="10.625" style="2"/>
  </cols>
  <sheetData>
    <row r="1" spans="1:23" s="10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0</v>
      </c>
    </row>
    <row r="2" spans="1:23" s="19" customFormat="1" ht="24.95" customHeight="1" x14ac:dyDescent="0.25">
      <c r="A2" s="700" t="s">
        <v>141</v>
      </c>
      <c r="B2" s="700"/>
      <c r="C2" s="700"/>
      <c r="D2" s="700"/>
      <c r="E2" s="700"/>
      <c r="F2" s="700"/>
      <c r="G2" s="700"/>
      <c r="H2" s="700"/>
      <c r="I2" s="700"/>
      <c r="J2" s="700" t="s">
        <v>142</v>
      </c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</row>
    <row r="3" spans="1:23" s="13" customFormat="1" ht="15.95" customHeight="1" thickBot="1" x14ac:dyDescent="0.3">
      <c r="A3" s="49"/>
      <c r="B3" s="49"/>
      <c r="C3" s="49"/>
      <c r="D3" s="59"/>
      <c r="E3" s="59"/>
      <c r="F3" s="59"/>
      <c r="G3" s="59"/>
      <c r="H3" s="59"/>
      <c r="I3" s="60" t="s">
        <v>42</v>
      </c>
      <c r="J3" s="59"/>
      <c r="K3" s="18"/>
      <c r="L3" s="18"/>
      <c r="M3" s="59"/>
      <c r="N3" s="59"/>
      <c r="O3" s="59"/>
      <c r="P3" s="59"/>
      <c r="Q3" s="59"/>
      <c r="R3" s="59"/>
      <c r="S3" s="59"/>
      <c r="T3" s="59"/>
      <c r="U3" s="60" t="s">
        <v>2</v>
      </c>
    </row>
    <row r="4" spans="1:23" s="13" customFormat="1" ht="27.95" customHeight="1" x14ac:dyDescent="0.25">
      <c r="A4" s="57" t="s">
        <v>75</v>
      </c>
      <c r="B4" s="14" t="s">
        <v>45</v>
      </c>
      <c r="C4" s="74" t="s">
        <v>126</v>
      </c>
      <c r="D4" s="26" t="s">
        <v>46</v>
      </c>
      <c r="E4" s="26" t="s">
        <v>47</v>
      </c>
      <c r="F4" s="26" t="s">
        <v>48</v>
      </c>
      <c r="G4" s="26" t="s">
        <v>49</v>
      </c>
      <c r="H4" s="26" t="s">
        <v>50</v>
      </c>
      <c r="I4" s="26" t="s">
        <v>51</v>
      </c>
      <c r="J4" s="26" t="s">
        <v>143</v>
      </c>
      <c r="K4" s="27" t="s">
        <v>52</v>
      </c>
      <c r="L4" s="26" t="s">
        <v>53</v>
      </c>
      <c r="M4" s="26" t="s">
        <v>54</v>
      </c>
      <c r="N4" s="26" t="s">
        <v>55</v>
      </c>
      <c r="O4" s="26" t="s">
        <v>56</v>
      </c>
      <c r="P4" s="26" t="s">
        <v>57</v>
      </c>
      <c r="Q4" s="26" t="s">
        <v>58</v>
      </c>
      <c r="R4" s="26" t="s">
        <v>59</v>
      </c>
      <c r="S4" s="26" t="s">
        <v>60</v>
      </c>
      <c r="T4" s="26" t="s">
        <v>61</v>
      </c>
      <c r="U4" s="64" t="s">
        <v>127</v>
      </c>
    </row>
    <row r="5" spans="1:23" s="13" customFormat="1" ht="32.1" customHeight="1" thickBot="1" x14ac:dyDescent="0.3">
      <c r="A5" s="61" t="s">
        <v>110</v>
      </c>
      <c r="B5" s="75" t="s">
        <v>129</v>
      </c>
      <c r="C5" s="75" t="s">
        <v>130</v>
      </c>
      <c r="D5" s="52" t="s">
        <v>144</v>
      </c>
      <c r="E5" s="52" t="s">
        <v>132</v>
      </c>
      <c r="F5" s="65" t="s">
        <v>6</v>
      </c>
      <c r="G5" s="65" t="s">
        <v>133</v>
      </c>
      <c r="H5" s="65" t="s">
        <v>7</v>
      </c>
      <c r="I5" s="65" t="s">
        <v>8</v>
      </c>
      <c r="J5" s="65" t="s">
        <v>9</v>
      </c>
      <c r="K5" s="66" t="s">
        <v>10</v>
      </c>
      <c r="L5" s="65" t="s">
        <v>145</v>
      </c>
      <c r="M5" s="65" t="s">
        <v>12</v>
      </c>
      <c r="N5" s="65" t="s">
        <v>13</v>
      </c>
      <c r="O5" s="65" t="s">
        <v>134</v>
      </c>
      <c r="P5" s="65" t="s">
        <v>14</v>
      </c>
      <c r="Q5" s="65" t="s">
        <v>15</v>
      </c>
      <c r="R5" s="65" t="s">
        <v>16</v>
      </c>
      <c r="S5" s="65" t="s">
        <v>17</v>
      </c>
      <c r="T5" s="65" t="s">
        <v>18</v>
      </c>
      <c r="U5" s="67" t="s">
        <v>135</v>
      </c>
    </row>
    <row r="6" spans="1:23" s="13" customFormat="1" ht="18.2" customHeight="1" x14ac:dyDescent="0.25">
      <c r="A6" s="810" t="s">
        <v>146</v>
      </c>
      <c r="B6" s="803" t="s">
        <v>27</v>
      </c>
      <c r="C6" s="76" t="s">
        <v>136</v>
      </c>
      <c r="D6" s="77">
        <v>33482</v>
      </c>
      <c r="E6" s="78">
        <v>2799</v>
      </c>
      <c r="F6" s="78">
        <v>2658</v>
      </c>
      <c r="G6" s="78">
        <v>2992</v>
      </c>
      <c r="H6" s="78">
        <v>3448</v>
      </c>
      <c r="I6" s="78">
        <v>3626</v>
      </c>
      <c r="J6" s="78">
        <v>2909</v>
      </c>
      <c r="K6" s="78">
        <v>2805</v>
      </c>
      <c r="L6" s="78">
        <v>2667</v>
      </c>
      <c r="M6" s="78">
        <v>2194</v>
      </c>
      <c r="N6" s="78">
        <v>2054</v>
      </c>
      <c r="O6" s="78">
        <v>1774</v>
      </c>
      <c r="P6" s="78">
        <v>1610</v>
      </c>
      <c r="Q6" s="78">
        <v>1010</v>
      </c>
      <c r="R6" s="78">
        <v>491</v>
      </c>
      <c r="S6" s="78">
        <v>210</v>
      </c>
      <c r="T6" s="78">
        <v>143</v>
      </c>
      <c r="U6" s="78">
        <v>92</v>
      </c>
      <c r="W6" s="79"/>
    </row>
    <row r="7" spans="1:23" s="13" customFormat="1" ht="18.2" customHeight="1" x14ac:dyDescent="0.25">
      <c r="A7" s="807"/>
      <c r="B7" s="803"/>
      <c r="C7" s="76" t="s">
        <v>137</v>
      </c>
      <c r="D7" s="77">
        <v>18928</v>
      </c>
      <c r="E7" s="78">
        <v>1488</v>
      </c>
      <c r="F7" s="78">
        <v>1424</v>
      </c>
      <c r="G7" s="78">
        <v>1566</v>
      </c>
      <c r="H7" s="78">
        <v>1769</v>
      </c>
      <c r="I7" s="78">
        <v>2070</v>
      </c>
      <c r="J7" s="78">
        <v>1644</v>
      </c>
      <c r="K7" s="78">
        <v>1633</v>
      </c>
      <c r="L7" s="78">
        <v>1547</v>
      </c>
      <c r="M7" s="78">
        <v>1228</v>
      </c>
      <c r="N7" s="78">
        <v>1220</v>
      </c>
      <c r="O7" s="78">
        <v>1107</v>
      </c>
      <c r="P7" s="78">
        <v>1019</v>
      </c>
      <c r="Q7" s="78">
        <v>645</v>
      </c>
      <c r="R7" s="78">
        <v>325</v>
      </c>
      <c r="S7" s="78">
        <v>131</v>
      </c>
      <c r="T7" s="78">
        <v>69</v>
      </c>
      <c r="U7" s="78">
        <v>43</v>
      </c>
      <c r="W7" s="79"/>
    </row>
    <row r="8" spans="1:23" s="13" customFormat="1" ht="18.2" customHeight="1" x14ac:dyDescent="0.25">
      <c r="A8" s="807"/>
      <c r="B8" s="803"/>
      <c r="C8" s="76" t="s">
        <v>138</v>
      </c>
      <c r="D8" s="77">
        <v>14554</v>
      </c>
      <c r="E8" s="78">
        <v>1311</v>
      </c>
      <c r="F8" s="78">
        <v>1234</v>
      </c>
      <c r="G8" s="78">
        <v>1426</v>
      </c>
      <c r="H8" s="78">
        <v>1679</v>
      </c>
      <c r="I8" s="78">
        <v>1556</v>
      </c>
      <c r="J8" s="78">
        <v>1265</v>
      </c>
      <c r="K8" s="78">
        <v>1172</v>
      </c>
      <c r="L8" s="78">
        <v>1120</v>
      </c>
      <c r="M8" s="78">
        <v>966</v>
      </c>
      <c r="N8" s="78">
        <v>834</v>
      </c>
      <c r="O8" s="78">
        <v>667</v>
      </c>
      <c r="P8" s="78">
        <v>591</v>
      </c>
      <c r="Q8" s="78">
        <v>365</v>
      </c>
      <c r="R8" s="78">
        <v>166</v>
      </c>
      <c r="S8" s="78">
        <v>79</v>
      </c>
      <c r="T8" s="78">
        <v>74</v>
      </c>
      <c r="U8" s="78">
        <v>49</v>
      </c>
      <c r="W8" s="79"/>
    </row>
    <row r="9" spans="1:23" s="13" customFormat="1" ht="18.2" customHeight="1" x14ac:dyDescent="0.25">
      <c r="A9" s="807"/>
      <c r="B9" s="803" t="s">
        <v>28</v>
      </c>
      <c r="C9" s="76" t="s">
        <v>136</v>
      </c>
      <c r="D9" s="77">
        <v>36414</v>
      </c>
      <c r="E9" s="78">
        <v>2672</v>
      </c>
      <c r="F9" s="78">
        <v>2532</v>
      </c>
      <c r="G9" s="78">
        <v>2804</v>
      </c>
      <c r="H9" s="78">
        <v>3372</v>
      </c>
      <c r="I9" s="78">
        <v>3502</v>
      </c>
      <c r="J9" s="78">
        <v>2985</v>
      </c>
      <c r="K9" s="78">
        <v>3074</v>
      </c>
      <c r="L9" s="78">
        <v>3098</v>
      </c>
      <c r="M9" s="78">
        <v>2719</v>
      </c>
      <c r="N9" s="78">
        <v>2544</v>
      </c>
      <c r="O9" s="78">
        <v>2344</v>
      </c>
      <c r="P9" s="78">
        <v>1873</v>
      </c>
      <c r="Q9" s="78">
        <v>1419</v>
      </c>
      <c r="R9" s="78">
        <v>779</v>
      </c>
      <c r="S9" s="78">
        <v>316</v>
      </c>
      <c r="T9" s="78">
        <v>213</v>
      </c>
      <c r="U9" s="78">
        <v>168</v>
      </c>
      <c r="V9" s="80"/>
      <c r="W9" s="79"/>
    </row>
    <row r="10" spans="1:23" s="13" customFormat="1" ht="18.2" customHeight="1" x14ac:dyDescent="0.25">
      <c r="A10" s="807"/>
      <c r="B10" s="803"/>
      <c r="C10" s="76" t="s">
        <v>137</v>
      </c>
      <c r="D10" s="77">
        <v>19625</v>
      </c>
      <c r="E10" s="78">
        <v>1374</v>
      </c>
      <c r="F10" s="78">
        <v>1319</v>
      </c>
      <c r="G10" s="78">
        <v>1455</v>
      </c>
      <c r="H10" s="78">
        <v>1776</v>
      </c>
      <c r="I10" s="78">
        <v>1910</v>
      </c>
      <c r="J10" s="78">
        <v>1661</v>
      </c>
      <c r="K10" s="78">
        <v>1736</v>
      </c>
      <c r="L10" s="78">
        <v>1693</v>
      </c>
      <c r="M10" s="78">
        <v>1462</v>
      </c>
      <c r="N10" s="78">
        <v>1401</v>
      </c>
      <c r="O10" s="78">
        <v>1387</v>
      </c>
      <c r="P10" s="78">
        <v>1077</v>
      </c>
      <c r="Q10" s="78">
        <v>718</v>
      </c>
      <c r="R10" s="78">
        <v>377</v>
      </c>
      <c r="S10" s="78">
        <v>140</v>
      </c>
      <c r="T10" s="78">
        <v>78</v>
      </c>
      <c r="U10" s="78">
        <v>61</v>
      </c>
      <c r="W10" s="79"/>
    </row>
    <row r="11" spans="1:23" s="13" customFormat="1" ht="18.2" customHeight="1" x14ac:dyDescent="0.25">
      <c r="A11" s="807"/>
      <c r="B11" s="803"/>
      <c r="C11" s="76" t="s">
        <v>138</v>
      </c>
      <c r="D11" s="77">
        <v>16789</v>
      </c>
      <c r="E11" s="78">
        <v>1298</v>
      </c>
      <c r="F11" s="78">
        <v>1213</v>
      </c>
      <c r="G11" s="78">
        <v>1349</v>
      </c>
      <c r="H11" s="78">
        <v>1596</v>
      </c>
      <c r="I11" s="78">
        <v>1592</v>
      </c>
      <c r="J11" s="78">
        <v>1324</v>
      </c>
      <c r="K11" s="78">
        <v>1338</v>
      </c>
      <c r="L11" s="78">
        <v>1405</v>
      </c>
      <c r="M11" s="78">
        <v>1257</v>
      </c>
      <c r="N11" s="78">
        <v>1143</v>
      </c>
      <c r="O11" s="78">
        <v>957</v>
      </c>
      <c r="P11" s="78">
        <v>796</v>
      </c>
      <c r="Q11" s="78">
        <v>701</v>
      </c>
      <c r="R11" s="78">
        <v>402</v>
      </c>
      <c r="S11" s="78">
        <v>176</v>
      </c>
      <c r="T11" s="78">
        <v>135</v>
      </c>
      <c r="U11" s="78">
        <v>107</v>
      </c>
      <c r="W11" s="79"/>
    </row>
    <row r="12" spans="1:23" s="13" customFormat="1" ht="18.2" customHeight="1" x14ac:dyDescent="0.25">
      <c r="A12" s="810" t="s">
        <v>147</v>
      </c>
      <c r="B12" s="803" t="s">
        <v>27</v>
      </c>
      <c r="C12" s="76" t="s">
        <v>136</v>
      </c>
      <c r="D12" s="77">
        <v>34503</v>
      </c>
      <c r="E12" s="78">
        <v>2962</v>
      </c>
      <c r="F12" s="78">
        <v>2755</v>
      </c>
      <c r="G12" s="78">
        <v>2957</v>
      </c>
      <c r="H12" s="78">
        <v>3375</v>
      </c>
      <c r="I12" s="78">
        <v>3674</v>
      </c>
      <c r="J12" s="78">
        <v>3163</v>
      </c>
      <c r="K12" s="78">
        <v>2815</v>
      </c>
      <c r="L12" s="78">
        <v>2809</v>
      </c>
      <c r="M12" s="78">
        <v>2337</v>
      </c>
      <c r="N12" s="78">
        <v>2010</v>
      </c>
      <c r="O12" s="78">
        <v>1843</v>
      </c>
      <c r="P12" s="78">
        <v>1653</v>
      </c>
      <c r="Q12" s="78">
        <v>1129</v>
      </c>
      <c r="R12" s="78">
        <v>565</v>
      </c>
      <c r="S12" s="78">
        <v>217</v>
      </c>
      <c r="T12" s="78">
        <v>141</v>
      </c>
      <c r="U12" s="78">
        <v>98</v>
      </c>
      <c r="W12" s="79"/>
    </row>
    <row r="13" spans="1:23" s="13" customFormat="1" ht="18.2" customHeight="1" x14ac:dyDescent="0.25">
      <c r="A13" s="807"/>
      <c r="B13" s="803"/>
      <c r="C13" s="76" t="s">
        <v>137</v>
      </c>
      <c r="D13" s="77">
        <v>19466</v>
      </c>
      <c r="E13" s="78">
        <v>1517</v>
      </c>
      <c r="F13" s="78">
        <v>1507</v>
      </c>
      <c r="G13" s="78">
        <v>1546</v>
      </c>
      <c r="H13" s="78">
        <v>1723</v>
      </c>
      <c r="I13" s="78">
        <v>2044</v>
      </c>
      <c r="J13" s="78">
        <v>1828</v>
      </c>
      <c r="K13" s="78">
        <v>1626</v>
      </c>
      <c r="L13" s="78">
        <v>1633</v>
      </c>
      <c r="M13" s="78">
        <v>1339</v>
      </c>
      <c r="N13" s="78">
        <v>1158</v>
      </c>
      <c r="O13" s="78">
        <v>1135</v>
      </c>
      <c r="P13" s="78">
        <v>1057</v>
      </c>
      <c r="Q13" s="78">
        <v>717</v>
      </c>
      <c r="R13" s="78">
        <v>372</v>
      </c>
      <c r="S13" s="78">
        <v>144</v>
      </c>
      <c r="T13" s="78">
        <v>69</v>
      </c>
      <c r="U13" s="78">
        <v>51</v>
      </c>
      <c r="W13" s="79"/>
    </row>
    <row r="14" spans="1:23" s="13" customFormat="1" ht="18.2" customHeight="1" x14ac:dyDescent="0.25">
      <c r="A14" s="807"/>
      <c r="B14" s="803"/>
      <c r="C14" s="76" t="s">
        <v>138</v>
      </c>
      <c r="D14" s="77">
        <v>15037</v>
      </c>
      <c r="E14" s="78">
        <v>1445</v>
      </c>
      <c r="F14" s="78">
        <v>1248</v>
      </c>
      <c r="G14" s="78">
        <v>1411</v>
      </c>
      <c r="H14" s="78">
        <v>1652</v>
      </c>
      <c r="I14" s="78">
        <v>1630</v>
      </c>
      <c r="J14" s="78">
        <v>1335</v>
      </c>
      <c r="K14" s="78">
        <v>1189</v>
      </c>
      <c r="L14" s="78">
        <v>1176</v>
      </c>
      <c r="M14" s="78">
        <v>998</v>
      </c>
      <c r="N14" s="78">
        <v>852</v>
      </c>
      <c r="O14" s="78">
        <v>708</v>
      </c>
      <c r="P14" s="78">
        <v>596</v>
      </c>
      <c r="Q14" s="78">
        <v>412</v>
      </c>
      <c r="R14" s="78">
        <v>193</v>
      </c>
      <c r="S14" s="78">
        <v>73</v>
      </c>
      <c r="T14" s="78">
        <v>72</v>
      </c>
      <c r="U14" s="78">
        <v>47</v>
      </c>
      <c r="W14" s="79"/>
    </row>
    <row r="15" spans="1:23" s="13" customFormat="1" ht="18.2" customHeight="1" x14ac:dyDescent="0.25">
      <c r="A15" s="807"/>
      <c r="B15" s="803" t="s">
        <v>28</v>
      </c>
      <c r="C15" s="76" t="s">
        <v>136</v>
      </c>
      <c r="D15" s="77">
        <v>37637</v>
      </c>
      <c r="E15" s="78">
        <v>2810</v>
      </c>
      <c r="F15" s="78">
        <v>2644</v>
      </c>
      <c r="G15" s="78">
        <v>2774</v>
      </c>
      <c r="H15" s="78">
        <v>3324</v>
      </c>
      <c r="I15" s="78">
        <v>3584</v>
      </c>
      <c r="J15" s="78">
        <v>3194</v>
      </c>
      <c r="K15" s="78">
        <v>3034</v>
      </c>
      <c r="L15" s="78">
        <v>3304</v>
      </c>
      <c r="M15" s="78">
        <v>2763</v>
      </c>
      <c r="N15" s="78">
        <v>2624</v>
      </c>
      <c r="O15" s="78">
        <v>2360</v>
      </c>
      <c r="P15" s="78">
        <v>2040</v>
      </c>
      <c r="Q15" s="78">
        <v>1475</v>
      </c>
      <c r="R15" s="78">
        <v>927</v>
      </c>
      <c r="S15" s="78">
        <v>369</v>
      </c>
      <c r="T15" s="78">
        <v>232</v>
      </c>
      <c r="U15" s="78">
        <v>179</v>
      </c>
      <c r="W15" s="79"/>
    </row>
    <row r="16" spans="1:23" s="13" customFormat="1" ht="18.2" customHeight="1" x14ac:dyDescent="0.25">
      <c r="A16" s="807"/>
      <c r="B16" s="803"/>
      <c r="C16" s="76" t="s">
        <v>137</v>
      </c>
      <c r="D16" s="77">
        <v>20292</v>
      </c>
      <c r="E16" s="78">
        <v>1432</v>
      </c>
      <c r="F16" s="78">
        <v>1373</v>
      </c>
      <c r="G16" s="78">
        <v>1429</v>
      </c>
      <c r="H16" s="78">
        <v>1772</v>
      </c>
      <c r="I16" s="78">
        <v>1917</v>
      </c>
      <c r="J16" s="78">
        <v>1776</v>
      </c>
      <c r="K16" s="78">
        <v>1695</v>
      </c>
      <c r="L16" s="78">
        <v>1852</v>
      </c>
      <c r="M16" s="78">
        <v>1498</v>
      </c>
      <c r="N16" s="78">
        <v>1429</v>
      </c>
      <c r="O16" s="78">
        <v>1380</v>
      </c>
      <c r="P16" s="78">
        <v>1169</v>
      </c>
      <c r="Q16" s="78">
        <v>789</v>
      </c>
      <c r="R16" s="78">
        <v>450</v>
      </c>
      <c r="S16" s="78">
        <v>181</v>
      </c>
      <c r="T16" s="78">
        <v>83</v>
      </c>
      <c r="U16" s="78">
        <v>67</v>
      </c>
      <c r="W16" s="79"/>
    </row>
    <row r="17" spans="1:23" s="13" customFormat="1" ht="18.2" customHeight="1" x14ac:dyDescent="0.25">
      <c r="A17" s="807"/>
      <c r="B17" s="803"/>
      <c r="C17" s="76" t="s">
        <v>138</v>
      </c>
      <c r="D17" s="77">
        <v>17345</v>
      </c>
      <c r="E17" s="78">
        <v>1378</v>
      </c>
      <c r="F17" s="78">
        <v>1271</v>
      </c>
      <c r="G17" s="78">
        <v>1345</v>
      </c>
      <c r="H17" s="78">
        <v>1552</v>
      </c>
      <c r="I17" s="78">
        <v>1667</v>
      </c>
      <c r="J17" s="78">
        <v>1418</v>
      </c>
      <c r="K17" s="78">
        <v>1339</v>
      </c>
      <c r="L17" s="78">
        <v>1452</v>
      </c>
      <c r="M17" s="78">
        <v>1265</v>
      </c>
      <c r="N17" s="78">
        <v>1195</v>
      </c>
      <c r="O17" s="78">
        <v>980</v>
      </c>
      <c r="P17" s="78">
        <v>871</v>
      </c>
      <c r="Q17" s="78">
        <v>686</v>
      </c>
      <c r="R17" s="78">
        <v>477</v>
      </c>
      <c r="S17" s="78">
        <v>188</v>
      </c>
      <c r="T17" s="78">
        <v>149</v>
      </c>
      <c r="U17" s="78">
        <v>112</v>
      </c>
      <c r="W17" s="79"/>
    </row>
    <row r="18" spans="1:23" s="13" customFormat="1" ht="18.2" customHeight="1" x14ac:dyDescent="0.25">
      <c r="A18" s="810" t="s">
        <v>148</v>
      </c>
      <c r="B18" s="803" t="s">
        <v>27</v>
      </c>
      <c r="C18" s="76" t="s">
        <v>136</v>
      </c>
      <c r="D18" s="77">
        <v>35305</v>
      </c>
      <c r="E18" s="78">
        <v>3114</v>
      </c>
      <c r="F18" s="78">
        <v>2839</v>
      </c>
      <c r="G18" s="78">
        <v>2943</v>
      </c>
      <c r="H18" s="78">
        <v>3392</v>
      </c>
      <c r="I18" s="78">
        <v>3610</v>
      </c>
      <c r="J18" s="78">
        <v>3374</v>
      </c>
      <c r="K18" s="78">
        <v>2792</v>
      </c>
      <c r="L18" s="78">
        <v>2912</v>
      </c>
      <c r="M18" s="78">
        <v>2409</v>
      </c>
      <c r="N18" s="78">
        <v>2008</v>
      </c>
      <c r="O18" s="78">
        <v>1856</v>
      </c>
      <c r="P18" s="78">
        <v>1675</v>
      </c>
      <c r="Q18" s="78">
        <v>1244</v>
      </c>
      <c r="R18" s="78">
        <v>629</v>
      </c>
      <c r="S18" s="78">
        <v>266</v>
      </c>
      <c r="T18" s="78">
        <v>140</v>
      </c>
      <c r="U18" s="78">
        <v>102</v>
      </c>
      <c r="W18" s="79"/>
    </row>
    <row r="19" spans="1:23" s="13" customFormat="1" ht="18.2" customHeight="1" x14ac:dyDescent="0.25">
      <c r="A19" s="807"/>
      <c r="B19" s="803"/>
      <c r="C19" s="76" t="s">
        <v>137</v>
      </c>
      <c r="D19" s="77">
        <v>19830</v>
      </c>
      <c r="E19" s="78">
        <v>1630</v>
      </c>
      <c r="F19" s="78">
        <v>1514</v>
      </c>
      <c r="G19" s="78">
        <v>1520</v>
      </c>
      <c r="H19" s="78">
        <v>1758</v>
      </c>
      <c r="I19" s="78">
        <v>1953</v>
      </c>
      <c r="J19" s="78">
        <v>1939</v>
      </c>
      <c r="K19" s="78">
        <v>1620</v>
      </c>
      <c r="L19" s="78">
        <v>1703</v>
      </c>
      <c r="M19" s="78">
        <v>1369</v>
      </c>
      <c r="N19" s="78">
        <v>1121</v>
      </c>
      <c r="O19" s="78">
        <v>1119</v>
      </c>
      <c r="P19" s="78">
        <v>1075</v>
      </c>
      <c r="Q19" s="78">
        <v>786</v>
      </c>
      <c r="R19" s="78">
        <v>426</v>
      </c>
      <c r="S19" s="78">
        <v>173</v>
      </c>
      <c r="T19" s="78">
        <v>72</v>
      </c>
      <c r="U19" s="78">
        <v>52</v>
      </c>
      <c r="W19" s="79"/>
    </row>
    <row r="20" spans="1:23" s="13" customFormat="1" ht="18.2" customHeight="1" x14ac:dyDescent="0.25">
      <c r="A20" s="807"/>
      <c r="B20" s="803"/>
      <c r="C20" s="76" t="s">
        <v>138</v>
      </c>
      <c r="D20" s="77">
        <v>15475</v>
      </c>
      <c r="E20" s="78">
        <v>1484</v>
      </c>
      <c r="F20" s="78">
        <v>1325</v>
      </c>
      <c r="G20" s="78">
        <v>1423</v>
      </c>
      <c r="H20" s="78">
        <v>1634</v>
      </c>
      <c r="I20" s="78">
        <v>1657</v>
      </c>
      <c r="J20" s="78">
        <v>1435</v>
      </c>
      <c r="K20" s="78">
        <v>1172</v>
      </c>
      <c r="L20" s="78">
        <v>1209</v>
      </c>
      <c r="M20" s="78">
        <v>1040</v>
      </c>
      <c r="N20" s="78">
        <v>887</v>
      </c>
      <c r="O20" s="78">
        <v>737</v>
      </c>
      <c r="P20" s="78">
        <v>600</v>
      </c>
      <c r="Q20" s="78">
        <v>458</v>
      </c>
      <c r="R20" s="78">
        <v>203</v>
      </c>
      <c r="S20" s="78">
        <v>93</v>
      </c>
      <c r="T20" s="78">
        <v>68</v>
      </c>
      <c r="U20" s="78">
        <v>50</v>
      </c>
      <c r="W20" s="79"/>
    </row>
    <row r="21" spans="1:23" s="13" customFormat="1" ht="18.2" customHeight="1" x14ac:dyDescent="0.25">
      <c r="A21" s="807"/>
      <c r="B21" s="803" t="s">
        <v>28</v>
      </c>
      <c r="C21" s="76" t="s">
        <v>136</v>
      </c>
      <c r="D21" s="77">
        <v>38569</v>
      </c>
      <c r="E21" s="78">
        <v>3007</v>
      </c>
      <c r="F21" s="78">
        <v>2647</v>
      </c>
      <c r="G21" s="78">
        <v>2801</v>
      </c>
      <c r="H21" s="78">
        <v>3236</v>
      </c>
      <c r="I21" s="78">
        <v>3578</v>
      </c>
      <c r="J21" s="78">
        <v>3318</v>
      </c>
      <c r="K21" s="78">
        <v>3086</v>
      </c>
      <c r="L21" s="78">
        <v>3422</v>
      </c>
      <c r="M21" s="78">
        <v>2812</v>
      </c>
      <c r="N21" s="78">
        <v>2616</v>
      </c>
      <c r="O21" s="78">
        <v>2415</v>
      </c>
      <c r="P21" s="78">
        <v>2149</v>
      </c>
      <c r="Q21" s="78">
        <v>1580</v>
      </c>
      <c r="R21" s="78">
        <v>1038</v>
      </c>
      <c r="S21" s="78">
        <v>416</v>
      </c>
      <c r="T21" s="78">
        <v>241</v>
      </c>
      <c r="U21" s="78">
        <v>207</v>
      </c>
      <c r="W21" s="79"/>
    </row>
    <row r="22" spans="1:23" s="13" customFormat="1" ht="18.2" customHeight="1" x14ac:dyDescent="0.25">
      <c r="A22" s="807"/>
      <c r="B22" s="803"/>
      <c r="C22" s="76" t="s">
        <v>137</v>
      </c>
      <c r="D22" s="77">
        <v>20787</v>
      </c>
      <c r="E22" s="78">
        <v>1555</v>
      </c>
      <c r="F22" s="78">
        <v>1369</v>
      </c>
      <c r="G22" s="78">
        <v>1456</v>
      </c>
      <c r="H22" s="78">
        <v>1717</v>
      </c>
      <c r="I22" s="78">
        <v>1880</v>
      </c>
      <c r="J22" s="78">
        <v>1825</v>
      </c>
      <c r="K22" s="78">
        <v>1724</v>
      </c>
      <c r="L22" s="78">
        <v>1920</v>
      </c>
      <c r="M22" s="78">
        <v>1533</v>
      </c>
      <c r="N22" s="78">
        <v>1421</v>
      </c>
      <c r="O22" s="78">
        <v>1390</v>
      </c>
      <c r="P22" s="78">
        <v>1247</v>
      </c>
      <c r="Q22" s="78">
        <v>877</v>
      </c>
      <c r="R22" s="78">
        <v>504</v>
      </c>
      <c r="S22" s="78">
        <v>208</v>
      </c>
      <c r="T22" s="78">
        <v>91</v>
      </c>
      <c r="U22" s="78">
        <v>70</v>
      </c>
      <c r="W22" s="79"/>
    </row>
    <row r="23" spans="1:23" s="13" customFormat="1" ht="18.2" customHeight="1" x14ac:dyDescent="0.25">
      <c r="A23" s="807"/>
      <c r="B23" s="803"/>
      <c r="C23" s="76" t="s">
        <v>138</v>
      </c>
      <c r="D23" s="77">
        <v>17782</v>
      </c>
      <c r="E23" s="78">
        <v>1452</v>
      </c>
      <c r="F23" s="78">
        <v>1278</v>
      </c>
      <c r="G23" s="78">
        <v>1345</v>
      </c>
      <c r="H23" s="78">
        <v>1519</v>
      </c>
      <c r="I23" s="78">
        <v>1698</v>
      </c>
      <c r="J23" s="78">
        <v>1493</v>
      </c>
      <c r="K23" s="78">
        <v>1362</v>
      </c>
      <c r="L23" s="78">
        <v>1502</v>
      </c>
      <c r="M23" s="78">
        <v>1279</v>
      </c>
      <c r="N23" s="78">
        <v>1195</v>
      </c>
      <c r="O23" s="78">
        <v>1025</v>
      </c>
      <c r="P23" s="78">
        <v>902</v>
      </c>
      <c r="Q23" s="78">
        <v>703</v>
      </c>
      <c r="R23" s="78">
        <v>534</v>
      </c>
      <c r="S23" s="78">
        <v>208</v>
      </c>
      <c r="T23" s="78">
        <v>150</v>
      </c>
      <c r="U23" s="78">
        <v>137</v>
      </c>
      <c r="W23" s="79"/>
    </row>
    <row r="24" spans="1:23" s="13" customFormat="1" ht="18.2" customHeight="1" x14ac:dyDescent="0.25">
      <c r="A24" s="801" t="s">
        <v>323</v>
      </c>
      <c r="B24" s="803" t="s">
        <v>27</v>
      </c>
      <c r="C24" s="76" t="s">
        <v>136</v>
      </c>
      <c r="D24" s="77">
        <v>36278</v>
      </c>
      <c r="E24" s="78">
        <v>3220</v>
      </c>
      <c r="F24" s="78">
        <v>2955</v>
      </c>
      <c r="G24" s="78">
        <v>2936</v>
      </c>
      <c r="H24" s="78">
        <v>3377</v>
      </c>
      <c r="I24" s="78">
        <v>3534</v>
      </c>
      <c r="J24" s="78">
        <v>3530</v>
      </c>
      <c r="K24" s="78">
        <v>2875</v>
      </c>
      <c r="L24" s="78">
        <v>2997</v>
      </c>
      <c r="M24" s="78">
        <v>2544</v>
      </c>
      <c r="N24" s="78">
        <v>2069</v>
      </c>
      <c r="O24" s="78">
        <v>1882</v>
      </c>
      <c r="P24" s="78">
        <v>1715</v>
      </c>
      <c r="Q24" s="78">
        <v>1347</v>
      </c>
      <c r="R24" s="78">
        <v>735</v>
      </c>
      <c r="S24" s="78">
        <v>306</v>
      </c>
      <c r="T24" s="78">
        <v>148</v>
      </c>
      <c r="U24" s="78">
        <v>108</v>
      </c>
      <c r="W24" s="79"/>
    </row>
    <row r="25" spans="1:23" s="13" customFormat="1" ht="18.2" customHeight="1" x14ac:dyDescent="0.25">
      <c r="A25" s="807"/>
      <c r="B25" s="803"/>
      <c r="C25" s="76" t="s">
        <v>137</v>
      </c>
      <c r="D25" s="77">
        <v>20369</v>
      </c>
      <c r="E25" s="78">
        <v>1654</v>
      </c>
      <c r="F25" s="78">
        <v>1572</v>
      </c>
      <c r="G25" s="78">
        <v>1535</v>
      </c>
      <c r="H25" s="78">
        <v>1763</v>
      </c>
      <c r="I25" s="78">
        <v>1890</v>
      </c>
      <c r="J25" s="78">
        <v>2025</v>
      </c>
      <c r="K25" s="78">
        <v>1680</v>
      </c>
      <c r="L25" s="78">
        <v>1736</v>
      </c>
      <c r="M25" s="78">
        <v>1470</v>
      </c>
      <c r="N25" s="78">
        <v>1152</v>
      </c>
      <c r="O25" s="78">
        <v>1108</v>
      </c>
      <c r="P25" s="78">
        <v>1103</v>
      </c>
      <c r="Q25" s="78">
        <v>841</v>
      </c>
      <c r="R25" s="78">
        <v>499</v>
      </c>
      <c r="S25" s="78">
        <v>204</v>
      </c>
      <c r="T25" s="78">
        <v>84</v>
      </c>
      <c r="U25" s="78">
        <v>53</v>
      </c>
      <c r="W25" s="79"/>
    </row>
    <row r="26" spans="1:23" s="13" customFormat="1" ht="18.2" customHeight="1" x14ac:dyDescent="0.25">
      <c r="A26" s="807"/>
      <c r="B26" s="803"/>
      <c r="C26" s="76" t="s">
        <v>138</v>
      </c>
      <c r="D26" s="77">
        <v>15909</v>
      </c>
      <c r="E26" s="78">
        <v>1566</v>
      </c>
      <c r="F26" s="78">
        <v>1383</v>
      </c>
      <c r="G26" s="78">
        <v>1401</v>
      </c>
      <c r="H26" s="78">
        <v>1614</v>
      </c>
      <c r="I26" s="78">
        <v>1644</v>
      </c>
      <c r="J26" s="78">
        <v>1505</v>
      </c>
      <c r="K26" s="78">
        <v>1195</v>
      </c>
      <c r="L26" s="78">
        <v>1261</v>
      </c>
      <c r="M26" s="78">
        <v>1074</v>
      </c>
      <c r="N26" s="78">
        <v>917</v>
      </c>
      <c r="O26" s="78">
        <v>774</v>
      </c>
      <c r="P26" s="78">
        <v>612</v>
      </c>
      <c r="Q26" s="78">
        <v>506</v>
      </c>
      <c r="R26" s="78">
        <v>236</v>
      </c>
      <c r="S26" s="78">
        <v>102</v>
      </c>
      <c r="T26" s="78">
        <v>64</v>
      </c>
      <c r="U26" s="78">
        <v>55</v>
      </c>
      <c r="W26" s="79"/>
    </row>
    <row r="27" spans="1:23" s="13" customFormat="1" ht="18.2" customHeight="1" x14ac:dyDescent="0.25">
      <c r="A27" s="807"/>
      <c r="B27" s="803" t="s">
        <v>28</v>
      </c>
      <c r="C27" s="76" t="s">
        <v>136</v>
      </c>
      <c r="D27" s="77">
        <v>39594</v>
      </c>
      <c r="E27" s="78">
        <v>3072</v>
      </c>
      <c r="F27" s="78">
        <v>2770</v>
      </c>
      <c r="G27" s="78">
        <v>2736</v>
      </c>
      <c r="H27" s="78">
        <v>3170</v>
      </c>
      <c r="I27" s="78">
        <v>3581</v>
      </c>
      <c r="J27" s="78">
        <v>3549</v>
      </c>
      <c r="K27" s="78">
        <v>3084</v>
      </c>
      <c r="L27" s="78">
        <v>3452</v>
      </c>
      <c r="M27" s="78">
        <v>2996</v>
      </c>
      <c r="N27" s="78">
        <v>2680</v>
      </c>
      <c r="O27" s="78">
        <v>2432</v>
      </c>
      <c r="P27" s="78">
        <v>2248</v>
      </c>
      <c r="Q27" s="78">
        <v>1686</v>
      </c>
      <c r="R27" s="78">
        <v>1158</v>
      </c>
      <c r="S27" s="78">
        <v>509</v>
      </c>
      <c r="T27" s="78">
        <v>248</v>
      </c>
      <c r="U27" s="78">
        <v>223</v>
      </c>
      <c r="W27" s="79"/>
    </row>
    <row r="28" spans="1:23" s="13" customFormat="1" ht="18.2" customHeight="1" x14ac:dyDescent="0.25">
      <c r="A28" s="807"/>
      <c r="B28" s="803"/>
      <c r="C28" s="76" t="s">
        <v>137</v>
      </c>
      <c r="D28" s="77">
        <v>21345</v>
      </c>
      <c r="E28" s="78">
        <v>1600</v>
      </c>
      <c r="F28" s="78">
        <v>1435</v>
      </c>
      <c r="G28" s="78">
        <v>1427</v>
      </c>
      <c r="H28" s="78">
        <v>1657</v>
      </c>
      <c r="I28" s="78">
        <v>1878</v>
      </c>
      <c r="J28" s="78">
        <v>1945</v>
      </c>
      <c r="K28" s="78">
        <v>1691</v>
      </c>
      <c r="L28" s="78">
        <v>1969</v>
      </c>
      <c r="M28" s="78">
        <v>1625</v>
      </c>
      <c r="N28" s="78">
        <v>1440</v>
      </c>
      <c r="O28" s="78">
        <v>1393</v>
      </c>
      <c r="P28" s="78">
        <v>1328</v>
      </c>
      <c r="Q28" s="78">
        <v>946</v>
      </c>
      <c r="R28" s="78">
        <v>577</v>
      </c>
      <c r="S28" s="78">
        <v>251</v>
      </c>
      <c r="T28" s="78">
        <v>108</v>
      </c>
      <c r="U28" s="78">
        <v>75</v>
      </c>
      <c r="W28" s="79"/>
    </row>
    <row r="29" spans="1:23" s="13" customFormat="1" ht="18.2" customHeight="1" x14ac:dyDescent="0.25">
      <c r="A29" s="807"/>
      <c r="B29" s="803"/>
      <c r="C29" s="76" t="s">
        <v>138</v>
      </c>
      <c r="D29" s="77">
        <v>18249</v>
      </c>
      <c r="E29" s="78">
        <v>1472</v>
      </c>
      <c r="F29" s="78">
        <v>1335</v>
      </c>
      <c r="G29" s="78">
        <v>1309</v>
      </c>
      <c r="H29" s="78">
        <v>1513</v>
      </c>
      <c r="I29" s="78">
        <v>1703</v>
      </c>
      <c r="J29" s="78">
        <v>1604</v>
      </c>
      <c r="K29" s="78">
        <v>1393</v>
      </c>
      <c r="L29" s="78">
        <v>1483</v>
      </c>
      <c r="M29" s="78">
        <v>1371</v>
      </c>
      <c r="N29" s="78">
        <v>1240</v>
      </c>
      <c r="O29" s="78">
        <v>1039</v>
      </c>
      <c r="P29" s="78">
        <v>920</v>
      </c>
      <c r="Q29" s="78">
        <v>740</v>
      </c>
      <c r="R29" s="78">
        <v>581</v>
      </c>
      <c r="S29" s="78">
        <v>258</v>
      </c>
      <c r="T29" s="78">
        <v>140</v>
      </c>
      <c r="U29" s="78">
        <v>148</v>
      </c>
      <c r="W29" s="79"/>
    </row>
    <row r="30" spans="1:23" s="13" customFormat="1" ht="18.2" customHeight="1" x14ac:dyDescent="0.25">
      <c r="A30" s="801" t="s">
        <v>324</v>
      </c>
      <c r="B30" s="803" t="s">
        <v>27</v>
      </c>
      <c r="C30" s="76" t="s">
        <v>136</v>
      </c>
      <c r="D30" s="77">
        <v>37146</v>
      </c>
      <c r="E30" s="78">
        <v>3211</v>
      </c>
      <c r="F30" s="78">
        <v>3149</v>
      </c>
      <c r="G30" s="78">
        <v>2862</v>
      </c>
      <c r="H30" s="78">
        <v>3293</v>
      </c>
      <c r="I30" s="78">
        <v>3596</v>
      </c>
      <c r="J30" s="78">
        <v>3673</v>
      </c>
      <c r="K30" s="78">
        <v>2991</v>
      </c>
      <c r="L30" s="78">
        <v>2988</v>
      </c>
      <c r="M30" s="78">
        <v>2665</v>
      </c>
      <c r="N30" s="78">
        <v>2131</v>
      </c>
      <c r="O30" s="78">
        <v>1941</v>
      </c>
      <c r="P30" s="78">
        <v>1730</v>
      </c>
      <c r="Q30" s="78">
        <v>1444</v>
      </c>
      <c r="R30" s="78">
        <v>841</v>
      </c>
      <c r="S30" s="78">
        <v>364</v>
      </c>
      <c r="T30" s="78">
        <v>145</v>
      </c>
      <c r="U30" s="78">
        <v>122</v>
      </c>
      <c r="W30" s="79"/>
    </row>
    <row r="31" spans="1:23" s="13" customFormat="1" ht="18.2" customHeight="1" x14ac:dyDescent="0.25">
      <c r="A31" s="807"/>
      <c r="B31" s="803"/>
      <c r="C31" s="76" t="s">
        <v>137</v>
      </c>
      <c r="D31" s="77">
        <v>20873</v>
      </c>
      <c r="E31" s="78">
        <v>1607</v>
      </c>
      <c r="F31" s="78">
        <v>1686</v>
      </c>
      <c r="G31" s="78">
        <v>1533</v>
      </c>
      <c r="H31" s="78">
        <v>1717</v>
      </c>
      <c r="I31" s="78">
        <v>1894</v>
      </c>
      <c r="J31" s="78">
        <v>2133</v>
      </c>
      <c r="K31" s="78">
        <v>1699</v>
      </c>
      <c r="L31" s="78">
        <v>1770</v>
      </c>
      <c r="M31" s="78">
        <v>1532</v>
      </c>
      <c r="N31" s="78">
        <v>1187</v>
      </c>
      <c r="O31" s="78">
        <v>1144</v>
      </c>
      <c r="P31" s="78">
        <v>1092</v>
      </c>
      <c r="Q31" s="78">
        <v>920</v>
      </c>
      <c r="R31" s="78">
        <v>560</v>
      </c>
      <c r="S31" s="78">
        <v>251</v>
      </c>
      <c r="T31" s="78">
        <v>86</v>
      </c>
      <c r="U31" s="78">
        <v>62</v>
      </c>
      <c r="W31" s="79"/>
    </row>
    <row r="32" spans="1:23" s="13" customFormat="1" ht="18.2" customHeight="1" x14ac:dyDescent="0.25">
      <c r="A32" s="807"/>
      <c r="B32" s="803"/>
      <c r="C32" s="76" t="s">
        <v>138</v>
      </c>
      <c r="D32" s="77">
        <v>16273</v>
      </c>
      <c r="E32" s="78">
        <v>1604</v>
      </c>
      <c r="F32" s="78">
        <v>1463</v>
      </c>
      <c r="G32" s="78">
        <v>1329</v>
      </c>
      <c r="H32" s="78">
        <v>1576</v>
      </c>
      <c r="I32" s="78">
        <v>1702</v>
      </c>
      <c r="J32" s="78">
        <v>1540</v>
      </c>
      <c r="K32" s="78">
        <v>1292</v>
      </c>
      <c r="L32" s="78">
        <v>1218</v>
      </c>
      <c r="M32" s="78">
        <v>1133</v>
      </c>
      <c r="N32" s="78">
        <v>944</v>
      </c>
      <c r="O32" s="78">
        <v>797</v>
      </c>
      <c r="P32" s="78">
        <v>638</v>
      </c>
      <c r="Q32" s="78">
        <v>524</v>
      </c>
      <c r="R32" s="78">
        <v>281</v>
      </c>
      <c r="S32" s="78">
        <v>113</v>
      </c>
      <c r="T32" s="78">
        <v>59</v>
      </c>
      <c r="U32" s="78">
        <v>60</v>
      </c>
      <c r="W32" s="79"/>
    </row>
    <row r="33" spans="1:23" s="13" customFormat="1" ht="18.2" customHeight="1" x14ac:dyDescent="0.25">
      <c r="A33" s="807"/>
      <c r="B33" s="803" t="s">
        <v>28</v>
      </c>
      <c r="C33" s="76" t="s">
        <v>136</v>
      </c>
      <c r="D33" s="77">
        <v>40516</v>
      </c>
      <c r="E33" s="78">
        <v>3075</v>
      </c>
      <c r="F33" s="78">
        <v>2938</v>
      </c>
      <c r="G33" s="78">
        <v>2641</v>
      </c>
      <c r="H33" s="78">
        <v>3093</v>
      </c>
      <c r="I33" s="78">
        <v>3559</v>
      </c>
      <c r="J33" s="78">
        <v>3666</v>
      </c>
      <c r="K33" s="78">
        <v>3185</v>
      </c>
      <c r="L33" s="78">
        <v>3455</v>
      </c>
      <c r="M33" s="78">
        <v>3128</v>
      </c>
      <c r="N33" s="78">
        <v>2771</v>
      </c>
      <c r="O33" s="78">
        <v>2427</v>
      </c>
      <c r="P33" s="78">
        <v>2418</v>
      </c>
      <c r="Q33" s="78">
        <v>1755</v>
      </c>
      <c r="R33" s="78">
        <v>1327</v>
      </c>
      <c r="S33" s="78">
        <v>592</v>
      </c>
      <c r="T33" s="78">
        <v>253</v>
      </c>
      <c r="U33" s="78">
        <v>233</v>
      </c>
      <c r="W33" s="79"/>
    </row>
    <row r="34" spans="1:23" s="13" customFormat="1" ht="18.2" customHeight="1" x14ac:dyDescent="0.25">
      <c r="A34" s="807"/>
      <c r="B34" s="803"/>
      <c r="C34" s="76" t="s">
        <v>137</v>
      </c>
      <c r="D34" s="77">
        <v>21865</v>
      </c>
      <c r="E34" s="78">
        <v>1596</v>
      </c>
      <c r="F34" s="78">
        <v>1542</v>
      </c>
      <c r="G34" s="78">
        <v>1359</v>
      </c>
      <c r="H34" s="78">
        <v>1605</v>
      </c>
      <c r="I34" s="78">
        <v>1880</v>
      </c>
      <c r="J34" s="78">
        <v>2001</v>
      </c>
      <c r="K34" s="78">
        <v>1744</v>
      </c>
      <c r="L34" s="78">
        <v>1989</v>
      </c>
      <c r="M34" s="78">
        <v>1695</v>
      </c>
      <c r="N34" s="78">
        <v>1480</v>
      </c>
      <c r="O34" s="78">
        <v>1383</v>
      </c>
      <c r="P34" s="78">
        <v>1422</v>
      </c>
      <c r="Q34" s="78">
        <v>996</v>
      </c>
      <c r="R34" s="78">
        <v>678</v>
      </c>
      <c r="S34" s="78">
        <v>287</v>
      </c>
      <c r="T34" s="78">
        <v>120</v>
      </c>
      <c r="U34" s="78">
        <v>88</v>
      </c>
      <c r="W34" s="79"/>
    </row>
    <row r="35" spans="1:23" s="13" customFormat="1" ht="18.2" customHeight="1" x14ac:dyDescent="0.25">
      <c r="A35" s="807"/>
      <c r="B35" s="803"/>
      <c r="C35" s="76" t="s">
        <v>138</v>
      </c>
      <c r="D35" s="77">
        <v>18651</v>
      </c>
      <c r="E35" s="78">
        <v>1479</v>
      </c>
      <c r="F35" s="78">
        <v>1396</v>
      </c>
      <c r="G35" s="78">
        <v>1282</v>
      </c>
      <c r="H35" s="78">
        <v>1488</v>
      </c>
      <c r="I35" s="78">
        <v>1679</v>
      </c>
      <c r="J35" s="78">
        <v>1665</v>
      </c>
      <c r="K35" s="78">
        <v>1441</v>
      </c>
      <c r="L35" s="78">
        <v>1466</v>
      </c>
      <c r="M35" s="78">
        <v>1433</v>
      </c>
      <c r="N35" s="78">
        <v>1291</v>
      </c>
      <c r="O35" s="78">
        <v>1044</v>
      </c>
      <c r="P35" s="78">
        <v>996</v>
      </c>
      <c r="Q35" s="78">
        <v>759</v>
      </c>
      <c r="R35" s="78">
        <v>649</v>
      </c>
      <c r="S35" s="78">
        <v>305</v>
      </c>
      <c r="T35" s="78">
        <v>133</v>
      </c>
      <c r="U35" s="78">
        <v>145</v>
      </c>
      <c r="W35" s="79"/>
    </row>
    <row r="36" spans="1:23" s="13" customFormat="1" ht="18.2" customHeight="1" x14ac:dyDescent="0.25">
      <c r="A36" s="811" t="s">
        <v>149</v>
      </c>
      <c r="B36" s="803" t="s">
        <v>27</v>
      </c>
      <c r="C36" s="76" t="s">
        <v>136</v>
      </c>
      <c r="D36" s="77">
        <v>3790</v>
      </c>
      <c r="E36" s="81">
        <v>335</v>
      </c>
      <c r="F36" s="81">
        <v>367</v>
      </c>
      <c r="G36" s="81">
        <v>308</v>
      </c>
      <c r="H36" s="81">
        <v>378</v>
      </c>
      <c r="I36" s="81">
        <v>376</v>
      </c>
      <c r="J36" s="81">
        <v>361</v>
      </c>
      <c r="K36" s="81">
        <v>286</v>
      </c>
      <c r="L36" s="81">
        <v>349</v>
      </c>
      <c r="M36" s="81">
        <v>262</v>
      </c>
      <c r="N36" s="81">
        <v>221</v>
      </c>
      <c r="O36" s="81">
        <v>181</v>
      </c>
      <c r="P36" s="81">
        <v>146</v>
      </c>
      <c r="Q36" s="81">
        <v>108</v>
      </c>
      <c r="R36" s="81">
        <v>71</v>
      </c>
      <c r="S36" s="81">
        <v>26</v>
      </c>
      <c r="T36" s="81">
        <v>5</v>
      </c>
      <c r="U36" s="81">
        <v>10</v>
      </c>
      <c r="W36" s="79"/>
    </row>
    <row r="37" spans="1:23" s="13" customFormat="1" ht="18.2" customHeight="1" x14ac:dyDescent="0.25">
      <c r="A37" s="811"/>
      <c r="B37" s="803"/>
      <c r="C37" s="76" t="s">
        <v>137</v>
      </c>
      <c r="D37" s="77">
        <v>2575</v>
      </c>
      <c r="E37" s="78">
        <v>216</v>
      </c>
      <c r="F37" s="78">
        <v>230</v>
      </c>
      <c r="G37" s="78">
        <v>204</v>
      </c>
      <c r="H37" s="78">
        <v>225</v>
      </c>
      <c r="I37" s="78">
        <v>244</v>
      </c>
      <c r="J37" s="78">
        <v>252</v>
      </c>
      <c r="K37" s="78">
        <v>185</v>
      </c>
      <c r="L37" s="78">
        <v>246</v>
      </c>
      <c r="M37" s="78">
        <v>189</v>
      </c>
      <c r="N37" s="78">
        <v>149</v>
      </c>
      <c r="O37" s="78">
        <v>141</v>
      </c>
      <c r="P37" s="78">
        <v>114</v>
      </c>
      <c r="Q37" s="78">
        <v>88</v>
      </c>
      <c r="R37" s="78">
        <v>53</v>
      </c>
      <c r="S37" s="78">
        <v>25</v>
      </c>
      <c r="T37" s="78">
        <v>4</v>
      </c>
      <c r="U37" s="78">
        <v>10</v>
      </c>
      <c r="W37" s="79"/>
    </row>
    <row r="38" spans="1:23" s="13" customFormat="1" ht="18.2" customHeight="1" x14ac:dyDescent="0.25">
      <c r="A38" s="811"/>
      <c r="B38" s="803"/>
      <c r="C38" s="76" t="s">
        <v>138</v>
      </c>
      <c r="D38" s="77">
        <v>1215</v>
      </c>
      <c r="E38" s="78">
        <v>119</v>
      </c>
      <c r="F38" s="78">
        <v>137</v>
      </c>
      <c r="G38" s="78">
        <v>104</v>
      </c>
      <c r="H38" s="78">
        <v>153</v>
      </c>
      <c r="I38" s="78">
        <v>132</v>
      </c>
      <c r="J38" s="78">
        <v>109</v>
      </c>
      <c r="K38" s="78">
        <v>101</v>
      </c>
      <c r="L38" s="78">
        <v>103</v>
      </c>
      <c r="M38" s="78">
        <v>73</v>
      </c>
      <c r="N38" s="78">
        <v>72</v>
      </c>
      <c r="O38" s="78">
        <v>40</v>
      </c>
      <c r="P38" s="78">
        <v>32</v>
      </c>
      <c r="Q38" s="78">
        <v>20</v>
      </c>
      <c r="R38" s="78">
        <v>18</v>
      </c>
      <c r="S38" s="78">
        <v>1</v>
      </c>
      <c r="T38" s="78">
        <v>1</v>
      </c>
      <c r="U38" s="78">
        <v>0</v>
      </c>
      <c r="W38" s="79"/>
    </row>
    <row r="39" spans="1:23" s="13" customFormat="1" ht="18.2" customHeight="1" x14ac:dyDescent="0.25">
      <c r="A39" s="811"/>
      <c r="B39" s="803" t="s">
        <v>28</v>
      </c>
      <c r="C39" s="76" t="s">
        <v>136</v>
      </c>
      <c r="D39" s="77">
        <v>4532</v>
      </c>
      <c r="E39" s="78">
        <v>304</v>
      </c>
      <c r="F39" s="78">
        <v>335</v>
      </c>
      <c r="G39" s="78">
        <v>294</v>
      </c>
      <c r="H39" s="78">
        <v>343</v>
      </c>
      <c r="I39" s="78">
        <v>390</v>
      </c>
      <c r="J39" s="78">
        <v>402</v>
      </c>
      <c r="K39" s="78">
        <v>398</v>
      </c>
      <c r="L39" s="78">
        <v>423</v>
      </c>
      <c r="M39" s="78">
        <v>363</v>
      </c>
      <c r="N39" s="78">
        <v>348</v>
      </c>
      <c r="O39" s="78">
        <v>305</v>
      </c>
      <c r="P39" s="78">
        <v>275</v>
      </c>
      <c r="Q39" s="78">
        <v>167</v>
      </c>
      <c r="R39" s="78">
        <v>116</v>
      </c>
      <c r="S39" s="78">
        <v>38</v>
      </c>
      <c r="T39" s="78">
        <v>18</v>
      </c>
      <c r="U39" s="78">
        <v>13</v>
      </c>
      <c r="W39" s="79"/>
    </row>
    <row r="40" spans="1:23" s="13" customFormat="1" ht="18" customHeight="1" x14ac:dyDescent="0.25">
      <c r="A40" s="811"/>
      <c r="B40" s="803"/>
      <c r="C40" s="76" t="s">
        <v>137</v>
      </c>
      <c r="D40" s="77">
        <v>2926</v>
      </c>
      <c r="E40" s="78">
        <v>188</v>
      </c>
      <c r="F40" s="78">
        <v>205</v>
      </c>
      <c r="G40" s="78">
        <v>192</v>
      </c>
      <c r="H40" s="78">
        <v>226</v>
      </c>
      <c r="I40" s="78">
        <v>247</v>
      </c>
      <c r="J40" s="78">
        <v>251</v>
      </c>
      <c r="K40" s="78">
        <v>245</v>
      </c>
      <c r="L40" s="78">
        <v>270</v>
      </c>
      <c r="M40" s="78">
        <v>238</v>
      </c>
      <c r="N40" s="78">
        <v>221</v>
      </c>
      <c r="O40" s="78">
        <v>217</v>
      </c>
      <c r="P40" s="78">
        <v>187</v>
      </c>
      <c r="Q40" s="78">
        <v>123</v>
      </c>
      <c r="R40" s="78">
        <v>78</v>
      </c>
      <c r="S40" s="78">
        <v>24</v>
      </c>
      <c r="T40" s="78">
        <v>10</v>
      </c>
      <c r="U40" s="78">
        <v>4</v>
      </c>
      <c r="W40" s="79"/>
    </row>
    <row r="41" spans="1:23" s="85" customFormat="1" ht="18.2" customHeight="1" thickBot="1" x14ac:dyDescent="0.3">
      <c r="A41" s="812"/>
      <c r="B41" s="813"/>
      <c r="C41" s="82" t="s">
        <v>138</v>
      </c>
      <c r="D41" s="83">
        <v>1606</v>
      </c>
      <c r="E41" s="84">
        <v>116</v>
      </c>
      <c r="F41" s="84">
        <v>130</v>
      </c>
      <c r="G41" s="84">
        <v>102</v>
      </c>
      <c r="H41" s="84">
        <v>117</v>
      </c>
      <c r="I41" s="84">
        <v>143</v>
      </c>
      <c r="J41" s="84">
        <v>151</v>
      </c>
      <c r="K41" s="84">
        <v>153</v>
      </c>
      <c r="L41" s="84">
        <v>153</v>
      </c>
      <c r="M41" s="84">
        <v>125</v>
      </c>
      <c r="N41" s="84">
        <v>127</v>
      </c>
      <c r="O41" s="84">
        <v>88</v>
      </c>
      <c r="P41" s="84">
        <v>88</v>
      </c>
      <c r="Q41" s="84">
        <v>44</v>
      </c>
      <c r="R41" s="84">
        <v>38</v>
      </c>
      <c r="S41" s="84">
        <v>14</v>
      </c>
      <c r="T41" s="84">
        <v>8</v>
      </c>
      <c r="U41" s="84">
        <v>9</v>
      </c>
      <c r="W41" s="86"/>
    </row>
    <row r="42" spans="1:23" s="13" customFormat="1" ht="21.95" customHeight="1" x14ac:dyDescent="0.25">
      <c r="A42" s="10"/>
      <c r="B42" s="10"/>
      <c r="C42" s="10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3" s="13" customFormat="1" ht="21.95" customHeight="1" x14ac:dyDescent="0.25">
      <c r="A43" s="10"/>
      <c r="B43" s="1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3" s="13" customFormat="1" ht="21.95" customHeight="1" x14ac:dyDescent="0.25">
      <c r="A44" s="10"/>
      <c r="B44" s="1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3" s="13" customFormat="1" ht="21.95" customHeight="1" x14ac:dyDescent="0.25">
      <c r="A45" s="10"/>
      <c r="B45" s="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3" s="13" customFormat="1" ht="21.95" customHeight="1" x14ac:dyDescent="0.25">
      <c r="A46" s="10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3" s="13" customFormat="1" ht="21.95" customHeight="1" x14ac:dyDescent="0.25">
      <c r="A47" s="10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3" s="13" customFormat="1" ht="21.95" customHeight="1" x14ac:dyDescent="0.25">
      <c r="A48" s="10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1" s="13" customFormat="1" ht="21.95" customHeight="1" x14ac:dyDescent="0.25">
      <c r="A49" s="10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1" s="13" customFormat="1" ht="21.95" customHeight="1" x14ac:dyDescent="0.25">
      <c r="A50" s="10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1" s="13" customFormat="1" ht="21.95" customHeight="1" x14ac:dyDescent="0.25">
      <c r="A51" s="10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1" s="13" customFormat="1" ht="21.95" customHeight="1" x14ac:dyDescent="0.25">
      <c r="A52" s="10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1" s="13" customFormat="1" ht="21.95" customHeight="1" x14ac:dyDescent="0.25">
      <c r="A53" s="10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1" s="13" customFormat="1" ht="21.95" customHeight="1" x14ac:dyDescent="0.25">
      <c r="A54" s="10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1" s="13" customFormat="1" ht="21.95" customHeight="1" x14ac:dyDescent="0.25">
      <c r="A55" s="10"/>
      <c r="B55" s="1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1" s="13" customFormat="1" ht="21.95" customHeight="1" x14ac:dyDescent="0.25">
      <c r="A56" s="10"/>
      <c r="B56" s="1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1" s="13" customFormat="1" ht="21.95" customHeight="1" x14ac:dyDescent="0.25">
      <c r="A57" s="10"/>
      <c r="B57" s="1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1" s="13" customFormat="1" ht="21.95" customHeight="1" x14ac:dyDescent="0.25">
      <c r="A58" s="10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1" ht="21.95" customHeight="1" x14ac:dyDescent="0.25">
      <c r="C59" s="1"/>
      <c r="J59" s="72"/>
      <c r="U59" s="2"/>
    </row>
    <row r="60" spans="1:21" ht="21.95" customHeight="1" x14ac:dyDescent="0.25">
      <c r="C60" s="1"/>
      <c r="J60" s="72"/>
      <c r="U60" s="2"/>
    </row>
    <row r="61" spans="1:21" ht="21.95" customHeight="1" x14ac:dyDescent="0.25">
      <c r="C61" s="1"/>
      <c r="J61" s="72"/>
      <c r="U61" s="2"/>
    </row>
    <row r="62" spans="1:21" ht="21.95" customHeight="1" x14ac:dyDescent="0.25">
      <c r="C62" s="1"/>
      <c r="J62" s="72"/>
      <c r="U62" s="2"/>
    </row>
    <row r="63" spans="1:21" ht="21.95" customHeight="1" x14ac:dyDescent="0.25">
      <c r="C63" s="1"/>
      <c r="J63" s="72"/>
      <c r="U63" s="2"/>
    </row>
    <row r="64" spans="1:21" ht="21.95" customHeight="1" x14ac:dyDescent="0.25">
      <c r="C64" s="1"/>
      <c r="J64" s="72"/>
      <c r="U64" s="2"/>
    </row>
    <row r="65" spans="3:21" ht="21.95" customHeight="1" x14ac:dyDescent="0.25">
      <c r="C65" s="1"/>
      <c r="J65" s="72"/>
      <c r="U65" s="2"/>
    </row>
    <row r="66" spans="3:21" ht="21.95" customHeight="1" x14ac:dyDescent="0.25">
      <c r="C66" s="1"/>
      <c r="J66" s="72"/>
      <c r="U66" s="2"/>
    </row>
    <row r="67" spans="3:21" ht="21.95" customHeight="1" x14ac:dyDescent="0.25">
      <c r="C67" s="1"/>
      <c r="J67" s="72"/>
      <c r="U67" s="2"/>
    </row>
    <row r="68" spans="3:21" ht="21.95" customHeight="1" x14ac:dyDescent="0.25">
      <c r="C68" s="1"/>
      <c r="J68" s="72"/>
      <c r="U68" s="2"/>
    </row>
    <row r="69" spans="3:21" ht="21.95" customHeight="1" x14ac:dyDescent="0.25">
      <c r="C69" s="1"/>
      <c r="J69" s="72"/>
      <c r="U69" s="2"/>
    </row>
    <row r="70" spans="3:21" ht="21.95" customHeight="1" x14ac:dyDescent="0.25">
      <c r="C70" s="1"/>
      <c r="J70" s="72"/>
      <c r="U70" s="2"/>
    </row>
    <row r="71" spans="3:21" ht="21.95" customHeight="1" x14ac:dyDescent="0.25">
      <c r="C71" s="1"/>
      <c r="J71" s="72"/>
      <c r="U71" s="2"/>
    </row>
    <row r="72" spans="3:21" ht="21.95" customHeight="1" x14ac:dyDescent="0.25">
      <c r="C72" s="1"/>
      <c r="J72" s="72"/>
      <c r="U72" s="2"/>
    </row>
    <row r="73" spans="3:21" ht="21.95" customHeight="1" x14ac:dyDescent="0.25">
      <c r="C73" s="1"/>
      <c r="J73" s="72"/>
      <c r="U73" s="2"/>
    </row>
    <row r="74" spans="3:21" ht="21.95" customHeight="1" x14ac:dyDescent="0.25">
      <c r="C74" s="1"/>
      <c r="J74" s="72"/>
      <c r="U74" s="2"/>
    </row>
    <row r="75" spans="3:21" ht="21.95" customHeight="1" x14ac:dyDescent="0.25">
      <c r="C75" s="1"/>
      <c r="J75" s="72"/>
      <c r="U75" s="2"/>
    </row>
    <row r="76" spans="3:21" ht="21.95" customHeight="1" x14ac:dyDescent="0.25">
      <c r="C76" s="1"/>
      <c r="J76" s="72"/>
      <c r="U76" s="2"/>
    </row>
    <row r="77" spans="3:21" ht="21.95" customHeight="1" x14ac:dyDescent="0.25">
      <c r="C77" s="1"/>
      <c r="J77" s="72"/>
      <c r="U77" s="2"/>
    </row>
    <row r="78" spans="3:21" ht="21.95" customHeight="1" x14ac:dyDescent="0.25">
      <c r="C78" s="1"/>
      <c r="J78" s="72"/>
      <c r="U78" s="2"/>
    </row>
    <row r="79" spans="3:21" ht="21.95" customHeight="1" x14ac:dyDescent="0.25">
      <c r="C79" s="1"/>
      <c r="J79" s="72"/>
      <c r="U79" s="2"/>
    </row>
    <row r="80" spans="3:21" ht="21.95" customHeight="1" x14ac:dyDescent="0.25">
      <c r="C80" s="1"/>
      <c r="J80" s="72"/>
      <c r="U80" s="2"/>
    </row>
    <row r="81" spans="3:21" ht="21.95" customHeight="1" x14ac:dyDescent="0.25">
      <c r="C81" s="1"/>
      <c r="J81" s="72"/>
      <c r="U81" s="2"/>
    </row>
  </sheetData>
  <sheetProtection selectLockedCells="1" selectUnlockedCells="1"/>
  <mergeCells count="20">
    <mergeCell ref="A36:A41"/>
    <mergeCell ref="B36:B38"/>
    <mergeCell ref="B39:B41"/>
    <mergeCell ref="A12:A17"/>
    <mergeCell ref="B12:B14"/>
    <mergeCell ref="B15:B17"/>
    <mergeCell ref="A18:A23"/>
    <mergeCell ref="B18:B20"/>
    <mergeCell ref="B21:B23"/>
    <mergeCell ref="A24:A29"/>
    <mergeCell ref="B24:B26"/>
    <mergeCell ref="B27:B29"/>
    <mergeCell ref="A30:A35"/>
    <mergeCell ref="B30:B32"/>
    <mergeCell ref="B33:B35"/>
    <mergeCell ref="A6:A11"/>
    <mergeCell ref="B6:B8"/>
    <mergeCell ref="B9:B11"/>
    <mergeCell ref="A2:I2"/>
    <mergeCell ref="J2:U2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F423-FB7D-44B6-852E-645D1D09C654}">
  <dimension ref="A1:W81"/>
  <sheetViews>
    <sheetView showGridLines="0" view="pageBreakPreview" zoomScaleNormal="120" zoomScaleSheetLayoutView="100" workbookViewId="0">
      <pane xSplit="3" ySplit="5" topLeftCell="D24" activePane="bottomRight" state="frozen"/>
      <selection activeCell="M29" sqref="M29"/>
      <selection pane="topRight" activeCell="M29" sqref="M29"/>
      <selection pane="bottomLeft" activeCell="M29" sqref="M29"/>
      <selection pane="bottomRight" activeCell="D6" sqref="D6"/>
    </sheetView>
  </sheetViews>
  <sheetFormatPr defaultColWidth="10.625" defaultRowHeight="21.95" customHeight="1" x14ac:dyDescent="0.25"/>
  <cols>
    <col min="1" max="1" width="14.125" style="3" customWidth="1"/>
    <col min="2" max="2" width="5.625" style="3" customWidth="1"/>
    <col min="3" max="3" width="17.625" style="3" customWidth="1"/>
    <col min="4" max="8" width="8.625" style="1" customWidth="1"/>
    <col min="9" max="9" width="9.5" style="1" customWidth="1"/>
    <col min="10" max="10" width="7.375" style="1" customWidth="1"/>
    <col min="11" max="20" width="7.375" style="72" customWidth="1"/>
    <col min="21" max="21" width="8.75" style="72" customWidth="1"/>
    <col min="22" max="24" width="10.625" style="2" customWidth="1"/>
    <col min="25" max="16384" width="10.625" style="2"/>
  </cols>
  <sheetData>
    <row r="1" spans="1:23" s="10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0</v>
      </c>
    </row>
    <row r="2" spans="1:23" s="19" customFormat="1" ht="24.95" customHeight="1" x14ac:dyDescent="0.25">
      <c r="A2" s="700" t="s">
        <v>150</v>
      </c>
      <c r="B2" s="700"/>
      <c r="C2" s="700"/>
      <c r="D2" s="700"/>
      <c r="E2" s="700"/>
      <c r="F2" s="700"/>
      <c r="G2" s="700"/>
      <c r="H2" s="700"/>
      <c r="I2" s="700"/>
      <c r="J2" s="700" t="s">
        <v>151</v>
      </c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</row>
    <row r="3" spans="1:23" s="13" customFormat="1" ht="15.95" customHeight="1" thickBot="1" x14ac:dyDescent="0.3">
      <c r="A3" s="49"/>
      <c r="B3" s="49"/>
      <c r="C3" s="49"/>
      <c r="D3" s="59"/>
      <c r="E3" s="59"/>
      <c r="F3" s="59"/>
      <c r="G3" s="59"/>
      <c r="H3" s="59"/>
      <c r="I3" s="60" t="s">
        <v>42</v>
      </c>
      <c r="J3" s="59"/>
      <c r="K3" s="18"/>
      <c r="L3" s="18"/>
      <c r="M3" s="59"/>
      <c r="N3" s="59"/>
      <c r="O3" s="59"/>
      <c r="P3" s="59"/>
      <c r="Q3" s="59"/>
      <c r="R3" s="59"/>
      <c r="S3" s="59"/>
      <c r="T3" s="59"/>
      <c r="U3" s="60" t="s">
        <v>2</v>
      </c>
    </row>
    <row r="4" spans="1:23" s="13" customFormat="1" ht="27.95" customHeight="1" x14ac:dyDescent="0.25">
      <c r="A4" s="57" t="s">
        <v>75</v>
      </c>
      <c r="B4" s="14" t="s">
        <v>45</v>
      </c>
      <c r="C4" s="74" t="s">
        <v>126</v>
      </c>
      <c r="D4" s="26" t="s">
        <v>46</v>
      </c>
      <c r="E4" s="26" t="s">
        <v>47</v>
      </c>
      <c r="F4" s="26" t="s">
        <v>48</v>
      </c>
      <c r="G4" s="26" t="s">
        <v>49</v>
      </c>
      <c r="H4" s="26" t="s">
        <v>50</v>
      </c>
      <c r="I4" s="26" t="s">
        <v>51</v>
      </c>
      <c r="J4" s="26" t="s">
        <v>143</v>
      </c>
      <c r="K4" s="27" t="s">
        <v>52</v>
      </c>
      <c r="L4" s="26" t="s">
        <v>53</v>
      </c>
      <c r="M4" s="26" t="s">
        <v>54</v>
      </c>
      <c r="N4" s="26" t="s">
        <v>55</v>
      </c>
      <c r="O4" s="26" t="s">
        <v>56</v>
      </c>
      <c r="P4" s="26" t="s">
        <v>57</v>
      </c>
      <c r="Q4" s="26" t="s">
        <v>58</v>
      </c>
      <c r="R4" s="26" t="s">
        <v>59</v>
      </c>
      <c r="S4" s="26" t="s">
        <v>60</v>
      </c>
      <c r="T4" s="26" t="s">
        <v>61</v>
      </c>
      <c r="U4" s="64" t="s">
        <v>127</v>
      </c>
    </row>
    <row r="5" spans="1:23" s="13" customFormat="1" ht="32.1" customHeight="1" thickBot="1" x14ac:dyDescent="0.3">
      <c r="A5" s="87" t="s">
        <v>110</v>
      </c>
      <c r="B5" s="88" t="s">
        <v>129</v>
      </c>
      <c r="C5" s="88" t="s">
        <v>130</v>
      </c>
      <c r="D5" s="89" t="s">
        <v>144</v>
      </c>
      <c r="E5" s="89" t="s">
        <v>132</v>
      </c>
      <c r="F5" s="90" t="s">
        <v>6</v>
      </c>
      <c r="G5" s="90" t="s">
        <v>133</v>
      </c>
      <c r="H5" s="90" t="s">
        <v>7</v>
      </c>
      <c r="I5" s="90" t="s">
        <v>8</v>
      </c>
      <c r="J5" s="90" t="s">
        <v>9</v>
      </c>
      <c r="K5" s="91" t="s">
        <v>10</v>
      </c>
      <c r="L5" s="90" t="s">
        <v>145</v>
      </c>
      <c r="M5" s="90" t="s">
        <v>12</v>
      </c>
      <c r="N5" s="90" t="s">
        <v>13</v>
      </c>
      <c r="O5" s="90" t="s">
        <v>134</v>
      </c>
      <c r="P5" s="90" t="s">
        <v>14</v>
      </c>
      <c r="Q5" s="90" t="s">
        <v>15</v>
      </c>
      <c r="R5" s="90" t="s">
        <v>16</v>
      </c>
      <c r="S5" s="90" t="s">
        <v>17</v>
      </c>
      <c r="T5" s="90" t="s">
        <v>18</v>
      </c>
      <c r="U5" s="92" t="s">
        <v>135</v>
      </c>
    </row>
    <row r="6" spans="1:23" s="13" customFormat="1" ht="18.2" customHeight="1" x14ac:dyDescent="0.25">
      <c r="A6" s="811" t="s">
        <v>152</v>
      </c>
      <c r="B6" s="803" t="s">
        <v>27</v>
      </c>
      <c r="C6" s="76" t="s">
        <v>136</v>
      </c>
      <c r="D6" s="77">
        <v>4368</v>
      </c>
      <c r="E6" s="78">
        <v>392</v>
      </c>
      <c r="F6" s="78">
        <v>428</v>
      </c>
      <c r="G6" s="78">
        <v>333</v>
      </c>
      <c r="H6" s="78">
        <v>400</v>
      </c>
      <c r="I6" s="78">
        <v>447</v>
      </c>
      <c r="J6" s="78">
        <v>435</v>
      </c>
      <c r="K6" s="78">
        <v>402</v>
      </c>
      <c r="L6" s="78">
        <v>348</v>
      </c>
      <c r="M6" s="78">
        <v>306</v>
      </c>
      <c r="N6" s="78">
        <v>233</v>
      </c>
      <c r="O6" s="78">
        <v>212</v>
      </c>
      <c r="P6" s="78">
        <v>175</v>
      </c>
      <c r="Q6" s="78">
        <v>129</v>
      </c>
      <c r="R6" s="78">
        <v>76</v>
      </c>
      <c r="S6" s="78">
        <v>37</v>
      </c>
      <c r="T6" s="78">
        <v>13</v>
      </c>
      <c r="U6" s="78">
        <v>2</v>
      </c>
      <c r="W6" s="79"/>
    </row>
    <row r="7" spans="1:23" s="13" customFormat="1" ht="18.2" customHeight="1" x14ac:dyDescent="0.25">
      <c r="A7" s="811"/>
      <c r="B7" s="803"/>
      <c r="C7" s="76" t="s">
        <v>137</v>
      </c>
      <c r="D7" s="77">
        <v>2629</v>
      </c>
      <c r="E7" s="78">
        <v>210</v>
      </c>
      <c r="F7" s="78">
        <v>248</v>
      </c>
      <c r="G7" s="78">
        <v>181</v>
      </c>
      <c r="H7" s="78">
        <v>200</v>
      </c>
      <c r="I7" s="78">
        <v>249</v>
      </c>
      <c r="J7" s="78">
        <v>260</v>
      </c>
      <c r="K7" s="78">
        <v>251</v>
      </c>
      <c r="L7" s="78">
        <v>219</v>
      </c>
      <c r="M7" s="78">
        <v>190</v>
      </c>
      <c r="N7" s="78">
        <v>154</v>
      </c>
      <c r="O7" s="78">
        <v>136</v>
      </c>
      <c r="P7" s="78">
        <v>123</v>
      </c>
      <c r="Q7" s="78">
        <v>103</v>
      </c>
      <c r="R7" s="78">
        <v>61</v>
      </c>
      <c r="S7" s="78">
        <v>31</v>
      </c>
      <c r="T7" s="78">
        <v>11</v>
      </c>
      <c r="U7" s="78">
        <v>2</v>
      </c>
      <c r="W7" s="79"/>
    </row>
    <row r="8" spans="1:23" s="13" customFormat="1" ht="18.2" customHeight="1" x14ac:dyDescent="0.25">
      <c r="A8" s="811"/>
      <c r="B8" s="803"/>
      <c r="C8" s="76" t="s">
        <v>138</v>
      </c>
      <c r="D8" s="77">
        <v>1739</v>
      </c>
      <c r="E8" s="78">
        <v>182</v>
      </c>
      <c r="F8" s="78">
        <v>180</v>
      </c>
      <c r="G8" s="78">
        <v>152</v>
      </c>
      <c r="H8" s="78">
        <v>200</v>
      </c>
      <c r="I8" s="78">
        <v>198</v>
      </c>
      <c r="J8" s="78">
        <v>175</v>
      </c>
      <c r="K8" s="78">
        <v>151</v>
      </c>
      <c r="L8" s="78">
        <v>129</v>
      </c>
      <c r="M8" s="78">
        <v>116</v>
      </c>
      <c r="N8" s="78">
        <v>79</v>
      </c>
      <c r="O8" s="78">
        <v>76</v>
      </c>
      <c r="P8" s="78">
        <v>52</v>
      </c>
      <c r="Q8" s="78">
        <v>26</v>
      </c>
      <c r="R8" s="78">
        <v>15</v>
      </c>
      <c r="S8" s="78">
        <v>6</v>
      </c>
      <c r="T8" s="78">
        <v>2</v>
      </c>
      <c r="U8" s="78">
        <v>0</v>
      </c>
      <c r="W8" s="79"/>
    </row>
    <row r="9" spans="1:23" s="13" customFormat="1" ht="18.2" customHeight="1" x14ac:dyDescent="0.25">
      <c r="A9" s="811"/>
      <c r="B9" s="803" t="s">
        <v>28</v>
      </c>
      <c r="C9" s="76" t="s">
        <v>136</v>
      </c>
      <c r="D9" s="77">
        <v>5293</v>
      </c>
      <c r="E9" s="78">
        <v>397</v>
      </c>
      <c r="F9" s="78">
        <v>367</v>
      </c>
      <c r="G9" s="78">
        <v>306</v>
      </c>
      <c r="H9" s="78">
        <v>377</v>
      </c>
      <c r="I9" s="78">
        <v>449</v>
      </c>
      <c r="J9" s="78">
        <v>502</v>
      </c>
      <c r="K9" s="78">
        <v>454</v>
      </c>
      <c r="L9" s="78">
        <v>485</v>
      </c>
      <c r="M9" s="78">
        <v>394</v>
      </c>
      <c r="N9" s="78">
        <v>366</v>
      </c>
      <c r="O9" s="78">
        <v>303</v>
      </c>
      <c r="P9" s="78">
        <v>316</v>
      </c>
      <c r="Q9" s="78">
        <v>229</v>
      </c>
      <c r="R9" s="78">
        <v>195</v>
      </c>
      <c r="S9" s="78">
        <v>94</v>
      </c>
      <c r="T9" s="78">
        <v>36</v>
      </c>
      <c r="U9" s="78">
        <v>23</v>
      </c>
      <c r="W9" s="79"/>
    </row>
    <row r="10" spans="1:23" s="13" customFormat="1" ht="18.2" customHeight="1" x14ac:dyDescent="0.25">
      <c r="A10" s="811"/>
      <c r="B10" s="803"/>
      <c r="C10" s="76" t="s">
        <v>137</v>
      </c>
      <c r="D10" s="77">
        <v>3001</v>
      </c>
      <c r="E10" s="78">
        <v>226</v>
      </c>
      <c r="F10" s="78">
        <v>206</v>
      </c>
      <c r="G10" s="78">
        <v>165</v>
      </c>
      <c r="H10" s="78">
        <v>208</v>
      </c>
      <c r="I10" s="78">
        <v>243</v>
      </c>
      <c r="J10" s="78">
        <v>297</v>
      </c>
      <c r="K10" s="78">
        <v>257</v>
      </c>
      <c r="L10" s="78">
        <v>295</v>
      </c>
      <c r="M10" s="78">
        <v>216</v>
      </c>
      <c r="N10" s="78">
        <v>205</v>
      </c>
      <c r="O10" s="78">
        <v>173</v>
      </c>
      <c r="P10" s="78">
        <v>200</v>
      </c>
      <c r="Q10" s="78">
        <v>140</v>
      </c>
      <c r="R10" s="78">
        <v>95</v>
      </c>
      <c r="S10" s="78">
        <v>42</v>
      </c>
      <c r="T10" s="78">
        <v>20</v>
      </c>
      <c r="U10" s="78">
        <v>13</v>
      </c>
      <c r="W10" s="79"/>
    </row>
    <row r="11" spans="1:23" s="13" customFormat="1" ht="18.2" customHeight="1" x14ac:dyDescent="0.25">
      <c r="A11" s="811"/>
      <c r="B11" s="803"/>
      <c r="C11" s="76" t="s">
        <v>138</v>
      </c>
      <c r="D11" s="77">
        <v>2292</v>
      </c>
      <c r="E11" s="78">
        <v>171</v>
      </c>
      <c r="F11" s="78">
        <v>161</v>
      </c>
      <c r="G11" s="78">
        <v>141</v>
      </c>
      <c r="H11" s="78">
        <v>169</v>
      </c>
      <c r="I11" s="78">
        <v>206</v>
      </c>
      <c r="J11" s="78">
        <v>205</v>
      </c>
      <c r="K11" s="78">
        <v>197</v>
      </c>
      <c r="L11" s="78">
        <v>190</v>
      </c>
      <c r="M11" s="78">
        <v>178</v>
      </c>
      <c r="N11" s="78">
        <v>161</v>
      </c>
      <c r="O11" s="78">
        <v>130</v>
      </c>
      <c r="P11" s="78">
        <v>116</v>
      </c>
      <c r="Q11" s="78">
        <v>89</v>
      </c>
      <c r="R11" s="78">
        <v>100</v>
      </c>
      <c r="S11" s="78">
        <v>52</v>
      </c>
      <c r="T11" s="78">
        <v>16</v>
      </c>
      <c r="U11" s="78">
        <v>10</v>
      </c>
      <c r="W11" s="79"/>
    </row>
    <row r="12" spans="1:23" s="13" customFormat="1" ht="18.2" customHeight="1" x14ac:dyDescent="0.25">
      <c r="A12" s="811" t="s">
        <v>153</v>
      </c>
      <c r="B12" s="803" t="s">
        <v>27</v>
      </c>
      <c r="C12" s="76" t="s">
        <v>136</v>
      </c>
      <c r="D12" s="77">
        <v>3420</v>
      </c>
      <c r="E12" s="78">
        <v>261</v>
      </c>
      <c r="F12" s="78">
        <v>271</v>
      </c>
      <c r="G12" s="78">
        <v>305</v>
      </c>
      <c r="H12" s="78">
        <v>308</v>
      </c>
      <c r="I12" s="78">
        <v>336</v>
      </c>
      <c r="J12" s="78">
        <v>365</v>
      </c>
      <c r="K12" s="78">
        <v>267</v>
      </c>
      <c r="L12" s="78">
        <v>262</v>
      </c>
      <c r="M12" s="78">
        <v>214</v>
      </c>
      <c r="N12" s="78">
        <v>194</v>
      </c>
      <c r="O12" s="78">
        <v>174</v>
      </c>
      <c r="P12" s="78">
        <v>162</v>
      </c>
      <c r="Q12" s="78">
        <v>133</v>
      </c>
      <c r="R12" s="78">
        <v>81</v>
      </c>
      <c r="S12" s="78">
        <v>53</v>
      </c>
      <c r="T12" s="78">
        <v>19</v>
      </c>
      <c r="U12" s="78">
        <v>15</v>
      </c>
      <c r="W12" s="79"/>
    </row>
    <row r="13" spans="1:23" s="13" customFormat="1" ht="18.2" customHeight="1" x14ac:dyDescent="0.25">
      <c r="A13" s="811"/>
      <c r="B13" s="803"/>
      <c r="C13" s="76" t="s">
        <v>137</v>
      </c>
      <c r="D13" s="77">
        <v>1899</v>
      </c>
      <c r="E13" s="78">
        <v>125</v>
      </c>
      <c r="F13" s="78">
        <v>117</v>
      </c>
      <c r="G13" s="78">
        <v>132</v>
      </c>
      <c r="H13" s="78">
        <v>131</v>
      </c>
      <c r="I13" s="78">
        <v>149</v>
      </c>
      <c r="J13" s="78">
        <v>216</v>
      </c>
      <c r="K13" s="78">
        <v>141</v>
      </c>
      <c r="L13" s="78">
        <v>151</v>
      </c>
      <c r="M13" s="78">
        <v>131</v>
      </c>
      <c r="N13" s="78">
        <v>118</v>
      </c>
      <c r="O13" s="78">
        <v>110</v>
      </c>
      <c r="P13" s="78">
        <v>121</v>
      </c>
      <c r="Q13" s="78">
        <v>110</v>
      </c>
      <c r="R13" s="78">
        <v>70</v>
      </c>
      <c r="S13" s="78">
        <v>46</v>
      </c>
      <c r="T13" s="78">
        <v>17</v>
      </c>
      <c r="U13" s="78">
        <v>14</v>
      </c>
      <c r="W13" s="79"/>
    </row>
    <row r="14" spans="1:23" s="13" customFormat="1" ht="18.2" customHeight="1" x14ac:dyDescent="0.25">
      <c r="A14" s="811"/>
      <c r="B14" s="803"/>
      <c r="C14" s="76" t="s">
        <v>138</v>
      </c>
      <c r="D14" s="77">
        <v>1521</v>
      </c>
      <c r="E14" s="78">
        <v>136</v>
      </c>
      <c r="F14" s="78">
        <v>154</v>
      </c>
      <c r="G14" s="78">
        <v>173</v>
      </c>
      <c r="H14" s="78">
        <v>177</v>
      </c>
      <c r="I14" s="78">
        <v>187</v>
      </c>
      <c r="J14" s="78">
        <v>149</v>
      </c>
      <c r="K14" s="78">
        <v>126</v>
      </c>
      <c r="L14" s="78">
        <v>111</v>
      </c>
      <c r="M14" s="78">
        <v>83</v>
      </c>
      <c r="N14" s="78">
        <v>76</v>
      </c>
      <c r="O14" s="78">
        <v>64</v>
      </c>
      <c r="P14" s="78">
        <v>41</v>
      </c>
      <c r="Q14" s="78">
        <v>23</v>
      </c>
      <c r="R14" s="78">
        <v>11</v>
      </c>
      <c r="S14" s="78">
        <v>7</v>
      </c>
      <c r="T14" s="78">
        <v>2</v>
      </c>
      <c r="U14" s="78">
        <v>1</v>
      </c>
      <c r="W14" s="79"/>
    </row>
    <row r="15" spans="1:23" s="13" customFormat="1" ht="18.2" customHeight="1" x14ac:dyDescent="0.25">
      <c r="A15" s="811"/>
      <c r="B15" s="803" t="s">
        <v>28</v>
      </c>
      <c r="C15" s="76" t="s">
        <v>136</v>
      </c>
      <c r="D15" s="77">
        <v>3826</v>
      </c>
      <c r="E15" s="78">
        <v>302</v>
      </c>
      <c r="F15" s="78">
        <v>295</v>
      </c>
      <c r="G15" s="78">
        <v>263</v>
      </c>
      <c r="H15" s="78">
        <v>315</v>
      </c>
      <c r="I15" s="78">
        <v>359</v>
      </c>
      <c r="J15" s="78">
        <v>350</v>
      </c>
      <c r="K15" s="78">
        <v>259</v>
      </c>
      <c r="L15" s="78">
        <v>312</v>
      </c>
      <c r="M15" s="78">
        <v>280</v>
      </c>
      <c r="N15" s="78">
        <v>243</v>
      </c>
      <c r="O15" s="78">
        <v>221</v>
      </c>
      <c r="P15" s="78">
        <v>215</v>
      </c>
      <c r="Q15" s="78">
        <v>170</v>
      </c>
      <c r="R15" s="78">
        <v>120</v>
      </c>
      <c r="S15" s="78">
        <v>60</v>
      </c>
      <c r="T15" s="78">
        <v>27</v>
      </c>
      <c r="U15" s="78">
        <v>35</v>
      </c>
      <c r="W15" s="79"/>
    </row>
    <row r="16" spans="1:23" s="13" customFormat="1" ht="18.2" customHeight="1" x14ac:dyDescent="0.25">
      <c r="A16" s="811"/>
      <c r="B16" s="803"/>
      <c r="C16" s="76" t="s">
        <v>137</v>
      </c>
      <c r="D16" s="77">
        <v>1904</v>
      </c>
      <c r="E16" s="78">
        <v>144</v>
      </c>
      <c r="F16" s="78">
        <v>128</v>
      </c>
      <c r="G16" s="78">
        <v>104</v>
      </c>
      <c r="H16" s="78">
        <v>139</v>
      </c>
      <c r="I16" s="78">
        <v>179</v>
      </c>
      <c r="J16" s="78">
        <v>179</v>
      </c>
      <c r="K16" s="78">
        <v>125</v>
      </c>
      <c r="L16" s="78">
        <v>164</v>
      </c>
      <c r="M16" s="78">
        <v>124</v>
      </c>
      <c r="N16" s="78">
        <v>109</v>
      </c>
      <c r="O16" s="78">
        <v>111</v>
      </c>
      <c r="P16" s="78">
        <v>139</v>
      </c>
      <c r="Q16" s="78">
        <v>104</v>
      </c>
      <c r="R16" s="78">
        <v>76</v>
      </c>
      <c r="S16" s="78">
        <v>40</v>
      </c>
      <c r="T16" s="78">
        <v>17</v>
      </c>
      <c r="U16" s="78">
        <v>22</v>
      </c>
      <c r="W16" s="79"/>
    </row>
    <row r="17" spans="1:23" s="13" customFormat="1" ht="18.2" customHeight="1" x14ac:dyDescent="0.25">
      <c r="A17" s="811"/>
      <c r="B17" s="803"/>
      <c r="C17" s="76" t="s">
        <v>138</v>
      </c>
      <c r="D17" s="77">
        <v>1922</v>
      </c>
      <c r="E17" s="78">
        <v>158</v>
      </c>
      <c r="F17" s="78">
        <v>167</v>
      </c>
      <c r="G17" s="78">
        <v>159</v>
      </c>
      <c r="H17" s="78">
        <v>176</v>
      </c>
      <c r="I17" s="78">
        <v>180</v>
      </c>
      <c r="J17" s="78">
        <v>171</v>
      </c>
      <c r="K17" s="78">
        <v>134</v>
      </c>
      <c r="L17" s="78">
        <v>148</v>
      </c>
      <c r="M17" s="78">
        <v>156</v>
      </c>
      <c r="N17" s="78">
        <v>134</v>
      </c>
      <c r="O17" s="78">
        <v>110</v>
      </c>
      <c r="P17" s="78">
        <v>76</v>
      </c>
      <c r="Q17" s="78">
        <v>66</v>
      </c>
      <c r="R17" s="78">
        <v>44</v>
      </c>
      <c r="S17" s="78">
        <v>20</v>
      </c>
      <c r="T17" s="78">
        <v>10</v>
      </c>
      <c r="U17" s="78">
        <v>13</v>
      </c>
      <c r="W17" s="79"/>
    </row>
    <row r="18" spans="1:23" s="13" customFormat="1" ht="18.2" customHeight="1" x14ac:dyDescent="0.25">
      <c r="A18" s="811" t="s">
        <v>154</v>
      </c>
      <c r="B18" s="803" t="s">
        <v>27</v>
      </c>
      <c r="C18" s="76" t="s">
        <v>136</v>
      </c>
      <c r="D18" s="77">
        <v>2222</v>
      </c>
      <c r="E18" s="78">
        <v>181</v>
      </c>
      <c r="F18" s="78">
        <v>242</v>
      </c>
      <c r="G18" s="78">
        <v>194</v>
      </c>
      <c r="H18" s="78">
        <v>209</v>
      </c>
      <c r="I18" s="78">
        <v>217</v>
      </c>
      <c r="J18" s="78">
        <v>236</v>
      </c>
      <c r="K18" s="78">
        <v>171</v>
      </c>
      <c r="L18" s="78">
        <v>181</v>
      </c>
      <c r="M18" s="78">
        <v>148</v>
      </c>
      <c r="N18" s="78">
        <v>125</v>
      </c>
      <c r="O18" s="78">
        <v>98</v>
      </c>
      <c r="P18" s="78">
        <v>88</v>
      </c>
      <c r="Q18" s="78">
        <v>78</v>
      </c>
      <c r="R18" s="78">
        <v>32</v>
      </c>
      <c r="S18" s="78">
        <v>14</v>
      </c>
      <c r="T18" s="78">
        <v>3</v>
      </c>
      <c r="U18" s="78">
        <v>5</v>
      </c>
      <c r="W18" s="79"/>
    </row>
    <row r="19" spans="1:23" s="13" customFormat="1" ht="18.2" customHeight="1" x14ac:dyDescent="0.25">
      <c r="A19" s="811"/>
      <c r="B19" s="803"/>
      <c r="C19" s="76" t="s">
        <v>137</v>
      </c>
      <c r="D19" s="77">
        <v>1333</v>
      </c>
      <c r="E19" s="78">
        <v>96</v>
      </c>
      <c r="F19" s="78">
        <v>125</v>
      </c>
      <c r="G19" s="78">
        <v>119</v>
      </c>
      <c r="H19" s="78">
        <v>112</v>
      </c>
      <c r="I19" s="78">
        <v>118</v>
      </c>
      <c r="J19" s="78">
        <v>146</v>
      </c>
      <c r="K19" s="78">
        <v>98</v>
      </c>
      <c r="L19" s="78">
        <v>122</v>
      </c>
      <c r="M19" s="78">
        <v>86</v>
      </c>
      <c r="N19" s="78">
        <v>84</v>
      </c>
      <c r="O19" s="78">
        <v>68</v>
      </c>
      <c r="P19" s="78">
        <v>59</v>
      </c>
      <c r="Q19" s="78">
        <v>58</v>
      </c>
      <c r="R19" s="78">
        <v>25</v>
      </c>
      <c r="S19" s="78">
        <v>12</v>
      </c>
      <c r="T19" s="78">
        <v>2</v>
      </c>
      <c r="U19" s="78">
        <v>3</v>
      </c>
      <c r="W19" s="79"/>
    </row>
    <row r="20" spans="1:23" s="13" customFormat="1" ht="18.2" customHeight="1" x14ac:dyDescent="0.25">
      <c r="A20" s="811"/>
      <c r="B20" s="803"/>
      <c r="C20" s="76" t="s">
        <v>138</v>
      </c>
      <c r="D20" s="77">
        <v>889</v>
      </c>
      <c r="E20" s="78">
        <v>85</v>
      </c>
      <c r="F20" s="78">
        <v>117</v>
      </c>
      <c r="G20" s="78">
        <v>75</v>
      </c>
      <c r="H20" s="78">
        <v>97</v>
      </c>
      <c r="I20" s="78">
        <v>99</v>
      </c>
      <c r="J20" s="78">
        <v>90</v>
      </c>
      <c r="K20" s="78">
        <v>73</v>
      </c>
      <c r="L20" s="78">
        <v>59</v>
      </c>
      <c r="M20" s="78">
        <v>62</v>
      </c>
      <c r="N20" s="78">
        <v>41</v>
      </c>
      <c r="O20" s="78">
        <v>30</v>
      </c>
      <c r="P20" s="78">
        <v>29</v>
      </c>
      <c r="Q20" s="78">
        <v>20</v>
      </c>
      <c r="R20" s="78">
        <v>7</v>
      </c>
      <c r="S20" s="78">
        <v>2</v>
      </c>
      <c r="T20" s="78">
        <v>1</v>
      </c>
      <c r="U20" s="78">
        <v>2</v>
      </c>
      <c r="W20" s="79"/>
    </row>
    <row r="21" spans="1:23" s="13" customFormat="1" ht="18.2" customHeight="1" x14ac:dyDescent="0.25">
      <c r="A21" s="811"/>
      <c r="B21" s="803" t="s">
        <v>28</v>
      </c>
      <c r="C21" s="76" t="s">
        <v>136</v>
      </c>
      <c r="D21" s="77">
        <v>2539</v>
      </c>
      <c r="E21" s="78">
        <v>206</v>
      </c>
      <c r="F21" s="78">
        <v>192</v>
      </c>
      <c r="G21" s="78">
        <v>195</v>
      </c>
      <c r="H21" s="78">
        <v>201</v>
      </c>
      <c r="I21" s="78">
        <v>215</v>
      </c>
      <c r="J21" s="78">
        <v>244</v>
      </c>
      <c r="K21" s="78">
        <v>212</v>
      </c>
      <c r="L21" s="78">
        <v>221</v>
      </c>
      <c r="M21" s="78">
        <v>195</v>
      </c>
      <c r="N21" s="78">
        <v>174</v>
      </c>
      <c r="O21" s="78">
        <v>130</v>
      </c>
      <c r="P21" s="78">
        <v>158</v>
      </c>
      <c r="Q21" s="78">
        <v>99</v>
      </c>
      <c r="R21" s="78">
        <v>56</v>
      </c>
      <c r="S21" s="78">
        <v>21</v>
      </c>
      <c r="T21" s="78">
        <v>15</v>
      </c>
      <c r="U21" s="78">
        <v>5</v>
      </c>
      <c r="W21" s="79"/>
    </row>
    <row r="22" spans="1:23" s="13" customFormat="1" ht="18.2" customHeight="1" x14ac:dyDescent="0.25">
      <c r="A22" s="811"/>
      <c r="B22" s="803"/>
      <c r="C22" s="76" t="s">
        <v>137</v>
      </c>
      <c r="D22" s="77">
        <v>1440</v>
      </c>
      <c r="E22" s="78">
        <v>106</v>
      </c>
      <c r="F22" s="78">
        <v>111</v>
      </c>
      <c r="G22" s="78">
        <v>101</v>
      </c>
      <c r="H22" s="78">
        <v>99</v>
      </c>
      <c r="I22" s="78">
        <v>121</v>
      </c>
      <c r="J22" s="78">
        <v>143</v>
      </c>
      <c r="K22" s="78">
        <v>122</v>
      </c>
      <c r="L22" s="78">
        <v>127</v>
      </c>
      <c r="M22" s="78">
        <v>109</v>
      </c>
      <c r="N22" s="78">
        <v>101</v>
      </c>
      <c r="O22" s="78">
        <v>79</v>
      </c>
      <c r="P22" s="78">
        <v>102</v>
      </c>
      <c r="Q22" s="78">
        <v>63</v>
      </c>
      <c r="R22" s="78">
        <v>30</v>
      </c>
      <c r="S22" s="78">
        <v>14</v>
      </c>
      <c r="T22" s="78">
        <v>8</v>
      </c>
      <c r="U22" s="78">
        <v>4</v>
      </c>
      <c r="W22" s="79"/>
    </row>
    <row r="23" spans="1:23" s="13" customFormat="1" ht="18.2" customHeight="1" x14ac:dyDescent="0.25">
      <c r="A23" s="811"/>
      <c r="B23" s="803"/>
      <c r="C23" s="76" t="s">
        <v>138</v>
      </c>
      <c r="D23" s="77">
        <v>1099</v>
      </c>
      <c r="E23" s="78">
        <v>100</v>
      </c>
      <c r="F23" s="78">
        <v>81</v>
      </c>
      <c r="G23" s="78">
        <v>94</v>
      </c>
      <c r="H23" s="78">
        <v>102</v>
      </c>
      <c r="I23" s="78">
        <v>94</v>
      </c>
      <c r="J23" s="78">
        <v>101</v>
      </c>
      <c r="K23" s="78">
        <v>90</v>
      </c>
      <c r="L23" s="78">
        <v>94</v>
      </c>
      <c r="M23" s="78">
        <v>86</v>
      </c>
      <c r="N23" s="78">
        <v>73</v>
      </c>
      <c r="O23" s="78">
        <v>51</v>
      </c>
      <c r="P23" s="78">
        <v>56</v>
      </c>
      <c r="Q23" s="78">
        <v>36</v>
      </c>
      <c r="R23" s="78">
        <v>26</v>
      </c>
      <c r="S23" s="78">
        <v>7</v>
      </c>
      <c r="T23" s="78">
        <v>7</v>
      </c>
      <c r="U23" s="78">
        <v>1</v>
      </c>
      <c r="W23" s="79"/>
    </row>
    <row r="24" spans="1:23" s="13" customFormat="1" ht="18.2" customHeight="1" x14ac:dyDescent="0.25">
      <c r="A24" s="811" t="s">
        <v>155</v>
      </c>
      <c r="B24" s="803" t="s">
        <v>27</v>
      </c>
      <c r="C24" s="76" t="s">
        <v>136</v>
      </c>
      <c r="D24" s="77">
        <v>2402</v>
      </c>
      <c r="E24" s="78">
        <v>203</v>
      </c>
      <c r="F24" s="78">
        <v>192</v>
      </c>
      <c r="G24" s="78">
        <v>214</v>
      </c>
      <c r="H24" s="78">
        <v>242</v>
      </c>
      <c r="I24" s="78">
        <v>240</v>
      </c>
      <c r="J24" s="78">
        <v>208</v>
      </c>
      <c r="K24" s="78">
        <v>163</v>
      </c>
      <c r="L24" s="78">
        <v>184</v>
      </c>
      <c r="M24" s="78">
        <v>217</v>
      </c>
      <c r="N24" s="78">
        <v>145</v>
      </c>
      <c r="O24" s="78">
        <v>125</v>
      </c>
      <c r="P24" s="78">
        <v>109</v>
      </c>
      <c r="Q24" s="78">
        <v>80</v>
      </c>
      <c r="R24" s="78">
        <v>50</v>
      </c>
      <c r="S24" s="78">
        <v>18</v>
      </c>
      <c r="T24" s="78">
        <v>4</v>
      </c>
      <c r="U24" s="78">
        <v>8</v>
      </c>
      <c r="W24" s="79"/>
    </row>
    <row r="25" spans="1:23" s="13" customFormat="1" ht="18.2" customHeight="1" x14ac:dyDescent="0.25">
      <c r="A25" s="811"/>
      <c r="B25" s="803"/>
      <c r="C25" s="76" t="s">
        <v>137</v>
      </c>
      <c r="D25" s="77">
        <v>1740</v>
      </c>
      <c r="E25" s="78">
        <v>130</v>
      </c>
      <c r="F25" s="78">
        <v>137</v>
      </c>
      <c r="G25" s="78">
        <v>151</v>
      </c>
      <c r="H25" s="78">
        <v>166</v>
      </c>
      <c r="I25" s="78">
        <v>160</v>
      </c>
      <c r="J25" s="78">
        <v>152</v>
      </c>
      <c r="K25" s="78">
        <v>114</v>
      </c>
      <c r="L25" s="78">
        <v>143</v>
      </c>
      <c r="M25" s="78">
        <v>158</v>
      </c>
      <c r="N25" s="78">
        <v>104</v>
      </c>
      <c r="O25" s="78">
        <v>101</v>
      </c>
      <c r="P25" s="78">
        <v>83</v>
      </c>
      <c r="Q25" s="78">
        <v>70</v>
      </c>
      <c r="R25" s="78">
        <v>44</v>
      </c>
      <c r="S25" s="78">
        <v>17</v>
      </c>
      <c r="T25" s="78">
        <v>3</v>
      </c>
      <c r="U25" s="78">
        <v>7</v>
      </c>
      <c r="W25" s="79"/>
    </row>
    <row r="26" spans="1:23" s="13" customFormat="1" ht="18.2" customHeight="1" x14ac:dyDescent="0.25">
      <c r="A26" s="811"/>
      <c r="B26" s="803"/>
      <c r="C26" s="76" t="s">
        <v>138</v>
      </c>
      <c r="D26" s="77">
        <v>662</v>
      </c>
      <c r="E26" s="78">
        <v>73</v>
      </c>
      <c r="F26" s="78">
        <v>55</v>
      </c>
      <c r="G26" s="78">
        <v>63</v>
      </c>
      <c r="H26" s="78">
        <v>76</v>
      </c>
      <c r="I26" s="78">
        <v>80</v>
      </c>
      <c r="J26" s="78">
        <v>56</v>
      </c>
      <c r="K26" s="78">
        <v>49</v>
      </c>
      <c r="L26" s="78">
        <v>41</v>
      </c>
      <c r="M26" s="78">
        <v>59</v>
      </c>
      <c r="N26" s="78">
        <v>41</v>
      </c>
      <c r="O26" s="78">
        <v>24</v>
      </c>
      <c r="P26" s="78">
        <v>26</v>
      </c>
      <c r="Q26" s="78">
        <v>10</v>
      </c>
      <c r="R26" s="78">
        <v>6</v>
      </c>
      <c r="S26" s="78">
        <v>1</v>
      </c>
      <c r="T26" s="78">
        <v>1</v>
      </c>
      <c r="U26" s="78">
        <v>1</v>
      </c>
      <c r="W26" s="79"/>
    </row>
    <row r="27" spans="1:23" s="13" customFormat="1" ht="18.2" customHeight="1" x14ac:dyDescent="0.25">
      <c r="A27" s="811"/>
      <c r="B27" s="803" t="s">
        <v>28</v>
      </c>
      <c r="C27" s="76" t="s">
        <v>136</v>
      </c>
      <c r="D27" s="77">
        <v>2577</v>
      </c>
      <c r="E27" s="78">
        <v>198</v>
      </c>
      <c r="F27" s="78">
        <v>206</v>
      </c>
      <c r="G27" s="78">
        <v>193</v>
      </c>
      <c r="H27" s="78">
        <v>194</v>
      </c>
      <c r="I27" s="78">
        <v>199</v>
      </c>
      <c r="J27" s="78">
        <v>204</v>
      </c>
      <c r="K27" s="78">
        <v>199</v>
      </c>
      <c r="L27" s="78">
        <v>241</v>
      </c>
      <c r="M27" s="78">
        <v>257</v>
      </c>
      <c r="N27" s="78">
        <v>209</v>
      </c>
      <c r="O27" s="78">
        <v>156</v>
      </c>
      <c r="P27" s="78">
        <v>146</v>
      </c>
      <c r="Q27" s="78">
        <v>97</v>
      </c>
      <c r="R27" s="78">
        <v>50</v>
      </c>
      <c r="S27" s="78">
        <v>17</v>
      </c>
      <c r="T27" s="78">
        <v>8</v>
      </c>
      <c r="U27" s="78">
        <v>3</v>
      </c>
      <c r="W27" s="79"/>
    </row>
    <row r="28" spans="1:23" s="13" customFormat="1" ht="18.2" customHeight="1" x14ac:dyDescent="0.25">
      <c r="A28" s="811"/>
      <c r="B28" s="803"/>
      <c r="C28" s="76" t="s">
        <v>137</v>
      </c>
      <c r="D28" s="77">
        <v>1799</v>
      </c>
      <c r="E28" s="78">
        <v>136</v>
      </c>
      <c r="F28" s="78">
        <v>136</v>
      </c>
      <c r="G28" s="78">
        <v>125</v>
      </c>
      <c r="H28" s="78">
        <v>123</v>
      </c>
      <c r="I28" s="78">
        <v>135</v>
      </c>
      <c r="J28" s="78">
        <v>148</v>
      </c>
      <c r="K28" s="78">
        <v>145</v>
      </c>
      <c r="L28" s="78">
        <v>166</v>
      </c>
      <c r="M28" s="78">
        <v>179</v>
      </c>
      <c r="N28" s="78">
        <v>153</v>
      </c>
      <c r="O28" s="78">
        <v>116</v>
      </c>
      <c r="P28" s="78">
        <v>111</v>
      </c>
      <c r="Q28" s="78">
        <v>70</v>
      </c>
      <c r="R28" s="78">
        <v>35</v>
      </c>
      <c r="S28" s="78">
        <v>13</v>
      </c>
      <c r="T28" s="78">
        <v>6</v>
      </c>
      <c r="U28" s="78">
        <v>2</v>
      </c>
      <c r="W28" s="79"/>
    </row>
    <row r="29" spans="1:23" s="13" customFormat="1" ht="18.2" customHeight="1" x14ac:dyDescent="0.25">
      <c r="A29" s="811"/>
      <c r="B29" s="803"/>
      <c r="C29" s="76" t="s">
        <v>138</v>
      </c>
      <c r="D29" s="77">
        <v>778</v>
      </c>
      <c r="E29" s="78">
        <v>62</v>
      </c>
      <c r="F29" s="78">
        <v>70</v>
      </c>
      <c r="G29" s="78">
        <v>68</v>
      </c>
      <c r="H29" s="78">
        <v>71</v>
      </c>
      <c r="I29" s="78">
        <v>64</v>
      </c>
      <c r="J29" s="78">
        <v>56</v>
      </c>
      <c r="K29" s="78">
        <v>54</v>
      </c>
      <c r="L29" s="78">
        <v>75</v>
      </c>
      <c r="M29" s="78">
        <v>78</v>
      </c>
      <c r="N29" s="78">
        <v>56</v>
      </c>
      <c r="O29" s="78">
        <v>40</v>
      </c>
      <c r="P29" s="78">
        <v>35</v>
      </c>
      <c r="Q29" s="78">
        <v>27</v>
      </c>
      <c r="R29" s="78">
        <v>15</v>
      </c>
      <c r="S29" s="78">
        <v>4</v>
      </c>
      <c r="T29" s="78">
        <v>2</v>
      </c>
      <c r="U29" s="78">
        <v>1</v>
      </c>
      <c r="W29" s="79"/>
    </row>
    <row r="30" spans="1:23" s="13" customFormat="1" ht="18.2" customHeight="1" x14ac:dyDescent="0.25">
      <c r="A30" s="811" t="s">
        <v>156</v>
      </c>
      <c r="B30" s="803" t="s">
        <v>27</v>
      </c>
      <c r="C30" s="76" t="s">
        <v>136</v>
      </c>
      <c r="D30" s="77">
        <v>1901</v>
      </c>
      <c r="E30" s="78">
        <v>149</v>
      </c>
      <c r="F30" s="78">
        <v>150</v>
      </c>
      <c r="G30" s="78">
        <v>148</v>
      </c>
      <c r="H30" s="78">
        <v>156</v>
      </c>
      <c r="I30" s="78">
        <v>180</v>
      </c>
      <c r="J30" s="78">
        <v>203</v>
      </c>
      <c r="K30" s="78">
        <v>168</v>
      </c>
      <c r="L30" s="78">
        <v>152</v>
      </c>
      <c r="M30" s="78">
        <v>115</v>
      </c>
      <c r="N30" s="78">
        <v>93</v>
      </c>
      <c r="O30" s="78">
        <v>108</v>
      </c>
      <c r="P30" s="78">
        <v>103</v>
      </c>
      <c r="Q30" s="78">
        <v>92</v>
      </c>
      <c r="R30" s="78">
        <v>53</v>
      </c>
      <c r="S30" s="78">
        <v>19</v>
      </c>
      <c r="T30" s="78">
        <v>10</v>
      </c>
      <c r="U30" s="78">
        <v>2</v>
      </c>
      <c r="W30" s="79"/>
    </row>
    <row r="31" spans="1:23" s="13" customFormat="1" ht="18.2" customHeight="1" x14ac:dyDescent="0.25">
      <c r="A31" s="811"/>
      <c r="B31" s="803"/>
      <c r="C31" s="76" t="s">
        <v>137</v>
      </c>
      <c r="D31" s="77">
        <v>1437</v>
      </c>
      <c r="E31" s="78">
        <v>105</v>
      </c>
      <c r="F31" s="78">
        <v>99</v>
      </c>
      <c r="G31" s="78">
        <v>98</v>
      </c>
      <c r="H31" s="78">
        <v>108</v>
      </c>
      <c r="I31" s="78">
        <v>127</v>
      </c>
      <c r="J31" s="78">
        <v>160</v>
      </c>
      <c r="K31" s="78">
        <v>135</v>
      </c>
      <c r="L31" s="78">
        <v>117</v>
      </c>
      <c r="M31" s="78">
        <v>84</v>
      </c>
      <c r="N31" s="78">
        <v>71</v>
      </c>
      <c r="O31" s="78">
        <v>86</v>
      </c>
      <c r="P31" s="78">
        <v>87</v>
      </c>
      <c r="Q31" s="78">
        <v>83</v>
      </c>
      <c r="R31" s="78">
        <v>48</v>
      </c>
      <c r="S31" s="78">
        <v>19</v>
      </c>
      <c r="T31" s="78">
        <v>8</v>
      </c>
      <c r="U31" s="78">
        <v>2</v>
      </c>
      <c r="W31" s="79"/>
    </row>
    <row r="32" spans="1:23" s="13" customFormat="1" ht="18.2" customHeight="1" x14ac:dyDescent="0.25">
      <c r="A32" s="811"/>
      <c r="B32" s="803"/>
      <c r="C32" s="76" t="s">
        <v>138</v>
      </c>
      <c r="D32" s="77">
        <v>464</v>
      </c>
      <c r="E32" s="78">
        <v>44</v>
      </c>
      <c r="F32" s="78">
        <v>51</v>
      </c>
      <c r="G32" s="78">
        <v>50</v>
      </c>
      <c r="H32" s="78">
        <v>48</v>
      </c>
      <c r="I32" s="78">
        <v>53</v>
      </c>
      <c r="J32" s="78">
        <v>43</v>
      </c>
      <c r="K32" s="78">
        <v>33</v>
      </c>
      <c r="L32" s="78">
        <v>35</v>
      </c>
      <c r="M32" s="78">
        <v>31</v>
      </c>
      <c r="N32" s="78">
        <v>22</v>
      </c>
      <c r="O32" s="78">
        <v>22</v>
      </c>
      <c r="P32" s="78">
        <v>16</v>
      </c>
      <c r="Q32" s="78">
        <v>9</v>
      </c>
      <c r="R32" s="78">
        <v>5</v>
      </c>
      <c r="S32" s="78">
        <v>0</v>
      </c>
      <c r="T32" s="78">
        <v>2</v>
      </c>
      <c r="U32" s="78">
        <v>0</v>
      </c>
      <c r="W32" s="79"/>
    </row>
    <row r="33" spans="1:23" s="13" customFormat="1" ht="18.2" customHeight="1" x14ac:dyDescent="0.25">
      <c r="A33" s="811"/>
      <c r="B33" s="803" t="s">
        <v>28</v>
      </c>
      <c r="C33" s="76" t="s">
        <v>136</v>
      </c>
      <c r="D33" s="77">
        <v>1903</v>
      </c>
      <c r="E33" s="78">
        <v>151</v>
      </c>
      <c r="F33" s="78">
        <v>127</v>
      </c>
      <c r="G33" s="78">
        <v>137</v>
      </c>
      <c r="H33" s="78">
        <v>146</v>
      </c>
      <c r="I33" s="78">
        <v>174</v>
      </c>
      <c r="J33" s="78">
        <v>158</v>
      </c>
      <c r="K33" s="78">
        <v>158</v>
      </c>
      <c r="L33" s="78">
        <v>159</v>
      </c>
      <c r="M33" s="78">
        <v>178</v>
      </c>
      <c r="N33" s="78">
        <v>103</v>
      </c>
      <c r="O33" s="78">
        <v>128</v>
      </c>
      <c r="P33" s="78">
        <v>133</v>
      </c>
      <c r="Q33" s="78">
        <v>69</v>
      </c>
      <c r="R33" s="78">
        <v>50</v>
      </c>
      <c r="S33" s="78">
        <v>19</v>
      </c>
      <c r="T33" s="78">
        <v>8</v>
      </c>
      <c r="U33" s="78">
        <v>5</v>
      </c>
      <c r="W33" s="79"/>
    </row>
    <row r="34" spans="1:23" s="13" customFormat="1" ht="18.2" customHeight="1" x14ac:dyDescent="0.25">
      <c r="A34" s="811"/>
      <c r="B34" s="803"/>
      <c r="C34" s="76" t="s">
        <v>137</v>
      </c>
      <c r="D34" s="77">
        <v>1399</v>
      </c>
      <c r="E34" s="78">
        <v>118</v>
      </c>
      <c r="F34" s="78">
        <v>80</v>
      </c>
      <c r="G34" s="78">
        <v>96</v>
      </c>
      <c r="H34" s="78">
        <v>99</v>
      </c>
      <c r="I34" s="78">
        <v>128</v>
      </c>
      <c r="J34" s="78">
        <v>113</v>
      </c>
      <c r="K34" s="78">
        <v>127</v>
      </c>
      <c r="L34" s="78">
        <v>112</v>
      </c>
      <c r="M34" s="78">
        <v>129</v>
      </c>
      <c r="N34" s="78">
        <v>81</v>
      </c>
      <c r="O34" s="78">
        <v>94</v>
      </c>
      <c r="P34" s="78">
        <v>100</v>
      </c>
      <c r="Q34" s="78">
        <v>56</v>
      </c>
      <c r="R34" s="78">
        <v>37</v>
      </c>
      <c r="S34" s="78">
        <v>17</v>
      </c>
      <c r="T34" s="78">
        <v>7</v>
      </c>
      <c r="U34" s="78">
        <v>5</v>
      </c>
      <c r="W34" s="79"/>
    </row>
    <row r="35" spans="1:23" s="13" customFormat="1" ht="18.2" customHeight="1" x14ac:dyDescent="0.25">
      <c r="A35" s="811"/>
      <c r="B35" s="803"/>
      <c r="C35" s="76" t="s">
        <v>138</v>
      </c>
      <c r="D35" s="77">
        <v>504</v>
      </c>
      <c r="E35" s="78">
        <v>33</v>
      </c>
      <c r="F35" s="78">
        <v>47</v>
      </c>
      <c r="G35" s="78">
        <v>41</v>
      </c>
      <c r="H35" s="78">
        <v>47</v>
      </c>
      <c r="I35" s="78">
        <v>46</v>
      </c>
      <c r="J35" s="78">
        <v>45</v>
      </c>
      <c r="K35" s="78">
        <v>31</v>
      </c>
      <c r="L35" s="78">
        <v>47</v>
      </c>
      <c r="M35" s="78">
        <v>49</v>
      </c>
      <c r="N35" s="78">
        <v>22</v>
      </c>
      <c r="O35" s="78">
        <v>34</v>
      </c>
      <c r="P35" s="78">
        <v>33</v>
      </c>
      <c r="Q35" s="78">
        <v>13</v>
      </c>
      <c r="R35" s="78">
        <v>13</v>
      </c>
      <c r="S35" s="78">
        <v>2</v>
      </c>
      <c r="T35" s="78">
        <v>1</v>
      </c>
      <c r="U35" s="78">
        <v>0</v>
      </c>
      <c r="W35" s="79"/>
    </row>
    <row r="36" spans="1:23" s="13" customFormat="1" ht="18.2" customHeight="1" x14ac:dyDescent="0.25">
      <c r="A36" s="811" t="s">
        <v>157</v>
      </c>
      <c r="B36" s="803" t="s">
        <v>27</v>
      </c>
      <c r="C36" s="76" t="s">
        <v>136</v>
      </c>
      <c r="D36" s="77">
        <v>3696</v>
      </c>
      <c r="E36" s="78">
        <v>297</v>
      </c>
      <c r="F36" s="78">
        <v>298</v>
      </c>
      <c r="G36" s="78">
        <v>290</v>
      </c>
      <c r="H36" s="78">
        <v>337</v>
      </c>
      <c r="I36" s="78">
        <v>365</v>
      </c>
      <c r="J36" s="78">
        <v>355</v>
      </c>
      <c r="K36" s="78">
        <v>317</v>
      </c>
      <c r="L36" s="78">
        <v>303</v>
      </c>
      <c r="M36" s="78">
        <v>294</v>
      </c>
      <c r="N36" s="78">
        <v>208</v>
      </c>
      <c r="O36" s="78">
        <v>179</v>
      </c>
      <c r="P36" s="78">
        <v>192</v>
      </c>
      <c r="Q36" s="78">
        <v>131</v>
      </c>
      <c r="R36" s="78">
        <v>73</v>
      </c>
      <c r="S36" s="78">
        <v>33</v>
      </c>
      <c r="T36" s="78">
        <v>12</v>
      </c>
      <c r="U36" s="78">
        <v>12</v>
      </c>
      <c r="W36" s="79"/>
    </row>
    <row r="37" spans="1:23" s="13" customFormat="1" ht="18.2" customHeight="1" x14ac:dyDescent="0.25">
      <c r="A37" s="811"/>
      <c r="B37" s="803"/>
      <c r="C37" s="76" t="s">
        <v>137</v>
      </c>
      <c r="D37" s="77">
        <v>2816</v>
      </c>
      <c r="E37" s="78">
        <v>197</v>
      </c>
      <c r="F37" s="78">
        <v>206</v>
      </c>
      <c r="G37" s="78">
        <v>215</v>
      </c>
      <c r="H37" s="78">
        <v>263</v>
      </c>
      <c r="I37" s="78">
        <v>267</v>
      </c>
      <c r="J37" s="78">
        <v>264</v>
      </c>
      <c r="K37" s="78">
        <v>227</v>
      </c>
      <c r="L37" s="78">
        <v>243</v>
      </c>
      <c r="M37" s="78">
        <v>231</v>
      </c>
      <c r="N37" s="78">
        <v>172</v>
      </c>
      <c r="O37" s="78">
        <v>150</v>
      </c>
      <c r="P37" s="78">
        <v>161</v>
      </c>
      <c r="Q37" s="78">
        <v>107</v>
      </c>
      <c r="R37" s="78">
        <v>61</v>
      </c>
      <c r="S37" s="78">
        <v>30</v>
      </c>
      <c r="T37" s="78">
        <v>12</v>
      </c>
      <c r="U37" s="78">
        <v>10</v>
      </c>
      <c r="W37" s="79"/>
    </row>
    <row r="38" spans="1:23" s="13" customFormat="1" ht="18.2" customHeight="1" x14ac:dyDescent="0.25">
      <c r="A38" s="811"/>
      <c r="B38" s="803"/>
      <c r="C38" s="76" t="s">
        <v>138</v>
      </c>
      <c r="D38" s="77">
        <v>880</v>
      </c>
      <c r="E38" s="78">
        <v>100</v>
      </c>
      <c r="F38" s="78">
        <v>92</v>
      </c>
      <c r="G38" s="78">
        <v>75</v>
      </c>
      <c r="H38" s="78">
        <v>74</v>
      </c>
      <c r="I38" s="78">
        <v>98</v>
      </c>
      <c r="J38" s="78">
        <v>91</v>
      </c>
      <c r="K38" s="78">
        <v>90</v>
      </c>
      <c r="L38" s="78">
        <v>60</v>
      </c>
      <c r="M38" s="78">
        <v>63</v>
      </c>
      <c r="N38" s="78">
        <v>36</v>
      </c>
      <c r="O38" s="78">
        <v>29</v>
      </c>
      <c r="P38" s="78">
        <v>31</v>
      </c>
      <c r="Q38" s="78">
        <v>24</v>
      </c>
      <c r="R38" s="78">
        <v>12</v>
      </c>
      <c r="S38" s="78">
        <v>3</v>
      </c>
      <c r="T38" s="78">
        <v>0</v>
      </c>
      <c r="U38" s="78">
        <v>2</v>
      </c>
      <c r="W38" s="79"/>
    </row>
    <row r="39" spans="1:23" s="13" customFormat="1" ht="18.2" customHeight="1" x14ac:dyDescent="0.25">
      <c r="A39" s="811"/>
      <c r="B39" s="803" t="s">
        <v>28</v>
      </c>
      <c r="C39" s="76" t="s">
        <v>136</v>
      </c>
      <c r="D39" s="77">
        <v>3787</v>
      </c>
      <c r="E39" s="78">
        <v>263</v>
      </c>
      <c r="F39" s="78">
        <v>295</v>
      </c>
      <c r="G39" s="78">
        <v>240</v>
      </c>
      <c r="H39" s="78">
        <v>301</v>
      </c>
      <c r="I39" s="78">
        <v>326</v>
      </c>
      <c r="J39" s="78">
        <v>352</v>
      </c>
      <c r="K39" s="78">
        <v>281</v>
      </c>
      <c r="L39" s="78">
        <v>357</v>
      </c>
      <c r="M39" s="78">
        <v>286</v>
      </c>
      <c r="N39" s="78">
        <v>267</v>
      </c>
      <c r="O39" s="78">
        <v>234</v>
      </c>
      <c r="P39" s="78">
        <v>228</v>
      </c>
      <c r="Q39" s="78">
        <v>153</v>
      </c>
      <c r="R39" s="78">
        <v>112</v>
      </c>
      <c r="S39" s="78">
        <v>57</v>
      </c>
      <c r="T39" s="78">
        <v>21</v>
      </c>
      <c r="U39" s="78">
        <v>14</v>
      </c>
      <c r="W39" s="79"/>
    </row>
    <row r="40" spans="1:23" s="13" customFormat="1" ht="18.2" customHeight="1" x14ac:dyDescent="0.25">
      <c r="A40" s="811"/>
      <c r="B40" s="803"/>
      <c r="C40" s="76" t="s">
        <v>137</v>
      </c>
      <c r="D40" s="77">
        <v>2701</v>
      </c>
      <c r="E40" s="78">
        <v>178</v>
      </c>
      <c r="F40" s="78">
        <v>213</v>
      </c>
      <c r="G40" s="78">
        <v>172</v>
      </c>
      <c r="H40" s="78">
        <v>224</v>
      </c>
      <c r="I40" s="78">
        <v>243</v>
      </c>
      <c r="J40" s="78">
        <v>251</v>
      </c>
      <c r="K40" s="78">
        <v>181</v>
      </c>
      <c r="L40" s="78">
        <v>242</v>
      </c>
      <c r="M40" s="78">
        <v>195</v>
      </c>
      <c r="N40" s="78">
        <v>194</v>
      </c>
      <c r="O40" s="78">
        <v>181</v>
      </c>
      <c r="P40" s="78">
        <v>165</v>
      </c>
      <c r="Q40" s="78">
        <v>115</v>
      </c>
      <c r="R40" s="78">
        <v>82</v>
      </c>
      <c r="S40" s="78">
        <v>44</v>
      </c>
      <c r="T40" s="78">
        <v>12</v>
      </c>
      <c r="U40" s="78">
        <v>9</v>
      </c>
      <c r="W40" s="79"/>
    </row>
    <row r="41" spans="1:23" s="85" customFormat="1" ht="18.2" customHeight="1" thickBot="1" x14ac:dyDescent="0.3">
      <c r="A41" s="814"/>
      <c r="B41" s="813"/>
      <c r="C41" s="93" t="s">
        <v>138</v>
      </c>
      <c r="D41" s="94">
        <v>1086</v>
      </c>
      <c r="E41" s="84">
        <v>85</v>
      </c>
      <c r="F41" s="84">
        <v>82</v>
      </c>
      <c r="G41" s="84">
        <v>68</v>
      </c>
      <c r="H41" s="84">
        <v>77</v>
      </c>
      <c r="I41" s="84">
        <v>83</v>
      </c>
      <c r="J41" s="84">
        <v>101</v>
      </c>
      <c r="K41" s="84">
        <v>100</v>
      </c>
      <c r="L41" s="84">
        <v>115</v>
      </c>
      <c r="M41" s="84">
        <v>91</v>
      </c>
      <c r="N41" s="84">
        <v>73</v>
      </c>
      <c r="O41" s="84">
        <v>53</v>
      </c>
      <c r="P41" s="84">
        <v>63</v>
      </c>
      <c r="Q41" s="84">
        <v>38</v>
      </c>
      <c r="R41" s="84">
        <v>30</v>
      </c>
      <c r="S41" s="84">
        <v>13</v>
      </c>
      <c r="T41" s="84">
        <v>9</v>
      </c>
      <c r="U41" s="84">
        <v>5</v>
      </c>
      <c r="W41" s="86"/>
    </row>
    <row r="42" spans="1:23" s="13" customFormat="1" ht="21.95" customHeight="1" x14ac:dyDescent="0.25">
      <c r="A42" s="10"/>
      <c r="B42" s="10"/>
      <c r="C42" s="10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3" s="13" customFormat="1" ht="21.95" customHeight="1" x14ac:dyDescent="0.25">
      <c r="A43" s="10"/>
      <c r="B43" s="1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3" s="13" customFormat="1" ht="21.95" customHeight="1" x14ac:dyDescent="0.25">
      <c r="A44" s="10"/>
      <c r="B44" s="1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3" s="13" customFormat="1" ht="21.95" customHeight="1" x14ac:dyDescent="0.25">
      <c r="A45" s="10"/>
      <c r="B45" s="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3" s="13" customFormat="1" ht="21.95" customHeight="1" x14ac:dyDescent="0.25">
      <c r="A46" s="10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3" s="13" customFormat="1" ht="21.95" customHeight="1" x14ac:dyDescent="0.25">
      <c r="A47" s="10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3" s="13" customFormat="1" ht="21.95" customHeight="1" x14ac:dyDescent="0.25">
      <c r="A48" s="10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1" s="13" customFormat="1" ht="21.95" customHeight="1" x14ac:dyDescent="0.25">
      <c r="A49" s="10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1" s="13" customFormat="1" ht="21.95" customHeight="1" x14ac:dyDescent="0.25">
      <c r="A50" s="10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1" s="13" customFormat="1" ht="21.95" customHeight="1" x14ac:dyDescent="0.25">
      <c r="A51" s="10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1" s="13" customFormat="1" ht="21.95" customHeight="1" x14ac:dyDescent="0.25">
      <c r="A52" s="10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1" s="13" customFormat="1" ht="21.95" customHeight="1" x14ac:dyDescent="0.25">
      <c r="A53" s="10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1" s="13" customFormat="1" ht="21.95" customHeight="1" x14ac:dyDescent="0.25">
      <c r="A54" s="10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1" s="13" customFormat="1" ht="21.95" customHeight="1" x14ac:dyDescent="0.25">
      <c r="A55" s="10"/>
      <c r="B55" s="1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1" s="13" customFormat="1" ht="21.95" customHeight="1" x14ac:dyDescent="0.25">
      <c r="A56" s="10"/>
      <c r="B56" s="1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1" s="13" customFormat="1" ht="21.95" customHeight="1" x14ac:dyDescent="0.25">
      <c r="A57" s="10"/>
      <c r="B57" s="1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1" s="13" customFormat="1" ht="21.95" customHeight="1" x14ac:dyDescent="0.25">
      <c r="A58" s="10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1" ht="21.95" customHeight="1" x14ac:dyDescent="0.25">
      <c r="C59" s="1"/>
      <c r="J59" s="72"/>
      <c r="U59" s="2"/>
    </row>
    <row r="60" spans="1:21" ht="21.95" customHeight="1" x14ac:dyDescent="0.25">
      <c r="C60" s="1"/>
      <c r="J60" s="72"/>
      <c r="U60" s="2"/>
    </row>
    <row r="61" spans="1:21" ht="21.95" customHeight="1" x14ac:dyDescent="0.25">
      <c r="C61" s="1"/>
      <c r="J61" s="72"/>
      <c r="U61" s="2"/>
    </row>
    <row r="62" spans="1:21" ht="21.95" customHeight="1" x14ac:dyDescent="0.25">
      <c r="C62" s="1"/>
      <c r="J62" s="72"/>
      <c r="U62" s="2"/>
    </row>
    <row r="63" spans="1:21" ht="21.95" customHeight="1" x14ac:dyDescent="0.25">
      <c r="C63" s="1"/>
      <c r="J63" s="72"/>
      <c r="U63" s="2"/>
    </row>
    <row r="64" spans="1:21" ht="21.95" customHeight="1" x14ac:dyDescent="0.25">
      <c r="C64" s="1"/>
      <c r="J64" s="72"/>
      <c r="U64" s="2"/>
    </row>
    <row r="65" spans="3:21" ht="21.95" customHeight="1" x14ac:dyDescent="0.25">
      <c r="C65" s="1"/>
      <c r="J65" s="72"/>
      <c r="U65" s="2"/>
    </row>
    <row r="66" spans="3:21" ht="21.95" customHeight="1" x14ac:dyDescent="0.25">
      <c r="C66" s="1"/>
      <c r="J66" s="72"/>
      <c r="U66" s="2"/>
    </row>
    <row r="67" spans="3:21" ht="21.95" customHeight="1" x14ac:dyDescent="0.25">
      <c r="C67" s="1"/>
      <c r="J67" s="72"/>
      <c r="U67" s="2"/>
    </row>
    <row r="68" spans="3:21" ht="21.95" customHeight="1" x14ac:dyDescent="0.25">
      <c r="C68" s="1"/>
      <c r="J68" s="72"/>
      <c r="U68" s="2"/>
    </row>
    <row r="69" spans="3:21" ht="21.95" customHeight="1" x14ac:dyDescent="0.25">
      <c r="C69" s="1"/>
      <c r="J69" s="72"/>
      <c r="U69" s="2"/>
    </row>
    <row r="70" spans="3:21" ht="21.95" customHeight="1" x14ac:dyDescent="0.25">
      <c r="C70" s="1"/>
      <c r="J70" s="72"/>
      <c r="U70" s="2"/>
    </row>
    <row r="71" spans="3:21" ht="21.95" customHeight="1" x14ac:dyDescent="0.25">
      <c r="C71" s="1"/>
      <c r="J71" s="72"/>
      <c r="U71" s="2"/>
    </row>
    <row r="72" spans="3:21" ht="21.95" customHeight="1" x14ac:dyDescent="0.25">
      <c r="C72" s="1"/>
      <c r="J72" s="72"/>
      <c r="U72" s="2"/>
    </row>
    <row r="73" spans="3:21" ht="21.95" customHeight="1" x14ac:dyDescent="0.25">
      <c r="C73" s="1"/>
      <c r="J73" s="72"/>
      <c r="U73" s="2"/>
    </row>
    <row r="74" spans="3:21" ht="21.95" customHeight="1" x14ac:dyDescent="0.25">
      <c r="C74" s="1"/>
      <c r="J74" s="72"/>
      <c r="U74" s="2"/>
    </row>
    <row r="75" spans="3:21" ht="21.95" customHeight="1" x14ac:dyDescent="0.25">
      <c r="C75" s="1"/>
      <c r="J75" s="72"/>
      <c r="U75" s="2"/>
    </row>
    <row r="76" spans="3:21" ht="21.95" customHeight="1" x14ac:dyDescent="0.25">
      <c r="C76" s="1"/>
      <c r="J76" s="72"/>
      <c r="U76" s="2"/>
    </row>
    <row r="77" spans="3:21" ht="21.95" customHeight="1" x14ac:dyDescent="0.25">
      <c r="C77" s="1"/>
      <c r="J77" s="72"/>
      <c r="U77" s="2"/>
    </row>
    <row r="78" spans="3:21" ht="21.95" customHeight="1" x14ac:dyDescent="0.25">
      <c r="C78" s="1"/>
      <c r="J78" s="72"/>
      <c r="U78" s="2"/>
    </row>
    <row r="79" spans="3:21" ht="21.95" customHeight="1" x14ac:dyDescent="0.25">
      <c r="C79" s="1"/>
      <c r="J79" s="72"/>
      <c r="U79" s="2"/>
    </row>
    <row r="80" spans="3:21" ht="21.95" customHeight="1" x14ac:dyDescent="0.25">
      <c r="C80" s="1"/>
      <c r="J80" s="72"/>
      <c r="U80" s="2"/>
    </row>
    <row r="81" spans="3:21" ht="21.95" customHeight="1" x14ac:dyDescent="0.25">
      <c r="C81" s="1"/>
      <c r="J81" s="72"/>
      <c r="U81" s="2"/>
    </row>
  </sheetData>
  <sheetProtection selectLockedCells="1" selectUnlockedCells="1"/>
  <mergeCells count="20">
    <mergeCell ref="A30:A35"/>
    <mergeCell ref="B30:B32"/>
    <mergeCell ref="B33:B35"/>
    <mergeCell ref="A36:A41"/>
    <mergeCell ref="B36:B38"/>
    <mergeCell ref="B39:B41"/>
    <mergeCell ref="A18:A23"/>
    <mergeCell ref="B18:B20"/>
    <mergeCell ref="B21:B23"/>
    <mergeCell ref="A24:A29"/>
    <mergeCell ref="B24:B26"/>
    <mergeCell ref="B27:B29"/>
    <mergeCell ref="A12:A17"/>
    <mergeCell ref="B12:B14"/>
    <mergeCell ref="B15:B17"/>
    <mergeCell ref="A2:I2"/>
    <mergeCell ref="J2:U2"/>
    <mergeCell ref="A6:A11"/>
    <mergeCell ref="B6:B8"/>
    <mergeCell ref="B9:B11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BA0F-1886-45CA-9FB1-7A1FE1D8FCE4}">
  <dimension ref="A1:W81"/>
  <sheetViews>
    <sheetView showGridLines="0" view="pageBreakPreview" zoomScaleNormal="120" zoomScaleSheetLayoutView="100" workbookViewId="0">
      <pane xSplit="3" ySplit="5" topLeftCell="D24" activePane="bottomRight" state="frozen"/>
      <selection activeCell="M29" sqref="M29"/>
      <selection pane="topRight" activeCell="M29" sqref="M29"/>
      <selection pane="bottomLeft" activeCell="M29" sqref="M29"/>
      <selection pane="bottomRight" activeCell="D6" sqref="D6"/>
    </sheetView>
  </sheetViews>
  <sheetFormatPr defaultColWidth="10.625" defaultRowHeight="21.95" customHeight="1" x14ac:dyDescent="0.25"/>
  <cols>
    <col min="1" max="1" width="14.125" style="3" customWidth="1"/>
    <col min="2" max="2" width="5.625" style="3" customWidth="1"/>
    <col min="3" max="3" width="17.625" style="3" customWidth="1"/>
    <col min="4" max="8" width="8.625" style="1" customWidth="1"/>
    <col min="9" max="9" width="9.5" style="1" customWidth="1"/>
    <col min="10" max="10" width="7.375" style="1" customWidth="1"/>
    <col min="11" max="20" width="7.375" style="72" customWidth="1"/>
    <col min="21" max="21" width="8.75" style="72" customWidth="1"/>
    <col min="22" max="24" width="10.625" style="2" customWidth="1"/>
    <col min="25" max="16384" width="10.625" style="2"/>
  </cols>
  <sheetData>
    <row r="1" spans="1:23" s="10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0</v>
      </c>
    </row>
    <row r="2" spans="1:23" s="19" customFormat="1" ht="24.95" customHeight="1" x14ac:dyDescent="0.25">
      <c r="A2" s="700" t="s">
        <v>158</v>
      </c>
      <c r="B2" s="700"/>
      <c r="C2" s="700"/>
      <c r="D2" s="700"/>
      <c r="E2" s="700"/>
      <c r="F2" s="700"/>
      <c r="G2" s="700"/>
      <c r="H2" s="700"/>
      <c r="I2" s="700"/>
      <c r="J2" s="700" t="s">
        <v>159</v>
      </c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</row>
    <row r="3" spans="1:23" s="13" customFormat="1" ht="15.95" customHeight="1" thickBot="1" x14ac:dyDescent="0.3">
      <c r="A3" s="49"/>
      <c r="B3" s="49"/>
      <c r="C3" s="49"/>
      <c r="D3" s="59"/>
      <c r="E3" s="59"/>
      <c r="F3" s="59"/>
      <c r="G3" s="59"/>
      <c r="H3" s="59"/>
      <c r="I3" s="60" t="s">
        <v>42</v>
      </c>
      <c r="J3" s="59"/>
      <c r="K3" s="18"/>
      <c r="L3" s="18"/>
      <c r="M3" s="59"/>
      <c r="N3" s="59"/>
      <c r="O3" s="59"/>
      <c r="P3" s="59"/>
      <c r="Q3" s="59"/>
      <c r="R3" s="59"/>
      <c r="S3" s="59"/>
      <c r="T3" s="59"/>
      <c r="U3" s="60" t="s">
        <v>2</v>
      </c>
    </row>
    <row r="4" spans="1:23" s="13" customFormat="1" ht="27.95" customHeight="1" x14ac:dyDescent="0.25">
      <c r="A4" s="57" t="s">
        <v>75</v>
      </c>
      <c r="B4" s="14" t="s">
        <v>45</v>
      </c>
      <c r="C4" s="74" t="s">
        <v>126</v>
      </c>
      <c r="D4" s="26" t="s">
        <v>46</v>
      </c>
      <c r="E4" s="26" t="s">
        <v>47</v>
      </c>
      <c r="F4" s="26" t="s">
        <v>48</v>
      </c>
      <c r="G4" s="26" t="s">
        <v>49</v>
      </c>
      <c r="H4" s="26" t="s">
        <v>50</v>
      </c>
      <c r="I4" s="26" t="s">
        <v>51</v>
      </c>
      <c r="J4" s="26" t="s">
        <v>143</v>
      </c>
      <c r="K4" s="27" t="s">
        <v>52</v>
      </c>
      <c r="L4" s="26" t="s">
        <v>53</v>
      </c>
      <c r="M4" s="26" t="s">
        <v>54</v>
      </c>
      <c r="N4" s="26" t="s">
        <v>55</v>
      </c>
      <c r="O4" s="26" t="s">
        <v>56</v>
      </c>
      <c r="P4" s="26" t="s">
        <v>57</v>
      </c>
      <c r="Q4" s="26" t="s">
        <v>58</v>
      </c>
      <c r="R4" s="26" t="s">
        <v>59</v>
      </c>
      <c r="S4" s="26" t="s">
        <v>60</v>
      </c>
      <c r="T4" s="26" t="s">
        <v>61</v>
      </c>
      <c r="U4" s="64" t="s">
        <v>127</v>
      </c>
    </row>
    <row r="5" spans="1:23" s="13" customFormat="1" ht="32.1" customHeight="1" thickBot="1" x14ac:dyDescent="0.3">
      <c r="A5" s="87" t="s">
        <v>110</v>
      </c>
      <c r="B5" s="88" t="s">
        <v>129</v>
      </c>
      <c r="C5" s="88" t="s">
        <v>130</v>
      </c>
      <c r="D5" s="89" t="s">
        <v>144</v>
      </c>
      <c r="E5" s="89" t="s">
        <v>132</v>
      </c>
      <c r="F5" s="90" t="s">
        <v>6</v>
      </c>
      <c r="G5" s="90" t="s">
        <v>133</v>
      </c>
      <c r="H5" s="90" t="s">
        <v>7</v>
      </c>
      <c r="I5" s="90" t="s">
        <v>8</v>
      </c>
      <c r="J5" s="90" t="s">
        <v>9</v>
      </c>
      <c r="K5" s="91" t="s">
        <v>10</v>
      </c>
      <c r="L5" s="90" t="s">
        <v>145</v>
      </c>
      <c r="M5" s="90" t="s">
        <v>12</v>
      </c>
      <c r="N5" s="90" t="s">
        <v>13</v>
      </c>
      <c r="O5" s="90" t="s">
        <v>134</v>
      </c>
      <c r="P5" s="90" t="s">
        <v>14</v>
      </c>
      <c r="Q5" s="90" t="s">
        <v>15</v>
      </c>
      <c r="R5" s="90" t="s">
        <v>16</v>
      </c>
      <c r="S5" s="90" t="s">
        <v>17</v>
      </c>
      <c r="T5" s="90" t="s">
        <v>18</v>
      </c>
      <c r="U5" s="92" t="s">
        <v>135</v>
      </c>
    </row>
    <row r="6" spans="1:23" s="13" customFormat="1" ht="18.2" customHeight="1" x14ac:dyDescent="0.25">
      <c r="A6" s="811" t="s">
        <v>160</v>
      </c>
      <c r="B6" s="803" t="s">
        <v>27</v>
      </c>
      <c r="C6" s="76" t="s">
        <v>136</v>
      </c>
      <c r="D6" s="77">
        <v>3826</v>
      </c>
      <c r="E6" s="78">
        <v>341</v>
      </c>
      <c r="F6" s="78">
        <v>329</v>
      </c>
      <c r="G6" s="78">
        <v>294</v>
      </c>
      <c r="H6" s="78">
        <v>317</v>
      </c>
      <c r="I6" s="78">
        <v>386</v>
      </c>
      <c r="J6" s="78">
        <v>397</v>
      </c>
      <c r="K6" s="78">
        <v>320</v>
      </c>
      <c r="L6" s="78">
        <v>316</v>
      </c>
      <c r="M6" s="78">
        <v>264</v>
      </c>
      <c r="N6" s="78">
        <v>200</v>
      </c>
      <c r="O6" s="78">
        <v>184</v>
      </c>
      <c r="P6" s="78">
        <v>178</v>
      </c>
      <c r="Q6" s="78">
        <v>158</v>
      </c>
      <c r="R6" s="78">
        <v>86</v>
      </c>
      <c r="S6" s="78">
        <v>36</v>
      </c>
      <c r="T6" s="78">
        <v>13</v>
      </c>
      <c r="U6" s="78">
        <v>7</v>
      </c>
      <c r="V6" s="80"/>
      <c r="W6" s="79"/>
    </row>
    <row r="7" spans="1:23" s="13" customFormat="1" ht="18.2" customHeight="1" x14ac:dyDescent="0.25">
      <c r="A7" s="811"/>
      <c r="B7" s="803"/>
      <c r="C7" s="76" t="s">
        <v>137</v>
      </c>
      <c r="D7" s="77">
        <v>2581</v>
      </c>
      <c r="E7" s="78">
        <v>202</v>
      </c>
      <c r="F7" s="78">
        <v>192</v>
      </c>
      <c r="G7" s="78">
        <v>169</v>
      </c>
      <c r="H7" s="78">
        <v>177</v>
      </c>
      <c r="I7" s="78">
        <v>261</v>
      </c>
      <c r="J7" s="78">
        <v>266</v>
      </c>
      <c r="K7" s="78">
        <v>228</v>
      </c>
      <c r="L7" s="78">
        <v>221</v>
      </c>
      <c r="M7" s="78">
        <v>182</v>
      </c>
      <c r="N7" s="78">
        <v>137</v>
      </c>
      <c r="O7" s="78">
        <v>147</v>
      </c>
      <c r="P7" s="78">
        <v>137</v>
      </c>
      <c r="Q7" s="78">
        <v>132</v>
      </c>
      <c r="R7" s="78">
        <v>78</v>
      </c>
      <c r="S7" s="78">
        <v>32</v>
      </c>
      <c r="T7" s="78">
        <v>13</v>
      </c>
      <c r="U7" s="78">
        <v>7</v>
      </c>
      <c r="W7" s="79"/>
    </row>
    <row r="8" spans="1:23" s="13" customFormat="1" ht="18.2" customHeight="1" x14ac:dyDescent="0.25">
      <c r="A8" s="811"/>
      <c r="B8" s="803"/>
      <c r="C8" s="76" t="s">
        <v>138</v>
      </c>
      <c r="D8" s="77">
        <v>1245</v>
      </c>
      <c r="E8" s="78">
        <v>139</v>
      </c>
      <c r="F8" s="78">
        <v>137</v>
      </c>
      <c r="G8" s="78">
        <v>125</v>
      </c>
      <c r="H8" s="78">
        <v>140</v>
      </c>
      <c r="I8" s="78">
        <v>125</v>
      </c>
      <c r="J8" s="78">
        <v>131</v>
      </c>
      <c r="K8" s="78">
        <v>92</v>
      </c>
      <c r="L8" s="78">
        <v>95</v>
      </c>
      <c r="M8" s="78">
        <v>82</v>
      </c>
      <c r="N8" s="78">
        <v>63</v>
      </c>
      <c r="O8" s="78">
        <v>37</v>
      </c>
      <c r="P8" s="78">
        <v>41</v>
      </c>
      <c r="Q8" s="78">
        <v>26</v>
      </c>
      <c r="R8" s="78">
        <v>8</v>
      </c>
      <c r="S8" s="78">
        <v>4</v>
      </c>
      <c r="T8" s="78">
        <v>0</v>
      </c>
      <c r="U8" s="78">
        <v>0</v>
      </c>
      <c r="W8" s="79"/>
    </row>
    <row r="9" spans="1:23" s="13" customFormat="1" ht="18.2" customHeight="1" x14ac:dyDescent="0.25">
      <c r="A9" s="811"/>
      <c r="B9" s="803" t="s">
        <v>28</v>
      </c>
      <c r="C9" s="76" t="s">
        <v>136</v>
      </c>
      <c r="D9" s="77">
        <v>4343</v>
      </c>
      <c r="E9" s="78">
        <v>309</v>
      </c>
      <c r="F9" s="78">
        <v>306</v>
      </c>
      <c r="G9" s="78">
        <v>297</v>
      </c>
      <c r="H9" s="78">
        <v>320</v>
      </c>
      <c r="I9" s="78">
        <v>403</v>
      </c>
      <c r="J9" s="78">
        <v>401</v>
      </c>
      <c r="K9" s="78">
        <v>354</v>
      </c>
      <c r="L9" s="78">
        <v>361</v>
      </c>
      <c r="M9" s="78">
        <v>342</v>
      </c>
      <c r="N9" s="78">
        <v>273</v>
      </c>
      <c r="O9" s="78">
        <v>262</v>
      </c>
      <c r="P9" s="78">
        <v>245</v>
      </c>
      <c r="Q9" s="78">
        <v>192</v>
      </c>
      <c r="R9" s="78">
        <v>159</v>
      </c>
      <c r="S9" s="78">
        <v>71</v>
      </c>
      <c r="T9" s="78">
        <v>25</v>
      </c>
      <c r="U9" s="78">
        <v>23</v>
      </c>
      <c r="V9" s="80"/>
      <c r="W9" s="79"/>
    </row>
    <row r="10" spans="1:23" s="13" customFormat="1" ht="18.2" customHeight="1" x14ac:dyDescent="0.25">
      <c r="A10" s="811"/>
      <c r="B10" s="803"/>
      <c r="C10" s="76" t="s">
        <v>137</v>
      </c>
      <c r="D10" s="77">
        <v>2670</v>
      </c>
      <c r="E10" s="78">
        <v>180</v>
      </c>
      <c r="F10" s="78">
        <v>174</v>
      </c>
      <c r="G10" s="78">
        <v>174</v>
      </c>
      <c r="H10" s="78">
        <v>171</v>
      </c>
      <c r="I10" s="78">
        <v>233</v>
      </c>
      <c r="J10" s="78">
        <v>251</v>
      </c>
      <c r="K10" s="78">
        <v>222</v>
      </c>
      <c r="L10" s="78">
        <v>249</v>
      </c>
      <c r="M10" s="78">
        <v>208</v>
      </c>
      <c r="N10" s="78">
        <v>179</v>
      </c>
      <c r="O10" s="78">
        <v>168</v>
      </c>
      <c r="P10" s="78">
        <v>162</v>
      </c>
      <c r="Q10" s="78">
        <v>129</v>
      </c>
      <c r="R10" s="78">
        <v>100</v>
      </c>
      <c r="S10" s="78">
        <v>40</v>
      </c>
      <c r="T10" s="78">
        <v>17</v>
      </c>
      <c r="U10" s="78">
        <v>13</v>
      </c>
      <c r="W10" s="79"/>
    </row>
    <row r="11" spans="1:23" s="13" customFormat="1" ht="18.2" customHeight="1" x14ac:dyDescent="0.25">
      <c r="A11" s="811"/>
      <c r="B11" s="803"/>
      <c r="C11" s="76" t="s">
        <v>138</v>
      </c>
      <c r="D11" s="77">
        <v>1673</v>
      </c>
      <c r="E11" s="78">
        <v>129</v>
      </c>
      <c r="F11" s="78">
        <v>132</v>
      </c>
      <c r="G11" s="78">
        <v>123</v>
      </c>
      <c r="H11" s="78">
        <v>149</v>
      </c>
      <c r="I11" s="78">
        <v>170</v>
      </c>
      <c r="J11" s="78">
        <v>150</v>
      </c>
      <c r="K11" s="78">
        <v>132</v>
      </c>
      <c r="L11" s="78">
        <v>112</v>
      </c>
      <c r="M11" s="78">
        <v>134</v>
      </c>
      <c r="N11" s="78">
        <v>94</v>
      </c>
      <c r="O11" s="78">
        <v>94</v>
      </c>
      <c r="P11" s="78">
        <v>83</v>
      </c>
      <c r="Q11" s="78">
        <v>63</v>
      </c>
      <c r="R11" s="78">
        <v>59</v>
      </c>
      <c r="S11" s="78">
        <v>31</v>
      </c>
      <c r="T11" s="78">
        <v>8</v>
      </c>
      <c r="U11" s="78">
        <v>10</v>
      </c>
      <c r="V11" s="28"/>
      <c r="W11" s="79"/>
    </row>
    <row r="12" spans="1:23" s="13" customFormat="1" ht="18.2" customHeight="1" x14ac:dyDescent="0.25">
      <c r="A12" s="811" t="s">
        <v>161</v>
      </c>
      <c r="B12" s="803" t="s">
        <v>27</v>
      </c>
      <c r="C12" s="76" t="s">
        <v>136</v>
      </c>
      <c r="D12" s="77">
        <v>2079</v>
      </c>
      <c r="E12" s="78">
        <v>229</v>
      </c>
      <c r="F12" s="78">
        <v>180</v>
      </c>
      <c r="G12" s="78">
        <v>185</v>
      </c>
      <c r="H12" s="78">
        <v>197</v>
      </c>
      <c r="I12" s="78">
        <v>187</v>
      </c>
      <c r="J12" s="78">
        <v>219</v>
      </c>
      <c r="K12" s="78">
        <v>156</v>
      </c>
      <c r="L12" s="78">
        <v>161</v>
      </c>
      <c r="M12" s="78">
        <v>124</v>
      </c>
      <c r="N12" s="78">
        <v>108</v>
      </c>
      <c r="O12" s="78">
        <v>100</v>
      </c>
      <c r="P12" s="78">
        <v>88</v>
      </c>
      <c r="Q12" s="78">
        <v>82</v>
      </c>
      <c r="R12" s="78">
        <v>38</v>
      </c>
      <c r="S12" s="78">
        <v>17</v>
      </c>
      <c r="T12" s="78">
        <v>3</v>
      </c>
      <c r="U12" s="78">
        <v>5</v>
      </c>
      <c r="V12" s="80"/>
      <c r="W12" s="79"/>
    </row>
    <row r="13" spans="1:23" s="13" customFormat="1" ht="18.2" customHeight="1" x14ac:dyDescent="0.25">
      <c r="A13" s="811"/>
      <c r="B13" s="803"/>
      <c r="C13" s="76" t="s">
        <v>137</v>
      </c>
      <c r="D13" s="77">
        <v>993</v>
      </c>
      <c r="E13" s="78">
        <v>79</v>
      </c>
      <c r="F13" s="78">
        <v>75</v>
      </c>
      <c r="G13" s="78">
        <v>67</v>
      </c>
      <c r="H13" s="78">
        <v>87</v>
      </c>
      <c r="I13" s="78">
        <v>79</v>
      </c>
      <c r="J13" s="78">
        <v>110</v>
      </c>
      <c r="K13" s="78">
        <v>74</v>
      </c>
      <c r="L13" s="78">
        <v>83</v>
      </c>
      <c r="M13" s="78">
        <v>72</v>
      </c>
      <c r="N13" s="78">
        <v>50</v>
      </c>
      <c r="O13" s="78">
        <v>47</v>
      </c>
      <c r="P13" s="78">
        <v>60</v>
      </c>
      <c r="Q13" s="78">
        <v>58</v>
      </c>
      <c r="R13" s="78">
        <v>35</v>
      </c>
      <c r="S13" s="78">
        <v>10</v>
      </c>
      <c r="T13" s="78">
        <v>3</v>
      </c>
      <c r="U13" s="78">
        <v>4</v>
      </c>
      <c r="V13" s="95"/>
      <c r="W13" s="79"/>
    </row>
    <row r="14" spans="1:23" s="13" customFormat="1" ht="18.2" customHeight="1" x14ac:dyDescent="0.25">
      <c r="A14" s="811"/>
      <c r="B14" s="803"/>
      <c r="C14" s="76" t="s">
        <v>138</v>
      </c>
      <c r="D14" s="77">
        <v>1086</v>
      </c>
      <c r="E14" s="78">
        <v>150</v>
      </c>
      <c r="F14" s="78">
        <v>105</v>
      </c>
      <c r="G14" s="78">
        <v>118</v>
      </c>
      <c r="H14" s="78">
        <v>110</v>
      </c>
      <c r="I14" s="78">
        <v>108</v>
      </c>
      <c r="J14" s="78">
        <v>109</v>
      </c>
      <c r="K14" s="78">
        <v>82</v>
      </c>
      <c r="L14" s="78">
        <v>78</v>
      </c>
      <c r="M14" s="78">
        <v>52</v>
      </c>
      <c r="N14" s="78">
        <v>58</v>
      </c>
      <c r="O14" s="78">
        <v>53</v>
      </c>
      <c r="P14" s="78">
        <v>28</v>
      </c>
      <c r="Q14" s="78">
        <v>24</v>
      </c>
      <c r="R14" s="78">
        <v>3</v>
      </c>
      <c r="S14" s="78">
        <v>7</v>
      </c>
      <c r="T14" s="78">
        <v>0</v>
      </c>
      <c r="U14" s="78">
        <v>1</v>
      </c>
      <c r="W14" s="79"/>
    </row>
    <row r="15" spans="1:23" s="13" customFormat="1" ht="18.2" customHeight="1" x14ac:dyDescent="0.25">
      <c r="A15" s="811"/>
      <c r="B15" s="803" t="s">
        <v>28</v>
      </c>
      <c r="C15" s="76" t="s">
        <v>136</v>
      </c>
      <c r="D15" s="77">
        <v>2336</v>
      </c>
      <c r="E15" s="78">
        <v>208</v>
      </c>
      <c r="F15" s="78">
        <v>168</v>
      </c>
      <c r="G15" s="78">
        <v>156</v>
      </c>
      <c r="H15" s="78">
        <v>165</v>
      </c>
      <c r="I15" s="78">
        <v>183</v>
      </c>
      <c r="J15" s="78">
        <v>225</v>
      </c>
      <c r="K15" s="78">
        <v>173</v>
      </c>
      <c r="L15" s="78">
        <v>199</v>
      </c>
      <c r="M15" s="78">
        <v>161</v>
      </c>
      <c r="N15" s="78">
        <v>139</v>
      </c>
      <c r="O15" s="78">
        <v>133</v>
      </c>
      <c r="P15" s="78">
        <v>137</v>
      </c>
      <c r="Q15" s="78">
        <v>126</v>
      </c>
      <c r="R15" s="78">
        <v>95</v>
      </c>
      <c r="S15" s="78">
        <v>38</v>
      </c>
      <c r="T15" s="78">
        <v>15</v>
      </c>
      <c r="U15" s="78">
        <v>15</v>
      </c>
      <c r="W15" s="79"/>
    </row>
    <row r="16" spans="1:23" s="13" customFormat="1" ht="18.2" customHeight="1" x14ac:dyDescent="0.25">
      <c r="A16" s="811"/>
      <c r="B16" s="803"/>
      <c r="C16" s="76" t="s">
        <v>137</v>
      </c>
      <c r="D16" s="77">
        <v>1032</v>
      </c>
      <c r="E16" s="78">
        <v>81</v>
      </c>
      <c r="F16" s="78">
        <v>68</v>
      </c>
      <c r="G16" s="78">
        <v>68</v>
      </c>
      <c r="H16" s="78">
        <v>73</v>
      </c>
      <c r="I16" s="78">
        <v>71</v>
      </c>
      <c r="J16" s="78">
        <v>98</v>
      </c>
      <c r="K16" s="78">
        <v>72</v>
      </c>
      <c r="L16" s="78">
        <v>105</v>
      </c>
      <c r="M16" s="78">
        <v>74</v>
      </c>
      <c r="N16" s="78">
        <v>49</v>
      </c>
      <c r="O16" s="78">
        <v>64</v>
      </c>
      <c r="P16" s="78">
        <v>77</v>
      </c>
      <c r="Q16" s="78">
        <v>54</v>
      </c>
      <c r="R16" s="78">
        <v>45</v>
      </c>
      <c r="S16" s="78">
        <v>18</v>
      </c>
      <c r="T16" s="78">
        <v>10</v>
      </c>
      <c r="U16" s="78">
        <v>5</v>
      </c>
      <c r="W16" s="79"/>
    </row>
    <row r="17" spans="1:23" s="13" customFormat="1" ht="18.2" customHeight="1" x14ac:dyDescent="0.25">
      <c r="A17" s="811"/>
      <c r="B17" s="803"/>
      <c r="C17" s="76" t="s">
        <v>138</v>
      </c>
      <c r="D17" s="77">
        <v>1304</v>
      </c>
      <c r="E17" s="78">
        <v>127</v>
      </c>
      <c r="F17" s="78">
        <v>100</v>
      </c>
      <c r="G17" s="78">
        <v>88</v>
      </c>
      <c r="H17" s="78">
        <v>92</v>
      </c>
      <c r="I17" s="78">
        <v>112</v>
      </c>
      <c r="J17" s="78">
        <v>127</v>
      </c>
      <c r="K17" s="78">
        <v>101</v>
      </c>
      <c r="L17" s="78">
        <v>94</v>
      </c>
      <c r="M17" s="78">
        <v>87</v>
      </c>
      <c r="N17" s="78">
        <v>90</v>
      </c>
      <c r="O17" s="78">
        <v>69</v>
      </c>
      <c r="P17" s="78">
        <v>60</v>
      </c>
      <c r="Q17" s="78">
        <v>72</v>
      </c>
      <c r="R17" s="78">
        <v>50</v>
      </c>
      <c r="S17" s="78">
        <v>20</v>
      </c>
      <c r="T17" s="78">
        <v>5</v>
      </c>
      <c r="U17" s="78">
        <v>10</v>
      </c>
      <c r="W17" s="79"/>
    </row>
    <row r="18" spans="1:23" s="13" customFormat="1" ht="18.2" customHeight="1" x14ac:dyDescent="0.25">
      <c r="A18" s="811" t="s">
        <v>162</v>
      </c>
      <c r="B18" s="803" t="s">
        <v>27</v>
      </c>
      <c r="C18" s="76" t="s">
        <v>136</v>
      </c>
      <c r="D18" s="77">
        <v>3288</v>
      </c>
      <c r="E18" s="78">
        <v>300</v>
      </c>
      <c r="F18" s="78">
        <v>284</v>
      </c>
      <c r="G18" s="78">
        <v>247</v>
      </c>
      <c r="H18" s="78">
        <v>299</v>
      </c>
      <c r="I18" s="78">
        <v>325</v>
      </c>
      <c r="J18" s="78">
        <v>356</v>
      </c>
      <c r="K18" s="78">
        <v>282</v>
      </c>
      <c r="L18" s="78">
        <v>272</v>
      </c>
      <c r="M18" s="78">
        <v>234</v>
      </c>
      <c r="N18" s="78">
        <v>159</v>
      </c>
      <c r="O18" s="78">
        <v>150</v>
      </c>
      <c r="P18" s="78">
        <v>139</v>
      </c>
      <c r="Q18" s="78">
        <v>113</v>
      </c>
      <c r="R18" s="78">
        <v>83</v>
      </c>
      <c r="S18" s="78">
        <v>29</v>
      </c>
      <c r="T18" s="78">
        <v>12</v>
      </c>
      <c r="U18" s="78">
        <v>4</v>
      </c>
      <c r="W18" s="79"/>
    </row>
    <row r="19" spans="1:23" s="13" customFormat="1" ht="18.2" customHeight="1" x14ac:dyDescent="0.25">
      <c r="A19" s="811"/>
      <c r="B19" s="803"/>
      <c r="C19" s="76" t="s">
        <v>137</v>
      </c>
      <c r="D19" s="77">
        <v>1909</v>
      </c>
      <c r="E19" s="78">
        <v>150</v>
      </c>
      <c r="F19" s="78">
        <v>156</v>
      </c>
      <c r="G19" s="78">
        <v>126</v>
      </c>
      <c r="H19" s="78">
        <v>157</v>
      </c>
      <c r="I19" s="78">
        <v>160</v>
      </c>
      <c r="J19" s="78">
        <v>212</v>
      </c>
      <c r="K19" s="78">
        <v>167</v>
      </c>
      <c r="L19" s="78">
        <v>159</v>
      </c>
      <c r="M19" s="78">
        <v>141</v>
      </c>
      <c r="N19" s="78">
        <v>93</v>
      </c>
      <c r="O19" s="78">
        <v>102</v>
      </c>
      <c r="P19" s="78">
        <v>107</v>
      </c>
      <c r="Q19" s="78">
        <v>72</v>
      </c>
      <c r="R19" s="78">
        <v>68</v>
      </c>
      <c r="S19" s="78">
        <v>25</v>
      </c>
      <c r="T19" s="78">
        <v>11</v>
      </c>
      <c r="U19" s="78">
        <v>3</v>
      </c>
      <c r="W19" s="79"/>
    </row>
    <row r="20" spans="1:23" s="13" customFormat="1" ht="18.2" customHeight="1" x14ac:dyDescent="0.25">
      <c r="A20" s="811"/>
      <c r="B20" s="803"/>
      <c r="C20" s="76" t="s">
        <v>138</v>
      </c>
      <c r="D20" s="77">
        <v>1379</v>
      </c>
      <c r="E20" s="78">
        <v>150</v>
      </c>
      <c r="F20" s="78">
        <v>128</v>
      </c>
      <c r="G20" s="78">
        <v>121</v>
      </c>
      <c r="H20" s="78">
        <v>142</v>
      </c>
      <c r="I20" s="78">
        <v>165</v>
      </c>
      <c r="J20" s="78">
        <v>144</v>
      </c>
      <c r="K20" s="78">
        <v>115</v>
      </c>
      <c r="L20" s="78">
        <v>113</v>
      </c>
      <c r="M20" s="78">
        <v>93</v>
      </c>
      <c r="N20" s="78">
        <v>66</v>
      </c>
      <c r="O20" s="78">
        <v>48</v>
      </c>
      <c r="P20" s="78">
        <v>32</v>
      </c>
      <c r="Q20" s="78">
        <v>41</v>
      </c>
      <c r="R20" s="78">
        <v>15</v>
      </c>
      <c r="S20" s="78">
        <v>4</v>
      </c>
      <c r="T20" s="78">
        <v>1</v>
      </c>
      <c r="U20" s="78">
        <v>1</v>
      </c>
      <c r="W20" s="79"/>
    </row>
    <row r="21" spans="1:23" s="13" customFormat="1" ht="18.2" customHeight="1" x14ac:dyDescent="0.25">
      <c r="A21" s="811"/>
      <c r="B21" s="803" t="s">
        <v>28</v>
      </c>
      <c r="C21" s="76" t="s">
        <v>136</v>
      </c>
      <c r="D21" s="77">
        <v>3760</v>
      </c>
      <c r="E21" s="78">
        <v>282</v>
      </c>
      <c r="F21" s="78">
        <v>273</v>
      </c>
      <c r="G21" s="78">
        <v>220</v>
      </c>
      <c r="H21" s="78">
        <v>311</v>
      </c>
      <c r="I21" s="78">
        <v>337</v>
      </c>
      <c r="J21" s="78">
        <v>341</v>
      </c>
      <c r="K21" s="78">
        <v>295</v>
      </c>
      <c r="L21" s="78">
        <v>335</v>
      </c>
      <c r="M21" s="78">
        <v>284</v>
      </c>
      <c r="N21" s="78">
        <v>241</v>
      </c>
      <c r="O21" s="78">
        <v>213</v>
      </c>
      <c r="P21" s="78">
        <v>202</v>
      </c>
      <c r="Q21" s="78">
        <v>179</v>
      </c>
      <c r="R21" s="78">
        <v>155</v>
      </c>
      <c r="S21" s="78">
        <v>54</v>
      </c>
      <c r="T21" s="78">
        <v>15</v>
      </c>
      <c r="U21" s="78">
        <v>23</v>
      </c>
      <c r="W21" s="79"/>
    </row>
    <row r="22" spans="1:23" s="13" customFormat="1" ht="18.2" customHeight="1" x14ac:dyDescent="0.25">
      <c r="A22" s="811"/>
      <c r="B22" s="803"/>
      <c r="C22" s="76" t="s">
        <v>137</v>
      </c>
      <c r="D22" s="77">
        <v>2057</v>
      </c>
      <c r="E22" s="78">
        <v>157</v>
      </c>
      <c r="F22" s="78">
        <v>138</v>
      </c>
      <c r="G22" s="78">
        <v>111</v>
      </c>
      <c r="H22" s="78">
        <v>170</v>
      </c>
      <c r="I22" s="78">
        <v>182</v>
      </c>
      <c r="J22" s="78">
        <v>194</v>
      </c>
      <c r="K22" s="78">
        <v>166</v>
      </c>
      <c r="L22" s="78">
        <v>184</v>
      </c>
      <c r="M22" s="78">
        <v>156</v>
      </c>
      <c r="N22" s="78">
        <v>127</v>
      </c>
      <c r="O22" s="78">
        <v>131</v>
      </c>
      <c r="P22" s="78">
        <v>113</v>
      </c>
      <c r="Q22" s="78">
        <v>98</v>
      </c>
      <c r="R22" s="78">
        <v>82</v>
      </c>
      <c r="S22" s="78">
        <v>29</v>
      </c>
      <c r="T22" s="78">
        <v>9</v>
      </c>
      <c r="U22" s="78">
        <v>10</v>
      </c>
      <c r="W22" s="79"/>
    </row>
    <row r="23" spans="1:23" s="13" customFormat="1" ht="18.2" customHeight="1" x14ac:dyDescent="0.25">
      <c r="A23" s="811"/>
      <c r="B23" s="803"/>
      <c r="C23" s="76" t="s">
        <v>138</v>
      </c>
      <c r="D23" s="77">
        <v>1703</v>
      </c>
      <c r="E23" s="78">
        <v>125</v>
      </c>
      <c r="F23" s="78">
        <v>135</v>
      </c>
      <c r="G23" s="78">
        <v>109</v>
      </c>
      <c r="H23" s="78">
        <v>141</v>
      </c>
      <c r="I23" s="78">
        <v>155</v>
      </c>
      <c r="J23" s="78">
        <v>147</v>
      </c>
      <c r="K23" s="78">
        <v>129</v>
      </c>
      <c r="L23" s="78">
        <v>151</v>
      </c>
      <c r="M23" s="78">
        <v>128</v>
      </c>
      <c r="N23" s="78">
        <v>114</v>
      </c>
      <c r="O23" s="78">
        <v>82</v>
      </c>
      <c r="P23" s="78">
        <v>89</v>
      </c>
      <c r="Q23" s="78">
        <v>81</v>
      </c>
      <c r="R23" s="78">
        <v>73</v>
      </c>
      <c r="S23" s="78">
        <v>25</v>
      </c>
      <c r="T23" s="78">
        <v>6</v>
      </c>
      <c r="U23" s="78">
        <v>13</v>
      </c>
      <c r="W23" s="79"/>
    </row>
    <row r="24" spans="1:23" s="13" customFormat="1" ht="18.2" customHeight="1" x14ac:dyDescent="0.25">
      <c r="A24" s="811" t="s">
        <v>163</v>
      </c>
      <c r="B24" s="803" t="s">
        <v>27</v>
      </c>
      <c r="C24" s="76" t="s">
        <v>136</v>
      </c>
      <c r="D24" s="77">
        <v>388</v>
      </c>
      <c r="E24" s="78">
        <v>52</v>
      </c>
      <c r="F24" s="78">
        <v>31</v>
      </c>
      <c r="G24" s="78">
        <v>36</v>
      </c>
      <c r="H24" s="78">
        <v>36</v>
      </c>
      <c r="I24" s="78">
        <v>46</v>
      </c>
      <c r="J24" s="78">
        <v>45</v>
      </c>
      <c r="K24" s="78">
        <v>22</v>
      </c>
      <c r="L24" s="78">
        <v>28</v>
      </c>
      <c r="M24" s="78">
        <v>24</v>
      </c>
      <c r="N24" s="78">
        <v>17</v>
      </c>
      <c r="O24" s="78">
        <v>19</v>
      </c>
      <c r="P24" s="78">
        <v>12</v>
      </c>
      <c r="Q24" s="78">
        <v>17</v>
      </c>
      <c r="R24" s="78">
        <v>3</v>
      </c>
      <c r="S24" s="78">
        <v>0</v>
      </c>
      <c r="T24" s="78">
        <v>0</v>
      </c>
      <c r="U24" s="78">
        <v>0</v>
      </c>
      <c r="W24" s="79"/>
    </row>
    <row r="25" spans="1:23" s="13" customFormat="1" ht="18.2" customHeight="1" x14ac:dyDescent="0.25">
      <c r="A25" s="811"/>
      <c r="B25" s="803"/>
      <c r="C25" s="76" t="s">
        <v>137</v>
      </c>
      <c r="D25" s="77">
        <v>267</v>
      </c>
      <c r="E25" s="78">
        <v>33</v>
      </c>
      <c r="F25" s="78">
        <v>24</v>
      </c>
      <c r="G25" s="78">
        <v>27</v>
      </c>
      <c r="H25" s="78">
        <v>26</v>
      </c>
      <c r="I25" s="78">
        <v>20</v>
      </c>
      <c r="J25" s="78">
        <v>34</v>
      </c>
      <c r="K25" s="78">
        <v>17</v>
      </c>
      <c r="L25" s="78">
        <v>21</v>
      </c>
      <c r="M25" s="78">
        <v>17</v>
      </c>
      <c r="N25" s="78">
        <v>9</v>
      </c>
      <c r="O25" s="78">
        <v>13</v>
      </c>
      <c r="P25" s="78">
        <v>9</v>
      </c>
      <c r="Q25" s="78">
        <v>14</v>
      </c>
      <c r="R25" s="78">
        <v>3</v>
      </c>
      <c r="S25" s="78">
        <v>0</v>
      </c>
      <c r="T25" s="78">
        <v>0</v>
      </c>
      <c r="U25" s="78">
        <v>0</v>
      </c>
      <c r="W25" s="79"/>
    </row>
    <row r="26" spans="1:23" s="13" customFormat="1" ht="18.2" customHeight="1" x14ac:dyDescent="0.25">
      <c r="A26" s="811"/>
      <c r="B26" s="803"/>
      <c r="C26" s="76" t="s">
        <v>138</v>
      </c>
      <c r="D26" s="77">
        <v>121</v>
      </c>
      <c r="E26" s="78">
        <v>19</v>
      </c>
      <c r="F26" s="78">
        <v>7</v>
      </c>
      <c r="G26" s="78">
        <v>9</v>
      </c>
      <c r="H26" s="78">
        <v>10</v>
      </c>
      <c r="I26" s="78">
        <v>26</v>
      </c>
      <c r="J26" s="78">
        <v>11</v>
      </c>
      <c r="K26" s="78">
        <v>5</v>
      </c>
      <c r="L26" s="78">
        <v>7</v>
      </c>
      <c r="M26" s="78">
        <v>7</v>
      </c>
      <c r="N26" s="78">
        <v>8</v>
      </c>
      <c r="O26" s="78">
        <v>6</v>
      </c>
      <c r="P26" s="78">
        <v>3</v>
      </c>
      <c r="Q26" s="78">
        <v>3</v>
      </c>
      <c r="R26" s="78">
        <v>0</v>
      </c>
      <c r="S26" s="78">
        <v>0</v>
      </c>
      <c r="T26" s="78">
        <v>0</v>
      </c>
      <c r="U26" s="78">
        <v>0</v>
      </c>
      <c r="W26" s="79"/>
    </row>
    <row r="27" spans="1:23" s="13" customFormat="1" ht="18.2" customHeight="1" x14ac:dyDescent="0.25">
      <c r="A27" s="811"/>
      <c r="B27" s="803" t="s">
        <v>28</v>
      </c>
      <c r="C27" s="76" t="s">
        <v>136</v>
      </c>
      <c r="D27" s="77">
        <v>436</v>
      </c>
      <c r="E27" s="78">
        <v>36</v>
      </c>
      <c r="F27" s="78">
        <v>27</v>
      </c>
      <c r="G27" s="78">
        <v>34</v>
      </c>
      <c r="H27" s="78">
        <v>43</v>
      </c>
      <c r="I27" s="78">
        <v>51</v>
      </c>
      <c r="J27" s="78">
        <v>28</v>
      </c>
      <c r="K27" s="78">
        <v>28</v>
      </c>
      <c r="L27" s="78">
        <v>28</v>
      </c>
      <c r="M27" s="78">
        <v>31</v>
      </c>
      <c r="N27" s="78">
        <v>37</v>
      </c>
      <c r="O27" s="78">
        <v>25</v>
      </c>
      <c r="P27" s="78">
        <v>30</v>
      </c>
      <c r="Q27" s="78">
        <v>19</v>
      </c>
      <c r="R27" s="78">
        <v>12</v>
      </c>
      <c r="S27" s="78">
        <v>3</v>
      </c>
      <c r="T27" s="78">
        <v>2</v>
      </c>
      <c r="U27" s="78">
        <v>2</v>
      </c>
      <c r="V27" s="80"/>
      <c r="W27" s="79"/>
    </row>
    <row r="28" spans="1:23" s="13" customFormat="1" ht="18.2" customHeight="1" x14ac:dyDescent="0.25">
      <c r="A28" s="811"/>
      <c r="B28" s="803"/>
      <c r="C28" s="76" t="s">
        <v>137</v>
      </c>
      <c r="D28" s="77">
        <v>265</v>
      </c>
      <c r="E28" s="78">
        <v>19</v>
      </c>
      <c r="F28" s="78">
        <v>19</v>
      </c>
      <c r="G28" s="78">
        <v>21</v>
      </c>
      <c r="H28" s="78">
        <v>20</v>
      </c>
      <c r="I28" s="78">
        <v>29</v>
      </c>
      <c r="J28" s="78">
        <v>17</v>
      </c>
      <c r="K28" s="78">
        <v>20</v>
      </c>
      <c r="L28" s="78">
        <v>21</v>
      </c>
      <c r="M28" s="78">
        <v>21</v>
      </c>
      <c r="N28" s="78">
        <v>18</v>
      </c>
      <c r="O28" s="78">
        <v>14</v>
      </c>
      <c r="P28" s="78">
        <v>18</v>
      </c>
      <c r="Q28" s="78">
        <v>15</v>
      </c>
      <c r="R28" s="78">
        <v>8</v>
      </c>
      <c r="S28" s="78">
        <v>2</v>
      </c>
      <c r="T28" s="78">
        <v>2</v>
      </c>
      <c r="U28" s="78">
        <v>1</v>
      </c>
      <c r="W28" s="79"/>
    </row>
    <row r="29" spans="1:23" s="13" customFormat="1" ht="18.2" customHeight="1" x14ac:dyDescent="0.25">
      <c r="A29" s="811"/>
      <c r="B29" s="803"/>
      <c r="C29" s="76" t="s">
        <v>138</v>
      </c>
      <c r="D29" s="77">
        <v>171</v>
      </c>
      <c r="E29" s="78">
        <v>17</v>
      </c>
      <c r="F29" s="78">
        <v>8</v>
      </c>
      <c r="G29" s="78">
        <v>13</v>
      </c>
      <c r="H29" s="78">
        <v>23</v>
      </c>
      <c r="I29" s="78">
        <v>22</v>
      </c>
      <c r="J29" s="78">
        <v>11</v>
      </c>
      <c r="K29" s="78">
        <v>8</v>
      </c>
      <c r="L29" s="78">
        <v>7</v>
      </c>
      <c r="M29" s="78">
        <v>10</v>
      </c>
      <c r="N29" s="78">
        <v>19</v>
      </c>
      <c r="O29" s="78">
        <v>11</v>
      </c>
      <c r="P29" s="78">
        <v>12</v>
      </c>
      <c r="Q29" s="78">
        <v>4</v>
      </c>
      <c r="R29" s="78">
        <v>4</v>
      </c>
      <c r="S29" s="78">
        <v>1</v>
      </c>
      <c r="T29" s="78">
        <v>0</v>
      </c>
      <c r="U29" s="78">
        <v>1</v>
      </c>
      <c r="W29" s="79"/>
    </row>
    <row r="30" spans="1:23" s="13" customFormat="1" ht="18.2" customHeight="1" x14ac:dyDescent="0.25">
      <c r="A30" s="811" t="s">
        <v>164</v>
      </c>
      <c r="B30" s="803" t="s">
        <v>27</v>
      </c>
      <c r="C30" s="76" t="s">
        <v>136</v>
      </c>
      <c r="D30" s="77">
        <v>1039</v>
      </c>
      <c r="E30" s="78">
        <v>103</v>
      </c>
      <c r="F30" s="78">
        <v>114</v>
      </c>
      <c r="G30" s="78">
        <v>79</v>
      </c>
      <c r="H30" s="78">
        <v>98</v>
      </c>
      <c r="I30" s="78">
        <v>108</v>
      </c>
      <c r="J30" s="78">
        <v>96</v>
      </c>
      <c r="K30" s="78">
        <v>88</v>
      </c>
      <c r="L30" s="78">
        <v>68</v>
      </c>
      <c r="M30" s="78">
        <v>74</v>
      </c>
      <c r="N30" s="78">
        <v>67</v>
      </c>
      <c r="O30" s="78">
        <v>61</v>
      </c>
      <c r="P30" s="78">
        <v>35</v>
      </c>
      <c r="Q30" s="78">
        <v>34</v>
      </c>
      <c r="R30" s="78">
        <v>7</v>
      </c>
      <c r="S30" s="78">
        <v>5</v>
      </c>
      <c r="T30" s="78">
        <v>2</v>
      </c>
      <c r="U30" s="78">
        <v>0</v>
      </c>
      <c r="W30" s="79"/>
    </row>
    <row r="31" spans="1:23" s="13" customFormat="1" ht="18.2" customHeight="1" x14ac:dyDescent="0.25">
      <c r="A31" s="811"/>
      <c r="B31" s="803"/>
      <c r="C31" s="76" t="s">
        <v>137</v>
      </c>
      <c r="D31" s="77">
        <v>598</v>
      </c>
      <c r="E31" s="78">
        <v>53</v>
      </c>
      <c r="F31" s="78">
        <v>70</v>
      </c>
      <c r="G31" s="78">
        <v>38</v>
      </c>
      <c r="H31" s="78">
        <v>58</v>
      </c>
      <c r="I31" s="78">
        <v>52</v>
      </c>
      <c r="J31" s="78">
        <v>53</v>
      </c>
      <c r="K31" s="78">
        <v>51</v>
      </c>
      <c r="L31" s="78">
        <v>43</v>
      </c>
      <c r="M31" s="78">
        <v>47</v>
      </c>
      <c r="N31" s="78">
        <v>38</v>
      </c>
      <c r="O31" s="78">
        <v>36</v>
      </c>
      <c r="P31" s="78">
        <v>27</v>
      </c>
      <c r="Q31" s="78">
        <v>22</v>
      </c>
      <c r="R31" s="78">
        <v>7</v>
      </c>
      <c r="S31" s="78">
        <v>2</v>
      </c>
      <c r="T31" s="78">
        <v>1</v>
      </c>
      <c r="U31" s="78">
        <v>0</v>
      </c>
      <c r="W31" s="79"/>
    </row>
    <row r="32" spans="1:23" s="13" customFormat="1" ht="18.2" customHeight="1" x14ac:dyDescent="0.25">
      <c r="A32" s="811"/>
      <c r="B32" s="803"/>
      <c r="C32" s="76" t="s">
        <v>138</v>
      </c>
      <c r="D32" s="77">
        <v>441</v>
      </c>
      <c r="E32" s="78">
        <v>50</v>
      </c>
      <c r="F32" s="78">
        <v>44</v>
      </c>
      <c r="G32" s="78">
        <v>41</v>
      </c>
      <c r="H32" s="78">
        <v>40</v>
      </c>
      <c r="I32" s="78">
        <v>56</v>
      </c>
      <c r="J32" s="78">
        <v>43</v>
      </c>
      <c r="K32" s="78">
        <v>37</v>
      </c>
      <c r="L32" s="78">
        <v>25</v>
      </c>
      <c r="M32" s="78">
        <v>27</v>
      </c>
      <c r="N32" s="78">
        <v>29</v>
      </c>
      <c r="O32" s="78">
        <v>25</v>
      </c>
      <c r="P32" s="78">
        <v>8</v>
      </c>
      <c r="Q32" s="78">
        <v>12</v>
      </c>
      <c r="R32" s="78">
        <v>0</v>
      </c>
      <c r="S32" s="78">
        <v>3</v>
      </c>
      <c r="T32" s="78">
        <v>1</v>
      </c>
      <c r="U32" s="78">
        <v>0</v>
      </c>
      <c r="W32" s="79"/>
    </row>
    <row r="33" spans="1:23" s="13" customFormat="1" ht="18.2" customHeight="1" x14ac:dyDescent="0.25">
      <c r="A33" s="811"/>
      <c r="B33" s="803" t="s">
        <v>28</v>
      </c>
      <c r="C33" s="76" t="s">
        <v>136</v>
      </c>
      <c r="D33" s="77">
        <v>1056</v>
      </c>
      <c r="E33" s="78">
        <v>89</v>
      </c>
      <c r="F33" s="78">
        <v>101</v>
      </c>
      <c r="G33" s="78">
        <v>71</v>
      </c>
      <c r="H33" s="78">
        <v>90</v>
      </c>
      <c r="I33" s="78">
        <v>109</v>
      </c>
      <c r="J33" s="78">
        <v>88</v>
      </c>
      <c r="K33" s="78">
        <v>100</v>
      </c>
      <c r="L33" s="78">
        <v>79</v>
      </c>
      <c r="M33" s="78">
        <v>90</v>
      </c>
      <c r="N33" s="78">
        <v>72</v>
      </c>
      <c r="O33" s="78">
        <v>51</v>
      </c>
      <c r="P33" s="78">
        <v>55</v>
      </c>
      <c r="Q33" s="78">
        <v>34</v>
      </c>
      <c r="R33" s="78">
        <v>16</v>
      </c>
      <c r="S33" s="78">
        <v>6</v>
      </c>
      <c r="T33" s="78">
        <v>2</v>
      </c>
      <c r="U33" s="78">
        <v>3</v>
      </c>
      <c r="W33" s="79"/>
    </row>
    <row r="34" spans="1:23" s="13" customFormat="1" ht="18.2" customHeight="1" x14ac:dyDescent="0.25">
      <c r="A34" s="811"/>
      <c r="B34" s="803"/>
      <c r="C34" s="76" t="s">
        <v>137</v>
      </c>
      <c r="D34" s="77">
        <v>534</v>
      </c>
      <c r="E34" s="78">
        <v>48</v>
      </c>
      <c r="F34" s="78">
        <v>55</v>
      </c>
      <c r="G34" s="78">
        <v>28</v>
      </c>
      <c r="H34" s="78">
        <v>46</v>
      </c>
      <c r="I34" s="78">
        <v>51</v>
      </c>
      <c r="J34" s="78">
        <v>45</v>
      </c>
      <c r="K34" s="78">
        <v>49</v>
      </c>
      <c r="L34" s="78">
        <v>43</v>
      </c>
      <c r="M34" s="78">
        <v>42</v>
      </c>
      <c r="N34" s="78">
        <v>33</v>
      </c>
      <c r="O34" s="78">
        <v>27</v>
      </c>
      <c r="P34" s="78">
        <v>34</v>
      </c>
      <c r="Q34" s="78">
        <v>20</v>
      </c>
      <c r="R34" s="78">
        <v>7</v>
      </c>
      <c r="S34" s="78">
        <v>4</v>
      </c>
      <c r="T34" s="78">
        <v>2</v>
      </c>
      <c r="U34" s="78">
        <v>0</v>
      </c>
      <c r="V34"/>
      <c r="W34"/>
    </row>
    <row r="35" spans="1:23" s="13" customFormat="1" ht="18.2" customHeight="1" x14ac:dyDescent="0.25">
      <c r="A35" s="811"/>
      <c r="B35" s="803"/>
      <c r="C35" s="76" t="s">
        <v>138</v>
      </c>
      <c r="D35" s="77">
        <v>522</v>
      </c>
      <c r="E35" s="78">
        <v>41</v>
      </c>
      <c r="F35" s="78">
        <v>46</v>
      </c>
      <c r="G35" s="78">
        <v>43</v>
      </c>
      <c r="H35" s="78">
        <v>44</v>
      </c>
      <c r="I35" s="78">
        <v>58</v>
      </c>
      <c r="J35" s="78">
        <v>43</v>
      </c>
      <c r="K35" s="78">
        <v>51</v>
      </c>
      <c r="L35" s="78">
        <v>36</v>
      </c>
      <c r="M35" s="78">
        <v>48</v>
      </c>
      <c r="N35" s="78">
        <v>39</v>
      </c>
      <c r="O35" s="78">
        <v>24</v>
      </c>
      <c r="P35" s="78">
        <v>21</v>
      </c>
      <c r="Q35" s="78">
        <v>14</v>
      </c>
      <c r="R35" s="78">
        <v>9</v>
      </c>
      <c r="S35" s="78">
        <v>2</v>
      </c>
      <c r="T35" s="78">
        <v>0</v>
      </c>
      <c r="U35" s="78">
        <v>3</v>
      </c>
      <c r="V35"/>
      <c r="W35"/>
    </row>
    <row r="36" spans="1:23" s="13" customFormat="1" ht="18.2" customHeight="1" x14ac:dyDescent="0.25">
      <c r="A36" s="811" t="s">
        <v>165</v>
      </c>
      <c r="B36" s="803" t="s">
        <v>27</v>
      </c>
      <c r="C36" s="76" t="s">
        <v>136</v>
      </c>
      <c r="D36" s="77">
        <v>4727</v>
      </c>
      <c r="E36" s="78">
        <v>368</v>
      </c>
      <c r="F36" s="78">
        <v>263</v>
      </c>
      <c r="G36" s="78">
        <v>229</v>
      </c>
      <c r="H36" s="78">
        <v>316</v>
      </c>
      <c r="I36" s="78">
        <v>383</v>
      </c>
      <c r="J36" s="78">
        <v>397</v>
      </c>
      <c r="K36" s="78">
        <v>349</v>
      </c>
      <c r="L36" s="78">
        <v>364</v>
      </c>
      <c r="M36" s="78">
        <v>389</v>
      </c>
      <c r="N36" s="78">
        <v>361</v>
      </c>
      <c r="O36" s="78">
        <v>350</v>
      </c>
      <c r="P36" s="78">
        <v>303</v>
      </c>
      <c r="Q36" s="78">
        <v>289</v>
      </c>
      <c r="R36" s="78">
        <v>188</v>
      </c>
      <c r="S36" s="78">
        <v>77</v>
      </c>
      <c r="T36" s="78">
        <v>49</v>
      </c>
      <c r="U36" s="78">
        <v>52</v>
      </c>
      <c r="V36"/>
      <c r="W36"/>
    </row>
    <row r="37" spans="1:23" s="13" customFormat="1" ht="18.2" customHeight="1" x14ac:dyDescent="0.25">
      <c r="A37" s="811"/>
      <c r="B37" s="803"/>
      <c r="C37" s="76" t="s">
        <v>137</v>
      </c>
      <c r="D37" s="77">
        <v>96</v>
      </c>
      <c r="E37" s="78">
        <v>11</v>
      </c>
      <c r="F37" s="78">
        <v>7</v>
      </c>
      <c r="G37" s="78">
        <v>6</v>
      </c>
      <c r="H37" s="78">
        <v>7</v>
      </c>
      <c r="I37" s="78">
        <v>8</v>
      </c>
      <c r="J37" s="78">
        <v>8</v>
      </c>
      <c r="K37" s="78">
        <v>11</v>
      </c>
      <c r="L37" s="78">
        <v>2</v>
      </c>
      <c r="M37" s="78">
        <v>4</v>
      </c>
      <c r="N37" s="78">
        <v>8</v>
      </c>
      <c r="O37" s="78">
        <v>7</v>
      </c>
      <c r="P37" s="78">
        <v>4</v>
      </c>
      <c r="Q37" s="78">
        <v>3</v>
      </c>
      <c r="R37" s="78">
        <v>7</v>
      </c>
      <c r="S37" s="78">
        <v>2</v>
      </c>
      <c r="T37" s="78">
        <v>1</v>
      </c>
      <c r="U37" s="78">
        <v>0</v>
      </c>
      <c r="V37"/>
      <c r="W37"/>
    </row>
    <row r="38" spans="1:23" s="13" customFormat="1" ht="18.2" customHeight="1" x14ac:dyDescent="0.25">
      <c r="A38" s="811"/>
      <c r="B38" s="803"/>
      <c r="C38" s="76" t="s">
        <v>138</v>
      </c>
      <c r="D38" s="77">
        <v>4631</v>
      </c>
      <c r="E38" s="78">
        <v>357</v>
      </c>
      <c r="F38" s="78">
        <v>256</v>
      </c>
      <c r="G38" s="78">
        <v>223</v>
      </c>
      <c r="H38" s="78">
        <v>309</v>
      </c>
      <c r="I38" s="78">
        <v>375</v>
      </c>
      <c r="J38" s="78">
        <v>389</v>
      </c>
      <c r="K38" s="78">
        <v>338</v>
      </c>
      <c r="L38" s="78">
        <v>362</v>
      </c>
      <c r="M38" s="78">
        <v>385</v>
      </c>
      <c r="N38" s="78">
        <v>353</v>
      </c>
      <c r="O38" s="78">
        <v>343</v>
      </c>
      <c r="P38" s="78">
        <v>299</v>
      </c>
      <c r="Q38" s="78">
        <v>286</v>
      </c>
      <c r="R38" s="78">
        <v>181</v>
      </c>
      <c r="S38" s="78">
        <v>75</v>
      </c>
      <c r="T38" s="78">
        <v>48</v>
      </c>
      <c r="U38" s="78">
        <v>52</v>
      </c>
      <c r="V38"/>
      <c r="W38"/>
    </row>
    <row r="39" spans="1:23" s="13" customFormat="1" ht="18.2" customHeight="1" x14ac:dyDescent="0.25">
      <c r="A39" s="811"/>
      <c r="B39" s="803" t="s">
        <v>28</v>
      </c>
      <c r="C39" s="76" t="s">
        <v>136</v>
      </c>
      <c r="D39" s="77">
        <v>4128</v>
      </c>
      <c r="E39" s="78">
        <v>330</v>
      </c>
      <c r="F39" s="78">
        <v>246</v>
      </c>
      <c r="G39" s="78">
        <v>235</v>
      </c>
      <c r="H39" s="78">
        <v>287</v>
      </c>
      <c r="I39" s="78">
        <v>364</v>
      </c>
      <c r="J39" s="78">
        <v>371</v>
      </c>
      <c r="K39" s="78">
        <v>274</v>
      </c>
      <c r="L39" s="78">
        <v>255</v>
      </c>
      <c r="M39" s="78">
        <v>267</v>
      </c>
      <c r="N39" s="78">
        <v>299</v>
      </c>
      <c r="O39" s="78">
        <v>266</v>
      </c>
      <c r="P39" s="78">
        <v>278</v>
      </c>
      <c r="Q39" s="78">
        <v>221</v>
      </c>
      <c r="R39" s="78">
        <v>191</v>
      </c>
      <c r="S39" s="78">
        <v>114</v>
      </c>
      <c r="T39" s="78">
        <v>61</v>
      </c>
      <c r="U39" s="78">
        <v>69</v>
      </c>
      <c r="V39"/>
      <c r="W39"/>
    </row>
    <row r="40" spans="1:23" s="13" customFormat="1" ht="18.2" customHeight="1" x14ac:dyDescent="0.25">
      <c r="A40" s="811"/>
      <c r="B40" s="803"/>
      <c r="C40" s="76" t="s">
        <v>137</v>
      </c>
      <c r="D40" s="77">
        <v>137</v>
      </c>
      <c r="E40" s="78">
        <v>15</v>
      </c>
      <c r="F40" s="78">
        <v>9</v>
      </c>
      <c r="G40" s="78">
        <v>2</v>
      </c>
      <c r="H40" s="78">
        <v>7</v>
      </c>
      <c r="I40" s="78">
        <v>18</v>
      </c>
      <c r="J40" s="78">
        <v>14</v>
      </c>
      <c r="K40" s="78">
        <v>13</v>
      </c>
      <c r="L40" s="78">
        <v>11</v>
      </c>
      <c r="M40" s="78">
        <v>4</v>
      </c>
      <c r="N40" s="78">
        <v>10</v>
      </c>
      <c r="O40" s="78">
        <v>8</v>
      </c>
      <c r="P40" s="78">
        <v>14</v>
      </c>
      <c r="Q40" s="78">
        <v>9</v>
      </c>
      <c r="R40" s="78">
        <v>3</v>
      </c>
      <c r="S40" s="78">
        <v>0</v>
      </c>
      <c r="T40" s="78">
        <v>0</v>
      </c>
      <c r="U40" s="78">
        <v>0</v>
      </c>
      <c r="V40"/>
      <c r="W40"/>
    </row>
    <row r="41" spans="1:23" s="28" customFormat="1" ht="18.2" customHeight="1" thickBot="1" x14ac:dyDescent="0.3">
      <c r="A41" s="814"/>
      <c r="B41" s="815"/>
      <c r="C41" s="93" t="s">
        <v>138</v>
      </c>
      <c r="D41" s="94">
        <v>3991</v>
      </c>
      <c r="E41" s="84">
        <v>315</v>
      </c>
      <c r="F41" s="84">
        <v>237</v>
      </c>
      <c r="G41" s="84">
        <v>233</v>
      </c>
      <c r="H41" s="84">
        <v>280</v>
      </c>
      <c r="I41" s="84">
        <v>346</v>
      </c>
      <c r="J41" s="84">
        <v>357</v>
      </c>
      <c r="K41" s="84">
        <v>261</v>
      </c>
      <c r="L41" s="84">
        <v>244</v>
      </c>
      <c r="M41" s="84">
        <v>263</v>
      </c>
      <c r="N41" s="84">
        <v>289</v>
      </c>
      <c r="O41" s="84">
        <v>258</v>
      </c>
      <c r="P41" s="84">
        <v>264</v>
      </c>
      <c r="Q41" s="84">
        <v>212</v>
      </c>
      <c r="R41" s="84">
        <v>188</v>
      </c>
      <c r="S41" s="84">
        <v>114</v>
      </c>
      <c r="T41" s="84">
        <v>61</v>
      </c>
      <c r="U41" s="84">
        <v>69</v>
      </c>
      <c r="V41" s="96"/>
      <c r="W41" s="96"/>
    </row>
    <row r="42" spans="1:23" s="28" customFormat="1" ht="21.95" customHeight="1" x14ac:dyDescent="0.25">
      <c r="A42" s="97"/>
      <c r="B42" s="97"/>
      <c r="C42" s="97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96"/>
      <c r="W42" s="96"/>
    </row>
    <row r="43" spans="1:23" s="13" customFormat="1" ht="21.95" customHeight="1" x14ac:dyDescent="0.25">
      <c r="A43" s="10"/>
      <c r="B43" s="1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V43"/>
      <c r="W43"/>
    </row>
    <row r="44" spans="1:23" s="13" customFormat="1" ht="21.95" customHeight="1" x14ac:dyDescent="0.25">
      <c r="A44" s="10"/>
      <c r="B44" s="1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V44"/>
      <c r="W44"/>
    </row>
    <row r="45" spans="1:23" s="13" customFormat="1" ht="21.95" customHeight="1" x14ac:dyDescent="0.25">
      <c r="A45" s="10"/>
      <c r="B45" s="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3" s="13" customFormat="1" ht="21.95" customHeight="1" x14ac:dyDescent="0.25">
      <c r="A46" s="10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3" s="13" customFormat="1" ht="21.95" customHeight="1" x14ac:dyDescent="0.25">
      <c r="A47" s="10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3" s="13" customFormat="1" ht="21.95" customHeight="1" x14ac:dyDescent="0.25">
      <c r="A48" s="10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1" s="13" customFormat="1" ht="21.95" customHeight="1" x14ac:dyDescent="0.25">
      <c r="A49" s="10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1" s="13" customFormat="1" ht="21.95" customHeight="1" x14ac:dyDescent="0.25">
      <c r="A50" s="10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1" s="13" customFormat="1" ht="21.95" customHeight="1" x14ac:dyDescent="0.25">
      <c r="A51" s="10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1" s="13" customFormat="1" ht="21.95" customHeight="1" x14ac:dyDescent="0.25">
      <c r="A52" s="10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1" s="13" customFormat="1" ht="21.95" customHeight="1" x14ac:dyDescent="0.25">
      <c r="A53" s="10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1" s="13" customFormat="1" ht="21.95" customHeight="1" x14ac:dyDescent="0.25">
      <c r="A54" s="10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1" s="13" customFormat="1" ht="21.95" customHeight="1" x14ac:dyDescent="0.25">
      <c r="A55" s="10"/>
      <c r="B55" s="1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1" s="13" customFormat="1" ht="21.95" customHeight="1" x14ac:dyDescent="0.25">
      <c r="A56" s="10"/>
      <c r="B56" s="1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1" s="13" customFormat="1" ht="21.95" customHeight="1" x14ac:dyDescent="0.25">
      <c r="A57" s="10"/>
      <c r="B57" s="1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1" s="13" customFormat="1" ht="21.95" customHeight="1" x14ac:dyDescent="0.25">
      <c r="A58" s="10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1" ht="21.95" customHeight="1" x14ac:dyDescent="0.25">
      <c r="C59" s="1"/>
      <c r="J59" s="72"/>
      <c r="U59" s="2"/>
    </row>
    <row r="60" spans="1:21" ht="21.95" customHeight="1" x14ac:dyDescent="0.25">
      <c r="C60" s="1"/>
      <c r="J60" s="72"/>
      <c r="U60" s="2"/>
    </row>
    <row r="61" spans="1:21" ht="21.95" customHeight="1" x14ac:dyDescent="0.25">
      <c r="C61" s="1"/>
      <c r="J61" s="72"/>
      <c r="U61" s="2"/>
    </row>
    <row r="62" spans="1:21" ht="21.95" customHeight="1" x14ac:dyDescent="0.25">
      <c r="C62" s="1"/>
      <c r="J62" s="72"/>
      <c r="U62" s="2"/>
    </row>
    <row r="63" spans="1:21" ht="21.95" customHeight="1" x14ac:dyDescent="0.25">
      <c r="C63" s="1"/>
      <c r="J63" s="72"/>
      <c r="U63" s="2"/>
    </row>
    <row r="64" spans="1:21" ht="21.95" customHeight="1" x14ac:dyDescent="0.25">
      <c r="C64" s="1"/>
      <c r="J64" s="72"/>
      <c r="U64" s="2"/>
    </row>
    <row r="65" spans="3:21" ht="21.95" customHeight="1" x14ac:dyDescent="0.25">
      <c r="C65" s="1"/>
      <c r="J65" s="72"/>
      <c r="U65" s="2"/>
    </row>
    <row r="66" spans="3:21" ht="21.95" customHeight="1" x14ac:dyDescent="0.25">
      <c r="C66" s="1"/>
      <c r="J66" s="72"/>
      <c r="U66" s="2"/>
    </row>
    <row r="67" spans="3:21" ht="21.95" customHeight="1" x14ac:dyDescent="0.25">
      <c r="C67" s="1"/>
      <c r="J67" s="72"/>
      <c r="U67" s="2"/>
    </row>
    <row r="68" spans="3:21" ht="21.95" customHeight="1" x14ac:dyDescent="0.25">
      <c r="C68" s="1"/>
      <c r="J68" s="72"/>
      <c r="U68" s="2"/>
    </row>
    <row r="69" spans="3:21" ht="21.95" customHeight="1" x14ac:dyDescent="0.25">
      <c r="C69" s="1"/>
      <c r="J69" s="72"/>
      <c r="U69" s="2"/>
    </row>
    <row r="70" spans="3:21" ht="21.95" customHeight="1" x14ac:dyDescent="0.25">
      <c r="C70" s="1"/>
      <c r="J70" s="72"/>
      <c r="U70" s="2"/>
    </row>
    <row r="71" spans="3:21" ht="21.95" customHeight="1" x14ac:dyDescent="0.25">
      <c r="C71" s="1"/>
      <c r="J71" s="72"/>
      <c r="U71" s="2"/>
    </row>
    <row r="72" spans="3:21" ht="21.95" customHeight="1" x14ac:dyDescent="0.25">
      <c r="C72" s="1"/>
      <c r="J72" s="72"/>
      <c r="U72" s="2"/>
    </row>
    <row r="73" spans="3:21" ht="21.95" customHeight="1" x14ac:dyDescent="0.25">
      <c r="C73" s="1"/>
      <c r="J73" s="72"/>
      <c r="U73" s="2"/>
    </row>
    <row r="74" spans="3:21" ht="21.95" customHeight="1" x14ac:dyDescent="0.25">
      <c r="C74" s="1"/>
      <c r="J74" s="72"/>
      <c r="U74" s="2"/>
    </row>
    <row r="75" spans="3:21" ht="21.95" customHeight="1" x14ac:dyDescent="0.25">
      <c r="C75" s="1"/>
      <c r="J75" s="72"/>
      <c r="U75" s="2"/>
    </row>
    <row r="76" spans="3:21" ht="21.95" customHeight="1" x14ac:dyDescent="0.25">
      <c r="C76" s="1"/>
      <c r="J76" s="72"/>
      <c r="U76" s="2"/>
    </row>
    <row r="77" spans="3:21" ht="21.95" customHeight="1" x14ac:dyDescent="0.25">
      <c r="C77" s="1"/>
      <c r="J77" s="72"/>
      <c r="U77" s="2"/>
    </row>
    <row r="78" spans="3:21" ht="21.95" customHeight="1" x14ac:dyDescent="0.25">
      <c r="C78" s="1"/>
      <c r="J78" s="72"/>
      <c r="U78" s="2"/>
    </row>
    <row r="79" spans="3:21" ht="21.95" customHeight="1" x14ac:dyDescent="0.25">
      <c r="C79" s="1"/>
      <c r="J79" s="72"/>
      <c r="U79" s="2"/>
    </row>
    <row r="80" spans="3:21" ht="21.95" customHeight="1" x14ac:dyDescent="0.25">
      <c r="C80" s="1"/>
      <c r="J80" s="72"/>
      <c r="U80" s="2"/>
    </row>
    <row r="81" spans="3:21" ht="21.95" customHeight="1" x14ac:dyDescent="0.25">
      <c r="C81" s="1"/>
      <c r="J81" s="72"/>
      <c r="U81" s="2"/>
    </row>
  </sheetData>
  <sheetProtection selectLockedCells="1" selectUnlockedCells="1"/>
  <mergeCells count="20">
    <mergeCell ref="A30:A35"/>
    <mergeCell ref="B30:B32"/>
    <mergeCell ref="B33:B35"/>
    <mergeCell ref="A36:A41"/>
    <mergeCell ref="B36:B38"/>
    <mergeCell ref="B39:B41"/>
    <mergeCell ref="A18:A23"/>
    <mergeCell ref="B18:B20"/>
    <mergeCell ref="B21:B23"/>
    <mergeCell ref="A24:A29"/>
    <mergeCell ref="B24:B26"/>
    <mergeCell ref="B27:B29"/>
    <mergeCell ref="A12:A17"/>
    <mergeCell ref="B12:B14"/>
    <mergeCell ref="B15:B17"/>
    <mergeCell ref="A2:I2"/>
    <mergeCell ref="J2:U2"/>
    <mergeCell ref="A6:A11"/>
    <mergeCell ref="B6:B8"/>
    <mergeCell ref="B9:B11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17C5-EBA3-42F6-98F7-ADA49F1897BF}">
  <dimension ref="A1:Q40"/>
  <sheetViews>
    <sheetView showGridLines="0" view="pageBreakPreview" zoomScaleNormal="120" zoomScaleSheetLayoutView="100" workbookViewId="0">
      <selection activeCell="O34" sqref="O34"/>
    </sheetView>
  </sheetViews>
  <sheetFormatPr defaultRowHeight="12.75" x14ac:dyDescent="0.25"/>
  <cols>
    <col min="1" max="1" width="11.625" style="105" customWidth="1"/>
    <col min="2" max="2" width="6.125" style="105" customWidth="1"/>
    <col min="3" max="3" width="16.625" style="105" customWidth="1"/>
    <col min="4" max="7" width="13.625" style="160" customWidth="1"/>
    <col min="8" max="15" width="11.125" style="160" customWidth="1"/>
    <col min="16" max="16384" width="9" style="160"/>
  </cols>
  <sheetData>
    <row r="1" spans="1:17" s="98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0"/>
      <c r="N1" s="11"/>
      <c r="O1" s="12" t="s">
        <v>0</v>
      </c>
    </row>
    <row r="2" spans="1:17" s="99" customFormat="1" ht="24.95" customHeight="1" x14ac:dyDescent="0.25">
      <c r="A2" s="816" t="s">
        <v>166</v>
      </c>
      <c r="B2" s="816"/>
      <c r="C2" s="816"/>
      <c r="D2" s="816"/>
      <c r="E2" s="816"/>
      <c r="F2" s="816"/>
      <c r="G2" s="816"/>
      <c r="H2" s="816" t="s">
        <v>167</v>
      </c>
      <c r="I2" s="816"/>
      <c r="J2" s="816"/>
      <c r="K2" s="816"/>
      <c r="L2" s="816"/>
      <c r="M2" s="816"/>
      <c r="N2" s="816"/>
      <c r="O2" s="816"/>
    </row>
    <row r="3" spans="1:17" s="105" customFormat="1" ht="15" customHeight="1" thickBot="1" x14ac:dyDescent="0.3">
      <c r="A3" s="100"/>
      <c r="B3" s="100"/>
      <c r="C3" s="101"/>
      <c r="D3" s="102"/>
      <c r="E3" s="103"/>
      <c r="F3" s="103"/>
      <c r="G3" s="103" t="s">
        <v>168</v>
      </c>
      <c r="H3" s="104"/>
      <c r="I3" s="104"/>
      <c r="J3" s="104"/>
      <c r="K3" s="104"/>
      <c r="L3" s="104"/>
      <c r="M3" s="104"/>
      <c r="N3" s="104"/>
      <c r="O3" s="22" t="s">
        <v>2</v>
      </c>
    </row>
    <row r="4" spans="1:17" s="111" customFormat="1" ht="15" customHeight="1" x14ac:dyDescent="0.2">
      <c r="A4" s="106"/>
      <c r="B4" s="107"/>
      <c r="C4" s="108"/>
      <c r="D4" s="109"/>
      <c r="E4" s="817" t="s">
        <v>169</v>
      </c>
      <c r="F4" s="818"/>
      <c r="G4" s="818"/>
      <c r="H4" s="819" t="s">
        <v>170</v>
      </c>
      <c r="I4" s="819"/>
      <c r="J4" s="819"/>
      <c r="K4" s="819"/>
      <c r="L4" s="819"/>
      <c r="M4" s="819"/>
      <c r="N4" s="819"/>
      <c r="O4" s="819"/>
      <c r="P4" s="110"/>
      <c r="Q4" s="110"/>
    </row>
    <row r="5" spans="1:17" s="111" customFormat="1" ht="15" customHeight="1" x14ac:dyDescent="0.2">
      <c r="A5" s="112"/>
      <c r="B5" s="113"/>
      <c r="C5" s="114"/>
      <c r="D5" s="115"/>
      <c r="E5" s="116"/>
      <c r="F5" s="820" t="s">
        <v>171</v>
      </c>
      <c r="G5" s="821"/>
      <c r="H5" s="821" t="s">
        <v>172</v>
      </c>
      <c r="I5" s="822"/>
      <c r="J5" s="823" t="s">
        <v>173</v>
      </c>
      <c r="K5" s="824"/>
      <c r="L5" s="829" t="s">
        <v>174</v>
      </c>
      <c r="M5" s="830"/>
      <c r="N5" s="830"/>
      <c r="O5" s="830"/>
      <c r="P5" s="110"/>
      <c r="Q5" s="110"/>
    </row>
    <row r="6" spans="1:17" s="111" customFormat="1" ht="15" customHeight="1" x14ac:dyDescent="0.25">
      <c r="A6" s="831" t="s">
        <v>76</v>
      </c>
      <c r="B6" s="832" t="s">
        <v>45</v>
      </c>
      <c r="C6" s="842" t="s">
        <v>126</v>
      </c>
      <c r="D6" s="843" t="s">
        <v>46</v>
      </c>
      <c r="E6" s="837" t="s">
        <v>43</v>
      </c>
      <c r="F6" s="838" t="s">
        <v>175</v>
      </c>
      <c r="G6" s="824"/>
      <c r="H6" s="838" t="s">
        <v>176</v>
      </c>
      <c r="I6" s="824"/>
      <c r="J6" s="825"/>
      <c r="K6" s="826"/>
      <c r="L6" s="838" t="s">
        <v>177</v>
      </c>
      <c r="M6" s="824"/>
      <c r="N6" s="833" t="s">
        <v>178</v>
      </c>
      <c r="O6" s="834"/>
      <c r="P6" s="110"/>
      <c r="Q6" s="110"/>
    </row>
    <row r="7" spans="1:17" s="111" customFormat="1" ht="15" customHeight="1" x14ac:dyDescent="0.25">
      <c r="A7" s="831"/>
      <c r="B7" s="832"/>
      <c r="C7" s="842"/>
      <c r="D7" s="843"/>
      <c r="E7" s="837"/>
      <c r="F7" s="839"/>
      <c r="G7" s="828"/>
      <c r="H7" s="839"/>
      <c r="I7" s="828"/>
      <c r="J7" s="827"/>
      <c r="K7" s="828"/>
      <c r="L7" s="839"/>
      <c r="M7" s="828"/>
      <c r="N7" s="835"/>
      <c r="O7" s="836"/>
      <c r="P7" s="110"/>
      <c r="Q7" s="110"/>
    </row>
    <row r="8" spans="1:17" s="111" customFormat="1" ht="24.95" customHeight="1" x14ac:dyDescent="0.2">
      <c r="A8" s="117"/>
      <c r="B8" s="118"/>
      <c r="C8" s="844" t="s">
        <v>179</v>
      </c>
      <c r="D8" s="119"/>
      <c r="E8" s="120"/>
      <c r="F8" s="121" t="s">
        <v>180</v>
      </c>
      <c r="G8" s="122" t="s">
        <v>181</v>
      </c>
      <c r="H8" s="121" t="s">
        <v>180</v>
      </c>
      <c r="I8" s="122" t="s">
        <v>181</v>
      </c>
      <c r="J8" s="122" t="s">
        <v>180</v>
      </c>
      <c r="K8" s="122" t="s">
        <v>181</v>
      </c>
      <c r="L8" s="122" t="s">
        <v>180</v>
      </c>
      <c r="M8" s="122" t="s">
        <v>181</v>
      </c>
      <c r="N8" s="123" t="s">
        <v>182</v>
      </c>
      <c r="O8" s="124" t="s">
        <v>183</v>
      </c>
      <c r="P8" s="110"/>
      <c r="Q8" s="110"/>
    </row>
    <row r="9" spans="1:17" s="111" customFormat="1" ht="15" customHeight="1" x14ac:dyDescent="0.2">
      <c r="A9" s="125" t="s">
        <v>184</v>
      </c>
      <c r="B9" s="118" t="s">
        <v>4</v>
      </c>
      <c r="C9" s="844"/>
      <c r="D9" s="126" t="s">
        <v>5</v>
      </c>
      <c r="E9" s="120" t="s">
        <v>3</v>
      </c>
      <c r="F9" s="127" t="s">
        <v>19</v>
      </c>
      <c r="G9" s="128" t="s">
        <v>185</v>
      </c>
      <c r="H9" s="127" t="s">
        <v>19</v>
      </c>
      <c r="I9" s="128" t="s">
        <v>185</v>
      </c>
      <c r="J9" s="128" t="s">
        <v>19</v>
      </c>
      <c r="K9" s="128" t="s">
        <v>185</v>
      </c>
      <c r="L9" s="128" t="s">
        <v>19</v>
      </c>
      <c r="M9" s="128" t="s">
        <v>185</v>
      </c>
      <c r="N9" s="128" t="s">
        <v>69</v>
      </c>
      <c r="O9" s="129" t="s">
        <v>186</v>
      </c>
      <c r="P9" s="110"/>
      <c r="Q9" s="110"/>
    </row>
    <row r="10" spans="1:17" s="111" customFormat="1" ht="15" customHeight="1" thickBot="1" x14ac:dyDescent="0.25">
      <c r="A10" s="130"/>
      <c r="B10" s="131"/>
      <c r="C10" s="845"/>
      <c r="D10" s="132"/>
      <c r="E10" s="133"/>
      <c r="F10" s="134"/>
      <c r="G10" s="135"/>
      <c r="H10" s="136"/>
      <c r="I10" s="137"/>
      <c r="J10" s="137"/>
      <c r="K10" s="137"/>
      <c r="L10" s="137"/>
      <c r="M10" s="137"/>
      <c r="N10" s="137"/>
      <c r="O10" s="138"/>
    </row>
    <row r="11" spans="1:17" s="111" customFormat="1" ht="24.95" customHeight="1" x14ac:dyDescent="0.25">
      <c r="A11" s="840" t="s">
        <v>187</v>
      </c>
      <c r="B11" s="846" t="s">
        <v>27</v>
      </c>
      <c r="C11" s="139" t="s">
        <v>136</v>
      </c>
      <c r="D11" s="140">
        <v>21211</v>
      </c>
      <c r="E11" s="141">
        <v>21187</v>
      </c>
      <c r="F11" s="141">
        <v>2</v>
      </c>
      <c r="G11" s="141">
        <v>6</v>
      </c>
      <c r="H11" s="142">
        <v>65</v>
      </c>
      <c r="I11" s="141">
        <v>61</v>
      </c>
      <c r="J11" s="142">
        <v>875</v>
      </c>
      <c r="K11" s="141">
        <v>1239</v>
      </c>
      <c r="L11" s="141">
        <v>503</v>
      </c>
      <c r="M11" s="141">
        <v>262</v>
      </c>
      <c r="N11" s="141">
        <v>367</v>
      </c>
      <c r="O11" s="141">
        <v>88</v>
      </c>
    </row>
    <row r="12" spans="1:17" s="111" customFormat="1" ht="24.95" customHeight="1" x14ac:dyDescent="0.25">
      <c r="A12" s="811"/>
      <c r="B12" s="841"/>
      <c r="C12" s="143" t="s">
        <v>137</v>
      </c>
      <c r="D12" s="144">
        <v>12310</v>
      </c>
      <c r="E12" s="145">
        <v>12294</v>
      </c>
      <c r="F12" s="145">
        <v>1</v>
      </c>
      <c r="G12" s="145">
        <v>4</v>
      </c>
      <c r="H12" s="146">
        <v>27</v>
      </c>
      <c r="I12" s="145">
        <v>31</v>
      </c>
      <c r="J12" s="146">
        <v>476</v>
      </c>
      <c r="K12" s="145">
        <v>732</v>
      </c>
      <c r="L12" s="145">
        <v>267</v>
      </c>
      <c r="M12" s="145">
        <v>147</v>
      </c>
      <c r="N12" s="145">
        <v>194</v>
      </c>
      <c r="O12" s="145">
        <v>47</v>
      </c>
    </row>
    <row r="13" spans="1:17" s="111" customFormat="1" ht="24.95" customHeight="1" x14ac:dyDescent="0.25">
      <c r="A13" s="811"/>
      <c r="B13" s="841"/>
      <c r="C13" s="143" t="s">
        <v>138</v>
      </c>
      <c r="D13" s="144">
        <v>8901</v>
      </c>
      <c r="E13" s="145">
        <v>8893</v>
      </c>
      <c r="F13" s="145">
        <v>1</v>
      </c>
      <c r="G13" s="145">
        <v>2</v>
      </c>
      <c r="H13" s="146">
        <v>38</v>
      </c>
      <c r="I13" s="145">
        <v>30</v>
      </c>
      <c r="J13" s="146">
        <v>399</v>
      </c>
      <c r="K13" s="145">
        <v>507</v>
      </c>
      <c r="L13" s="145">
        <v>236</v>
      </c>
      <c r="M13" s="145">
        <v>115</v>
      </c>
      <c r="N13" s="145">
        <v>173</v>
      </c>
      <c r="O13" s="145">
        <v>41</v>
      </c>
    </row>
    <row r="14" spans="1:17" s="111" customFormat="1" ht="24.95" customHeight="1" x14ac:dyDescent="0.25">
      <c r="A14" s="811"/>
      <c r="B14" s="841" t="s">
        <v>28</v>
      </c>
      <c r="C14" s="143" t="s">
        <v>136</v>
      </c>
      <c r="D14" s="144">
        <v>23990</v>
      </c>
      <c r="E14" s="145">
        <v>23890</v>
      </c>
      <c r="F14" s="145">
        <v>2</v>
      </c>
      <c r="G14" s="145">
        <v>2</v>
      </c>
      <c r="H14" s="146">
        <v>44</v>
      </c>
      <c r="I14" s="145">
        <v>52</v>
      </c>
      <c r="J14" s="146">
        <v>1112</v>
      </c>
      <c r="K14" s="145">
        <v>1232</v>
      </c>
      <c r="L14" s="145">
        <v>510</v>
      </c>
      <c r="M14" s="145">
        <v>232</v>
      </c>
      <c r="N14" s="145">
        <v>571</v>
      </c>
      <c r="O14" s="145">
        <v>86</v>
      </c>
    </row>
    <row r="15" spans="1:17" s="111" customFormat="1" ht="24.95" customHeight="1" x14ac:dyDescent="0.25">
      <c r="A15" s="811"/>
      <c r="B15" s="841"/>
      <c r="C15" s="143" t="s">
        <v>137</v>
      </c>
      <c r="D15" s="144">
        <v>12978</v>
      </c>
      <c r="E15" s="145">
        <v>12912</v>
      </c>
      <c r="F15" s="81">
        <v>1</v>
      </c>
      <c r="G15" s="81">
        <v>0</v>
      </c>
      <c r="H15" s="146">
        <v>17</v>
      </c>
      <c r="I15" s="81">
        <v>28</v>
      </c>
      <c r="J15" s="146">
        <v>584</v>
      </c>
      <c r="K15" s="81">
        <v>712</v>
      </c>
      <c r="L15" s="81">
        <v>291</v>
      </c>
      <c r="M15" s="81">
        <v>136</v>
      </c>
      <c r="N15" s="81">
        <v>273</v>
      </c>
      <c r="O15" s="81">
        <v>43</v>
      </c>
    </row>
    <row r="16" spans="1:17" s="111" customFormat="1" ht="24.95" customHeight="1" x14ac:dyDescent="0.25">
      <c r="A16" s="811"/>
      <c r="B16" s="841"/>
      <c r="C16" s="143" t="s">
        <v>138</v>
      </c>
      <c r="D16" s="144">
        <v>11012</v>
      </c>
      <c r="E16" s="145">
        <v>10978</v>
      </c>
      <c r="F16" s="81">
        <v>1</v>
      </c>
      <c r="G16" s="81">
        <v>2</v>
      </c>
      <c r="H16" s="146">
        <v>27</v>
      </c>
      <c r="I16" s="81">
        <v>24</v>
      </c>
      <c r="J16" s="146">
        <v>528</v>
      </c>
      <c r="K16" s="81">
        <v>520</v>
      </c>
      <c r="L16" s="81">
        <v>219</v>
      </c>
      <c r="M16" s="81">
        <v>96</v>
      </c>
      <c r="N16" s="81">
        <v>298</v>
      </c>
      <c r="O16" s="81">
        <v>43</v>
      </c>
    </row>
    <row r="17" spans="1:15" s="111" customFormat="1" ht="24.95" customHeight="1" x14ac:dyDescent="0.25">
      <c r="A17" s="840" t="s">
        <v>188</v>
      </c>
      <c r="B17" s="841" t="s">
        <v>27</v>
      </c>
      <c r="C17" s="143" t="s">
        <v>136</v>
      </c>
      <c r="D17" s="144">
        <v>22033</v>
      </c>
      <c r="E17" s="145">
        <v>22009</v>
      </c>
      <c r="F17" s="81">
        <v>3</v>
      </c>
      <c r="G17" s="81">
        <v>8</v>
      </c>
      <c r="H17" s="146">
        <v>86</v>
      </c>
      <c r="I17" s="81">
        <v>72</v>
      </c>
      <c r="J17" s="146">
        <v>1047</v>
      </c>
      <c r="K17" s="81">
        <v>1687</v>
      </c>
      <c r="L17" s="81">
        <v>537</v>
      </c>
      <c r="M17" s="81">
        <v>283</v>
      </c>
      <c r="N17" s="81">
        <v>365</v>
      </c>
      <c r="O17" s="81">
        <v>88</v>
      </c>
    </row>
    <row r="18" spans="1:15" s="111" customFormat="1" ht="24.95" customHeight="1" x14ac:dyDescent="0.25">
      <c r="A18" s="811"/>
      <c r="B18" s="841"/>
      <c r="C18" s="143" t="s">
        <v>137</v>
      </c>
      <c r="D18" s="144">
        <v>12775</v>
      </c>
      <c r="E18" s="145">
        <v>12759</v>
      </c>
      <c r="F18" s="81">
        <v>1</v>
      </c>
      <c r="G18" s="81">
        <v>4</v>
      </c>
      <c r="H18" s="146">
        <v>39</v>
      </c>
      <c r="I18" s="81">
        <v>37</v>
      </c>
      <c r="J18" s="146">
        <v>578</v>
      </c>
      <c r="K18" s="81">
        <v>1022</v>
      </c>
      <c r="L18" s="81">
        <v>285</v>
      </c>
      <c r="M18" s="81">
        <v>166</v>
      </c>
      <c r="N18" s="81">
        <v>191</v>
      </c>
      <c r="O18" s="81">
        <v>47</v>
      </c>
    </row>
    <row r="19" spans="1:15" s="111" customFormat="1" ht="24.95" customHeight="1" x14ac:dyDescent="0.25">
      <c r="A19" s="811"/>
      <c r="B19" s="841"/>
      <c r="C19" s="143" t="s">
        <v>138</v>
      </c>
      <c r="D19" s="144">
        <v>9258</v>
      </c>
      <c r="E19" s="145">
        <v>9250</v>
      </c>
      <c r="F19" s="81">
        <v>2</v>
      </c>
      <c r="G19" s="81">
        <v>4</v>
      </c>
      <c r="H19" s="146">
        <v>47</v>
      </c>
      <c r="I19" s="81">
        <v>35</v>
      </c>
      <c r="J19" s="146">
        <v>469</v>
      </c>
      <c r="K19" s="81">
        <v>665</v>
      </c>
      <c r="L19" s="81">
        <v>252</v>
      </c>
      <c r="M19" s="81">
        <v>117</v>
      </c>
      <c r="N19" s="81">
        <v>174</v>
      </c>
      <c r="O19" s="81">
        <v>41</v>
      </c>
    </row>
    <row r="20" spans="1:15" s="111" customFormat="1" ht="24.95" customHeight="1" x14ac:dyDescent="0.25">
      <c r="A20" s="811"/>
      <c r="B20" s="841" t="s">
        <v>28</v>
      </c>
      <c r="C20" s="143" t="s">
        <v>136</v>
      </c>
      <c r="D20" s="144">
        <v>24909</v>
      </c>
      <c r="E20" s="145">
        <v>24825</v>
      </c>
      <c r="F20" s="81">
        <v>2</v>
      </c>
      <c r="G20" s="81">
        <v>4</v>
      </c>
      <c r="H20" s="146">
        <v>61</v>
      </c>
      <c r="I20" s="81">
        <v>65</v>
      </c>
      <c r="J20" s="146">
        <v>1423</v>
      </c>
      <c r="K20" s="81">
        <v>1669</v>
      </c>
      <c r="L20" s="81">
        <v>545</v>
      </c>
      <c r="M20" s="81">
        <v>264</v>
      </c>
      <c r="N20" s="81">
        <v>617</v>
      </c>
      <c r="O20" s="81">
        <v>89</v>
      </c>
    </row>
    <row r="21" spans="1:15" s="111" customFormat="1" ht="24.95" customHeight="1" x14ac:dyDescent="0.25">
      <c r="A21" s="811"/>
      <c r="B21" s="841"/>
      <c r="C21" s="143" t="s">
        <v>137</v>
      </c>
      <c r="D21" s="144">
        <v>13479</v>
      </c>
      <c r="E21" s="145">
        <v>13424</v>
      </c>
      <c r="F21" s="81">
        <v>1</v>
      </c>
      <c r="G21" s="81">
        <v>0</v>
      </c>
      <c r="H21" s="146">
        <v>30</v>
      </c>
      <c r="I21" s="81">
        <v>33</v>
      </c>
      <c r="J21" s="146">
        <v>764</v>
      </c>
      <c r="K21" s="81">
        <v>945</v>
      </c>
      <c r="L21" s="81">
        <v>311</v>
      </c>
      <c r="M21" s="81">
        <v>155</v>
      </c>
      <c r="N21" s="81">
        <v>303</v>
      </c>
      <c r="O21" s="81">
        <v>43</v>
      </c>
    </row>
    <row r="22" spans="1:15" s="111" customFormat="1" ht="24.95" customHeight="1" x14ac:dyDescent="0.25">
      <c r="A22" s="811"/>
      <c r="B22" s="841"/>
      <c r="C22" s="143" t="s">
        <v>138</v>
      </c>
      <c r="D22" s="144">
        <v>11430</v>
      </c>
      <c r="E22" s="145">
        <v>11401</v>
      </c>
      <c r="F22" s="81">
        <v>1</v>
      </c>
      <c r="G22" s="81">
        <v>4</v>
      </c>
      <c r="H22" s="146">
        <v>31</v>
      </c>
      <c r="I22" s="81">
        <v>32</v>
      </c>
      <c r="J22" s="146">
        <v>659</v>
      </c>
      <c r="K22" s="81">
        <v>724</v>
      </c>
      <c r="L22" s="81">
        <v>234</v>
      </c>
      <c r="M22" s="81">
        <v>109</v>
      </c>
      <c r="N22" s="81">
        <v>314</v>
      </c>
      <c r="O22" s="81">
        <v>46</v>
      </c>
    </row>
    <row r="23" spans="1:15" s="111" customFormat="1" ht="24.95" customHeight="1" x14ac:dyDescent="0.25">
      <c r="A23" s="840" t="s">
        <v>189</v>
      </c>
      <c r="B23" s="841" t="s">
        <v>27</v>
      </c>
      <c r="C23" s="143" t="s">
        <v>136</v>
      </c>
      <c r="D23" s="147">
        <v>22705</v>
      </c>
      <c r="E23" s="148">
        <v>22684</v>
      </c>
      <c r="F23" s="148">
        <v>3</v>
      </c>
      <c r="G23" s="148">
        <v>9</v>
      </c>
      <c r="H23" s="148">
        <v>94</v>
      </c>
      <c r="I23" s="148">
        <v>95</v>
      </c>
      <c r="J23" s="148">
        <v>1201</v>
      </c>
      <c r="K23" s="148">
        <v>1907</v>
      </c>
      <c r="L23" s="148">
        <v>562</v>
      </c>
      <c r="M23" s="148">
        <v>300</v>
      </c>
      <c r="N23" s="148">
        <v>357</v>
      </c>
      <c r="O23" s="148">
        <v>92</v>
      </c>
    </row>
    <row r="24" spans="1:15" s="111" customFormat="1" ht="24.95" customHeight="1" x14ac:dyDescent="0.25">
      <c r="A24" s="811"/>
      <c r="B24" s="841"/>
      <c r="C24" s="143" t="s">
        <v>137</v>
      </c>
      <c r="D24" s="147">
        <v>13157</v>
      </c>
      <c r="E24" s="148">
        <v>13143</v>
      </c>
      <c r="F24" s="148">
        <v>1</v>
      </c>
      <c r="G24" s="148">
        <v>4</v>
      </c>
      <c r="H24" s="148">
        <v>45</v>
      </c>
      <c r="I24" s="148">
        <v>45</v>
      </c>
      <c r="J24" s="148">
        <v>675</v>
      </c>
      <c r="K24" s="148">
        <v>1156</v>
      </c>
      <c r="L24" s="148">
        <v>301</v>
      </c>
      <c r="M24" s="148">
        <v>176</v>
      </c>
      <c r="N24" s="148">
        <v>188</v>
      </c>
      <c r="O24" s="148">
        <v>49</v>
      </c>
    </row>
    <row r="25" spans="1:15" s="111" customFormat="1" ht="24.95" customHeight="1" x14ac:dyDescent="0.25">
      <c r="A25" s="811"/>
      <c r="B25" s="841"/>
      <c r="C25" s="143" t="s">
        <v>138</v>
      </c>
      <c r="D25" s="147">
        <v>9548</v>
      </c>
      <c r="E25" s="148">
        <v>9541</v>
      </c>
      <c r="F25" s="148">
        <v>2</v>
      </c>
      <c r="G25" s="148">
        <v>5</v>
      </c>
      <c r="H25" s="148">
        <v>49</v>
      </c>
      <c r="I25" s="148">
        <v>50</v>
      </c>
      <c r="J25" s="148">
        <v>526</v>
      </c>
      <c r="K25" s="148">
        <v>751</v>
      </c>
      <c r="L25" s="148">
        <v>261</v>
      </c>
      <c r="M25" s="148">
        <v>124</v>
      </c>
      <c r="N25" s="148">
        <v>169</v>
      </c>
      <c r="O25" s="148">
        <v>43</v>
      </c>
    </row>
    <row r="26" spans="1:15" s="111" customFormat="1" ht="24.95" customHeight="1" x14ac:dyDescent="0.25">
      <c r="A26" s="811"/>
      <c r="B26" s="841" t="s">
        <v>28</v>
      </c>
      <c r="C26" s="143" t="s">
        <v>136</v>
      </c>
      <c r="D26" s="147">
        <v>25689</v>
      </c>
      <c r="E26" s="148">
        <v>25594</v>
      </c>
      <c r="F26" s="148">
        <v>3</v>
      </c>
      <c r="G26" s="148">
        <v>5</v>
      </c>
      <c r="H26" s="148">
        <v>75</v>
      </c>
      <c r="I26" s="148">
        <v>77</v>
      </c>
      <c r="J26" s="148">
        <v>1655</v>
      </c>
      <c r="K26" s="148">
        <v>1939</v>
      </c>
      <c r="L26" s="148">
        <v>573</v>
      </c>
      <c r="M26" s="148">
        <v>279</v>
      </c>
      <c r="N26" s="148">
        <v>637</v>
      </c>
      <c r="O26" s="148">
        <v>84</v>
      </c>
    </row>
    <row r="27" spans="1:15" s="111" customFormat="1" ht="24.95" customHeight="1" x14ac:dyDescent="0.25">
      <c r="A27" s="811"/>
      <c r="B27" s="841"/>
      <c r="C27" s="143" t="s">
        <v>137</v>
      </c>
      <c r="D27" s="147">
        <v>13906</v>
      </c>
      <c r="E27" s="148">
        <v>13840</v>
      </c>
      <c r="F27" s="148">
        <v>2</v>
      </c>
      <c r="G27" s="148">
        <v>0</v>
      </c>
      <c r="H27" s="148">
        <v>35</v>
      </c>
      <c r="I27" s="148">
        <v>37</v>
      </c>
      <c r="J27" s="148">
        <v>885</v>
      </c>
      <c r="K27" s="148">
        <v>1085</v>
      </c>
      <c r="L27" s="148">
        <v>330</v>
      </c>
      <c r="M27" s="148">
        <v>157</v>
      </c>
      <c r="N27" s="148">
        <v>304</v>
      </c>
      <c r="O27" s="148">
        <v>43</v>
      </c>
    </row>
    <row r="28" spans="1:15" s="111" customFormat="1" ht="24.95" customHeight="1" x14ac:dyDescent="0.25">
      <c r="A28" s="811"/>
      <c r="B28" s="841"/>
      <c r="C28" s="143" t="s">
        <v>138</v>
      </c>
      <c r="D28" s="147">
        <v>11783</v>
      </c>
      <c r="E28" s="148">
        <v>11754</v>
      </c>
      <c r="F28" s="148">
        <v>1</v>
      </c>
      <c r="G28" s="148">
        <v>5</v>
      </c>
      <c r="H28" s="148">
        <v>40</v>
      </c>
      <c r="I28" s="148">
        <v>40</v>
      </c>
      <c r="J28" s="148">
        <v>770</v>
      </c>
      <c r="K28" s="148">
        <v>854</v>
      </c>
      <c r="L28" s="148">
        <v>243</v>
      </c>
      <c r="M28" s="148">
        <v>122</v>
      </c>
      <c r="N28" s="148">
        <v>333</v>
      </c>
      <c r="O28" s="148">
        <v>41</v>
      </c>
    </row>
    <row r="29" spans="1:15" s="149" customFormat="1" ht="24.95" customHeight="1" x14ac:dyDescent="0.25">
      <c r="A29" s="847" t="s">
        <v>213</v>
      </c>
      <c r="B29" s="841" t="s">
        <v>27</v>
      </c>
      <c r="C29" s="143" t="s">
        <v>136</v>
      </c>
      <c r="D29" s="147">
        <v>23226</v>
      </c>
      <c r="E29" s="148">
        <v>23207</v>
      </c>
      <c r="F29" s="148">
        <v>5</v>
      </c>
      <c r="G29" s="148">
        <v>9</v>
      </c>
      <c r="H29" s="148">
        <v>109</v>
      </c>
      <c r="I29" s="148">
        <v>112</v>
      </c>
      <c r="J29" s="148">
        <v>1372</v>
      </c>
      <c r="K29" s="148">
        <v>2064</v>
      </c>
      <c r="L29" s="148">
        <v>583</v>
      </c>
      <c r="M29" s="148">
        <v>327</v>
      </c>
      <c r="N29" s="148">
        <v>353</v>
      </c>
      <c r="O29" s="148">
        <v>92</v>
      </c>
    </row>
    <row r="30" spans="1:15" s="150" customFormat="1" ht="24.95" customHeight="1" x14ac:dyDescent="0.25">
      <c r="A30" s="848"/>
      <c r="B30" s="841"/>
      <c r="C30" s="143" t="s">
        <v>137</v>
      </c>
      <c r="D30" s="147">
        <v>13436</v>
      </c>
      <c r="E30" s="148">
        <v>13424</v>
      </c>
      <c r="F30" s="148">
        <v>3</v>
      </c>
      <c r="G30" s="148">
        <v>3</v>
      </c>
      <c r="H30" s="148">
        <v>54</v>
      </c>
      <c r="I30" s="148">
        <v>51</v>
      </c>
      <c r="J30" s="148">
        <v>761</v>
      </c>
      <c r="K30" s="148">
        <v>1240</v>
      </c>
      <c r="L30" s="148">
        <v>316</v>
      </c>
      <c r="M30" s="148">
        <v>194</v>
      </c>
      <c r="N30" s="148">
        <v>181</v>
      </c>
      <c r="O30" s="148">
        <v>49</v>
      </c>
    </row>
    <row r="31" spans="1:15" s="151" customFormat="1" ht="24.95" customHeight="1" x14ac:dyDescent="0.25">
      <c r="A31" s="848"/>
      <c r="B31" s="841"/>
      <c r="C31" s="143" t="s">
        <v>138</v>
      </c>
      <c r="D31" s="147">
        <v>9790</v>
      </c>
      <c r="E31" s="148">
        <v>9783</v>
      </c>
      <c r="F31" s="148">
        <v>2</v>
      </c>
      <c r="G31" s="148">
        <v>6</v>
      </c>
      <c r="H31" s="148">
        <v>55</v>
      </c>
      <c r="I31" s="148">
        <v>61</v>
      </c>
      <c r="J31" s="148">
        <v>611</v>
      </c>
      <c r="K31" s="148">
        <v>824</v>
      </c>
      <c r="L31" s="148">
        <v>267</v>
      </c>
      <c r="M31" s="148">
        <v>133</v>
      </c>
      <c r="N31" s="148">
        <v>172</v>
      </c>
      <c r="O31" s="148">
        <v>43</v>
      </c>
    </row>
    <row r="32" spans="1:15" s="152" customFormat="1" ht="24.95" customHeight="1" x14ac:dyDescent="0.25">
      <c r="A32" s="848"/>
      <c r="B32" s="841" t="s">
        <v>28</v>
      </c>
      <c r="C32" s="143" t="s">
        <v>136</v>
      </c>
      <c r="D32" s="147">
        <v>26316</v>
      </c>
      <c r="E32" s="148">
        <v>26222</v>
      </c>
      <c r="F32" s="148">
        <v>3</v>
      </c>
      <c r="G32" s="148">
        <v>6</v>
      </c>
      <c r="H32" s="148">
        <v>87</v>
      </c>
      <c r="I32" s="148">
        <v>105</v>
      </c>
      <c r="J32" s="148">
        <v>1904</v>
      </c>
      <c r="K32" s="148">
        <v>2050</v>
      </c>
      <c r="L32" s="148">
        <v>586</v>
      </c>
      <c r="M32" s="148">
        <v>296</v>
      </c>
      <c r="N32" s="148">
        <v>666</v>
      </c>
      <c r="O32" s="148">
        <v>81</v>
      </c>
    </row>
    <row r="33" spans="1:15" s="153" customFormat="1" ht="24.95" customHeight="1" x14ac:dyDescent="0.25">
      <c r="A33" s="848"/>
      <c r="B33" s="841"/>
      <c r="C33" s="143" t="s">
        <v>137</v>
      </c>
      <c r="D33" s="147">
        <v>14280</v>
      </c>
      <c r="E33" s="148">
        <v>14215</v>
      </c>
      <c r="F33" s="148">
        <v>2</v>
      </c>
      <c r="G33" s="148">
        <v>0</v>
      </c>
      <c r="H33" s="148">
        <v>42</v>
      </c>
      <c r="I33" s="148">
        <v>52</v>
      </c>
      <c r="J33" s="148">
        <v>1015</v>
      </c>
      <c r="K33" s="148">
        <v>1168</v>
      </c>
      <c r="L33" s="148">
        <v>333</v>
      </c>
      <c r="M33" s="148">
        <v>174</v>
      </c>
      <c r="N33" s="148">
        <v>323</v>
      </c>
      <c r="O33" s="148">
        <v>43</v>
      </c>
    </row>
    <row r="34" spans="1:15" s="157" customFormat="1" ht="24.95" customHeight="1" thickBot="1" x14ac:dyDescent="0.3">
      <c r="A34" s="849"/>
      <c r="B34" s="850"/>
      <c r="C34" s="154" t="s">
        <v>138</v>
      </c>
      <c r="D34" s="155">
        <v>12036</v>
      </c>
      <c r="E34" s="156">
        <v>12007</v>
      </c>
      <c r="F34" s="156">
        <v>1</v>
      </c>
      <c r="G34" s="156">
        <v>6</v>
      </c>
      <c r="H34" s="156">
        <v>45</v>
      </c>
      <c r="I34" s="156">
        <v>53</v>
      </c>
      <c r="J34" s="156">
        <v>889</v>
      </c>
      <c r="K34" s="156">
        <v>882</v>
      </c>
      <c r="L34" s="156">
        <v>253</v>
      </c>
      <c r="M34" s="156">
        <v>122</v>
      </c>
      <c r="N34" s="156">
        <v>343</v>
      </c>
      <c r="O34" s="156">
        <v>38</v>
      </c>
    </row>
    <row r="35" spans="1:15" ht="15" customHeight="1" x14ac:dyDescent="0.25">
      <c r="A35" s="158" t="s">
        <v>190</v>
      </c>
      <c r="B35" s="104"/>
      <c r="C35" s="104"/>
      <c r="D35" s="13"/>
      <c r="E35" s="13"/>
      <c r="F35" s="13"/>
      <c r="G35" s="13"/>
      <c r="H35" s="159" t="s">
        <v>22</v>
      </c>
      <c r="I35" s="13"/>
      <c r="J35" s="13"/>
      <c r="K35" s="13"/>
      <c r="L35" s="13"/>
      <c r="M35" s="13"/>
      <c r="N35" s="13"/>
      <c r="O35" s="13"/>
    </row>
    <row r="36" spans="1:15" x14ac:dyDescent="0.25"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</row>
    <row r="37" spans="1:15" x14ac:dyDescent="0.25"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</row>
    <row r="38" spans="1:15" x14ac:dyDescent="0.25"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</row>
    <row r="39" spans="1:15" x14ac:dyDescent="0.25"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</row>
    <row r="40" spans="1:15" x14ac:dyDescent="0.25">
      <c r="E40" s="161"/>
    </row>
  </sheetData>
  <sheetProtection selectLockedCells="1" selectUnlockedCells="1"/>
  <mergeCells count="30">
    <mergeCell ref="A23:A28"/>
    <mergeCell ref="B23:B25"/>
    <mergeCell ref="B26:B28"/>
    <mergeCell ref="A29:A34"/>
    <mergeCell ref="B29:B31"/>
    <mergeCell ref="B32:B34"/>
    <mergeCell ref="A17:A22"/>
    <mergeCell ref="B17:B19"/>
    <mergeCell ref="B20:B22"/>
    <mergeCell ref="C6:C7"/>
    <mergeCell ref="D6:D7"/>
    <mergeCell ref="C8:C10"/>
    <mergeCell ref="A11:A16"/>
    <mergeCell ref="B11:B13"/>
    <mergeCell ref="B14:B16"/>
    <mergeCell ref="A2:G2"/>
    <mergeCell ref="H2:O2"/>
    <mergeCell ref="E4:G4"/>
    <mergeCell ref="H4:O4"/>
    <mergeCell ref="F5:G5"/>
    <mergeCell ref="H5:I5"/>
    <mergeCell ref="J5:K7"/>
    <mergeCell ref="L5:O5"/>
    <mergeCell ref="A6:A7"/>
    <mergeCell ref="B6:B7"/>
    <mergeCell ref="N6:O7"/>
    <mergeCell ref="E6:E7"/>
    <mergeCell ref="F6:G7"/>
    <mergeCell ref="H6:I7"/>
    <mergeCell ref="L6:M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F621-DCFD-41CD-94C3-8B9881480CF6}">
  <dimension ref="A1:Q58"/>
  <sheetViews>
    <sheetView showGridLines="0" view="pageBreakPreview" zoomScaleNormal="120" zoomScaleSheetLayoutView="100" workbookViewId="0">
      <pane xSplit="1" ySplit="7" topLeftCell="B20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19.875" style="3" customWidth="1"/>
    <col min="2" max="8" width="9.875" style="1" customWidth="1"/>
    <col min="9" max="13" width="10.125" style="1" customWidth="1"/>
    <col min="14" max="14" width="11.625" style="1" customWidth="1"/>
    <col min="15" max="16" width="10.125" style="1" customWidth="1"/>
    <col min="17" max="17" width="7.625" style="1" customWidth="1"/>
    <col min="18" max="16384" width="10.625" style="2"/>
  </cols>
  <sheetData>
    <row r="1" spans="1:17" s="10" customFormat="1" ht="18" customHeight="1" x14ac:dyDescent="0.25">
      <c r="A1" s="2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0"/>
      <c r="O1" s="11"/>
      <c r="P1" s="11"/>
      <c r="Q1" s="12" t="s">
        <v>0</v>
      </c>
    </row>
    <row r="2" spans="1:17" s="19" customFormat="1" ht="24.95" customHeight="1" x14ac:dyDescent="0.25">
      <c r="A2" s="666" t="s">
        <v>378</v>
      </c>
      <c r="B2" s="666"/>
      <c r="C2" s="666"/>
      <c r="D2" s="666"/>
      <c r="E2" s="666"/>
      <c r="F2" s="666"/>
      <c r="G2" s="666"/>
      <c r="H2" s="666"/>
      <c r="I2" s="666" t="s">
        <v>379</v>
      </c>
      <c r="J2" s="666"/>
      <c r="K2" s="666"/>
      <c r="L2" s="666"/>
      <c r="M2" s="666"/>
      <c r="N2" s="666"/>
      <c r="O2" s="666"/>
      <c r="P2" s="666"/>
      <c r="Q2" s="666"/>
    </row>
    <row r="3" spans="1:17" s="13" customFormat="1" ht="15.95" customHeight="1" thickBot="1" x14ac:dyDescent="0.3">
      <c r="A3" s="352"/>
      <c r="B3" s="21"/>
      <c r="C3" s="21"/>
      <c r="D3" s="21"/>
      <c r="E3" s="21"/>
      <c r="F3" s="21"/>
      <c r="G3" s="21"/>
      <c r="H3" s="22" t="s">
        <v>42</v>
      </c>
      <c r="I3" s="18"/>
      <c r="J3" s="21"/>
      <c r="K3" s="21"/>
      <c r="L3" s="18"/>
      <c r="M3" s="18"/>
      <c r="N3" s="22"/>
      <c r="O3" s="355"/>
      <c r="P3" s="355"/>
      <c r="Q3" s="390" t="s">
        <v>2</v>
      </c>
    </row>
    <row r="4" spans="1:17" s="13" customFormat="1" ht="18.95" customHeight="1" x14ac:dyDescent="0.25">
      <c r="A4" s="655" t="s">
        <v>380</v>
      </c>
      <c r="B4" s="667" t="s">
        <v>381</v>
      </c>
      <c r="C4" s="658"/>
      <c r="D4" s="658"/>
      <c r="E4" s="658"/>
      <c r="F4" s="658"/>
      <c r="G4" s="658"/>
      <c r="H4" s="658"/>
      <c r="I4" s="658" t="s">
        <v>382</v>
      </c>
      <c r="J4" s="658"/>
      <c r="K4" s="658"/>
      <c r="L4" s="658"/>
      <c r="M4" s="658"/>
      <c r="N4" s="658"/>
      <c r="O4" s="658"/>
      <c r="P4" s="658"/>
      <c r="Q4" s="659"/>
    </row>
    <row r="5" spans="1:17" s="13" customFormat="1" ht="18.95" customHeight="1" x14ac:dyDescent="0.25">
      <c r="A5" s="656"/>
      <c r="B5" s="668" t="s">
        <v>43</v>
      </c>
      <c r="C5" s="664"/>
      <c r="D5" s="665"/>
      <c r="E5" s="15" t="s">
        <v>383</v>
      </c>
      <c r="F5" s="669" t="s">
        <v>384</v>
      </c>
      <c r="G5" s="664"/>
      <c r="H5" s="664"/>
      <c r="I5" s="18"/>
      <c r="J5" s="391"/>
      <c r="K5" s="391" t="s">
        <v>385</v>
      </c>
      <c r="L5" s="391"/>
      <c r="M5" s="392"/>
      <c r="N5" s="670" t="s">
        <v>386</v>
      </c>
      <c r="O5" s="393" t="s">
        <v>387</v>
      </c>
      <c r="P5" s="15" t="s">
        <v>388</v>
      </c>
      <c r="Q5" s="15" t="s">
        <v>389</v>
      </c>
    </row>
    <row r="6" spans="1:17" s="13" customFormat="1" ht="18.95" customHeight="1" x14ac:dyDescent="0.25">
      <c r="A6" s="671" t="s">
        <v>390</v>
      </c>
      <c r="B6" s="23" t="s">
        <v>391</v>
      </c>
      <c r="C6" s="394" t="s">
        <v>392</v>
      </c>
      <c r="D6" s="394" t="s">
        <v>393</v>
      </c>
      <c r="E6" s="395"/>
      <c r="F6" s="396" t="s">
        <v>394</v>
      </c>
      <c r="G6" s="394" t="s">
        <v>395</v>
      </c>
      <c r="H6" s="396" t="s">
        <v>396</v>
      </c>
      <c r="I6" s="394" t="s">
        <v>397</v>
      </c>
      <c r="J6" s="394" t="s">
        <v>398</v>
      </c>
      <c r="K6" s="394" t="s">
        <v>399</v>
      </c>
      <c r="L6" s="394" t="s">
        <v>400</v>
      </c>
      <c r="M6" s="394" t="s">
        <v>401</v>
      </c>
      <c r="N6" s="662"/>
      <c r="O6" s="397"/>
      <c r="P6" s="15"/>
      <c r="Q6" s="15"/>
    </row>
    <row r="7" spans="1:17" s="403" customFormat="1" ht="31.5" customHeight="1" thickBot="1" x14ac:dyDescent="0.3">
      <c r="A7" s="672"/>
      <c r="B7" s="398" t="s">
        <v>3</v>
      </c>
      <c r="C7" s="399" t="s">
        <v>402</v>
      </c>
      <c r="D7" s="399" t="s">
        <v>403</v>
      </c>
      <c r="E7" s="400" t="s">
        <v>404</v>
      </c>
      <c r="F7" s="401" t="s">
        <v>405</v>
      </c>
      <c r="G7" s="402" t="s">
        <v>406</v>
      </c>
      <c r="H7" s="401" t="s">
        <v>407</v>
      </c>
      <c r="I7" s="402" t="s">
        <v>408</v>
      </c>
      <c r="J7" s="402" t="s">
        <v>409</v>
      </c>
      <c r="K7" s="402" t="s">
        <v>410</v>
      </c>
      <c r="L7" s="402" t="s">
        <v>411</v>
      </c>
      <c r="M7" s="402" t="s">
        <v>412</v>
      </c>
      <c r="N7" s="401" t="s">
        <v>413</v>
      </c>
      <c r="O7" s="401" t="s">
        <v>414</v>
      </c>
      <c r="P7" s="402" t="s">
        <v>415</v>
      </c>
      <c r="Q7" s="402" t="s">
        <v>412</v>
      </c>
    </row>
    <row r="8" spans="1:17" s="13" customFormat="1" ht="26.1" customHeight="1" x14ac:dyDescent="0.25">
      <c r="A8" s="31" t="s">
        <v>416</v>
      </c>
      <c r="B8" s="404">
        <v>99132</v>
      </c>
      <c r="C8" s="24">
        <v>44535</v>
      </c>
      <c r="D8" s="24">
        <v>54597</v>
      </c>
      <c r="E8" s="24">
        <v>3023</v>
      </c>
      <c r="F8" s="24">
        <v>16507</v>
      </c>
      <c r="G8" s="24">
        <v>6883</v>
      </c>
      <c r="H8" s="24">
        <v>2663</v>
      </c>
      <c r="I8" s="24">
        <v>1653</v>
      </c>
      <c r="J8" s="24">
        <v>2549</v>
      </c>
      <c r="K8" s="24">
        <v>0</v>
      </c>
      <c r="L8" s="24">
        <v>448</v>
      </c>
      <c r="M8" s="24">
        <v>0</v>
      </c>
      <c r="N8" s="24">
        <v>16225</v>
      </c>
      <c r="O8" s="24">
        <v>46493</v>
      </c>
      <c r="P8" s="24">
        <v>2680</v>
      </c>
      <c r="Q8" s="24">
        <v>8</v>
      </c>
    </row>
    <row r="9" spans="1:17" s="13" customFormat="1" ht="26.1" customHeight="1" x14ac:dyDescent="0.25">
      <c r="A9" s="31" t="s">
        <v>417</v>
      </c>
      <c r="B9" s="404">
        <v>102780</v>
      </c>
      <c r="C9" s="405">
        <v>47027</v>
      </c>
      <c r="D9" s="405">
        <v>55753</v>
      </c>
      <c r="E9" s="24">
        <v>3005</v>
      </c>
      <c r="F9" s="24">
        <v>17778</v>
      </c>
      <c r="G9" s="24">
        <v>7354</v>
      </c>
      <c r="H9" s="24">
        <v>2832</v>
      </c>
      <c r="I9" s="24">
        <v>1637</v>
      </c>
      <c r="J9" s="24">
        <v>2703</v>
      </c>
      <c r="K9" s="24">
        <v>0</v>
      </c>
      <c r="L9" s="24">
        <v>454</v>
      </c>
      <c r="M9" s="24">
        <v>0</v>
      </c>
      <c r="N9" s="24">
        <v>16273</v>
      </c>
      <c r="O9" s="24">
        <v>48225</v>
      </c>
      <c r="P9" s="24">
        <v>2473</v>
      </c>
      <c r="Q9" s="24">
        <v>6</v>
      </c>
    </row>
    <row r="10" spans="1:17" s="13" customFormat="1" ht="26.1" customHeight="1" x14ac:dyDescent="0.25">
      <c r="A10" s="31" t="s">
        <v>418</v>
      </c>
      <c r="B10" s="404">
        <v>104227</v>
      </c>
      <c r="C10" s="405">
        <v>47800</v>
      </c>
      <c r="D10" s="405">
        <v>56427</v>
      </c>
      <c r="E10" s="24">
        <v>2892</v>
      </c>
      <c r="F10" s="24">
        <v>17706</v>
      </c>
      <c r="G10" s="24">
        <v>7417</v>
      </c>
      <c r="H10" s="24">
        <v>2813</v>
      </c>
      <c r="I10" s="24">
        <v>1669</v>
      </c>
      <c r="J10" s="24">
        <v>2528</v>
      </c>
      <c r="K10" s="24">
        <v>0</v>
      </c>
      <c r="L10" s="24">
        <v>530</v>
      </c>
      <c r="M10" s="24">
        <v>0</v>
      </c>
      <c r="N10" s="24">
        <v>15632</v>
      </c>
      <c r="O10" s="24">
        <v>50588</v>
      </c>
      <c r="P10" s="24">
        <v>2434</v>
      </c>
      <c r="Q10" s="24">
        <v>18</v>
      </c>
    </row>
    <row r="11" spans="1:17" s="13" customFormat="1" ht="26.1" customHeight="1" x14ac:dyDescent="0.25">
      <c r="A11" s="31" t="s">
        <v>419</v>
      </c>
      <c r="B11" s="404">
        <v>103332</v>
      </c>
      <c r="C11" s="405">
        <v>47491</v>
      </c>
      <c r="D11" s="405">
        <v>55841</v>
      </c>
      <c r="E11" s="24">
        <v>2844</v>
      </c>
      <c r="F11" s="24">
        <v>17947</v>
      </c>
      <c r="G11" s="24">
        <v>7527</v>
      </c>
      <c r="H11" s="24">
        <v>2703</v>
      </c>
      <c r="I11" s="24">
        <v>1473</v>
      </c>
      <c r="J11" s="24">
        <v>2526</v>
      </c>
      <c r="K11" s="24">
        <v>0</v>
      </c>
      <c r="L11" s="24">
        <v>692</v>
      </c>
      <c r="M11" s="24">
        <v>3</v>
      </c>
      <c r="N11" s="24">
        <v>15611</v>
      </c>
      <c r="O11" s="24">
        <v>49784</v>
      </c>
      <c r="P11" s="24">
        <v>2128</v>
      </c>
      <c r="Q11" s="24">
        <v>94</v>
      </c>
    </row>
    <row r="12" spans="1:17" s="13" customFormat="1" ht="26.1" customHeight="1" x14ac:dyDescent="0.25">
      <c r="A12" s="31" t="s">
        <v>420</v>
      </c>
      <c r="B12" s="404">
        <v>117542</v>
      </c>
      <c r="C12" s="405">
        <v>52930</v>
      </c>
      <c r="D12" s="405">
        <v>64612</v>
      </c>
      <c r="E12" s="24">
        <v>2772</v>
      </c>
      <c r="F12" s="24">
        <v>24899</v>
      </c>
      <c r="G12" s="24">
        <v>9255</v>
      </c>
      <c r="H12" s="24">
        <v>4148</v>
      </c>
      <c r="I12" s="24">
        <v>2385</v>
      </c>
      <c r="J12" s="24">
        <v>3394</v>
      </c>
      <c r="K12" s="24">
        <v>22786</v>
      </c>
      <c r="L12" s="24">
        <v>1000</v>
      </c>
      <c r="M12" s="24">
        <v>0</v>
      </c>
      <c r="N12" s="24">
        <v>0</v>
      </c>
      <c r="O12" s="24">
        <v>44966</v>
      </c>
      <c r="P12" s="24">
        <v>1931</v>
      </c>
      <c r="Q12" s="24">
        <v>6</v>
      </c>
    </row>
    <row r="13" spans="1:17" s="13" customFormat="1" ht="26.1" customHeight="1" x14ac:dyDescent="0.25">
      <c r="A13" s="31" t="s">
        <v>421</v>
      </c>
      <c r="B13" s="404">
        <v>108929</v>
      </c>
      <c r="C13" s="405">
        <v>49697</v>
      </c>
      <c r="D13" s="405">
        <v>59232</v>
      </c>
      <c r="E13" s="24">
        <v>2897</v>
      </c>
      <c r="F13" s="24">
        <v>22362</v>
      </c>
      <c r="G13" s="24">
        <v>10449</v>
      </c>
      <c r="H13" s="24">
        <v>3311</v>
      </c>
      <c r="I13" s="24">
        <v>1917</v>
      </c>
      <c r="J13" s="24">
        <v>2709</v>
      </c>
      <c r="K13" s="24">
        <v>18169</v>
      </c>
      <c r="L13" s="24">
        <v>955</v>
      </c>
      <c r="M13" s="24">
        <v>3</v>
      </c>
      <c r="N13" s="24">
        <v>0</v>
      </c>
      <c r="O13" s="24">
        <v>43960</v>
      </c>
      <c r="P13" s="24">
        <v>2158</v>
      </c>
      <c r="Q13" s="24">
        <v>39</v>
      </c>
    </row>
    <row r="14" spans="1:17" s="13" customFormat="1" ht="26.1" customHeight="1" x14ac:dyDescent="0.25">
      <c r="A14" s="31" t="s">
        <v>422</v>
      </c>
      <c r="B14" s="404">
        <v>107644</v>
      </c>
      <c r="C14" s="405">
        <v>49675</v>
      </c>
      <c r="D14" s="405">
        <v>57969</v>
      </c>
      <c r="E14" s="24">
        <v>2788</v>
      </c>
      <c r="F14" s="24">
        <v>21384</v>
      </c>
      <c r="G14" s="24">
        <v>10133</v>
      </c>
      <c r="H14" s="24">
        <v>3340</v>
      </c>
      <c r="I14" s="24">
        <v>1973</v>
      </c>
      <c r="J14" s="24">
        <v>2950</v>
      </c>
      <c r="K14" s="24">
        <v>17959</v>
      </c>
      <c r="L14" s="24">
        <v>970</v>
      </c>
      <c r="M14" s="24">
        <v>2</v>
      </c>
      <c r="N14" s="24">
        <v>0</v>
      </c>
      <c r="O14" s="24">
        <v>44190</v>
      </c>
      <c r="P14" s="24">
        <v>1944</v>
      </c>
      <c r="Q14" s="24">
        <v>11</v>
      </c>
    </row>
    <row r="15" spans="1:17" s="13" customFormat="1" ht="26.1" customHeight="1" x14ac:dyDescent="0.25">
      <c r="A15" s="31" t="s">
        <v>423</v>
      </c>
      <c r="B15" s="404">
        <v>107880</v>
      </c>
      <c r="C15" s="405">
        <v>49719</v>
      </c>
      <c r="D15" s="405">
        <v>58161</v>
      </c>
      <c r="E15" s="24">
        <v>2945</v>
      </c>
      <c r="F15" s="24">
        <v>20035</v>
      </c>
      <c r="G15" s="24">
        <v>10472</v>
      </c>
      <c r="H15" s="24">
        <v>3217</v>
      </c>
      <c r="I15" s="24">
        <v>1867</v>
      </c>
      <c r="J15" s="24">
        <v>2799</v>
      </c>
      <c r="K15" s="24">
        <v>17177</v>
      </c>
      <c r="L15" s="24">
        <v>924</v>
      </c>
      <c r="M15" s="24">
        <v>1</v>
      </c>
      <c r="N15" s="24">
        <v>0</v>
      </c>
      <c r="O15" s="24">
        <v>46453</v>
      </c>
      <c r="P15" s="24">
        <v>1973</v>
      </c>
      <c r="Q15" s="24">
        <v>17</v>
      </c>
    </row>
    <row r="16" spans="1:17" s="13" customFormat="1" ht="26.1" customHeight="1" x14ac:dyDescent="0.25">
      <c r="A16" s="31" t="s">
        <v>424</v>
      </c>
      <c r="B16" s="404">
        <v>105690</v>
      </c>
      <c r="C16" s="405">
        <v>48403</v>
      </c>
      <c r="D16" s="405">
        <v>57287</v>
      </c>
      <c r="E16" s="405">
        <v>3219</v>
      </c>
      <c r="F16" s="405">
        <v>18471</v>
      </c>
      <c r="G16" s="405">
        <v>10018</v>
      </c>
      <c r="H16" s="405">
        <v>3011</v>
      </c>
      <c r="I16" s="405">
        <v>1890</v>
      </c>
      <c r="J16" s="405">
        <v>2577</v>
      </c>
      <c r="K16" s="405">
        <v>15641</v>
      </c>
      <c r="L16" s="405">
        <v>879</v>
      </c>
      <c r="M16" s="405">
        <v>0</v>
      </c>
      <c r="N16" s="405">
        <v>0</v>
      </c>
      <c r="O16" s="405">
        <v>48107</v>
      </c>
      <c r="P16" s="405">
        <v>1862</v>
      </c>
      <c r="Q16" s="405">
        <v>15</v>
      </c>
    </row>
    <row r="17" spans="1:17" s="13" customFormat="1" ht="26.1" customHeight="1" x14ac:dyDescent="0.25">
      <c r="A17" s="406" t="s">
        <v>425</v>
      </c>
      <c r="B17" s="407">
        <v>105073</v>
      </c>
      <c r="C17" s="408">
        <v>48272</v>
      </c>
      <c r="D17" s="408">
        <v>56801</v>
      </c>
      <c r="E17" s="408">
        <v>1412</v>
      </c>
      <c r="F17" s="408">
        <v>19180</v>
      </c>
      <c r="G17" s="408">
        <v>9943</v>
      </c>
      <c r="H17" s="408">
        <v>3056</v>
      </c>
      <c r="I17" s="408">
        <v>1776</v>
      </c>
      <c r="J17" s="408">
        <v>2553</v>
      </c>
      <c r="K17" s="408">
        <v>14634</v>
      </c>
      <c r="L17" s="408">
        <v>713</v>
      </c>
      <c r="M17" s="408">
        <v>0</v>
      </c>
      <c r="N17" s="408">
        <v>0</v>
      </c>
      <c r="O17" s="408">
        <v>50457</v>
      </c>
      <c r="P17" s="408">
        <v>1343</v>
      </c>
      <c r="Q17" s="408">
        <v>6</v>
      </c>
    </row>
    <row r="18" spans="1:17" s="13" customFormat="1" ht="26.1" customHeight="1" x14ac:dyDescent="0.25">
      <c r="A18" s="376" t="s">
        <v>375</v>
      </c>
      <c r="B18" s="408">
        <v>20884</v>
      </c>
      <c r="C18" s="408">
        <v>9522</v>
      </c>
      <c r="D18" s="408">
        <v>11362</v>
      </c>
      <c r="E18" s="408">
        <v>383</v>
      </c>
      <c r="F18" s="408">
        <v>4037</v>
      </c>
      <c r="G18" s="408">
        <v>2690</v>
      </c>
      <c r="H18" s="408">
        <v>619</v>
      </c>
      <c r="I18" s="408">
        <v>410</v>
      </c>
      <c r="J18" s="408">
        <v>530</v>
      </c>
      <c r="K18" s="408">
        <v>2683</v>
      </c>
      <c r="L18" s="408">
        <v>130</v>
      </c>
      <c r="M18" s="408">
        <v>0</v>
      </c>
      <c r="N18" s="408">
        <v>0</v>
      </c>
      <c r="O18" s="408">
        <v>9115</v>
      </c>
      <c r="P18" s="408">
        <v>286</v>
      </c>
      <c r="Q18" s="408">
        <v>1</v>
      </c>
    </row>
    <row r="19" spans="1:17" s="13" customFormat="1" ht="26.1" customHeight="1" x14ac:dyDescent="0.25">
      <c r="A19" s="376" t="s">
        <v>30</v>
      </c>
      <c r="B19" s="408">
        <v>19595</v>
      </c>
      <c r="C19" s="408">
        <v>8970</v>
      </c>
      <c r="D19" s="408">
        <v>10625</v>
      </c>
      <c r="E19" s="408">
        <v>282</v>
      </c>
      <c r="F19" s="408">
        <v>2524</v>
      </c>
      <c r="G19" s="408">
        <v>1797</v>
      </c>
      <c r="H19" s="408">
        <v>643</v>
      </c>
      <c r="I19" s="408">
        <v>354</v>
      </c>
      <c r="J19" s="408">
        <v>543</v>
      </c>
      <c r="K19" s="408">
        <v>2791</v>
      </c>
      <c r="L19" s="408">
        <v>156</v>
      </c>
      <c r="M19" s="408">
        <v>0</v>
      </c>
      <c r="N19" s="408">
        <v>0</v>
      </c>
      <c r="O19" s="408">
        <v>10240</v>
      </c>
      <c r="P19" s="408">
        <v>262</v>
      </c>
      <c r="Q19" s="408">
        <v>3</v>
      </c>
    </row>
    <row r="20" spans="1:17" s="13" customFormat="1" ht="26.1" customHeight="1" x14ac:dyDescent="0.25">
      <c r="A20" s="376" t="s">
        <v>31</v>
      </c>
      <c r="B20" s="408">
        <v>4000</v>
      </c>
      <c r="C20" s="408">
        <v>1857</v>
      </c>
      <c r="D20" s="408">
        <v>2143</v>
      </c>
      <c r="E20" s="408">
        <v>48</v>
      </c>
      <c r="F20" s="408">
        <v>900</v>
      </c>
      <c r="G20" s="408">
        <v>315</v>
      </c>
      <c r="H20" s="408">
        <v>118</v>
      </c>
      <c r="I20" s="408">
        <v>56</v>
      </c>
      <c r="J20" s="408">
        <v>77</v>
      </c>
      <c r="K20" s="408">
        <v>499</v>
      </c>
      <c r="L20" s="408">
        <v>30</v>
      </c>
      <c r="M20" s="408">
        <v>0</v>
      </c>
      <c r="N20" s="408">
        <v>0</v>
      </c>
      <c r="O20" s="408">
        <v>1908</v>
      </c>
      <c r="P20" s="408">
        <v>49</v>
      </c>
      <c r="Q20" s="408">
        <v>0</v>
      </c>
    </row>
    <row r="21" spans="1:17" s="13" customFormat="1" ht="26.1" customHeight="1" x14ac:dyDescent="0.25">
      <c r="A21" s="376" t="s">
        <v>426</v>
      </c>
      <c r="B21" s="408">
        <v>7399</v>
      </c>
      <c r="C21" s="408">
        <v>3373</v>
      </c>
      <c r="D21" s="408">
        <v>4026</v>
      </c>
      <c r="E21" s="408">
        <v>84</v>
      </c>
      <c r="F21" s="408">
        <v>1058</v>
      </c>
      <c r="G21" s="408">
        <v>532</v>
      </c>
      <c r="H21" s="408">
        <v>209</v>
      </c>
      <c r="I21" s="408">
        <v>122</v>
      </c>
      <c r="J21" s="408">
        <v>180</v>
      </c>
      <c r="K21" s="408">
        <v>1561</v>
      </c>
      <c r="L21" s="408">
        <v>34</v>
      </c>
      <c r="M21" s="408">
        <v>0</v>
      </c>
      <c r="N21" s="408">
        <v>0</v>
      </c>
      <c r="O21" s="408">
        <v>3522</v>
      </c>
      <c r="P21" s="408">
        <v>96</v>
      </c>
      <c r="Q21" s="408">
        <v>1</v>
      </c>
    </row>
    <row r="22" spans="1:17" s="13" customFormat="1" ht="26.1" customHeight="1" x14ac:dyDescent="0.25">
      <c r="A22" s="376" t="s">
        <v>33</v>
      </c>
      <c r="B22" s="408">
        <v>7317</v>
      </c>
      <c r="C22" s="408">
        <v>3289</v>
      </c>
      <c r="D22" s="408">
        <v>4028</v>
      </c>
      <c r="E22" s="408">
        <v>121</v>
      </c>
      <c r="F22" s="408">
        <v>1068</v>
      </c>
      <c r="G22" s="408">
        <v>1053</v>
      </c>
      <c r="H22" s="408">
        <v>223</v>
      </c>
      <c r="I22" s="408">
        <v>131</v>
      </c>
      <c r="J22" s="408">
        <v>221</v>
      </c>
      <c r="K22" s="408">
        <v>1016</v>
      </c>
      <c r="L22" s="408">
        <v>46</v>
      </c>
      <c r="M22" s="408">
        <v>0</v>
      </c>
      <c r="N22" s="408">
        <v>0</v>
      </c>
      <c r="O22" s="408">
        <v>3344</v>
      </c>
      <c r="P22" s="408">
        <v>94</v>
      </c>
      <c r="Q22" s="408">
        <v>0</v>
      </c>
    </row>
    <row r="23" spans="1:17" s="13" customFormat="1" ht="26.1" customHeight="1" x14ac:dyDescent="0.25">
      <c r="A23" s="376" t="s">
        <v>34</v>
      </c>
      <c r="B23" s="408">
        <v>4579</v>
      </c>
      <c r="C23" s="408">
        <v>2115</v>
      </c>
      <c r="D23" s="408">
        <v>2464</v>
      </c>
      <c r="E23" s="408">
        <v>47</v>
      </c>
      <c r="F23" s="408">
        <v>563</v>
      </c>
      <c r="G23" s="408">
        <v>354</v>
      </c>
      <c r="H23" s="408">
        <v>131</v>
      </c>
      <c r="I23" s="408">
        <v>74</v>
      </c>
      <c r="J23" s="408">
        <v>120</v>
      </c>
      <c r="K23" s="408">
        <v>610</v>
      </c>
      <c r="L23" s="408">
        <v>21</v>
      </c>
      <c r="M23" s="408">
        <v>0</v>
      </c>
      <c r="N23" s="408">
        <v>0</v>
      </c>
      <c r="O23" s="408">
        <v>2592</v>
      </c>
      <c r="P23" s="408">
        <v>67</v>
      </c>
      <c r="Q23" s="408">
        <v>0</v>
      </c>
    </row>
    <row r="24" spans="1:17" s="13" customFormat="1" ht="26.1" customHeight="1" x14ac:dyDescent="0.25">
      <c r="A24" s="376" t="s">
        <v>35</v>
      </c>
      <c r="B24" s="408">
        <v>9429</v>
      </c>
      <c r="C24" s="408">
        <v>4415</v>
      </c>
      <c r="D24" s="408">
        <v>5014</v>
      </c>
      <c r="E24" s="408">
        <v>112</v>
      </c>
      <c r="F24" s="408">
        <v>3851</v>
      </c>
      <c r="G24" s="408">
        <v>1212</v>
      </c>
      <c r="H24" s="408">
        <v>262</v>
      </c>
      <c r="I24" s="408">
        <v>159</v>
      </c>
      <c r="J24" s="408">
        <v>207</v>
      </c>
      <c r="K24" s="408">
        <v>1148</v>
      </c>
      <c r="L24" s="408">
        <v>38</v>
      </c>
      <c r="M24" s="408">
        <v>0</v>
      </c>
      <c r="N24" s="408">
        <v>0</v>
      </c>
      <c r="O24" s="408">
        <v>2330</v>
      </c>
      <c r="P24" s="408">
        <v>110</v>
      </c>
      <c r="Q24" s="408">
        <v>0</v>
      </c>
    </row>
    <row r="25" spans="1:17" s="13" customFormat="1" ht="26.1" customHeight="1" x14ac:dyDescent="0.25">
      <c r="A25" s="376" t="s">
        <v>36</v>
      </c>
      <c r="B25" s="408">
        <v>11557</v>
      </c>
      <c r="C25" s="408">
        <v>5387</v>
      </c>
      <c r="D25" s="408">
        <v>6170</v>
      </c>
      <c r="E25" s="408">
        <v>100</v>
      </c>
      <c r="F25" s="408">
        <v>2619</v>
      </c>
      <c r="G25" s="408">
        <v>783</v>
      </c>
      <c r="H25" s="408">
        <v>290</v>
      </c>
      <c r="I25" s="408">
        <v>174</v>
      </c>
      <c r="J25" s="408">
        <v>234</v>
      </c>
      <c r="K25" s="408">
        <v>1394</v>
      </c>
      <c r="L25" s="408">
        <v>120</v>
      </c>
      <c r="M25" s="408">
        <v>0</v>
      </c>
      <c r="N25" s="408">
        <v>0</v>
      </c>
      <c r="O25" s="408">
        <v>5719</v>
      </c>
      <c r="P25" s="408">
        <v>124</v>
      </c>
      <c r="Q25" s="408">
        <v>0</v>
      </c>
    </row>
    <row r="26" spans="1:17" s="13" customFormat="1" ht="26.1" customHeight="1" x14ac:dyDescent="0.25">
      <c r="A26" s="376" t="s">
        <v>37</v>
      </c>
      <c r="B26" s="408">
        <v>4723</v>
      </c>
      <c r="C26" s="408">
        <v>2129</v>
      </c>
      <c r="D26" s="408">
        <v>2594</v>
      </c>
      <c r="E26" s="408">
        <v>89</v>
      </c>
      <c r="F26" s="408">
        <v>785</v>
      </c>
      <c r="G26" s="408">
        <v>376</v>
      </c>
      <c r="H26" s="408">
        <v>177</v>
      </c>
      <c r="I26" s="408">
        <v>78</v>
      </c>
      <c r="J26" s="408">
        <v>130</v>
      </c>
      <c r="K26" s="408">
        <v>833</v>
      </c>
      <c r="L26" s="408">
        <v>37</v>
      </c>
      <c r="M26" s="408">
        <v>0</v>
      </c>
      <c r="N26" s="408">
        <v>0</v>
      </c>
      <c r="O26" s="408">
        <v>2139</v>
      </c>
      <c r="P26" s="408">
        <v>79</v>
      </c>
      <c r="Q26" s="408">
        <v>0</v>
      </c>
    </row>
    <row r="27" spans="1:17" s="13" customFormat="1" ht="26.1" customHeight="1" x14ac:dyDescent="0.25">
      <c r="A27" s="376" t="s">
        <v>38</v>
      </c>
      <c r="B27" s="408">
        <v>9493</v>
      </c>
      <c r="C27" s="408">
        <v>4321</v>
      </c>
      <c r="D27" s="408">
        <v>5172</v>
      </c>
      <c r="E27" s="408">
        <v>107</v>
      </c>
      <c r="F27" s="408">
        <v>867</v>
      </c>
      <c r="G27" s="408">
        <v>579</v>
      </c>
      <c r="H27" s="408">
        <v>249</v>
      </c>
      <c r="I27" s="408">
        <v>138</v>
      </c>
      <c r="J27" s="408">
        <v>196</v>
      </c>
      <c r="K27" s="408">
        <v>1267</v>
      </c>
      <c r="L27" s="408">
        <v>77</v>
      </c>
      <c r="M27" s="408">
        <v>0</v>
      </c>
      <c r="N27" s="408">
        <v>0</v>
      </c>
      <c r="O27" s="408">
        <v>5909</v>
      </c>
      <c r="P27" s="408">
        <v>103</v>
      </c>
      <c r="Q27" s="408">
        <v>1</v>
      </c>
    </row>
    <row r="28" spans="1:17" s="13" customFormat="1" ht="26.1" customHeight="1" x14ac:dyDescent="0.25">
      <c r="A28" s="376" t="s">
        <v>39</v>
      </c>
      <c r="B28" s="408">
        <v>1914</v>
      </c>
      <c r="C28" s="408">
        <v>898</v>
      </c>
      <c r="D28" s="408">
        <v>1016</v>
      </c>
      <c r="E28" s="408">
        <v>15</v>
      </c>
      <c r="F28" s="408">
        <v>283</v>
      </c>
      <c r="G28" s="408">
        <v>92</v>
      </c>
      <c r="H28" s="408">
        <v>33</v>
      </c>
      <c r="I28" s="408">
        <v>33</v>
      </c>
      <c r="J28" s="408">
        <v>31</v>
      </c>
      <c r="K28" s="408">
        <v>287</v>
      </c>
      <c r="L28" s="408">
        <v>9</v>
      </c>
      <c r="M28" s="408">
        <v>0</v>
      </c>
      <c r="N28" s="408">
        <v>0</v>
      </c>
      <c r="O28" s="408">
        <v>1104</v>
      </c>
      <c r="P28" s="408">
        <v>27</v>
      </c>
      <c r="Q28" s="408">
        <v>0</v>
      </c>
    </row>
    <row r="29" spans="1:17" s="13" customFormat="1" ht="26.1" customHeight="1" x14ac:dyDescent="0.25">
      <c r="A29" s="409" t="s">
        <v>427</v>
      </c>
      <c r="B29" s="408">
        <v>3489</v>
      </c>
      <c r="C29" s="408">
        <v>1687</v>
      </c>
      <c r="D29" s="408">
        <v>1802</v>
      </c>
      <c r="E29" s="408">
        <v>20</v>
      </c>
      <c r="F29" s="408">
        <v>560</v>
      </c>
      <c r="G29" s="408">
        <v>144</v>
      </c>
      <c r="H29" s="408">
        <v>86</v>
      </c>
      <c r="I29" s="408">
        <v>42</v>
      </c>
      <c r="J29" s="408">
        <v>77</v>
      </c>
      <c r="K29" s="408">
        <v>455</v>
      </c>
      <c r="L29" s="408">
        <v>11</v>
      </c>
      <c r="M29" s="408">
        <v>0</v>
      </c>
      <c r="N29" s="408">
        <v>0</v>
      </c>
      <c r="O29" s="408">
        <v>2053</v>
      </c>
      <c r="P29" s="408">
        <v>41</v>
      </c>
      <c r="Q29" s="408">
        <v>0</v>
      </c>
    </row>
    <row r="30" spans="1:17" s="13" customFormat="1" ht="26.1" customHeight="1" thickBot="1" x14ac:dyDescent="0.3">
      <c r="A30" s="410" t="s">
        <v>428</v>
      </c>
      <c r="B30" s="411">
        <v>694</v>
      </c>
      <c r="C30" s="411">
        <v>309</v>
      </c>
      <c r="D30" s="411">
        <v>385</v>
      </c>
      <c r="E30" s="411">
        <v>4</v>
      </c>
      <c r="F30" s="411">
        <v>65</v>
      </c>
      <c r="G30" s="411">
        <v>16</v>
      </c>
      <c r="H30" s="411">
        <v>16</v>
      </c>
      <c r="I30" s="411">
        <v>5</v>
      </c>
      <c r="J30" s="411">
        <v>7</v>
      </c>
      <c r="K30" s="411">
        <v>90</v>
      </c>
      <c r="L30" s="411">
        <v>4</v>
      </c>
      <c r="M30" s="411">
        <v>0</v>
      </c>
      <c r="N30" s="411">
        <v>0</v>
      </c>
      <c r="O30" s="411">
        <v>482</v>
      </c>
      <c r="P30" s="411">
        <v>5</v>
      </c>
      <c r="Q30" s="411">
        <v>0</v>
      </c>
    </row>
    <row r="31" spans="1:17" s="13" customFormat="1" ht="14.1" customHeight="1" x14ac:dyDescent="0.25">
      <c r="A31" s="20" t="s">
        <v>44</v>
      </c>
      <c r="B31" s="20"/>
      <c r="C31" s="20"/>
      <c r="D31" s="20"/>
      <c r="E31" s="20"/>
      <c r="F31" s="20"/>
      <c r="G31" s="20"/>
      <c r="H31" s="20"/>
      <c r="I31" s="383" t="s">
        <v>22</v>
      </c>
      <c r="J31" s="20"/>
      <c r="K31" s="20"/>
      <c r="L31" s="20"/>
      <c r="M31" s="20"/>
      <c r="N31" s="20"/>
      <c r="O31" s="18"/>
      <c r="P31" s="18"/>
      <c r="Q31" s="18"/>
    </row>
    <row r="32" spans="1:17" s="13" customFormat="1" ht="14.1" customHeight="1" x14ac:dyDescent="0.25">
      <c r="A32" s="48" t="s">
        <v>429</v>
      </c>
      <c r="B32" s="20"/>
      <c r="C32" s="20"/>
      <c r="D32" s="20"/>
      <c r="E32" s="20"/>
      <c r="F32" s="20"/>
      <c r="G32" s="20"/>
      <c r="H32" s="20"/>
      <c r="I32" s="18"/>
      <c r="J32" s="20"/>
      <c r="K32" s="20"/>
      <c r="L32" s="20"/>
      <c r="M32" s="20"/>
      <c r="N32" s="20"/>
      <c r="P32" s="18"/>
      <c r="Q32" s="18"/>
    </row>
    <row r="33" spans="1:17" s="13" customFormat="1" ht="14.1" customHeight="1" x14ac:dyDescent="0.25">
      <c r="B33" s="18"/>
      <c r="C33" s="18"/>
      <c r="D33" s="18"/>
      <c r="E33" s="18"/>
      <c r="F33" s="18"/>
      <c r="G33" s="18"/>
      <c r="H33" s="18"/>
      <c r="I33" s="18" t="s">
        <v>430</v>
      </c>
      <c r="J33" s="18"/>
      <c r="K33" s="18"/>
      <c r="L33" s="18"/>
      <c r="M33" s="18"/>
      <c r="N33" s="18"/>
      <c r="O33" s="18"/>
      <c r="P33" s="18"/>
      <c r="Q33" s="18"/>
    </row>
    <row r="34" spans="1:17" s="13" customFormat="1" ht="14.1" customHeight="1" x14ac:dyDescent="0.25">
      <c r="A34" s="10"/>
      <c r="B34" s="18"/>
      <c r="C34" s="18"/>
      <c r="D34" s="18"/>
      <c r="E34" s="18"/>
      <c r="F34" s="18"/>
      <c r="G34" s="18"/>
      <c r="H34" s="18"/>
      <c r="J34" s="18"/>
      <c r="K34" s="18"/>
      <c r="L34" s="18"/>
      <c r="M34" s="18"/>
      <c r="N34" s="18"/>
      <c r="O34" s="18"/>
      <c r="P34" s="18"/>
      <c r="Q34" s="18"/>
    </row>
    <row r="35" spans="1:17" s="13" customFormat="1" ht="21.95" customHeight="1" x14ac:dyDescent="0.25">
      <c r="A35" s="10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s="13" customFormat="1" ht="21.95" customHeight="1" x14ac:dyDescent="0.25">
      <c r="A36" s="1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s="13" customFormat="1" ht="21.95" customHeight="1" x14ac:dyDescent="0.25">
      <c r="A37" s="1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s="13" customFormat="1" ht="21.95" customHeight="1" x14ac:dyDescent="0.25">
      <c r="A38" s="1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s="13" customFormat="1" ht="21.95" customHeight="1" x14ac:dyDescent="0.25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s="13" customFormat="1" ht="21.95" customHeight="1" x14ac:dyDescent="0.25">
      <c r="A40" s="1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s="13" customFormat="1" ht="21.95" customHeight="1" x14ac:dyDescent="0.25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s="13" customFormat="1" ht="21.95" customHeight="1" x14ac:dyDescent="0.25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s="13" customFormat="1" ht="21.95" customHeight="1" x14ac:dyDescent="0.25">
      <c r="A43" s="1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s="13" customFormat="1" ht="21.95" customHeight="1" x14ac:dyDescent="0.25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s="13" customFormat="1" ht="21.95" customHeight="1" x14ac:dyDescent="0.25">
      <c r="A45" s="1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s="13" customFormat="1" ht="21.95" customHeight="1" x14ac:dyDescent="0.25">
      <c r="A46" s="1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s="13" customFormat="1" ht="21.95" customHeight="1" x14ac:dyDescent="0.25">
      <c r="A47" s="1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s="13" customFormat="1" ht="21.95" customHeight="1" x14ac:dyDescent="0.25">
      <c r="A48" s="1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s="13" customFormat="1" ht="21.95" customHeight="1" x14ac:dyDescent="0.25">
      <c r="A49" s="1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s="13" customFormat="1" ht="21.95" customHeight="1" x14ac:dyDescent="0.25">
      <c r="A50" s="1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s="13" customFormat="1" ht="21.95" customHeight="1" x14ac:dyDescent="0.25">
      <c r="A51" s="1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s="13" customFormat="1" ht="21.95" customHeight="1" x14ac:dyDescent="0.25">
      <c r="A52" s="10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s="13" customFormat="1" ht="21.95" customHeight="1" x14ac:dyDescent="0.25">
      <c r="A53" s="1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s="13" customFormat="1" ht="21.95" customHeight="1" x14ac:dyDescent="0.25">
      <c r="A54" s="1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s="13" customFormat="1" ht="21.95" customHeight="1" x14ac:dyDescent="0.25">
      <c r="A55" s="10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s="13" customFormat="1" ht="21.95" customHeight="1" x14ac:dyDescent="0.25">
      <c r="A56" s="10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s="13" customFormat="1" ht="21.95" customHeight="1" x14ac:dyDescent="0.25">
      <c r="A57" s="10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s="13" customFormat="1" ht="21.95" customHeight="1" x14ac:dyDescent="0.25">
      <c r="A58" s="1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</sheetData>
  <sheetProtection selectLockedCells="1" selectUnlockedCells="1"/>
  <mergeCells count="9">
    <mergeCell ref="A2:H2"/>
    <mergeCell ref="I2:Q2"/>
    <mergeCell ref="A4:A5"/>
    <mergeCell ref="B4:H4"/>
    <mergeCell ref="I4:Q4"/>
    <mergeCell ref="B5:D5"/>
    <mergeCell ref="F5:H5"/>
    <mergeCell ref="N5:N6"/>
    <mergeCell ref="A6:A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6F1C-54D5-4A2F-BA71-74BD83D22595}">
  <dimension ref="A1:R39"/>
  <sheetViews>
    <sheetView showGridLines="0" view="pageBreakPreview" zoomScaleNormal="120" zoomScaleSheetLayoutView="100" workbookViewId="0">
      <selection activeCell="N34" sqref="N34"/>
    </sheetView>
  </sheetViews>
  <sheetFormatPr defaultRowHeight="12.75" x14ac:dyDescent="0.25"/>
  <cols>
    <col min="1" max="1" width="11.625" style="104" customWidth="1"/>
    <col min="2" max="2" width="6.125" style="104" customWidth="1"/>
    <col min="3" max="3" width="15.875" style="104" customWidth="1"/>
    <col min="4" max="7" width="9.625" style="192" customWidth="1"/>
    <col min="8" max="8" width="17.625" style="192" customWidth="1"/>
    <col min="9" max="10" width="15.125" style="192" customWidth="1"/>
    <col min="11" max="14" width="14.625" style="192" customWidth="1"/>
    <col min="15" max="16384" width="9" style="192"/>
  </cols>
  <sheetData>
    <row r="1" spans="1:18" s="10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N1" s="12" t="s">
        <v>0</v>
      </c>
    </row>
    <row r="2" spans="1:18" s="162" customFormat="1" ht="24.95" customHeight="1" x14ac:dyDescent="0.25">
      <c r="A2" s="851" t="s">
        <v>191</v>
      </c>
      <c r="B2" s="851"/>
      <c r="C2" s="851"/>
      <c r="D2" s="851"/>
      <c r="E2" s="851"/>
      <c r="F2" s="851"/>
      <c r="G2" s="851"/>
      <c r="H2" s="851"/>
      <c r="I2" s="816" t="s">
        <v>192</v>
      </c>
      <c r="J2" s="816"/>
      <c r="K2" s="816"/>
      <c r="L2" s="816"/>
      <c r="M2" s="816"/>
      <c r="N2" s="816"/>
    </row>
    <row r="3" spans="1:18" s="104" customFormat="1" ht="15" customHeight="1" thickBot="1" x14ac:dyDescent="0.3">
      <c r="A3" s="100"/>
      <c r="B3" s="100"/>
      <c r="C3" s="101"/>
      <c r="D3" s="163"/>
      <c r="E3" s="163"/>
      <c r="F3" s="164"/>
      <c r="G3" s="165"/>
      <c r="H3" s="103" t="s">
        <v>168</v>
      </c>
      <c r="K3" s="164"/>
      <c r="L3" s="164"/>
      <c r="M3" s="164"/>
      <c r="N3" s="60" t="s">
        <v>2</v>
      </c>
    </row>
    <row r="4" spans="1:18" s="13" customFormat="1" ht="15" customHeight="1" x14ac:dyDescent="0.25">
      <c r="A4" s="106"/>
      <c r="B4" s="107"/>
      <c r="C4" s="108"/>
      <c r="D4" s="852" t="s">
        <v>193</v>
      </c>
      <c r="E4" s="853"/>
      <c r="F4" s="853"/>
      <c r="G4" s="853"/>
      <c r="H4" s="853"/>
      <c r="I4" s="853" t="s">
        <v>170</v>
      </c>
      <c r="J4" s="853"/>
      <c r="K4" s="853"/>
      <c r="L4" s="853"/>
      <c r="M4" s="854"/>
      <c r="N4" s="166"/>
      <c r="O4" s="17"/>
      <c r="P4" s="34"/>
      <c r="Q4" s="167"/>
      <c r="R4" s="167"/>
    </row>
    <row r="5" spans="1:18" s="13" customFormat="1" ht="15" customHeight="1" x14ac:dyDescent="0.25">
      <c r="A5" s="112"/>
      <c r="B5" s="113"/>
      <c r="C5" s="114"/>
      <c r="D5" s="855" t="s">
        <v>194</v>
      </c>
      <c r="E5" s="856"/>
      <c r="F5" s="856"/>
      <c r="G5" s="856"/>
      <c r="H5" s="857"/>
      <c r="I5" s="838" t="s">
        <v>195</v>
      </c>
      <c r="J5" s="824"/>
      <c r="K5" s="825" t="s">
        <v>196</v>
      </c>
      <c r="L5" s="826"/>
      <c r="M5" s="168"/>
      <c r="N5" s="35"/>
      <c r="O5" s="34"/>
      <c r="P5" s="167"/>
      <c r="Q5" s="167"/>
    </row>
    <row r="6" spans="1:18" s="13" customFormat="1" ht="15" customHeight="1" x14ac:dyDescent="0.25">
      <c r="A6" s="169" t="s">
        <v>76</v>
      </c>
      <c r="B6" s="170" t="s">
        <v>45</v>
      </c>
      <c r="C6" s="844" t="s">
        <v>126</v>
      </c>
      <c r="D6" s="823" t="s">
        <v>197</v>
      </c>
      <c r="E6" s="824"/>
      <c r="F6" s="823" t="s">
        <v>198</v>
      </c>
      <c r="G6" s="838"/>
      <c r="H6" s="824"/>
      <c r="I6" s="858"/>
      <c r="J6" s="826"/>
      <c r="K6" s="825"/>
      <c r="L6" s="826"/>
      <c r="M6" s="129" t="s">
        <v>199</v>
      </c>
      <c r="N6" s="859" t="s">
        <v>200</v>
      </c>
    </row>
    <row r="7" spans="1:18" s="13" customFormat="1" ht="15" customHeight="1" x14ac:dyDescent="0.25">
      <c r="A7" s="169"/>
      <c r="B7" s="170"/>
      <c r="C7" s="844"/>
      <c r="D7" s="827"/>
      <c r="E7" s="828"/>
      <c r="F7" s="827"/>
      <c r="G7" s="839"/>
      <c r="H7" s="828"/>
      <c r="I7" s="839"/>
      <c r="J7" s="828"/>
      <c r="K7" s="827"/>
      <c r="L7" s="828"/>
      <c r="M7" s="129"/>
      <c r="N7" s="859"/>
    </row>
    <row r="8" spans="1:18" s="13" customFormat="1" ht="27" customHeight="1" x14ac:dyDescent="0.25">
      <c r="A8" s="125"/>
      <c r="B8" s="118"/>
      <c r="C8" s="844" t="s">
        <v>179</v>
      </c>
      <c r="D8" s="122" t="s">
        <v>201</v>
      </c>
      <c r="E8" s="122" t="s">
        <v>181</v>
      </c>
      <c r="F8" s="122" t="s">
        <v>180</v>
      </c>
      <c r="G8" s="123" t="s">
        <v>183</v>
      </c>
      <c r="H8" s="860" t="s">
        <v>202</v>
      </c>
      <c r="I8" s="121" t="s">
        <v>180</v>
      </c>
      <c r="J8" s="122" t="s">
        <v>181</v>
      </c>
      <c r="K8" s="122" t="s">
        <v>180</v>
      </c>
      <c r="L8" s="122" t="s">
        <v>181</v>
      </c>
      <c r="M8" s="171"/>
      <c r="N8" s="172"/>
    </row>
    <row r="9" spans="1:18" s="13" customFormat="1" ht="15" customHeight="1" x14ac:dyDescent="0.2">
      <c r="A9" s="125" t="s">
        <v>184</v>
      </c>
      <c r="B9" s="118" t="s">
        <v>97</v>
      </c>
      <c r="C9" s="844"/>
      <c r="D9" s="173" t="s">
        <v>19</v>
      </c>
      <c r="E9" s="173" t="s">
        <v>185</v>
      </c>
      <c r="F9" s="174" t="s">
        <v>19</v>
      </c>
      <c r="G9" s="174" t="s">
        <v>185</v>
      </c>
      <c r="H9" s="861"/>
      <c r="I9" s="127" t="s">
        <v>19</v>
      </c>
      <c r="J9" s="127" t="s">
        <v>185</v>
      </c>
      <c r="K9" s="127" t="s">
        <v>19</v>
      </c>
      <c r="L9" s="127" t="s">
        <v>185</v>
      </c>
      <c r="M9" s="129" t="s">
        <v>203</v>
      </c>
      <c r="N9" s="175" t="s">
        <v>20</v>
      </c>
    </row>
    <row r="10" spans="1:18" s="181" customFormat="1" ht="15" customHeight="1" thickBot="1" x14ac:dyDescent="0.25">
      <c r="A10" s="130"/>
      <c r="B10" s="131"/>
      <c r="C10" s="845"/>
      <c r="D10" s="176"/>
      <c r="E10" s="177"/>
      <c r="F10" s="176"/>
      <c r="G10" s="178"/>
      <c r="H10" s="862"/>
      <c r="I10" s="177"/>
      <c r="J10" s="177"/>
      <c r="K10" s="177"/>
      <c r="L10" s="177"/>
      <c r="M10" s="179"/>
      <c r="N10" s="180"/>
    </row>
    <row r="11" spans="1:18" s="32" customFormat="1" ht="24.95" customHeight="1" x14ac:dyDescent="0.25">
      <c r="A11" s="840" t="s">
        <v>187</v>
      </c>
      <c r="B11" s="846" t="s">
        <v>27</v>
      </c>
      <c r="C11" s="139" t="s">
        <v>136</v>
      </c>
      <c r="D11" s="182">
        <v>1541</v>
      </c>
      <c r="E11" s="182">
        <v>1199</v>
      </c>
      <c r="F11" s="182">
        <v>3986</v>
      </c>
      <c r="G11" s="182">
        <v>2769</v>
      </c>
      <c r="H11" s="183">
        <v>37</v>
      </c>
      <c r="I11" s="182">
        <v>4723</v>
      </c>
      <c r="J11" s="184">
        <v>1225</v>
      </c>
      <c r="K11" s="184">
        <v>1843</v>
      </c>
      <c r="L11" s="182">
        <v>382</v>
      </c>
      <c r="M11" s="182">
        <v>14</v>
      </c>
      <c r="N11" s="182">
        <v>24</v>
      </c>
    </row>
    <row r="12" spans="1:18" s="32" customFormat="1" ht="24.95" customHeight="1" x14ac:dyDescent="0.25">
      <c r="A12" s="811"/>
      <c r="B12" s="841"/>
      <c r="C12" s="143" t="s">
        <v>137</v>
      </c>
      <c r="D12" s="17">
        <v>858</v>
      </c>
      <c r="E12" s="17">
        <v>689</v>
      </c>
      <c r="F12" s="17">
        <v>2275</v>
      </c>
      <c r="G12" s="17">
        <v>1588</v>
      </c>
      <c r="H12" s="183">
        <v>18</v>
      </c>
      <c r="I12" s="17">
        <v>2903</v>
      </c>
      <c r="J12" s="17">
        <v>655</v>
      </c>
      <c r="K12" s="17">
        <v>1132</v>
      </c>
      <c r="L12" s="34">
        <v>240</v>
      </c>
      <c r="M12" s="17">
        <v>10</v>
      </c>
      <c r="N12" s="17">
        <v>16</v>
      </c>
    </row>
    <row r="13" spans="1:18" s="32" customFormat="1" ht="24.95" customHeight="1" x14ac:dyDescent="0.25">
      <c r="A13" s="811"/>
      <c r="B13" s="841"/>
      <c r="C13" s="143" t="s">
        <v>138</v>
      </c>
      <c r="D13" s="34">
        <v>683</v>
      </c>
      <c r="E13" s="34">
        <v>510</v>
      </c>
      <c r="F13" s="34">
        <v>1711</v>
      </c>
      <c r="G13" s="34">
        <v>1181</v>
      </c>
      <c r="H13" s="183">
        <v>19</v>
      </c>
      <c r="I13" s="34">
        <v>1820</v>
      </c>
      <c r="J13" s="34">
        <v>570</v>
      </c>
      <c r="K13" s="34">
        <v>711</v>
      </c>
      <c r="L13" s="34">
        <v>142</v>
      </c>
      <c r="M13" s="34">
        <v>4</v>
      </c>
      <c r="N13" s="95">
        <v>8</v>
      </c>
    </row>
    <row r="14" spans="1:18" s="32" customFormat="1" ht="24.95" customHeight="1" x14ac:dyDescent="0.25">
      <c r="A14" s="811"/>
      <c r="B14" s="841" t="s">
        <v>28</v>
      </c>
      <c r="C14" s="143" t="s">
        <v>136</v>
      </c>
      <c r="D14" s="34">
        <v>1575</v>
      </c>
      <c r="E14" s="34">
        <v>1175</v>
      </c>
      <c r="F14" s="34">
        <v>4136</v>
      </c>
      <c r="G14" s="34">
        <v>2388</v>
      </c>
      <c r="H14" s="183">
        <v>369</v>
      </c>
      <c r="I14" s="34">
        <v>5203</v>
      </c>
      <c r="J14" s="34">
        <v>1052</v>
      </c>
      <c r="K14" s="34">
        <v>3572</v>
      </c>
      <c r="L14" s="34">
        <v>549</v>
      </c>
      <c r="M14" s="34">
        <v>28</v>
      </c>
      <c r="N14" s="95">
        <v>100</v>
      </c>
    </row>
    <row r="15" spans="1:18" s="32" customFormat="1" ht="24.95" customHeight="1" x14ac:dyDescent="0.25">
      <c r="A15" s="811"/>
      <c r="B15" s="841"/>
      <c r="C15" s="143" t="s">
        <v>137</v>
      </c>
      <c r="D15" s="17">
        <v>924</v>
      </c>
      <c r="E15" s="17">
        <v>639</v>
      </c>
      <c r="F15" s="17">
        <v>2385</v>
      </c>
      <c r="G15" s="17">
        <v>1298</v>
      </c>
      <c r="H15" s="183">
        <v>178</v>
      </c>
      <c r="I15" s="17">
        <v>2819</v>
      </c>
      <c r="J15" s="95">
        <v>545</v>
      </c>
      <c r="K15" s="17">
        <v>1706</v>
      </c>
      <c r="L15" s="17">
        <v>314</v>
      </c>
      <c r="M15" s="17">
        <v>19</v>
      </c>
      <c r="N15" s="95">
        <v>66</v>
      </c>
    </row>
    <row r="16" spans="1:18" s="32" customFormat="1" ht="24.95" customHeight="1" x14ac:dyDescent="0.25">
      <c r="A16" s="811"/>
      <c r="B16" s="841"/>
      <c r="C16" s="143" t="s">
        <v>138</v>
      </c>
      <c r="D16" s="17">
        <v>651</v>
      </c>
      <c r="E16" s="17">
        <v>536</v>
      </c>
      <c r="F16" s="17">
        <v>1751</v>
      </c>
      <c r="G16" s="17">
        <v>1090</v>
      </c>
      <c r="H16" s="183">
        <v>191</v>
      </c>
      <c r="I16" s="17">
        <v>2384</v>
      </c>
      <c r="J16" s="17">
        <v>507</v>
      </c>
      <c r="K16" s="17">
        <v>1866</v>
      </c>
      <c r="L16" s="17">
        <v>235</v>
      </c>
      <c r="M16" s="17">
        <v>9</v>
      </c>
      <c r="N16" s="34">
        <v>34</v>
      </c>
    </row>
    <row r="17" spans="1:14" s="32" customFormat="1" ht="24.95" customHeight="1" x14ac:dyDescent="0.25">
      <c r="A17" s="840" t="s">
        <v>188</v>
      </c>
      <c r="B17" s="841" t="s">
        <v>27</v>
      </c>
      <c r="C17" s="143" t="s">
        <v>136</v>
      </c>
      <c r="D17" s="17">
        <v>1556</v>
      </c>
      <c r="E17" s="17">
        <v>1217</v>
      </c>
      <c r="F17" s="17">
        <v>4239</v>
      </c>
      <c r="G17" s="17">
        <v>3045</v>
      </c>
      <c r="H17" s="183">
        <v>51</v>
      </c>
      <c r="I17" s="17">
        <v>4344</v>
      </c>
      <c r="J17" s="17">
        <v>1180</v>
      </c>
      <c r="K17" s="17">
        <v>1820</v>
      </c>
      <c r="L17" s="17">
        <v>368</v>
      </c>
      <c r="M17" s="17">
        <v>13</v>
      </c>
      <c r="N17" s="34">
        <v>24</v>
      </c>
    </row>
    <row r="18" spans="1:14" s="32" customFormat="1" ht="24.95" customHeight="1" x14ac:dyDescent="0.25">
      <c r="A18" s="811"/>
      <c r="B18" s="841"/>
      <c r="C18" s="143" t="s">
        <v>137</v>
      </c>
      <c r="D18" s="17">
        <v>865</v>
      </c>
      <c r="E18" s="17">
        <v>677</v>
      </c>
      <c r="F18" s="17">
        <v>2420</v>
      </c>
      <c r="G18" s="17">
        <v>1740</v>
      </c>
      <c r="H18" s="183">
        <v>26</v>
      </c>
      <c r="I18" s="17">
        <v>2649</v>
      </c>
      <c r="J18" s="17">
        <v>658</v>
      </c>
      <c r="K18" s="17">
        <v>1116</v>
      </c>
      <c r="L18" s="17">
        <v>229</v>
      </c>
      <c r="M18" s="17">
        <v>9</v>
      </c>
      <c r="N18" s="34">
        <v>16</v>
      </c>
    </row>
    <row r="19" spans="1:14" s="32" customFormat="1" ht="24.95" customHeight="1" x14ac:dyDescent="0.25">
      <c r="A19" s="811"/>
      <c r="B19" s="841"/>
      <c r="C19" s="143" t="s">
        <v>138</v>
      </c>
      <c r="D19" s="17">
        <v>691</v>
      </c>
      <c r="E19" s="17">
        <v>540</v>
      </c>
      <c r="F19" s="17">
        <v>1819</v>
      </c>
      <c r="G19" s="17">
        <v>1305</v>
      </c>
      <c r="H19" s="183">
        <v>25</v>
      </c>
      <c r="I19" s="17">
        <v>1695</v>
      </c>
      <c r="J19" s="17">
        <v>522</v>
      </c>
      <c r="K19" s="17">
        <v>704</v>
      </c>
      <c r="L19" s="17">
        <v>139</v>
      </c>
      <c r="M19" s="17">
        <v>4</v>
      </c>
      <c r="N19" s="34">
        <v>8</v>
      </c>
    </row>
    <row r="20" spans="1:14" s="32" customFormat="1" ht="24.95" customHeight="1" x14ac:dyDescent="0.25">
      <c r="A20" s="811"/>
      <c r="B20" s="841" t="s">
        <v>28</v>
      </c>
      <c r="C20" s="143" t="s">
        <v>136</v>
      </c>
      <c r="D20" s="17">
        <v>1601</v>
      </c>
      <c r="E20" s="17">
        <v>1106</v>
      </c>
      <c r="F20" s="17">
        <v>4354</v>
      </c>
      <c r="G20" s="17">
        <v>2507</v>
      </c>
      <c r="H20" s="183">
        <v>451</v>
      </c>
      <c r="I20" s="17">
        <v>4868</v>
      </c>
      <c r="J20" s="17">
        <v>1078</v>
      </c>
      <c r="K20" s="17">
        <v>3559</v>
      </c>
      <c r="L20" s="17">
        <v>526</v>
      </c>
      <c r="M20" s="17">
        <v>36</v>
      </c>
      <c r="N20" s="34">
        <v>84</v>
      </c>
    </row>
    <row r="21" spans="1:14" s="32" customFormat="1" ht="24.95" customHeight="1" x14ac:dyDescent="0.25">
      <c r="A21" s="811"/>
      <c r="B21" s="841"/>
      <c r="C21" s="143" t="s">
        <v>137</v>
      </c>
      <c r="D21" s="17">
        <v>946</v>
      </c>
      <c r="E21" s="17">
        <v>616</v>
      </c>
      <c r="F21" s="17">
        <v>2499</v>
      </c>
      <c r="G21" s="17">
        <v>1368</v>
      </c>
      <c r="H21" s="183">
        <v>214</v>
      </c>
      <c r="I21" s="17">
        <v>2593</v>
      </c>
      <c r="J21" s="17">
        <v>557</v>
      </c>
      <c r="K21" s="17">
        <v>1709</v>
      </c>
      <c r="L21" s="17">
        <v>310</v>
      </c>
      <c r="M21" s="17">
        <v>27</v>
      </c>
      <c r="N21" s="34">
        <v>55</v>
      </c>
    </row>
    <row r="22" spans="1:14" s="32" customFormat="1" ht="24.95" customHeight="1" x14ac:dyDescent="0.25">
      <c r="A22" s="811"/>
      <c r="B22" s="841"/>
      <c r="C22" s="143" t="s">
        <v>138</v>
      </c>
      <c r="D22" s="17">
        <v>655</v>
      </c>
      <c r="E22" s="17">
        <v>490</v>
      </c>
      <c r="F22" s="17">
        <v>1855</v>
      </c>
      <c r="G22" s="17">
        <v>1139</v>
      </c>
      <c r="H22" s="183">
        <v>237</v>
      </c>
      <c r="I22" s="17">
        <v>2275</v>
      </c>
      <c r="J22" s="17">
        <v>521</v>
      </c>
      <c r="K22" s="17">
        <v>1850</v>
      </c>
      <c r="L22" s="17">
        <v>216</v>
      </c>
      <c r="M22" s="17">
        <v>9</v>
      </c>
      <c r="N22" s="34">
        <v>29</v>
      </c>
    </row>
    <row r="23" spans="1:14" s="32" customFormat="1" ht="24.95" customHeight="1" x14ac:dyDescent="0.25">
      <c r="A23" s="840" t="s">
        <v>189</v>
      </c>
      <c r="B23" s="841" t="s">
        <v>27</v>
      </c>
      <c r="C23" s="143" t="s">
        <v>136</v>
      </c>
      <c r="D23" s="185">
        <v>1607</v>
      </c>
      <c r="E23" s="186">
        <v>1262</v>
      </c>
      <c r="F23" s="186">
        <v>4423</v>
      </c>
      <c r="G23" s="186">
        <v>3087</v>
      </c>
      <c r="H23" s="187">
        <v>64</v>
      </c>
      <c r="I23" s="186">
        <v>4356</v>
      </c>
      <c r="J23" s="186">
        <v>1142</v>
      </c>
      <c r="K23" s="186">
        <v>1755</v>
      </c>
      <c r="L23" s="186">
        <v>355</v>
      </c>
      <c r="M23" s="186">
        <v>13</v>
      </c>
      <c r="N23" s="187">
        <v>21</v>
      </c>
    </row>
    <row r="24" spans="1:14" s="32" customFormat="1" ht="24.95" customHeight="1" x14ac:dyDescent="0.25">
      <c r="A24" s="811"/>
      <c r="B24" s="841"/>
      <c r="C24" s="143" t="s">
        <v>137</v>
      </c>
      <c r="D24" s="185">
        <v>906</v>
      </c>
      <c r="E24" s="186">
        <v>688</v>
      </c>
      <c r="F24" s="186">
        <v>2536</v>
      </c>
      <c r="G24" s="186">
        <v>1733</v>
      </c>
      <c r="H24" s="187">
        <v>32</v>
      </c>
      <c r="I24" s="186">
        <v>2662</v>
      </c>
      <c r="J24" s="186">
        <v>639</v>
      </c>
      <c r="K24" s="186">
        <v>1084</v>
      </c>
      <c r="L24" s="186">
        <v>214</v>
      </c>
      <c r="M24" s="186">
        <v>9</v>
      </c>
      <c r="N24" s="187">
        <v>14</v>
      </c>
    </row>
    <row r="25" spans="1:14" s="32" customFormat="1" ht="24.95" customHeight="1" x14ac:dyDescent="0.25">
      <c r="A25" s="811"/>
      <c r="B25" s="841"/>
      <c r="C25" s="143" t="s">
        <v>138</v>
      </c>
      <c r="D25" s="185">
        <v>701</v>
      </c>
      <c r="E25" s="186">
        <v>574</v>
      </c>
      <c r="F25" s="186">
        <v>1887</v>
      </c>
      <c r="G25" s="186">
        <v>1354</v>
      </c>
      <c r="H25" s="187">
        <v>32</v>
      </c>
      <c r="I25" s="186">
        <v>1694</v>
      </c>
      <c r="J25" s="186">
        <v>503</v>
      </c>
      <c r="K25" s="186">
        <v>671</v>
      </c>
      <c r="L25" s="186">
        <v>141</v>
      </c>
      <c r="M25" s="186">
        <v>4</v>
      </c>
      <c r="N25" s="187">
        <v>7</v>
      </c>
    </row>
    <row r="26" spans="1:14" s="32" customFormat="1" ht="24.95" customHeight="1" x14ac:dyDescent="0.25">
      <c r="A26" s="811"/>
      <c r="B26" s="841" t="s">
        <v>28</v>
      </c>
      <c r="C26" s="143" t="s">
        <v>136</v>
      </c>
      <c r="D26" s="185">
        <v>1624</v>
      </c>
      <c r="E26" s="186">
        <v>1081</v>
      </c>
      <c r="F26" s="186">
        <v>4496</v>
      </c>
      <c r="G26" s="186">
        <v>2559</v>
      </c>
      <c r="H26" s="187">
        <v>512</v>
      </c>
      <c r="I26" s="186">
        <v>4891</v>
      </c>
      <c r="J26" s="186">
        <v>1029</v>
      </c>
      <c r="K26" s="186">
        <v>3509</v>
      </c>
      <c r="L26" s="186">
        <v>539</v>
      </c>
      <c r="M26" s="186">
        <v>27</v>
      </c>
      <c r="N26" s="187">
        <v>95</v>
      </c>
    </row>
    <row r="27" spans="1:14" s="32" customFormat="1" ht="24.95" customHeight="1" x14ac:dyDescent="0.25">
      <c r="A27" s="811"/>
      <c r="B27" s="841"/>
      <c r="C27" s="143" t="s">
        <v>137</v>
      </c>
      <c r="D27" s="185">
        <v>956</v>
      </c>
      <c r="E27" s="186">
        <v>598</v>
      </c>
      <c r="F27" s="186">
        <v>2604</v>
      </c>
      <c r="G27" s="186">
        <v>1396</v>
      </c>
      <c r="H27" s="187">
        <v>231</v>
      </c>
      <c r="I27" s="186">
        <v>2613</v>
      </c>
      <c r="J27" s="186">
        <v>525</v>
      </c>
      <c r="K27" s="186">
        <v>1707</v>
      </c>
      <c r="L27" s="186">
        <v>314</v>
      </c>
      <c r="M27" s="186">
        <v>18</v>
      </c>
      <c r="N27" s="187">
        <v>66</v>
      </c>
    </row>
    <row r="28" spans="1:14" s="32" customFormat="1" ht="24.95" customHeight="1" x14ac:dyDescent="0.25">
      <c r="A28" s="811"/>
      <c r="B28" s="841"/>
      <c r="C28" s="143" t="s">
        <v>138</v>
      </c>
      <c r="D28" s="185">
        <v>668</v>
      </c>
      <c r="E28" s="186">
        <v>483</v>
      </c>
      <c r="F28" s="186">
        <v>1892</v>
      </c>
      <c r="G28" s="186">
        <v>1163</v>
      </c>
      <c r="H28" s="187">
        <v>281</v>
      </c>
      <c r="I28" s="186">
        <v>2278</v>
      </c>
      <c r="J28" s="186">
        <v>504</v>
      </c>
      <c r="K28" s="186">
        <v>1802</v>
      </c>
      <c r="L28" s="186">
        <v>225</v>
      </c>
      <c r="M28" s="186">
        <v>9</v>
      </c>
      <c r="N28" s="187">
        <v>29</v>
      </c>
    </row>
    <row r="29" spans="1:14" s="32" customFormat="1" ht="24.95" customHeight="1" x14ac:dyDescent="0.25">
      <c r="A29" s="847" t="s">
        <v>213</v>
      </c>
      <c r="B29" s="841" t="s">
        <v>27</v>
      </c>
      <c r="C29" s="143" t="s">
        <v>136</v>
      </c>
      <c r="D29" s="186">
        <v>1626</v>
      </c>
      <c r="E29" s="186">
        <v>1267</v>
      </c>
      <c r="F29" s="186">
        <v>4558</v>
      </c>
      <c r="G29" s="186">
        <v>3127</v>
      </c>
      <c r="H29" s="187">
        <v>67</v>
      </c>
      <c r="I29" s="186">
        <v>4321</v>
      </c>
      <c r="J29" s="186">
        <v>1148</v>
      </c>
      <c r="K29" s="186">
        <v>1711</v>
      </c>
      <c r="L29" s="186">
        <v>343</v>
      </c>
      <c r="M29" s="186">
        <v>13</v>
      </c>
      <c r="N29" s="187">
        <v>19</v>
      </c>
    </row>
    <row r="30" spans="1:14" s="32" customFormat="1" ht="24.95" customHeight="1" x14ac:dyDescent="0.25">
      <c r="A30" s="848"/>
      <c r="B30" s="841"/>
      <c r="C30" s="143" t="s">
        <v>137</v>
      </c>
      <c r="D30" s="186">
        <v>930</v>
      </c>
      <c r="E30" s="186">
        <v>689</v>
      </c>
      <c r="F30" s="186">
        <v>2611</v>
      </c>
      <c r="G30" s="186">
        <v>1736</v>
      </c>
      <c r="H30" s="187">
        <v>33</v>
      </c>
      <c r="I30" s="186">
        <v>2632</v>
      </c>
      <c r="J30" s="186">
        <v>658</v>
      </c>
      <c r="K30" s="186">
        <v>1064</v>
      </c>
      <c r="L30" s="186">
        <v>210</v>
      </c>
      <c r="M30" s="186">
        <v>9</v>
      </c>
      <c r="N30" s="187">
        <v>12</v>
      </c>
    </row>
    <row r="31" spans="1:14" s="32" customFormat="1" ht="24.95" customHeight="1" x14ac:dyDescent="0.25">
      <c r="A31" s="848"/>
      <c r="B31" s="841"/>
      <c r="C31" s="143" t="s">
        <v>138</v>
      </c>
      <c r="D31" s="186">
        <v>696</v>
      </c>
      <c r="E31" s="186">
        <v>578</v>
      </c>
      <c r="F31" s="186">
        <v>1947</v>
      </c>
      <c r="G31" s="186">
        <v>1391</v>
      </c>
      <c r="H31" s="187">
        <v>34</v>
      </c>
      <c r="I31" s="186">
        <v>1689</v>
      </c>
      <c r="J31" s="186">
        <v>490</v>
      </c>
      <c r="K31" s="186">
        <v>647</v>
      </c>
      <c r="L31" s="186">
        <v>133</v>
      </c>
      <c r="M31" s="186">
        <v>4</v>
      </c>
      <c r="N31" s="187">
        <v>7</v>
      </c>
    </row>
    <row r="32" spans="1:14" s="32" customFormat="1" ht="24.95" customHeight="1" x14ac:dyDescent="0.25">
      <c r="A32" s="848"/>
      <c r="B32" s="841" t="s">
        <v>28</v>
      </c>
      <c r="C32" s="143" t="s">
        <v>136</v>
      </c>
      <c r="D32" s="186">
        <v>1634</v>
      </c>
      <c r="E32" s="186">
        <v>1069</v>
      </c>
      <c r="F32" s="186">
        <v>4589</v>
      </c>
      <c r="G32" s="186">
        <v>2686</v>
      </c>
      <c r="H32" s="187">
        <v>556</v>
      </c>
      <c r="I32" s="186">
        <v>4874</v>
      </c>
      <c r="J32" s="186">
        <v>1011</v>
      </c>
      <c r="K32" s="186">
        <v>3470</v>
      </c>
      <c r="L32" s="186">
        <v>521</v>
      </c>
      <c r="M32" s="186">
        <v>28</v>
      </c>
      <c r="N32" s="187">
        <v>94</v>
      </c>
    </row>
    <row r="33" spans="1:14" s="32" customFormat="1" ht="24.95" customHeight="1" x14ac:dyDescent="0.25">
      <c r="A33" s="848"/>
      <c r="B33" s="841"/>
      <c r="C33" s="143" t="s">
        <v>137</v>
      </c>
      <c r="D33" s="186">
        <v>949</v>
      </c>
      <c r="E33" s="186">
        <v>566</v>
      </c>
      <c r="F33" s="186">
        <v>2654</v>
      </c>
      <c r="G33" s="186">
        <v>1473</v>
      </c>
      <c r="H33" s="187">
        <v>241</v>
      </c>
      <c r="I33" s="186">
        <v>2631</v>
      </c>
      <c r="J33" s="186">
        <v>529</v>
      </c>
      <c r="K33" s="186">
        <v>1692</v>
      </c>
      <c r="L33" s="186">
        <v>309</v>
      </c>
      <c r="M33" s="186">
        <v>19</v>
      </c>
      <c r="N33" s="187">
        <v>65</v>
      </c>
    </row>
    <row r="34" spans="1:14" s="32" customFormat="1" ht="24.95" customHeight="1" thickBot="1" x14ac:dyDescent="0.3">
      <c r="A34" s="849"/>
      <c r="B34" s="863"/>
      <c r="C34" s="188" t="s">
        <v>138</v>
      </c>
      <c r="D34" s="189">
        <v>685</v>
      </c>
      <c r="E34" s="189">
        <v>503</v>
      </c>
      <c r="F34" s="189">
        <v>1935</v>
      </c>
      <c r="G34" s="189">
        <v>1213</v>
      </c>
      <c r="H34" s="190">
        <v>315</v>
      </c>
      <c r="I34" s="189">
        <v>2243</v>
      </c>
      <c r="J34" s="189">
        <v>482</v>
      </c>
      <c r="K34" s="189">
        <v>1778</v>
      </c>
      <c r="L34" s="189">
        <v>212</v>
      </c>
      <c r="M34" s="189">
        <v>9</v>
      </c>
      <c r="N34" s="190">
        <v>29</v>
      </c>
    </row>
    <row r="36" spans="1:14" x14ac:dyDescent="0.25"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</row>
    <row r="37" spans="1:14" x14ac:dyDescent="0.25"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</row>
    <row r="38" spans="1:14" x14ac:dyDescent="0.25"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</row>
    <row r="39" spans="1:14" x14ac:dyDescent="0.25"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</row>
  </sheetData>
  <sheetProtection selectLockedCells="1" selectUnlockedCells="1"/>
  <mergeCells count="25">
    <mergeCell ref="A29:A34"/>
    <mergeCell ref="B29:B31"/>
    <mergeCell ref="B32:B34"/>
    <mergeCell ref="A17:A22"/>
    <mergeCell ref="B17:B19"/>
    <mergeCell ref="B20:B22"/>
    <mergeCell ref="A23:A28"/>
    <mergeCell ref="B23:B25"/>
    <mergeCell ref="B26:B28"/>
    <mergeCell ref="C8:C10"/>
    <mergeCell ref="H8:H10"/>
    <mergeCell ref="A11:A16"/>
    <mergeCell ref="B11:B13"/>
    <mergeCell ref="B14:B16"/>
    <mergeCell ref="A2:H2"/>
    <mergeCell ref="I2:N2"/>
    <mergeCell ref="D4:H4"/>
    <mergeCell ref="I4:M4"/>
    <mergeCell ref="D5:H5"/>
    <mergeCell ref="I5:J7"/>
    <mergeCell ref="K5:L7"/>
    <mergeCell ref="C6:C7"/>
    <mergeCell ref="D6:E7"/>
    <mergeCell ref="F6:H7"/>
    <mergeCell ref="N6:N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D727-A911-4E97-83F7-0CA310370074}">
  <dimension ref="A1:Q41"/>
  <sheetViews>
    <sheetView showGridLines="0" view="pageBreakPreview" zoomScaleNormal="120" zoomScaleSheetLayoutView="100" workbookViewId="0">
      <pane xSplit="1" ySplit="10" topLeftCell="B35" activePane="bottomRight" state="frozen"/>
      <selection activeCell="M29" sqref="M29"/>
      <selection pane="topRight" activeCell="M29" sqref="M29"/>
      <selection pane="bottomLeft" activeCell="M29" sqref="M29"/>
      <selection pane="bottomRight" activeCell="O40" sqref="O40"/>
    </sheetView>
  </sheetViews>
  <sheetFormatPr defaultRowHeight="12.75" x14ac:dyDescent="0.25"/>
  <cols>
    <col min="1" max="1" width="10.625" style="105" customWidth="1"/>
    <col min="2" max="2" width="6.625" style="105" customWidth="1"/>
    <col min="3" max="3" width="15.375" style="105" customWidth="1"/>
    <col min="4" max="7" width="13.625" style="160" customWidth="1"/>
    <col min="8" max="15" width="11.125" style="160" customWidth="1"/>
    <col min="16" max="16" width="10.25" style="160" customWidth="1"/>
    <col min="17" max="17" width="10.125" style="160" customWidth="1"/>
    <col min="18" max="16384" width="9" style="160"/>
  </cols>
  <sheetData>
    <row r="1" spans="1:17" s="98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0"/>
      <c r="N1" s="11"/>
      <c r="O1" s="12" t="s">
        <v>0</v>
      </c>
      <c r="P1" s="193"/>
    </row>
    <row r="2" spans="1:17" s="99" customFormat="1" ht="24.95" customHeight="1" x14ac:dyDescent="0.25">
      <c r="A2" s="816" t="s">
        <v>204</v>
      </c>
      <c r="B2" s="816"/>
      <c r="C2" s="816"/>
      <c r="D2" s="816"/>
      <c r="E2" s="816"/>
      <c r="F2" s="816"/>
      <c r="G2" s="816"/>
      <c r="H2" s="816" t="s">
        <v>205</v>
      </c>
      <c r="I2" s="816"/>
      <c r="J2" s="816"/>
      <c r="K2" s="816"/>
      <c r="L2" s="816"/>
      <c r="M2" s="816"/>
      <c r="N2" s="816"/>
      <c r="O2" s="816"/>
      <c r="P2" s="194"/>
      <c r="Q2" s="194"/>
    </row>
    <row r="3" spans="1:17" s="105" customFormat="1" ht="15" customHeight="1" thickBot="1" x14ac:dyDescent="0.3">
      <c r="A3" s="100"/>
      <c r="B3" s="100"/>
      <c r="C3" s="101"/>
      <c r="D3" s="102"/>
      <c r="E3" s="103"/>
      <c r="F3" s="103"/>
      <c r="G3" s="103" t="s">
        <v>168</v>
      </c>
      <c r="H3" s="104"/>
      <c r="I3" s="104"/>
      <c r="J3" s="104"/>
      <c r="K3" s="104"/>
      <c r="L3" s="104"/>
      <c r="M3" s="104"/>
      <c r="N3" s="104"/>
      <c r="O3" s="22" t="s">
        <v>2</v>
      </c>
      <c r="P3" s="195"/>
    </row>
    <row r="4" spans="1:17" ht="15" customHeight="1" x14ac:dyDescent="0.2">
      <c r="A4" s="106"/>
      <c r="B4" s="107"/>
      <c r="C4" s="108"/>
      <c r="D4" s="109"/>
      <c r="E4" s="817" t="s">
        <v>169</v>
      </c>
      <c r="F4" s="818"/>
      <c r="G4" s="818"/>
      <c r="H4" s="819" t="s">
        <v>170</v>
      </c>
      <c r="I4" s="819"/>
      <c r="J4" s="819"/>
      <c r="K4" s="819"/>
      <c r="L4" s="819"/>
      <c r="M4" s="819"/>
      <c r="N4" s="819"/>
      <c r="O4" s="819"/>
      <c r="P4" s="196"/>
      <c r="Q4" s="196"/>
    </row>
    <row r="5" spans="1:17" ht="15" customHeight="1" x14ac:dyDescent="0.2">
      <c r="A5" s="112"/>
      <c r="B5" s="113"/>
      <c r="C5" s="114"/>
      <c r="D5" s="115"/>
      <c r="E5" s="116"/>
      <c r="F5" s="820" t="s">
        <v>171</v>
      </c>
      <c r="G5" s="864"/>
      <c r="H5" s="821" t="s">
        <v>172</v>
      </c>
      <c r="I5" s="822"/>
      <c r="J5" s="823" t="s">
        <v>173</v>
      </c>
      <c r="K5" s="824"/>
      <c r="L5" s="829" t="s">
        <v>174</v>
      </c>
      <c r="M5" s="830"/>
      <c r="N5" s="830"/>
      <c r="O5" s="830"/>
      <c r="P5" s="196"/>
      <c r="Q5" s="196"/>
    </row>
    <row r="6" spans="1:17" ht="15" customHeight="1" x14ac:dyDescent="0.25">
      <c r="A6" s="865" t="s">
        <v>206</v>
      </c>
      <c r="B6" s="832" t="s">
        <v>207</v>
      </c>
      <c r="C6" s="842" t="s">
        <v>126</v>
      </c>
      <c r="D6" s="870" t="s">
        <v>208</v>
      </c>
      <c r="E6" s="837" t="s">
        <v>209</v>
      </c>
      <c r="F6" s="838" t="s">
        <v>210</v>
      </c>
      <c r="G6" s="824"/>
      <c r="H6" s="838" t="s">
        <v>176</v>
      </c>
      <c r="I6" s="824"/>
      <c r="J6" s="825"/>
      <c r="K6" s="826"/>
      <c r="L6" s="838" t="s">
        <v>177</v>
      </c>
      <c r="M6" s="824"/>
      <c r="N6" s="833" t="s">
        <v>178</v>
      </c>
      <c r="O6" s="834"/>
    </row>
    <row r="7" spans="1:17" ht="15" customHeight="1" x14ac:dyDescent="0.25">
      <c r="A7" s="865"/>
      <c r="B7" s="832"/>
      <c r="C7" s="842"/>
      <c r="D7" s="843"/>
      <c r="E7" s="837"/>
      <c r="F7" s="839"/>
      <c r="G7" s="828"/>
      <c r="H7" s="839"/>
      <c r="I7" s="828"/>
      <c r="J7" s="827"/>
      <c r="K7" s="828"/>
      <c r="L7" s="839"/>
      <c r="M7" s="828"/>
      <c r="N7" s="835"/>
      <c r="O7" s="836"/>
    </row>
    <row r="8" spans="1:17" ht="24.95" customHeight="1" x14ac:dyDescent="0.2">
      <c r="A8" s="125"/>
      <c r="B8" s="197"/>
      <c r="C8" s="844" t="s">
        <v>179</v>
      </c>
      <c r="D8" s="119"/>
      <c r="E8" s="120"/>
      <c r="F8" s="824" t="s">
        <v>211</v>
      </c>
      <c r="G8" s="868" t="s">
        <v>212</v>
      </c>
      <c r="H8" s="824" t="s">
        <v>211</v>
      </c>
      <c r="I8" s="868" t="s">
        <v>212</v>
      </c>
      <c r="J8" s="868" t="s">
        <v>211</v>
      </c>
      <c r="K8" s="868" t="s">
        <v>212</v>
      </c>
      <c r="L8" s="868" t="s">
        <v>211</v>
      </c>
      <c r="M8" s="868" t="s">
        <v>212</v>
      </c>
      <c r="N8" s="868" t="s">
        <v>211</v>
      </c>
      <c r="O8" s="823" t="s">
        <v>212</v>
      </c>
    </row>
    <row r="9" spans="1:17" ht="15" customHeight="1" x14ac:dyDescent="0.25">
      <c r="A9" s="125" t="s">
        <v>184</v>
      </c>
      <c r="B9" s="170" t="s">
        <v>4</v>
      </c>
      <c r="C9" s="844"/>
      <c r="D9" s="120" t="s">
        <v>5</v>
      </c>
      <c r="E9" s="120" t="s">
        <v>3</v>
      </c>
      <c r="F9" s="826"/>
      <c r="G9" s="837"/>
      <c r="H9" s="826"/>
      <c r="I9" s="837"/>
      <c r="J9" s="837"/>
      <c r="K9" s="837"/>
      <c r="L9" s="837"/>
      <c r="M9" s="837"/>
      <c r="N9" s="837"/>
      <c r="O9" s="825"/>
    </row>
    <row r="10" spans="1:17" ht="15" customHeight="1" thickBot="1" x14ac:dyDescent="0.25">
      <c r="A10" s="130"/>
      <c r="B10" s="198"/>
      <c r="C10" s="845"/>
      <c r="D10" s="132"/>
      <c r="E10" s="133"/>
      <c r="F10" s="867"/>
      <c r="G10" s="869"/>
      <c r="H10" s="867"/>
      <c r="I10" s="869"/>
      <c r="J10" s="869"/>
      <c r="K10" s="869"/>
      <c r="L10" s="869"/>
      <c r="M10" s="869"/>
      <c r="N10" s="869"/>
      <c r="O10" s="871"/>
    </row>
    <row r="11" spans="1:17" ht="18.95" customHeight="1" x14ac:dyDescent="0.25">
      <c r="A11" s="847" t="s">
        <v>219</v>
      </c>
      <c r="B11" s="866" t="s">
        <v>214</v>
      </c>
      <c r="C11" s="199" t="s">
        <v>215</v>
      </c>
      <c r="D11" s="200">
        <v>24167</v>
      </c>
      <c r="E11" s="201">
        <v>24149</v>
      </c>
      <c r="F11" s="201">
        <v>7</v>
      </c>
      <c r="G11" s="201">
        <v>10</v>
      </c>
      <c r="H11" s="201">
        <v>125</v>
      </c>
      <c r="I11" s="201">
        <v>131</v>
      </c>
      <c r="J11" s="201">
        <v>1559</v>
      </c>
      <c r="K11" s="201">
        <v>2238</v>
      </c>
      <c r="L11" s="201">
        <v>614</v>
      </c>
      <c r="M11" s="201">
        <v>335</v>
      </c>
      <c r="N11" s="201">
        <v>352</v>
      </c>
      <c r="O11" s="201">
        <v>99</v>
      </c>
      <c r="P11" s="202"/>
      <c r="Q11" s="202"/>
    </row>
    <row r="12" spans="1:17" ht="18.95" customHeight="1" x14ac:dyDescent="0.25">
      <c r="A12" s="848"/>
      <c r="B12" s="866"/>
      <c r="C12" s="199" t="s">
        <v>216</v>
      </c>
      <c r="D12" s="200">
        <v>13991</v>
      </c>
      <c r="E12" s="201">
        <v>13980</v>
      </c>
      <c r="F12" s="201">
        <v>5</v>
      </c>
      <c r="G12" s="201">
        <v>3</v>
      </c>
      <c r="H12" s="201">
        <v>65</v>
      </c>
      <c r="I12" s="201">
        <v>63</v>
      </c>
      <c r="J12" s="201">
        <v>877</v>
      </c>
      <c r="K12" s="201">
        <v>1320</v>
      </c>
      <c r="L12" s="201">
        <v>336</v>
      </c>
      <c r="M12" s="201">
        <v>198</v>
      </c>
      <c r="N12" s="201">
        <v>181</v>
      </c>
      <c r="O12" s="201">
        <v>52</v>
      </c>
      <c r="P12" s="202"/>
      <c r="Q12" s="202"/>
    </row>
    <row r="13" spans="1:17" ht="18.95" customHeight="1" x14ac:dyDescent="0.25">
      <c r="A13" s="848"/>
      <c r="B13" s="866"/>
      <c r="C13" s="199" t="s">
        <v>217</v>
      </c>
      <c r="D13" s="200">
        <v>10176</v>
      </c>
      <c r="E13" s="201">
        <v>10169</v>
      </c>
      <c r="F13" s="203">
        <v>2</v>
      </c>
      <c r="G13" s="203">
        <v>7</v>
      </c>
      <c r="H13" s="203">
        <v>60</v>
      </c>
      <c r="I13" s="203">
        <v>68</v>
      </c>
      <c r="J13" s="201">
        <v>682</v>
      </c>
      <c r="K13" s="201">
        <v>918</v>
      </c>
      <c r="L13" s="201">
        <v>278</v>
      </c>
      <c r="M13" s="201">
        <v>137</v>
      </c>
      <c r="N13" s="201">
        <v>171</v>
      </c>
      <c r="O13" s="201">
        <v>47</v>
      </c>
      <c r="P13" s="202"/>
      <c r="Q13" s="202"/>
    </row>
    <row r="14" spans="1:17" ht="18.95" customHeight="1" x14ac:dyDescent="0.25">
      <c r="A14" s="848"/>
      <c r="B14" s="866" t="s">
        <v>218</v>
      </c>
      <c r="C14" s="199" t="s">
        <v>215</v>
      </c>
      <c r="D14" s="200">
        <v>27389</v>
      </c>
      <c r="E14" s="201">
        <v>27295</v>
      </c>
      <c r="F14" s="201">
        <v>3</v>
      </c>
      <c r="G14" s="201">
        <v>6</v>
      </c>
      <c r="H14" s="201">
        <v>104</v>
      </c>
      <c r="I14" s="201">
        <v>114</v>
      </c>
      <c r="J14" s="201">
        <v>2231</v>
      </c>
      <c r="K14" s="201">
        <v>2181</v>
      </c>
      <c r="L14" s="201">
        <v>615</v>
      </c>
      <c r="M14" s="201">
        <v>314</v>
      </c>
      <c r="N14" s="201">
        <v>708</v>
      </c>
      <c r="O14" s="201">
        <v>93</v>
      </c>
      <c r="P14" s="202"/>
      <c r="Q14" s="202"/>
    </row>
    <row r="15" spans="1:17" ht="18.95" customHeight="1" x14ac:dyDescent="0.25">
      <c r="A15" s="848"/>
      <c r="B15" s="866"/>
      <c r="C15" s="199" t="s">
        <v>216</v>
      </c>
      <c r="D15" s="200">
        <v>14918</v>
      </c>
      <c r="E15" s="201">
        <v>14853</v>
      </c>
      <c r="F15" s="201">
        <v>2</v>
      </c>
      <c r="G15" s="201">
        <v>0</v>
      </c>
      <c r="H15" s="201">
        <v>53</v>
      </c>
      <c r="I15" s="201">
        <v>50</v>
      </c>
      <c r="J15" s="204">
        <v>1199</v>
      </c>
      <c r="K15" s="204">
        <v>1239</v>
      </c>
      <c r="L15" s="204">
        <v>361</v>
      </c>
      <c r="M15" s="204">
        <v>188</v>
      </c>
      <c r="N15" s="204">
        <v>339</v>
      </c>
      <c r="O15" s="204">
        <v>50</v>
      </c>
      <c r="P15" s="202"/>
      <c r="Q15" s="202"/>
    </row>
    <row r="16" spans="1:17" ht="18.95" customHeight="1" x14ac:dyDescent="0.25">
      <c r="A16" s="848"/>
      <c r="B16" s="866"/>
      <c r="C16" s="199" t="s">
        <v>217</v>
      </c>
      <c r="D16" s="200">
        <v>12471</v>
      </c>
      <c r="E16" s="201">
        <v>12442</v>
      </c>
      <c r="F16" s="204">
        <v>1</v>
      </c>
      <c r="G16" s="204">
        <v>6</v>
      </c>
      <c r="H16" s="204">
        <v>51</v>
      </c>
      <c r="I16" s="204">
        <v>64</v>
      </c>
      <c r="J16" s="204">
        <v>1032</v>
      </c>
      <c r="K16" s="204">
        <v>942</v>
      </c>
      <c r="L16" s="204">
        <v>254</v>
      </c>
      <c r="M16" s="204">
        <v>126</v>
      </c>
      <c r="N16" s="204">
        <v>369</v>
      </c>
      <c r="O16" s="204">
        <v>43</v>
      </c>
      <c r="P16" s="202"/>
      <c r="Q16" s="202"/>
    </row>
    <row r="17" spans="1:17" ht="18.95" customHeight="1" x14ac:dyDescent="0.25">
      <c r="A17" s="847" t="s">
        <v>220</v>
      </c>
      <c r="B17" s="866" t="s">
        <v>214</v>
      </c>
      <c r="C17" s="199" t="s">
        <v>215</v>
      </c>
      <c r="D17" s="145">
        <v>25033</v>
      </c>
      <c r="E17" s="145">
        <v>25015</v>
      </c>
      <c r="F17" s="145">
        <v>8</v>
      </c>
      <c r="G17" s="145">
        <v>16</v>
      </c>
      <c r="H17" s="145">
        <v>153</v>
      </c>
      <c r="I17" s="145">
        <v>141</v>
      </c>
      <c r="J17" s="145">
        <v>1779</v>
      </c>
      <c r="K17" s="145">
        <v>2374</v>
      </c>
      <c r="L17" s="145">
        <v>646</v>
      </c>
      <c r="M17" s="145">
        <v>356</v>
      </c>
      <c r="N17" s="145">
        <v>357</v>
      </c>
      <c r="O17" s="145">
        <v>96</v>
      </c>
      <c r="P17" s="202"/>
      <c r="Q17" s="202"/>
    </row>
    <row r="18" spans="1:17" ht="18.95" customHeight="1" x14ac:dyDescent="0.25">
      <c r="A18" s="848"/>
      <c r="B18" s="866"/>
      <c r="C18" s="199" t="s">
        <v>216</v>
      </c>
      <c r="D18" s="144">
        <v>14450</v>
      </c>
      <c r="E18" s="145">
        <v>14438</v>
      </c>
      <c r="F18" s="145">
        <v>5</v>
      </c>
      <c r="G18" s="145">
        <v>4</v>
      </c>
      <c r="H18" s="145">
        <v>87</v>
      </c>
      <c r="I18" s="145">
        <v>64</v>
      </c>
      <c r="J18" s="145">
        <v>1010</v>
      </c>
      <c r="K18" s="145">
        <v>1392</v>
      </c>
      <c r="L18" s="145">
        <v>353</v>
      </c>
      <c r="M18" s="145">
        <v>202</v>
      </c>
      <c r="N18" s="145">
        <v>182</v>
      </c>
      <c r="O18" s="145">
        <v>51</v>
      </c>
      <c r="P18" s="202"/>
      <c r="Q18" s="202"/>
    </row>
    <row r="19" spans="1:17" ht="18.95" customHeight="1" x14ac:dyDescent="0.25">
      <c r="A19" s="848"/>
      <c r="B19" s="866"/>
      <c r="C19" s="199" t="s">
        <v>217</v>
      </c>
      <c r="D19" s="144">
        <v>10583</v>
      </c>
      <c r="E19" s="145">
        <v>10577</v>
      </c>
      <c r="F19" s="145">
        <v>3</v>
      </c>
      <c r="G19" s="145">
        <v>12</v>
      </c>
      <c r="H19" s="145">
        <v>66</v>
      </c>
      <c r="I19" s="145">
        <v>77</v>
      </c>
      <c r="J19" s="145">
        <v>769</v>
      </c>
      <c r="K19" s="145">
        <v>982</v>
      </c>
      <c r="L19" s="145">
        <v>293</v>
      </c>
      <c r="M19" s="145">
        <v>154</v>
      </c>
      <c r="N19" s="145">
        <v>175</v>
      </c>
      <c r="O19" s="145">
        <v>45</v>
      </c>
      <c r="P19" s="202"/>
      <c r="Q19" s="202"/>
    </row>
    <row r="20" spans="1:17" ht="18.95" customHeight="1" x14ac:dyDescent="0.25">
      <c r="A20" s="848"/>
      <c r="B20" s="866" t="s">
        <v>218</v>
      </c>
      <c r="C20" s="199" t="s">
        <v>215</v>
      </c>
      <c r="D20" s="144">
        <v>28406</v>
      </c>
      <c r="E20" s="145">
        <v>28317</v>
      </c>
      <c r="F20" s="145">
        <v>3</v>
      </c>
      <c r="G20" s="145">
        <v>7</v>
      </c>
      <c r="H20" s="145">
        <v>121</v>
      </c>
      <c r="I20" s="145">
        <v>134</v>
      </c>
      <c r="J20" s="145">
        <v>2582</v>
      </c>
      <c r="K20" s="145">
        <v>2315</v>
      </c>
      <c r="L20" s="145">
        <v>649</v>
      </c>
      <c r="M20" s="145">
        <v>349</v>
      </c>
      <c r="N20" s="145">
        <v>765</v>
      </c>
      <c r="O20" s="145">
        <v>83</v>
      </c>
      <c r="P20" s="202"/>
      <c r="Q20" s="202"/>
    </row>
    <row r="21" spans="1:17" ht="18.95" customHeight="1" x14ac:dyDescent="0.25">
      <c r="A21" s="848"/>
      <c r="B21" s="866"/>
      <c r="C21" s="199" t="s">
        <v>216</v>
      </c>
      <c r="D21" s="144">
        <v>15477</v>
      </c>
      <c r="E21" s="145">
        <v>15417</v>
      </c>
      <c r="F21" s="81">
        <v>2</v>
      </c>
      <c r="G21" s="81">
        <v>1</v>
      </c>
      <c r="H21" s="81">
        <v>63</v>
      </c>
      <c r="I21" s="81">
        <v>57</v>
      </c>
      <c r="J21" s="81">
        <v>1373</v>
      </c>
      <c r="K21" s="81">
        <v>1312</v>
      </c>
      <c r="L21" s="81">
        <v>377</v>
      </c>
      <c r="M21" s="81">
        <v>202</v>
      </c>
      <c r="N21" s="81">
        <v>374</v>
      </c>
      <c r="O21" s="81">
        <v>46</v>
      </c>
      <c r="P21" s="202"/>
      <c r="Q21" s="202"/>
    </row>
    <row r="22" spans="1:17" ht="18.95" customHeight="1" x14ac:dyDescent="0.25">
      <c r="A22" s="848"/>
      <c r="B22" s="866"/>
      <c r="C22" s="199" t="s">
        <v>217</v>
      </c>
      <c r="D22" s="145">
        <v>12929</v>
      </c>
      <c r="E22" s="145">
        <v>12900</v>
      </c>
      <c r="F22" s="81">
        <v>1</v>
      </c>
      <c r="G22" s="81">
        <v>6</v>
      </c>
      <c r="H22" s="81">
        <v>58</v>
      </c>
      <c r="I22" s="81">
        <v>77</v>
      </c>
      <c r="J22" s="81">
        <v>1209</v>
      </c>
      <c r="K22" s="81">
        <v>1003</v>
      </c>
      <c r="L22" s="81">
        <v>272</v>
      </c>
      <c r="M22" s="81">
        <v>147</v>
      </c>
      <c r="N22" s="146">
        <v>391</v>
      </c>
      <c r="O22" s="81">
        <v>37</v>
      </c>
      <c r="P22" s="202"/>
      <c r="Q22" s="202"/>
    </row>
    <row r="23" spans="1:17" ht="18.95" customHeight="1" x14ac:dyDescent="0.25">
      <c r="A23" s="847" t="s">
        <v>221</v>
      </c>
      <c r="B23" s="866" t="s">
        <v>214</v>
      </c>
      <c r="C23" s="199" t="s">
        <v>215</v>
      </c>
      <c r="D23" s="145">
        <v>25829</v>
      </c>
      <c r="E23" s="145">
        <v>25814</v>
      </c>
      <c r="F23" s="81">
        <v>8</v>
      </c>
      <c r="G23" s="81">
        <v>18</v>
      </c>
      <c r="H23" s="81">
        <v>162</v>
      </c>
      <c r="I23" s="81">
        <v>159</v>
      </c>
      <c r="J23" s="81">
        <v>2019</v>
      </c>
      <c r="K23" s="81">
        <v>2507</v>
      </c>
      <c r="L23" s="81">
        <v>677</v>
      </c>
      <c r="M23" s="81">
        <v>365</v>
      </c>
      <c r="N23" s="146">
        <v>361</v>
      </c>
      <c r="O23" s="81">
        <v>96</v>
      </c>
      <c r="P23" s="202"/>
      <c r="Q23" s="202"/>
    </row>
    <row r="24" spans="1:17" ht="18.95" customHeight="1" x14ac:dyDescent="0.25">
      <c r="A24" s="848"/>
      <c r="B24" s="866"/>
      <c r="C24" s="199" t="s">
        <v>216</v>
      </c>
      <c r="D24" s="145">
        <v>14896</v>
      </c>
      <c r="E24" s="145">
        <v>14885</v>
      </c>
      <c r="F24" s="81">
        <v>4</v>
      </c>
      <c r="G24" s="81">
        <v>4</v>
      </c>
      <c r="H24" s="81">
        <v>87</v>
      </c>
      <c r="I24" s="81">
        <v>75</v>
      </c>
      <c r="J24" s="81">
        <v>1140</v>
      </c>
      <c r="K24" s="81">
        <v>1461</v>
      </c>
      <c r="L24" s="81">
        <v>379</v>
      </c>
      <c r="M24" s="81">
        <v>195</v>
      </c>
      <c r="N24" s="146">
        <v>186</v>
      </c>
      <c r="O24" s="81">
        <v>49</v>
      </c>
      <c r="P24" s="202"/>
      <c r="Q24" s="202"/>
    </row>
    <row r="25" spans="1:17" ht="18.95" customHeight="1" x14ac:dyDescent="0.25">
      <c r="A25" s="848"/>
      <c r="B25" s="866"/>
      <c r="C25" s="199" t="s">
        <v>217</v>
      </c>
      <c r="D25" s="145">
        <v>10933</v>
      </c>
      <c r="E25" s="145">
        <v>10929</v>
      </c>
      <c r="F25" s="81">
        <v>4</v>
      </c>
      <c r="G25" s="81">
        <v>14</v>
      </c>
      <c r="H25" s="81">
        <v>75</v>
      </c>
      <c r="I25" s="81">
        <v>84</v>
      </c>
      <c r="J25" s="81">
        <v>879</v>
      </c>
      <c r="K25" s="81">
        <v>1046</v>
      </c>
      <c r="L25" s="81">
        <v>298</v>
      </c>
      <c r="M25" s="81">
        <v>170</v>
      </c>
      <c r="N25" s="146">
        <v>175</v>
      </c>
      <c r="O25" s="81">
        <v>47</v>
      </c>
      <c r="P25" s="202"/>
      <c r="Q25" s="202"/>
    </row>
    <row r="26" spans="1:17" ht="18.95" customHeight="1" x14ac:dyDescent="0.25">
      <c r="A26" s="848"/>
      <c r="B26" s="866" t="s">
        <v>218</v>
      </c>
      <c r="C26" s="199" t="s">
        <v>215</v>
      </c>
      <c r="D26" s="145">
        <v>29409</v>
      </c>
      <c r="E26" s="145">
        <v>29323</v>
      </c>
      <c r="F26" s="81">
        <v>3</v>
      </c>
      <c r="G26" s="81">
        <v>8</v>
      </c>
      <c r="H26" s="81">
        <v>149</v>
      </c>
      <c r="I26" s="81">
        <v>160</v>
      </c>
      <c r="J26" s="81">
        <v>2943</v>
      </c>
      <c r="K26" s="81">
        <v>2447</v>
      </c>
      <c r="L26" s="81">
        <v>671</v>
      </c>
      <c r="M26" s="81">
        <v>371</v>
      </c>
      <c r="N26" s="146">
        <v>809</v>
      </c>
      <c r="O26" s="81">
        <v>87</v>
      </c>
      <c r="P26" s="202"/>
      <c r="Q26" s="202"/>
    </row>
    <row r="27" spans="1:17" ht="18.95" customHeight="1" x14ac:dyDescent="0.25">
      <c r="A27" s="848"/>
      <c r="B27" s="866"/>
      <c r="C27" s="199" t="s">
        <v>216</v>
      </c>
      <c r="D27" s="145">
        <v>16058</v>
      </c>
      <c r="E27" s="145">
        <v>15997</v>
      </c>
      <c r="F27" s="81">
        <v>2</v>
      </c>
      <c r="G27" s="81">
        <v>2</v>
      </c>
      <c r="H27" s="81">
        <v>76</v>
      </c>
      <c r="I27" s="81">
        <v>70</v>
      </c>
      <c r="J27" s="81">
        <v>1564</v>
      </c>
      <c r="K27" s="81">
        <v>1402</v>
      </c>
      <c r="L27" s="81">
        <v>386</v>
      </c>
      <c r="M27" s="81">
        <v>214</v>
      </c>
      <c r="N27" s="146">
        <v>392</v>
      </c>
      <c r="O27" s="81">
        <v>47</v>
      </c>
      <c r="P27" s="202"/>
      <c r="Q27" s="202"/>
    </row>
    <row r="28" spans="1:17" s="206" customFormat="1" ht="18.95" customHeight="1" x14ac:dyDescent="0.25">
      <c r="A28" s="848"/>
      <c r="B28" s="866"/>
      <c r="C28" s="199" t="s">
        <v>217</v>
      </c>
      <c r="D28" s="145">
        <v>13351</v>
      </c>
      <c r="E28" s="145">
        <v>13326</v>
      </c>
      <c r="F28" s="81">
        <v>1</v>
      </c>
      <c r="G28" s="81">
        <v>6</v>
      </c>
      <c r="H28" s="81">
        <v>73</v>
      </c>
      <c r="I28" s="81">
        <v>90</v>
      </c>
      <c r="J28" s="81">
        <v>1379</v>
      </c>
      <c r="K28" s="81">
        <v>1045</v>
      </c>
      <c r="L28" s="81">
        <v>285</v>
      </c>
      <c r="M28" s="81">
        <v>157</v>
      </c>
      <c r="N28" s="146">
        <v>417</v>
      </c>
      <c r="O28" s="81">
        <v>40</v>
      </c>
      <c r="P28" s="205"/>
      <c r="Q28" s="205"/>
    </row>
    <row r="29" spans="1:17" s="206" customFormat="1" ht="18.95" customHeight="1" x14ac:dyDescent="0.25">
      <c r="A29" s="847" t="s">
        <v>222</v>
      </c>
      <c r="B29" s="866" t="s">
        <v>214</v>
      </c>
      <c r="C29" s="199" t="s">
        <v>215</v>
      </c>
      <c r="D29" s="145">
        <v>26409</v>
      </c>
      <c r="E29" s="145">
        <v>26395</v>
      </c>
      <c r="F29" s="81">
        <v>11</v>
      </c>
      <c r="G29" s="81">
        <v>18</v>
      </c>
      <c r="H29" s="81">
        <v>189</v>
      </c>
      <c r="I29" s="81">
        <v>186</v>
      </c>
      <c r="J29" s="81">
        <v>2228</v>
      </c>
      <c r="K29" s="81">
        <v>2634</v>
      </c>
      <c r="L29" s="81">
        <v>690</v>
      </c>
      <c r="M29" s="81">
        <v>391</v>
      </c>
      <c r="N29" s="146">
        <v>373</v>
      </c>
      <c r="O29" s="81">
        <v>93</v>
      </c>
      <c r="P29" s="205"/>
      <c r="Q29" s="205"/>
    </row>
    <row r="30" spans="1:17" s="206" customFormat="1" ht="18.95" customHeight="1" x14ac:dyDescent="0.25">
      <c r="A30" s="848"/>
      <c r="B30" s="866"/>
      <c r="C30" s="199" t="s">
        <v>216</v>
      </c>
      <c r="D30" s="145">
        <v>15166</v>
      </c>
      <c r="E30" s="145">
        <v>15155</v>
      </c>
      <c r="F30" s="81">
        <v>4</v>
      </c>
      <c r="G30" s="81">
        <v>4</v>
      </c>
      <c r="H30" s="81">
        <v>100</v>
      </c>
      <c r="I30" s="81">
        <v>84</v>
      </c>
      <c r="J30" s="81">
        <v>1258</v>
      </c>
      <c r="K30" s="81">
        <v>1502</v>
      </c>
      <c r="L30" s="81">
        <v>380</v>
      </c>
      <c r="M30" s="81">
        <v>217</v>
      </c>
      <c r="N30" s="146">
        <v>194</v>
      </c>
      <c r="O30" s="81">
        <v>47</v>
      </c>
      <c r="P30" s="205"/>
      <c r="Q30" s="205"/>
    </row>
    <row r="31" spans="1:17" s="206" customFormat="1" ht="18.95" customHeight="1" x14ac:dyDescent="0.25">
      <c r="A31" s="848"/>
      <c r="B31" s="866"/>
      <c r="C31" s="199" t="s">
        <v>217</v>
      </c>
      <c r="D31" s="145">
        <v>11243</v>
      </c>
      <c r="E31" s="145">
        <v>11240</v>
      </c>
      <c r="F31" s="81">
        <v>7</v>
      </c>
      <c r="G31" s="81">
        <v>14</v>
      </c>
      <c r="H31" s="81">
        <v>89</v>
      </c>
      <c r="I31" s="81">
        <v>102</v>
      </c>
      <c r="J31" s="81">
        <v>970</v>
      </c>
      <c r="K31" s="81">
        <v>1132</v>
      </c>
      <c r="L31" s="81">
        <v>310</v>
      </c>
      <c r="M31" s="81">
        <v>174</v>
      </c>
      <c r="N31" s="146">
        <v>179</v>
      </c>
      <c r="O31" s="81">
        <v>46</v>
      </c>
      <c r="P31" s="205"/>
      <c r="Q31" s="205"/>
    </row>
    <row r="32" spans="1:17" s="206" customFormat="1" ht="18.95" customHeight="1" x14ac:dyDescent="0.25">
      <c r="A32" s="848"/>
      <c r="B32" s="866" t="s">
        <v>218</v>
      </c>
      <c r="C32" s="199" t="s">
        <v>215</v>
      </c>
      <c r="D32" s="145">
        <v>30114</v>
      </c>
      <c r="E32" s="145">
        <v>30033</v>
      </c>
      <c r="F32" s="81">
        <v>2</v>
      </c>
      <c r="G32" s="81">
        <v>8</v>
      </c>
      <c r="H32" s="81">
        <v>172</v>
      </c>
      <c r="I32" s="81">
        <v>179</v>
      </c>
      <c r="J32" s="81">
        <v>3263</v>
      </c>
      <c r="K32" s="81">
        <v>2605</v>
      </c>
      <c r="L32" s="81">
        <v>681</v>
      </c>
      <c r="M32" s="81">
        <v>388</v>
      </c>
      <c r="N32" s="146">
        <v>850</v>
      </c>
      <c r="O32" s="81">
        <v>95</v>
      </c>
      <c r="P32" s="205"/>
      <c r="Q32" s="205"/>
    </row>
    <row r="33" spans="1:17" s="206" customFormat="1" ht="18.95" customHeight="1" x14ac:dyDescent="0.25">
      <c r="A33" s="848"/>
      <c r="B33" s="866"/>
      <c r="C33" s="199" t="s">
        <v>216</v>
      </c>
      <c r="D33" s="145">
        <v>16407</v>
      </c>
      <c r="E33" s="145">
        <v>16349</v>
      </c>
      <c r="F33" s="81">
        <v>1</v>
      </c>
      <c r="G33" s="81">
        <v>2</v>
      </c>
      <c r="H33" s="81">
        <v>86</v>
      </c>
      <c r="I33" s="81">
        <v>81</v>
      </c>
      <c r="J33" s="81">
        <v>1745</v>
      </c>
      <c r="K33" s="81">
        <v>1486</v>
      </c>
      <c r="L33" s="81">
        <v>391</v>
      </c>
      <c r="M33" s="81">
        <v>226</v>
      </c>
      <c r="N33" s="146">
        <v>403</v>
      </c>
      <c r="O33" s="81">
        <v>49</v>
      </c>
      <c r="P33" s="205"/>
      <c r="Q33" s="205"/>
    </row>
    <row r="34" spans="1:17" s="206" customFormat="1" ht="18.95" customHeight="1" x14ac:dyDescent="0.25">
      <c r="A34" s="848"/>
      <c r="B34" s="866"/>
      <c r="C34" s="199" t="s">
        <v>217</v>
      </c>
      <c r="D34" s="145">
        <v>13707</v>
      </c>
      <c r="E34" s="145">
        <v>13684</v>
      </c>
      <c r="F34" s="81">
        <v>1</v>
      </c>
      <c r="G34" s="81">
        <v>6</v>
      </c>
      <c r="H34" s="81">
        <v>86</v>
      </c>
      <c r="I34" s="81">
        <v>98</v>
      </c>
      <c r="J34" s="81">
        <v>1518</v>
      </c>
      <c r="K34" s="81">
        <v>1119</v>
      </c>
      <c r="L34" s="81">
        <v>290</v>
      </c>
      <c r="M34" s="81">
        <v>162</v>
      </c>
      <c r="N34" s="146">
        <v>447</v>
      </c>
      <c r="O34" s="81">
        <v>46</v>
      </c>
      <c r="P34" s="205"/>
      <c r="Q34" s="205"/>
    </row>
    <row r="35" spans="1:17" ht="18.95" customHeight="1" x14ac:dyDescent="0.25">
      <c r="A35" s="847" t="s">
        <v>331</v>
      </c>
      <c r="B35" s="866" t="s">
        <v>214</v>
      </c>
      <c r="C35" s="199" t="s">
        <v>215</v>
      </c>
      <c r="D35" s="145">
        <v>27167</v>
      </c>
      <c r="E35" s="145">
        <v>27154</v>
      </c>
      <c r="F35" s="145">
        <v>11</v>
      </c>
      <c r="G35" s="145">
        <v>21</v>
      </c>
      <c r="H35" s="145">
        <v>204</v>
      </c>
      <c r="I35" s="145">
        <v>208</v>
      </c>
      <c r="J35" s="145">
        <v>2429</v>
      </c>
      <c r="K35" s="145">
        <v>2814</v>
      </c>
      <c r="L35" s="145">
        <v>724</v>
      </c>
      <c r="M35" s="145">
        <v>391</v>
      </c>
      <c r="N35" s="145">
        <v>374</v>
      </c>
      <c r="O35" s="145">
        <v>92</v>
      </c>
    </row>
    <row r="36" spans="1:17" ht="18.95" customHeight="1" x14ac:dyDescent="0.25">
      <c r="A36" s="848"/>
      <c r="B36" s="866"/>
      <c r="C36" s="199" t="s">
        <v>216</v>
      </c>
      <c r="D36" s="144">
        <v>15608</v>
      </c>
      <c r="E36" s="145">
        <v>15598</v>
      </c>
      <c r="F36" s="145">
        <v>4</v>
      </c>
      <c r="G36" s="145">
        <v>7</v>
      </c>
      <c r="H36" s="145">
        <v>104</v>
      </c>
      <c r="I36" s="145">
        <v>97</v>
      </c>
      <c r="J36" s="145">
        <v>1356</v>
      </c>
      <c r="K36" s="145">
        <v>1621</v>
      </c>
      <c r="L36" s="145">
        <v>390</v>
      </c>
      <c r="M36" s="145">
        <v>225</v>
      </c>
      <c r="N36" s="145">
        <v>192</v>
      </c>
      <c r="O36" s="145">
        <v>48</v>
      </c>
    </row>
    <row r="37" spans="1:17" ht="18.95" customHeight="1" x14ac:dyDescent="0.25">
      <c r="A37" s="848"/>
      <c r="B37" s="866"/>
      <c r="C37" s="199" t="s">
        <v>217</v>
      </c>
      <c r="D37" s="144">
        <v>11559</v>
      </c>
      <c r="E37" s="145">
        <v>11556</v>
      </c>
      <c r="F37" s="145">
        <v>7</v>
      </c>
      <c r="G37" s="145">
        <v>14</v>
      </c>
      <c r="H37" s="145">
        <v>100</v>
      </c>
      <c r="I37" s="145">
        <v>111</v>
      </c>
      <c r="J37" s="145">
        <v>1073</v>
      </c>
      <c r="K37" s="145">
        <v>1193</v>
      </c>
      <c r="L37" s="145">
        <v>334</v>
      </c>
      <c r="M37" s="145">
        <v>166</v>
      </c>
      <c r="N37" s="145">
        <v>182</v>
      </c>
      <c r="O37" s="145">
        <v>44</v>
      </c>
    </row>
    <row r="38" spans="1:17" ht="18.95" customHeight="1" x14ac:dyDescent="0.25">
      <c r="A38" s="848"/>
      <c r="B38" s="866" t="s">
        <v>218</v>
      </c>
      <c r="C38" s="199" t="s">
        <v>215</v>
      </c>
      <c r="D38" s="144">
        <v>31016</v>
      </c>
      <c r="E38" s="145">
        <v>30936</v>
      </c>
      <c r="F38" s="145">
        <v>4</v>
      </c>
      <c r="G38" s="145">
        <v>7</v>
      </c>
      <c r="H38" s="145">
        <v>192</v>
      </c>
      <c r="I38" s="145">
        <v>217</v>
      </c>
      <c r="J38" s="145">
        <v>3594</v>
      </c>
      <c r="K38" s="145">
        <v>2769</v>
      </c>
      <c r="L38" s="145">
        <v>712</v>
      </c>
      <c r="M38" s="145">
        <v>412</v>
      </c>
      <c r="N38" s="145">
        <v>886</v>
      </c>
      <c r="O38" s="145">
        <v>97</v>
      </c>
    </row>
    <row r="39" spans="1:17" ht="18.95" customHeight="1" x14ac:dyDescent="0.25">
      <c r="A39" s="848"/>
      <c r="B39" s="866"/>
      <c r="C39" s="199" t="s">
        <v>216</v>
      </c>
      <c r="D39" s="144">
        <v>16883</v>
      </c>
      <c r="E39" s="145">
        <v>16826</v>
      </c>
      <c r="F39" s="81">
        <v>2</v>
      </c>
      <c r="G39" s="81">
        <v>2</v>
      </c>
      <c r="H39" s="81">
        <v>94</v>
      </c>
      <c r="I39" s="81">
        <v>100</v>
      </c>
      <c r="J39" s="81">
        <v>1899</v>
      </c>
      <c r="K39" s="81">
        <v>1582</v>
      </c>
      <c r="L39" s="81">
        <v>409</v>
      </c>
      <c r="M39" s="81">
        <v>237</v>
      </c>
      <c r="N39" s="81">
        <v>420</v>
      </c>
      <c r="O39" s="81">
        <v>48</v>
      </c>
    </row>
    <row r="40" spans="1:17" ht="18.95" customHeight="1" thickBot="1" x14ac:dyDescent="0.3">
      <c r="A40" s="849"/>
      <c r="B40" s="872"/>
      <c r="C40" s="207" t="s">
        <v>217</v>
      </c>
      <c r="D40" s="208">
        <v>14133</v>
      </c>
      <c r="E40" s="208">
        <v>14110</v>
      </c>
      <c r="F40" s="209">
        <v>2</v>
      </c>
      <c r="G40" s="209">
        <v>5</v>
      </c>
      <c r="H40" s="209">
        <v>98</v>
      </c>
      <c r="I40" s="209">
        <v>117</v>
      </c>
      <c r="J40" s="209">
        <v>1695</v>
      </c>
      <c r="K40" s="209">
        <v>1187</v>
      </c>
      <c r="L40" s="209">
        <v>303</v>
      </c>
      <c r="M40" s="209">
        <v>175</v>
      </c>
      <c r="N40" s="210">
        <v>466</v>
      </c>
      <c r="O40" s="209">
        <v>49</v>
      </c>
    </row>
    <row r="41" spans="1:17" x14ac:dyDescent="0.25">
      <c r="E41" s="161"/>
    </row>
  </sheetData>
  <sheetProtection selectLockedCells="1" selectUnlockedCells="1"/>
  <mergeCells count="43">
    <mergeCell ref="A35:A40"/>
    <mergeCell ref="B35:B37"/>
    <mergeCell ref="B38:B40"/>
    <mergeCell ref="A23:A28"/>
    <mergeCell ref="B23:B25"/>
    <mergeCell ref="B26:B28"/>
    <mergeCell ref="A29:A34"/>
    <mergeCell ref="B29:B31"/>
    <mergeCell ref="B32:B34"/>
    <mergeCell ref="N8:N10"/>
    <mergeCell ref="O8:O10"/>
    <mergeCell ref="A11:A16"/>
    <mergeCell ref="B11:B13"/>
    <mergeCell ref="B14:B16"/>
    <mergeCell ref="A17:A22"/>
    <mergeCell ref="B17:B19"/>
    <mergeCell ref="B20:B22"/>
    <mergeCell ref="N6:O7"/>
    <mergeCell ref="C8:C10"/>
    <mergeCell ref="F8:F10"/>
    <mergeCell ref="G8:G10"/>
    <mergeCell ref="H8:H10"/>
    <mergeCell ref="I8:I10"/>
    <mergeCell ref="J8:J10"/>
    <mergeCell ref="K8:K10"/>
    <mergeCell ref="L8:L10"/>
    <mergeCell ref="M8:M10"/>
    <mergeCell ref="C6:C7"/>
    <mergeCell ref="D6:D7"/>
    <mergeCell ref="E6:E7"/>
    <mergeCell ref="F6:G7"/>
    <mergeCell ref="H6:I7"/>
    <mergeCell ref="L6:M7"/>
    <mergeCell ref="A2:G2"/>
    <mergeCell ref="H2:O2"/>
    <mergeCell ref="E4:G4"/>
    <mergeCell ref="H4:O4"/>
    <mergeCell ref="F5:G5"/>
    <mergeCell ref="H5:I5"/>
    <mergeCell ref="J5:K7"/>
    <mergeCell ref="L5:O5"/>
    <mergeCell ref="A6:A7"/>
    <mergeCell ref="B6:B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4109-A45A-4A41-8235-47FCB3808C9C}">
  <dimension ref="A1:O42"/>
  <sheetViews>
    <sheetView showGridLines="0" view="pageBreakPreview" zoomScaleNormal="120" zoomScaleSheetLayoutView="100" workbookViewId="0">
      <pane xSplit="3" ySplit="10" topLeftCell="D11" activePane="bottomRight" state="frozen"/>
      <selection activeCell="M29" sqref="M29"/>
      <selection pane="topRight" activeCell="M29" sqref="M29"/>
      <selection pane="bottomLeft" activeCell="M29" sqref="M29"/>
      <selection pane="bottomRight" activeCell="N40" sqref="N40"/>
    </sheetView>
  </sheetViews>
  <sheetFormatPr defaultRowHeight="12.75" x14ac:dyDescent="0.25"/>
  <cols>
    <col min="1" max="1" width="10.625" style="105" customWidth="1"/>
    <col min="2" max="2" width="6.125" style="105" customWidth="1"/>
    <col min="3" max="3" width="15.625" style="105" customWidth="1"/>
    <col min="4" max="7" width="9.625" style="160" customWidth="1"/>
    <col min="8" max="8" width="17.625" style="160" customWidth="1"/>
    <col min="9" max="10" width="15.125" style="160" customWidth="1"/>
    <col min="11" max="14" width="14.625" style="160" customWidth="1"/>
    <col min="15" max="16384" width="9" style="160"/>
  </cols>
  <sheetData>
    <row r="1" spans="1:14" s="98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0"/>
      <c r="L1" s="10"/>
      <c r="M1" s="10"/>
      <c r="N1" s="12" t="s">
        <v>0</v>
      </c>
    </row>
    <row r="2" spans="1:14" s="99" customFormat="1" ht="24.95" customHeight="1" x14ac:dyDescent="0.25">
      <c r="A2" s="851" t="s">
        <v>223</v>
      </c>
      <c r="B2" s="851"/>
      <c r="C2" s="851"/>
      <c r="D2" s="851"/>
      <c r="E2" s="851"/>
      <c r="F2" s="851"/>
      <c r="G2" s="851"/>
      <c r="H2" s="851"/>
      <c r="I2" s="816" t="s">
        <v>224</v>
      </c>
      <c r="J2" s="816"/>
      <c r="K2" s="816"/>
      <c r="L2" s="816"/>
      <c r="M2" s="816"/>
      <c r="N2" s="816"/>
    </row>
    <row r="3" spans="1:14" s="105" customFormat="1" ht="15" customHeight="1" thickBot="1" x14ac:dyDescent="0.3">
      <c r="A3" s="100"/>
      <c r="B3" s="100"/>
      <c r="C3" s="101"/>
      <c r="D3" s="163"/>
      <c r="E3" s="163"/>
      <c r="F3" s="164"/>
      <c r="G3" s="165"/>
      <c r="H3" s="103" t="s">
        <v>168</v>
      </c>
      <c r="I3" s="104"/>
      <c r="J3" s="104"/>
      <c r="K3" s="211"/>
      <c r="L3" s="211"/>
      <c r="M3" s="211"/>
      <c r="N3" s="60" t="s">
        <v>2</v>
      </c>
    </row>
    <row r="4" spans="1:14" s="212" customFormat="1" ht="15" customHeight="1" x14ac:dyDescent="0.25">
      <c r="A4" s="106"/>
      <c r="B4" s="107"/>
      <c r="C4" s="108"/>
      <c r="D4" s="852" t="s">
        <v>169</v>
      </c>
      <c r="E4" s="853"/>
      <c r="F4" s="853"/>
      <c r="G4" s="853"/>
      <c r="H4" s="853"/>
      <c r="I4" s="853" t="s">
        <v>170</v>
      </c>
      <c r="J4" s="853"/>
      <c r="K4" s="853"/>
      <c r="L4" s="853"/>
      <c r="M4" s="854"/>
    </row>
    <row r="5" spans="1:14" s="212" customFormat="1" ht="15" customHeight="1" x14ac:dyDescent="0.25">
      <c r="A5" s="112"/>
      <c r="B5" s="113"/>
      <c r="C5" s="114"/>
      <c r="D5" s="855" t="s">
        <v>225</v>
      </c>
      <c r="E5" s="856"/>
      <c r="F5" s="856"/>
      <c r="G5" s="856"/>
      <c r="H5" s="857"/>
      <c r="I5" s="838" t="s">
        <v>195</v>
      </c>
      <c r="J5" s="824"/>
      <c r="K5" s="823" t="s">
        <v>196</v>
      </c>
      <c r="L5" s="824"/>
      <c r="M5" s="122"/>
      <c r="N5" s="213"/>
    </row>
    <row r="6" spans="1:14" s="212" customFormat="1" ht="15" customHeight="1" x14ac:dyDescent="0.25">
      <c r="A6" s="865" t="s">
        <v>206</v>
      </c>
      <c r="B6" s="832" t="s">
        <v>207</v>
      </c>
      <c r="C6" s="844" t="s">
        <v>126</v>
      </c>
      <c r="D6" s="823" t="s">
        <v>197</v>
      </c>
      <c r="E6" s="824"/>
      <c r="F6" s="823" t="s">
        <v>198</v>
      </c>
      <c r="G6" s="838"/>
      <c r="H6" s="873"/>
      <c r="I6" s="858"/>
      <c r="J6" s="826"/>
      <c r="K6" s="825"/>
      <c r="L6" s="826"/>
      <c r="M6" s="128" t="s">
        <v>199</v>
      </c>
      <c r="N6" s="825" t="s">
        <v>200</v>
      </c>
    </row>
    <row r="7" spans="1:14" s="212" customFormat="1" ht="15" customHeight="1" x14ac:dyDescent="0.25">
      <c r="A7" s="865"/>
      <c r="B7" s="832"/>
      <c r="C7" s="844"/>
      <c r="D7" s="827"/>
      <c r="E7" s="828"/>
      <c r="F7" s="827"/>
      <c r="G7" s="839"/>
      <c r="H7" s="874"/>
      <c r="I7" s="839"/>
      <c r="J7" s="828"/>
      <c r="K7" s="827"/>
      <c r="L7" s="828"/>
      <c r="N7" s="825"/>
    </row>
    <row r="8" spans="1:14" s="212" customFormat="1" ht="27" customHeight="1" x14ac:dyDescent="0.25">
      <c r="A8" s="117"/>
      <c r="B8" s="214"/>
      <c r="C8" s="844" t="s">
        <v>179</v>
      </c>
      <c r="D8" s="868" t="s">
        <v>211</v>
      </c>
      <c r="E8" s="868" t="s">
        <v>212</v>
      </c>
      <c r="F8" s="868" t="s">
        <v>211</v>
      </c>
      <c r="G8" s="868" t="s">
        <v>212</v>
      </c>
      <c r="H8" s="860" t="s">
        <v>202</v>
      </c>
      <c r="I8" s="824" t="s">
        <v>211</v>
      </c>
      <c r="J8" s="868" t="s">
        <v>212</v>
      </c>
      <c r="K8" s="868" t="s">
        <v>211</v>
      </c>
      <c r="L8" s="868" t="s">
        <v>212</v>
      </c>
      <c r="M8" s="128"/>
      <c r="N8" s="213"/>
    </row>
    <row r="9" spans="1:14" s="212" customFormat="1" ht="15" customHeight="1" x14ac:dyDescent="0.25">
      <c r="A9" s="125" t="s">
        <v>184</v>
      </c>
      <c r="B9" s="170" t="s">
        <v>97</v>
      </c>
      <c r="C9" s="844"/>
      <c r="D9" s="837"/>
      <c r="E9" s="837"/>
      <c r="F9" s="837"/>
      <c r="G9" s="837"/>
      <c r="H9" s="861"/>
      <c r="I9" s="875"/>
      <c r="J9" s="877"/>
      <c r="K9" s="837"/>
      <c r="L9" s="837"/>
      <c r="M9" s="128" t="s">
        <v>203</v>
      </c>
      <c r="N9" s="175" t="s">
        <v>226</v>
      </c>
    </row>
    <row r="10" spans="1:14" s="212" customFormat="1" ht="15" customHeight="1" thickBot="1" x14ac:dyDescent="0.25">
      <c r="A10" s="130"/>
      <c r="B10" s="131"/>
      <c r="C10" s="845"/>
      <c r="D10" s="869"/>
      <c r="E10" s="869"/>
      <c r="F10" s="869"/>
      <c r="G10" s="869"/>
      <c r="H10" s="862"/>
      <c r="I10" s="876"/>
      <c r="J10" s="878"/>
      <c r="K10" s="869"/>
      <c r="L10" s="869"/>
      <c r="M10" s="215"/>
      <c r="N10" s="180"/>
    </row>
    <row r="11" spans="1:14" ht="18.95" customHeight="1" x14ac:dyDescent="0.25">
      <c r="A11" s="847" t="s">
        <v>219</v>
      </c>
      <c r="B11" s="866" t="s">
        <v>214</v>
      </c>
      <c r="C11" s="199" t="s">
        <v>215</v>
      </c>
      <c r="D11" s="216">
        <v>1701</v>
      </c>
      <c r="E11" s="216">
        <v>1263</v>
      </c>
      <c r="F11" s="216">
        <v>4823</v>
      </c>
      <c r="G11" s="216">
        <v>3253</v>
      </c>
      <c r="H11" s="160">
        <v>75</v>
      </c>
      <c r="I11" s="216">
        <v>4350</v>
      </c>
      <c r="J11" s="216">
        <v>1179</v>
      </c>
      <c r="K11" s="216">
        <v>1678</v>
      </c>
      <c r="L11" s="216">
        <v>344</v>
      </c>
      <c r="M11" s="216">
        <v>13</v>
      </c>
      <c r="N11" s="217">
        <v>18</v>
      </c>
    </row>
    <row r="12" spans="1:14" ht="18.95" customHeight="1" x14ac:dyDescent="0.25">
      <c r="A12" s="848"/>
      <c r="B12" s="866"/>
      <c r="C12" s="199" t="s">
        <v>216</v>
      </c>
      <c r="D12" s="216">
        <v>959</v>
      </c>
      <c r="E12" s="216">
        <v>687</v>
      </c>
      <c r="F12" s="216">
        <v>2773</v>
      </c>
      <c r="G12" s="216">
        <v>1832</v>
      </c>
      <c r="H12" s="160">
        <v>34</v>
      </c>
      <c r="I12" s="216">
        <v>2646</v>
      </c>
      <c r="J12" s="216">
        <v>673</v>
      </c>
      <c r="K12" s="216">
        <v>1051</v>
      </c>
      <c r="L12" s="216">
        <v>216</v>
      </c>
      <c r="M12" s="216">
        <v>9</v>
      </c>
      <c r="N12" s="217">
        <v>11</v>
      </c>
    </row>
    <row r="13" spans="1:14" ht="18.95" customHeight="1" x14ac:dyDescent="0.25">
      <c r="A13" s="848"/>
      <c r="B13" s="866"/>
      <c r="C13" s="199" t="s">
        <v>217</v>
      </c>
      <c r="D13" s="216">
        <v>742</v>
      </c>
      <c r="E13" s="216">
        <v>576</v>
      </c>
      <c r="F13" s="216">
        <v>2050</v>
      </c>
      <c r="G13" s="216">
        <v>1421</v>
      </c>
      <c r="H13" s="160">
        <v>41</v>
      </c>
      <c r="I13" s="216">
        <v>1704</v>
      </c>
      <c r="J13" s="216">
        <v>506</v>
      </c>
      <c r="K13" s="216">
        <v>627</v>
      </c>
      <c r="L13" s="216">
        <v>128</v>
      </c>
      <c r="M13" s="216">
        <v>4</v>
      </c>
      <c r="N13" s="216">
        <v>7</v>
      </c>
    </row>
    <row r="14" spans="1:14" ht="18.95" customHeight="1" x14ac:dyDescent="0.25">
      <c r="A14" s="848"/>
      <c r="B14" s="866" t="s">
        <v>218</v>
      </c>
      <c r="C14" s="199" t="s">
        <v>215</v>
      </c>
      <c r="D14" s="216">
        <v>1667</v>
      </c>
      <c r="E14" s="216">
        <v>1086</v>
      </c>
      <c r="F14" s="216">
        <v>4851</v>
      </c>
      <c r="G14" s="216">
        <v>2847</v>
      </c>
      <c r="H14" s="160">
        <v>603</v>
      </c>
      <c r="I14" s="216">
        <v>4894</v>
      </c>
      <c r="J14" s="216">
        <v>999</v>
      </c>
      <c r="K14" s="216">
        <v>3421</v>
      </c>
      <c r="L14" s="216">
        <v>530</v>
      </c>
      <c r="M14" s="216">
        <v>28</v>
      </c>
      <c r="N14" s="217">
        <v>94</v>
      </c>
    </row>
    <row r="15" spans="1:14" ht="18.95" customHeight="1" x14ac:dyDescent="0.25">
      <c r="A15" s="848"/>
      <c r="B15" s="866"/>
      <c r="C15" s="199" t="s">
        <v>216</v>
      </c>
      <c r="D15" s="217">
        <v>972</v>
      </c>
      <c r="E15" s="217">
        <v>571</v>
      </c>
      <c r="F15" s="217">
        <v>2792</v>
      </c>
      <c r="G15" s="217">
        <v>1575</v>
      </c>
      <c r="H15" s="160">
        <v>268</v>
      </c>
      <c r="I15" s="217">
        <v>2649</v>
      </c>
      <c r="J15" s="217">
        <v>528</v>
      </c>
      <c r="K15" s="217">
        <v>1677</v>
      </c>
      <c r="L15" s="217">
        <v>321</v>
      </c>
      <c r="M15" s="217">
        <v>19</v>
      </c>
      <c r="N15" s="217">
        <v>65</v>
      </c>
    </row>
    <row r="16" spans="1:14" ht="18.95" customHeight="1" x14ac:dyDescent="0.25">
      <c r="A16" s="848"/>
      <c r="B16" s="866"/>
      <c r="C16" s="199" t="s">
        <v>217</v>
      </c>
      <c r="D16" s="217">
        <v>695</v>
      </c>
      <c r="E16" s="217">
        <v>515</v>
      </c>
      <c r="F16" s="217">
        <v>2059</v>
      </c>
      <c r="G16" s="217">
        <v>1272</v>
      </c>
      <c r="H16" s="160">
        <v>335</v>
      </c>
      <c r="I16" s="217">
        <v>2245</v>
      </c>
      <c r="J16" s="217">
        <v>471</v>
      </c>
      <c r="K16" s="217">
        <v>1744</v>
      </c>
      <c r="L16" s="217">
        <v>209</v>
      </c>
      <c r="M16" s="217">
        <v>9</v>
      </c>
      <c r="N16" s="216">
        <v>29</v>
      </c>
    </row>
    <row r="17" spans="1:15" ht="18.95" customHeight="1" x14ac:dyDescent="0.25">
      <c r="A17" s="847" t="s">
        <v>220</v>
      </c>
      <c r="B17" s="866" t="s">
        <v>214</v>
      </c>
      <c r="C17" s="199" t="s">
        <v>215</v>
      </c>
      <c r="D17" s="34">
        <v>1749</v>
      </c>
      <c r="E17" s="34">
        <v>1295</v>
      </c>
      <c r="F17" s="34">
        <v>5001</v>
      </c>
      <c r="G17" s="34">
        <v>3413</v>
      </c>
      <c r="H17" s="160">
        <v>92</v>
      </c>
      <c r="I17" s="34">
        <v>4362</v>
      </c>
      <c r="J17" s="34">
        <v>1169</v>
      </c>
      <c r="K17" s="34">
        <v>1648</v>
      </c>
      <c r="L17" s="34">
        <v>348</v>
      </c>
      <c r="M17" s="34">
        <v>12</v>
      </c>
      <c r="N17" s="34">
        <v>18</v>
      </c>
      <c r="O17" s="218"/>
    </row>
    <row r="18" spans="1:15" ht="18.95" customHeight="1" x14ac:dyDescent="0.25">
      <c r="A18" s="848"/>
      <c r="B18" s="866"/>
      <c r="C18" s="199" t="s">
        <v>216</v>
      </c>
      <c r="D18" s="34">
        <v>982</v>
      </c>
      <c r="E18" s="34">
        <v>699</v>
      </c>
      <c r="F18" s="34">
        <v>2864</v>
      </c>
      <c r="G18" s="34">
        <v>1919</v>
      </c>
      <c r="H18" s="160">
        <v>43</v>
      </c>
      <c r="I18" s="34">
        <v>2659</v>
      </c>
      <c r="J18" s="34">
        <v>663</v>
      </c>
      <c r="K18" s="34">
        <v>1037</v>
      </c>
      <c r="L18" s="34">
        <v>214</v>
      </c>
      <c r="M18" s="34">
        <v>8</v>
      </c>
      <c r="N18" s="95">
        <v>12</v>
      </c>
      <c r="O18" s="218"/>
    </row>
    <row r="19" spans="1:15" ht="18.95" customHeight="1" x14ac:dyDescent="0.25">
      <c r="A19" s="848"/>
      <c r="B19" s="866"/>
      <c r="C19" s="199" t="s">
        <v>217</v>
      </c>
      <c r="D19" s="34">
        <v>767</v>
      </c>
      <c r="E19" s="34">
        <v>596</v>
      </c>
      <c r="F19" s="34">
        <v>2137</v>
      </c>
      <c r="G19" s="34">
        <v>1494</v>
      </c>
      <c r="H19" s="160">
        <v>49</v>
      </c>
      <c r="I19" s="34">
        <v>1703</v>
      </c>
      <c r="J19" s="34">
        <v>506</v>
      </c>
      <c r="K19" s="34">
        <v>611</v>
      </c>
      <c r="L19" s="34">
        <v>134</v>
      </c>
      <c r="M19" s="34">
        <v>4</v>
      </c>
      <c r="N19" s="34">
        <v>6</v>
      </c>
      <c r="O19" s="218"/>
    </row>
    <row r="20" spans="1:15" ht="18.95" customHeight="1" x14ac:dyDescent="0.25">
      <c r="A20" s="848"/>
      <c r="B20" s="866" t="s">
        <v>218</v>
      </c>
      <c r="C20" s="199" t="s">
        <v>215</v>
      </c>
      <c r="D20" s="34">
        <v>1707</v>
      </c>
      <c r="E20" s="34">
        <v>1061</v>
      </c>
      <c r="F20" s="34">
        <v>4998</v>
      </c>
      <c r="G20" s="34">
        <v>3000</v>
      </c>
      <c r="H20" s="160">
        <v>638</v>
      </c>
      <c r="I20" s="34">
        <v>4950</v>
      </c>
      <c r="J20" s="34">
        <v>996</v>
      </c>
      <c r="K20" s="34">
        <v>3406</v>
      </c>
      <c r="L20" s="34">
        <v>530</v>
      </c>
      <c r="M20" s="34">
        <v>23</v>
      </c>
      <c r="N20" s="34">
        <v>89</v>
      </c>
      <c r="O20" s="218"/>
    </row>
    <row r="21" spans="1:15" ht="18.95" customHeight="1" x14ac:dyDescent="0.25">
      <c r="A21" s="848"/>
      <c r="B21" s="866"/>
      <c r="C21" s="199" t="s">
        <v>216</v>
      </c>
      <c r="D21" s="17">
        <v>996</v>
      </c>
      <c r="E21" s="17">
        <v>562</v>
      </c>
      <c r="F21" s="17">
        <v>2872</v>
      </c>
      <c r="G21" s="17">
        <v>1676</v>
      </c>
      <c r="H21" s="160">
        <v>284</v>
      </c>
      <c r="I21" s="17">
        <v>2697</v>
      </c>
      <c r="J21" s="95">
        <v>516</v>
      </c>
      <c r="K21" s="17">
        <v>1680</v>
      </c>
      <c r="L21" s="17">
        <v>312</v>
      </c>
      <c r="M21" s="17">
        <v>15</v>
      </c>
      <c r="N21" s="95">
        <v>60</v>
      </c>
      <c r="O21" s="218"/>
    </row>
    <row r="22" spans="1:15" ht="18.95" customHeight="1" x14ac:dyDescent="0.25">
      <c r="A22" s="848"/>
      <c r="B22" s="866"/>
      <c r="C22" s="199" t="s">
        <v>217</v>
      </c>
      <c r="D22" s="17">
        <v>711</v>
      </c>
      <c r="E22" s="17">
        <v>499</v>
      </c>
      <c r="F22" s="17">
        <v>2126</v>
      </c>
      <c r="G22" s="17">
        <v>1324</v>
      </c>
      <c r="H22" s="160">
        <v>354</v>
      </c>
      <c r="I22" s="17">
        <v>2253</v>
      </c>
      <c r="J22" s="17">
        <v>480</v>
      </c>
      <c r="K22" s="34">
        <v>1726</v>
      </c>
      <c r="L22" s="17">
        <v>218</v>
      </c>
      <c r="M22" s="17">
        <v>8</v>
      </c>
      <c r="N22" s="17">
        <v>29</v>
      </c>
      <c r="O22" s="218"/>
    </row>
    <row r="23" spans="1:15" ht="18.95" customHeight="1" x14ac:dyDescent="0.25">
      <c r="A23" s="847" t="s">
        <v>221</v>
      </c>
      <c r="B23" s="866" t="s">
        <v>214</v>
      </c>
      <c r="C23" s="199" t="s">
        <v>215</v>
      </c>
      <c r="D23" s="17">
        <v>1805</v>
      </c>
      <c r="E23" s="17">
        <v>1351</v>
      </c>
      <c r="F23" s="17">
        <v>5149</v>
      </c>
      <c r="G23" s="17">
        <v>3559</v>
      </c>
      <c r="H23" s="160">
        <v>102</v>
      </c>
      <c r="I23" s="17">
        <v>4400</v>
      </c>
      <c r="J23" s="17">
        <v>1157</v>
      </c>
      <c r="K23" s="34">
        <v>1574</v>
      </c>
      <c r="L23" s="17">
        <v>335</v>
      </c>
      <c r="M23" s="17">
        <v>10</v>
      </c>
      <c r="N23" s="17">
        <v>15</v>
      </c>
      <c r="O23" s="218"/>
    </row>
    <row r="24" spans="1:15" ht="18.95" customHeight="1" x14ac:dyDescent="0.25">
      <c r="A24" s="848"/>
      <c r="B24" s="866"/>
      <c r="C24" s="199" t="s">
        <v>216</v>
      </c>
      <c r="D24" s="17">
        <v>1014</v>
      </c>
      <c r="E24" s="17">
        <v>711</v>
      </c>
      <c r="F24" s="17">
        <v>2945</v>
      </c>
      <c r="G24" s="17">
        <v>2018</v>
      </c>
      <c r="H24" s="160">
        <v>48</v>
      </c>
      <c r="I24" s="17">
        <v>2688</v>
      </c>
      <c r="J24" s="17">
        <v>663</v>
      </c>
      <c r="K24" s="34">
        <v>1008</v>
      </c>
      <c r="L24" s="17">
        <v>204</v>
      </c>
      <c r="M24" s="17">
        <v>6</v>
      </c>
      <c r="N24" s="17">
        <v>11</v>
      </c>
      <c r="O24" s="218"/>
    </row>
    <row r="25" spans="1:15" ht="18.95" customHeight="1" x14ac:dyDescent="0.25">
      <c r="A25" s="848"/>
      <c r="B25" s="866"/>
      <c r="C25" s="199" t="s">
        <v>217</v>
      </c>
      <c r="D25" s="17">
        <v>791</v>
      </c>
      <c r="E25" s="17">
        <v>640</v>
      </c>
      <c r="F25" s="17">
        <v>2204</v>
      </c>
      <c r="G25" s="17">
        <v>1541</v>
      </c>
      <c r="H25" s="160">
        <v>54</v>
      </c>
      <c r="I25" s="17">
        <v>1712</v>
      </c>
      <c r="J25" s="17">
        <v>494</v>
      </c>
      <c r="K25" s="34">
        <v>566</v>
      </c>
      <c r="L25" s="17">
        <v>131</v>
      </c>
      <c r="M25" s="17">
        <v>4</v>
      </c>
      <c r="N25" s="17">
        <v>4</v>
      </c>
      <c r="O25" s="218"/>
    </row>
    <row r="26" spans="1:15" ht="18.95" customHeight="1" x14ac:dyDescent="0.25">
      <c r="A26" s="848"/>
      <c r="B26" s="866" t="s">
        <v>218</v>
      </c>
      <c r="C26" s="199" t="s">
        <v>215</v>
      </c>
      <c r="D26" s="17">
        <v>1753</v>
      </c>
      <c r="E26" s="17">
        <v>1090</v>
      </c>
      <c r="F26" s="17">
        <v>5205</v>
      </c>
      <c r="G26" s="17">
        <v>3073</v>
      </c>
      <c r="H26" s="160">
        <v>658</v>
      </c>
      <c r="I26" s="17">
        <v>4990</v>
      </c>
      <c r="J26" s="17">
        <v>1032</v>
      </c>
      <c r="K26" s="34">
        <v>3363</v>
      </c>
      <c r="L26" s="17">
        <v>487</v>
      </c>
      <c r="M26" s="17">
        <v>24</v>
      </c>
      <c r="N26" s="17">
        <v>86</v>
      </c>
      <c r="O26" s="218"/>
    </row>
    <row r="27" spans="1:15" ht="18.95" customHeight="1" x14ac:dyDescent="0.25">
      <c r="A27" s="848"/>
      <c r="B27" s="866"/>
      <c r="C27" s="199" t="s">
        <v>216</v>
      </c>
      <c r="D27" s="17">
        <v>1023</v>
      </c>
      <c r="E27" s="17">
        <v>578</v>
      </c>
      <c r="F27" s="17">
        <v>2978</v>
      </c>
      <c r="G27" s="17">
        <v>1710</v>
      </c>
      <c r="H27" s="160">
        <v>299</v>
      </c>
      <c r="I27" s="17">
        <v>2724</v>
      </c>
      <c r="J27" s="17">
        <v>544</v>
      </c>
      <c r="K27" s="34">
        <v>1678</v>
      </c>
      <c r="L27" s="17">
        <v>292</v>
      </c>
      <c r="M27" s="17">
        <v>16</v>
      </c>
      <c r="N27" s="17">
        <v>61</v>
      </c>
      <c r="O27" s="218"/>
    </row>
    <row r="28" spans="1:15" ht="18.95" customHeight="1" x14ac:dyDescent="0.25">
      <c r="A28" s="848"/>
      <c r="B28" s="866"/>
      <c r="C28" s="199" t="s">
        <v>217</v>
      </c>
      <c r="D28" s="17">
        <v>730</v>
      </c>
      <c r="E28" s="17">
        <v>512</v>
      </c>
      <c r="F28" s="17">
        <v>2227</v>
      </c>
      <c r="G28" s="17">
        <v>1363</v>
      </c>
      <c r="H28" s="160">
        <v>359</v>
      </c>
      <c r="I28" s="17">
        <v>2266</v>
      </c>
      <c r="J28" s="17">
        <v>488</v>
      </c>
      <c r="K28" s="34">
        <v>1685</v>
      </c>
      <c r="L28" s="17">
        <v>195</v>
      </c>
      <c r="M28" s="17">
        <v>8</v>
      </c>
      <c r="N28" s="17">
        <v>25</v>
      </c>
      <c r="O28" s="218"/>
    </row>
    <row r="29" spans="1:15" ht="18.95" customHeight="1" x14ac:dyDescent="0.25">
      <c r="A29" s="847" t="s">
        <v>222</v>
      </c>
      <c r="B29" s="866" t="s">
        <v>214</v>
      </c>
      <c r="C29" s="199" t="s">
        <v>215</v>
      </c>
      <c r="D29" s="17">
        <v>1839</v>
      </c>
      <c r="E29" s="17">
        <v>1402</v>
      </c>
      <c r="F29" s="17">
        <v>5283</v>
      </c>
      <c r="G29" s="17">
        <v>3650</v>
      </c>
      <c r="H29" s="160">
        <v>105</v>
      </c>
      <c r="I29" s="17">
        <v>4315</v>
      </c>
      <c r="J29" s="17">
        <v>1119</v>
      </c>
      <c r="K29" s="34">
        <v>1522</v>
      </c>
      <c r="L29" s="17">
        <v>337</v>
      </c>
      <c r="M29" s="17">
        <v>10</v>
      </c>
      <c r="N29" s="17">
        <v>14</v>
      </c>
      <c r="O29" s="218"/>
    </row>
    <row r="30" spans="1:15" ht="18.95" customHeight="1" x14ac:dyDescent="0.25">
      <c r="A30" s="848"/>
      <c r="B30" s="866"/>
      <c r="C30" s="199" t="s">
        <v>216</v>
      </c>
      <c r="D30" s="17">
        <v>1026</v>
      </c>
      <c r="E30" s="17">
        <v>742</v>
      </c>
      <c r="F30" s="17">
        <v>3009</v>
      </c>
      <c r="G30" s="17">
        <v>2081</v>
      </c>
      <c r="H30" s="160">
        <v>44</v>
      </c>
      <c r="I30" s="17">
        <v>2633</v>
      </c>
      <c r="J30" s="17">
        <v>649</v>
      </c>
      <c r="K30" s="34">
        <v>970</v>
      </c>
      <c r="L30" s="17">
        <v>205</v>
      </c>
      <c r="M30" s="17">
        <v>6</v>
      </c>
      <c r="N30" s="17">
        <v>11</v>
      </c>
      <c r="O30" s="218"/>
    </row>
    <row r="31" spans="1:15" ht="18.95" customHeight="1" x14ac:dyDescent="0.25">
      <c r="A31" s="848"/>
      <c r="B31" s="866"/>
      <c r="C31" s="199" t="s">
        <v>217</v>
      </c>
      <c r="D31" s="17">
        <v>813</v>
      </c>
      <c r="E31" s="17">
        <v>660</v>
      </c>
      <c r="F31" s="17">
        <v>2274</v>
      </c>
      <c r="G31" s="17">
        <v>1569</v>
      </c>
      <c r="H31" s="160">
        <v>61</v>
      </c>
      <c r="I31" s="17">
        <v>1682</v>
      </c>
      <c r="J31" s="17">
        <v>470</v>
      </c>
      <c r="K31" s="34">
        <v>552</v>
      </c>
      <c r="L31" s="17">
        <v>132</v>
      </c>
      <c r="M31" s="17">
        <v>4</v>
      </c>
      <c r="N31" s="17">
        <v>3</v>
      </c>
      <c r="O31" s="218"/>
    </row>
    <row r="32" spans="1:15" ht="18.95" customHeight="1" x14ac:dyDescent="0.25">
      <c r="A32" s="848"/>
      <c r="B32" s="866" t="s">
        <v>218</v>
      </c>
      <c r="C32" s="199" t="s">
        <v>215</v>
      </c>
      <c r="D32" s="17">
        <v>1786</v>
      </c>
      <c r="E32" s="17">
        <v>1119</v>
      </c>
      <c r="F32" s="17">
        <v>5330</v>
      </c>
      <c r="G32" s="17">
        <v>3106</v>
      </c>
      <c r="H32" s="160">
        <v>687</v>
      </c>
      <c r="I32" s="17">
        <v>4977</v>
      </c>
      <c r="J32" s="17">
        <v>951</v>
      </c>
      <c r="K32" s="34">
        <v>3314</v>
      </c>
      <c r="L32" s="17">
        <v>499</v>
      </c>
      <c r="M32" s="17">
        <v>21</v>
      </c>
      <c r="N32" s="17">
        <v>81</v>
      </c>
      <c r="O32" s="218"/>
    </row>
    <row r="33" spans="1:15" ht="18.95" customHeight="1" x14ac:dyDescent="0.25">
      <c r="A33" s="848"/>
      <c r="B33" s="866"/>
      <c r="C33" s="199" t="s">
        <v>216</v>
      </c>
      <c r="D33" s="17">
        <v>1053</v>
      </c>
      <c r="E33" s="17">
        <v>587</v>
      </c>
      <c r="F33" s="17">
        <v>3044</v>
      </c>
      <c r="G33" s="17">
        <v>1710</v>
      </c>
      <c r="H33" s="160">
        <v>300</v>
      </c>
      <c r="I33" s="17">
        <v>2705</v>
      </c>
      <c r="J33" s="17">
        <v>500</v>
      </c>
      <c r="K33" s="34">
        <v>1663</v>
      </c>
      <c r="L33" s="17">
        <v>303</v>
      </c>
      <c r="M33" s="17">
        <v>14</v>
      </c>
      <c r="N33" s="17">
        <v>58</v>
      </c>
      <c r="O33" s="218"/>
    </row>
    <row r="34" spans="1:15" ht="18.95" customHeight="1" x14ac:dyDescent="0.25">
      <c r="A34" s="848"/>
      <c r="B34" s="866"/>
      <c r="C34" s="199" t="s">
        <v>217</v>
      </c>
      <c r="D34" s="17">
        <v>733</v>
      </c>
      <c r="E34" s="17">
        <v>532</v>
      </c>
      <c r="F34" s="17">
        <v>2286</v>
      </c>
      <c r="G34" s="17">
        <v>1396</v>
      </c>
      <c r="H34" s="160">
        <v>387</v>
      </c>
      <c r="I34" s="17">
        <v>2272</v>
      </c>
      <c r="J34" s="17">
        <v>451</v>
      </c>
      <c r="K34" s="34">
        <v>1651</v>
      </c>
      <c r="L34" s="17">
        <v>196</v>
      </c>
      <c r="M34" s="17">
        <v>7</v>
      </c>
      <c r="N34" s="17">
        <v>23</v>
      </c>
      <c r="O34" s="218"/>
    </row>
    <row r="35" spans="1:15" ht="18.95" customHeight="1" x14ac:dyDescent="0.25">
      <c r="A35" s="847" t="s">
        <v>331</v>
      </c>
      <c r="B35" s="866" t="s">
        <v>214</v>
      </c>
      <c r="C35" s="199" t="s">
        <v>215</v>
      </c>
      <c r="D35" s="34">
        <v>1878</v>
      </c>
      <c r="E35" s="34">
        <v>1419</v>
      </c>
      <c r="F35" s="34">
        <v>5486</v>
      </c>
      <c r="G35" s="34">
        <v>3733</v>
      </c>
      <c r="H35" s="206">
        <v>108</v>
      </c>
      <c r="I35" s="34">
        <v>4325</v>
      </c>
      <c r="J35" s="34">
        <v>1119</v>
      </c>
      <c r="K35" s="34">
        <v>1487</v>
      </c>
      <c r="L35" s="34">
        <v>321</v>
      </c>
      <c r="M35" s="34">
        <v>10</v>
      </c>
      <c r="N35" s="34">
        <v>13</v>
      </c>
    </row>
    <row r="36" spans="1:15" ht="18.95" customHeight="1" x14ac:dyDescent="0.25">
      <c r="A36" s="848"/>
      <c r="B36" s="866"/>
      <c r="C36" s="199" t="s">
        <v>227</v>
      </c>
      <c r="D36" s="34">
        <v>1037</v>
      </c>
      <c r="E36" s="34">
        <v>753</v>
      </c>
      <c r="F36" s="34">
        <v>3122</v>
      </c>
      <c r="G36" s="34">
        <v>2137</v>
      </c>
      <c r="H36" s="206">
        <v>46</v>
      </c>
      <c r="I36" s="34">
        <v>2642</v>
      </c>
      <c r="J36" s="34">
        <v>656</v>
      </c>
      <c r="K36" s="34">
        <v>954</v>
      </c>
      <c r="L36" s="34">
        <v>201</v>
      </c>
      <c r="M36" s="34">
        <v>6</v>
      </c>
      <c r="N36" s="95">
        <v>10</v>
      </c>
    </row>
    <row r="37" spans="1:15" ht="18.95" customHeight="1" x14ac:dyDescent="0.25">
      <c r="A37" s="848"/>
      <c r="B37" s="866"/>
      <c r="C37" s="199" t="s">
        <v>217</v>
      </c>
      <c r="D37" s="34">
        <v>841</v>
      </c>
      <c r="E37" s="34">
        <v>666</v>
      </c>
      <c r="F37" s="34">
        <v>2364</v>
      </c>
      <c r="G37" s="34">
        <v>1596</v>
      </c>
      <c r="H37" s="206">
        <v>62</v>
      </c>
      <c r="I37" s="34">
        <v>1683</v>
      </c>
      <c r="J37" s="34">
        <v>463</v>
      </c>
      <c r="K37" s="34">
        <v>533</v>
      </c>
      <c r="L37" s="34">
        <v>120</v>
      </c>
      <c r="M37" s="34">
        <v>4</v>
      </c>
      <c r="N37" s="34">
        <v>3</v>
      </c>
    </row>
    <row r="38" spans="1:15" ht="18.95" customHeight="1" x14ac:dyDescent="0.25">
      <c r="A38" s="848"/>
      <c r="B38" s="866" t="s">
        <v>218</v>
      </c>
      <c r="C38" s="199" t="s">
        <v>215</v>
      </c>
      <c r="D38" s="34">
        <v>1810</v>
      </c>
      <c r="E38" s="34">
        <v>1136</v>
      </c>
      <c r="F38" s="34">
        <v>5477</v>
      </c>
      <c r="G38" s="34">
        <v>3137</v>
      </c>
      <c r="H38" s="206">
        <v>715</v>
      </c>
      <c r="I38" s="34">
        <v>5016</v>
      </c>
      <c r="J38" s="34">
        <v>985</v>
      </c>
      <c r="K38" s="34">
        <v>3260</v>
      </c>
      <c r="L38" s="34">
        <v>490</v>
      </c>
      <c r="M38" s="34">
        <v>20</v>
      </c>
      <c r="N38" s="34">
        <v>80</v>
      </c>
    </row>
    <row r="39" spans="1:15" ht="18.95" customHeight="1" x14ac:dyDescent="0.25">
      <c r="A39" s="848"/>
      <c r="B39" s="866"/>
      <c r="C39" s="199" t="s">
        <v>216</v>
      </c>
      <c r="D39" s="17">
        <v>1059</v>
      </c>
      <c r="E39" s="17">
        <v>598</v>
      </c>
      <c r="F39" s="17">
        <v>3127</v>
      </c>
      <c r="G39" s="17">
        <v>1721</v>
      </c>
      <c r="H39" s="206">
        <v>310</v>
      </c>
      <c r="I39" s="17">
        <v>2742</v>
      </c>
      <c r="J39" s="95">
        <v>518</v>
      </c>
      <c r="K39" s="17">
        <v>1648</v>
      </c>
      <c r="L39" s="17">
        <v>296</v>
      </c>
      <c r="M39" s="17">
        <v>14</v>
      </c>
      <c r="N39" s="95">
        <v>57</v>
      </c>
    </row>
    <row r="40" spans="1:15" ht="18.95" customHeight="1" thickBot="1" x14ac:dyDescent="0.3">
      <c r="A40" s="849"/>
      <c r="B40" s="866"/>
      <c r="C40" s="199" t="s">
        <v>217</v>
      </c>
      <c r="D40" s="17">
        <v>751</v>
      </c>
      <c r="E40" s="17">
        <v>538</v>
      </c>
      <c r="F40" s="17">
        <v>2350</v>
      </c>
      <c r="G40" s="17">
        <v>1416</v>
      </c>
      <c r="H40" s="206">
        <v>405</v>
      </c>
      <c r="I40" s="17">
        <v>2274</v>
      </c>
      <c r="J40" s="17">
        <v>467</v>
      </c>
      <c r="K40" s="34">
        <v>1612</v>
      </c>
      <c r="L40" s="17">
        <v>194</v>
      </c>
      <c r="M40" s="17">
        <v>6</v>
      </c>
      <c r="N40" s="17">
        <v>23</v>
      </c>
    </row>
    <row r="41" spans="1:15" ht="15" customHeight="1" x14ac:dyDescent="0.25">
      <c r="A41" s="219" t="s">
        <v>228</v>
      </c>
      <c r="B41" s="220"/>
      <c r="C41" s="221"/>
      <c r="D41" s="222"/>
      <c r="E41" s="222"/>
      <c r="F41" s="222"/>
      <c r="G41" s="222"/>
      <c r="H41" s="223"/>
      <c r="I41" s="224" t="s">
        <v>229</v>
      </c>
      <c r="J41" s="225"/>
      <c r="K41" s="226"/>
      <c r="L41" s="225"/>
      <c r="M41" s="225"/>
      <c r="N41" s="225"/>
    </row>
    <row r="42" spans="1:15" ht="15" customHeight="1" x14ac:dyDescent="0.25">
      <c r="A42" s="227" t="s">
        <v>230</v>
      </c>
      <c r="B42" s="228"/>
      <c r="C42" s="229"/>
      <c r="D42" s="229"/>
      <c r="E42" s="229"/>
      <c r="F42" s="229"/>
      <c r="G42" s="229"/>
      <c r="H42" s="229"/>
      <c r="I42" s="230" t="s">
        <v>231</v>
      </c>
      <c r="J42" s="206"/>
      <c r="K42" s="206"/>
      <c r="L42" s="206"/>
      <c r="M42" s="206"/>
      <c r="N42" s="206"/>
    </row>
  </sheetData>
  <sheetProtection selectLockedCells="1" selectUnlockedCells="1"/>
  <mergeCells count="38">
    <mergeCell ref="A35:A40"/>
    <mergeCell ref="B35:B37"/>
    <mergeCell ref="B38:B40"/>
    <mergeCell ref="A23:A28"/>
    <mergeCell ref="B23:B25"/>
    <mergeCell ref="B26:B28"/>
    <mergeCell ref="A29:A34"/>
    <mergeCell ref="B29:B31"/>
    <mergeCell ref="B32:B34"/>
    <mergeCell ref="A11:A16"/>
    <mergeCell ref="B11:B13"/>
    <mergeCell ref="B14:B16"/>
    <mergeCell ref="A17:A22"/>
    <mergeCell ref="B17:B19"/>
    <mergeCell ref="B20:B22"/>
    <mergeCell ref="H8:H10"/>
    <mergeCell ref="I8:I10"/>
    <mergeCell ref="J8:J10"/>
    <mergeCell ref="K8:K10"/>
    <mergeCell ref="L8:L10"/>
    <mergeCell ref="C8:C10"/>
    <mergeCell ref="D8:D10"/>
    <mergeCell ref="E8:E10"/>
    <mergeCell ref="F8:F10"/>
    <mergeCell ref="G8:G10"/>
    <mergeCell ref="A2:H2"/>
    <mergeCell ref="I2:N2"/>
    <mergeCell ref="D4:H4"/>
    <mergeCell ref="I4:M4"/>
    <mergeCell ref="D5:H5"/>
    <mergeCell ref="I5:J7"/>
    <mergeCell ref="K5:L7"/>
    <mergeCell ref="A6:A7"/>
    <mergeCell ref="B6:B7"/>
    <mergeCell ref="C6:C7"/>
    <mergeCell ref="D6:E7"/>
    <mergeCell ref="F6:H7"/>
    <mergeCell ref="N6:N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EF9E-5549-4A78-B2B3-F1C897964DBF}">
  <dimension ref="A1:AD62"/>
  <sheetViews>
    <sheetView showGridLines="0" view="pageBreakPreview" zoomScaleNormal="120" zoomScaleSheetLayoutView="100" workbookViewId="0">
      <pane xSplit="3" ySplit="9" topLeftCell="D40" activePane="bottomRight" state="frozen"/>
      <selection activeCell="M29" sqref="M29"/>
      <selection pane="topRight" activeCell="M29" sqref="M29"/>
      <selection pane="bottomLeft" activeCell="M29" sqref="M29"/>
      <selection pane="bottomRight" activeCell="D10" sqref="D10"/>
    </sheetView>
  </sheetViews>
  <sheetFormatPr defaultRowHeight="12.75" x14ac:dyDescent="0.2"/>
  <cols>
    <col min="1" max="1" width="8.875" style="277" customWidth="1"/>
    <col min="2" max="2" width="5.125" style="277" customWidth="1"/>
    <col min="3" max="3" width="10.375" style="277" customWidth="1"/>
    <col min="4" max="5" width="5.875" style="33" customWidth="1"/>
    <col min="6" max="6" width="6.875" style="278" customWidth="1"/>
    <col min="7" max="7" width="6.625" style="278" customWidth="1"/>
    <col min="8" max="8" width="6.875" style="278" customWidth="1"/>
    <col min="9" max="9" width="6.625" style="278" customWidth="1"/>
    <col min="10" max="10" width="6.875" style="278" customWidth="1"/>
    <col min="11" max="11" width="6.625" style="278" customWidth="1"/>
    <col min="12" max="12" width="6.875" style="278" customWidth="1"/>
    <col min="13" max="19" width="6.625" style="278" customWidth="1"/>
    <col min="20" max="20" width="12.625" style="278" customWidth="1"/>
    <col min="21" max="24" width="6.625" style="278" customWidth="1"/>
    <col min="25" max="26" width="5.625" style="278" customWidth="1"/>
    <col min="27" max="16384" width="9" style="278"/>
  </cols>
  <sheetData>
    <row r="1" spans="1:30" s="10" customFormat="1" ht="18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Z1" s="12" t="s">
        <v>0</v>
      </c>
    </row>
    <row r="2" spans="1:30" s="231" customFormat="1" ht="27.75" customHeight="1" x14ac:dyDescent="0.3">
      <c r="A2" s="851" t="s">
        <v>232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16" t="s">
        <v>233</v>
      </c>
      <c r="O2" s="816"/>
      <c r="P2" s="816"/>
      <c r="Q2" s="816"/>
      <c r="R2" s="816"/>
      <c r="S2" s="816"/>
      <c r="T2" s="816"/>
      <c r="U2" s="816"/>
      <c r="V2" s="816"/>
      <c r="W2" s="816"/>
      <c r="X2" s="816"/>
      <c r="Y2" s="816"/>
      <c r="Z2" s="816"/>
    </row>
    <row r="3" spans="1:30" s="236" customFormat="1" ht="12.6" customHeight="1" thickBot="1" x14ac:dyDescent="0.3">
      <c r="A3" s="232"/>
      <c r="B3" s="232"/>
      <c r="C3" s="233"/>
      <c r="D3" s="234"/>
      <c r="E3" s="235"/>
      <c r="K3" s="237"/>
      <c r="M3" s="238" t="s">
        <v>234</v>
      </c>
      <c r="N3" s="239"/>
      <c r="P3" s="240"/>
      <c r="Q3" s="240"/>
      <c r="R3" s="227"/>
      <c r="S3" s="241"/>
      <c r="T3" s="242"/>
      <c r="W3" s="243"/>
      <c r="X3" s="243"/>
      <c r="Y3" s="243"/>
      <c r="Z3" s="244" t="s">
        <v>2</v>
      </c>
    </row>
    <row r="4" spans="1:30" s="5" customFormat="1" ht="12.6" customHeight="1" x14ac:dyDescent="0.25">
      <c r="A4" s="8"/>
      <c r="B4" s="245"/>
      <c r="C4" s="246"/>
      <c r="D4" s="7"/>
      <c r="E4" s="879" t="s">
        <v>25</v>
      </c>
      <c r="F4" s="880"/>
      <c r="G4" s="880"/>
      <c r="H4" s="880"/>
      <c r="I4" s="880"/>
      <c r="J4" s="880"/>
      <c r="K4" s="880"/>
      <c r="L4" s="880"/>
      <c r="M4" s="880"/>
      <c r="N4" s="880" t="s">
        <v>170</v>
      </c>
      <c r="O4" s="880"/>
      <c r="P4" s="880"/>
      <c r="Q4" s="880"/>
      <c r="R4" s="880"/>
      <c r="S4" s="880"/>
      <c r="T4" s="880"/>
      <c r="U4" s="880"/>
      <c r="V4" s="880"/>
      <c r="W4" s="880"/>
      <c r="X4" s="880"/>
      <c r="Y4" s="881"/>
      <c r="Z4" s="38"/>
    </row>
    <row r="5" spans="1:30" s="5" customFormat="1" ht="12.6" customHeight="1" x14ac:dyDescent="0.25">
      <c r="A5" s="882" t="s">
        <v>235</v>
      </c>
      <c r="B5" s="883" t="s">
        <v>236</v>
      </c>
      <c r="C5" s="884" t="s">
        <v>237</v>
      </c>
      <c r="D5" s="885" t="s">
        <v>238</v>
      </c>
      <c r="E5" s="723" t="s">
        <v>239</v>
      </c>
      <c r="F5" s="738" t="s">
        <v>72</v>
      </c>
      <c r="G5" s="739"/>
      <c r="H5" s="739"/>
      <c r="I5" s="740"/>
      <c r="J5" s="719" t="s">
        <v>64</v>
      </c>
      <c r="K5" s="720"/>
      <c r="L5" s="741" t="s">
        <v>73</v>
      </c>
      <c r="M5" s="742"/>
      <c r="N5" s="898" t="s">
        <v>240</v>
      </c>
      <c r="O5" s="899"/>
      <c r="P5" s="743" t="s">
        <v>74</v>
      </c>
      <c r="Q5" s="739"/>
      <c r="R5" s="739"/>
      <c r="S5" s="739"/>
      <c r="T5" s="740"/>
      <c r="U5" s="887" t="s">
        <v>241</v>
      </c>
      <c r="V5" s="888"/>
      <c r="W5" s="719" t="s">
        <v>67</v>
      </c>
      <c r="X5" s="720"/>
      <c r="Y5" s="723" t="s">
        <v>26</v>
      </c>
      <c r="Z5" s="725" t="s">
        <v>65</v>
      </c>
    </row>
    <row r="6" spans="1:30" s="5" customFormat="1" ht="24.95" customHeight="1" x14ac:dyDescent="0.25">
      <c r="A6" s="882"/>
      <c r="B6" s="883"/>
      <c r="C6" s="884"/>
      <c r="D6" s="885"/>
      <c r="E6" s="724"/>
      <c r="F6" s="726" t="s">
        <v>92</v>
      </c>
      <c r="G6" s="727"/>
      <c r="H6" s="726" t="s">
        <v>93</v>
      </c>
      <c r="I6" s="727"/>
      <c r="J6" s="721"/>
      <c r="K6" s="722"/>
      <c r="L6" s="728" t="s">
        <v>94</v>
      </c>
      <c r="M6" s="729"/>
      <c r="N6" s="886" t="s">
        <v>242</v>
      </c>
      <c r="O6" s="720"/>
      <c r="P6" s="726" t="s">
        <v>95</v>
      </c>
      <c r="Q6" s="727"/>
      <c r="R6" s="726" t="s">
        <v>96</v>
      </c>
      <c r="S6" s="733"/>
      <c r="T6" s="727"/>
      <c r="U6" s="889"/>
      <c r="V6" s="890"/>
      <c r="W6" s="721"/>
      <c r="X6" s="722"/>
      <c r="Y6" s="724"/>
      <c r="Z6" s="725"/>
    </row>
    <row r="7" spans="1:30" s="5" customFormat="1" ht="45" customHeight="1" x14ac:dyDescent="0.25">
      <c r="A7" s="711" t="s">
        <v>243</v>
      </c>
      <c r="B7" s="883" t="s">
        <v>4</v>
      </c>
      <c r="C7" s="893" t="s">
        <v>179</v>
      </c>
      <c r="D7" s="885"/>
      <c r="E7" s="724"/>
      <c r="F7" s="40" t="s">
        <v>66</v>
      </c>
      <c r="G7" s="40" t="s">
        <v>24</v>
      </c>
      <c r="H7" s="40" t="s">
        <v>23</v>
      </c>
      <c r="I7" s="40" t="s">
        <v>24</v>
      </c>
      <c r="J7" s="40" t="s">
        <v>23</v>
      </c>
      <c r="K7" s="40" t="s">
        <v>24</v>
      </c>
      <c r="L7" s="40" t="s">
        <v>23</v>
      </c>
      <c r="M7" s="40" t="s">
        <v>24</v>
      </c>
      <c r="N7" s="895" t="s">
        <v>244</v>
      </c>
      <c r="O7" s="722"/>
      <c r="P7" s="40" t="s">
        <v>23</v>
      </c>
      <c r="Q7" s="40" t="s">
        <v>24</v>
      </c>
      <c r="R7" s="40" t="s">
        <v>23</v>
      </c>
      <c r="S7" s="40" t="s">
        <v>24</v>
      </c>
      <c r="T7" s="247" t="s">
        <v>245</v>
      </c>
      <c r="U7" s="721" t="s">
        <v>246</v>
      </c>
      <c r="V7" s="896"/>
      <c r="W7" s="40" t="s">
        <v>23</v>
      </c>
      <c r="X7" s="40" t="s">
        <v>24</v>
      </c>
      <c r="Y7" s="724"/>
      <c r="Z7" s="725"/>
    </row>
    <row r="8" spans="1:30" s="5" customFormat="1" ht="12.6" customHeight="1" x14ac:dyDescent="0.25">
      <c r="A8" s="711"/>
      <c r="B8" s="883"/>
      <c r="C8" s="893"/>
      <c r="D8" s="248" t="s">
        <v>247</v>
      </c>
      <c r="E8" s="249"/>
      <c r="F8" s="39"/>
      <c r="G8" s="39"/>
      <c r="H8" s="39"/>
      <c r="I8" s="39"/>
      <c r="J8" s="39"/>
      <c r="K8" s="39"/>
      <c r="L8" s="39"/>
      <c r="M8" s="39"/>
      <c r="N8" s="250" t="s">
        <v>182</v>
      </c>
      <c r="O8" s="250" t="s">
        <v>183</v>
      </c>
      <c r="P8" s="39"/>
      <c r="Q8" s="39"/>
      <c r="R8" s="39"/>
      <c r="S8" s="39"/>
      <c r="T8" s="724" t="s">
        <v>248</v>
      </c>
      <c r="U8" s="250" t="s">
        <v>182</v>
      </c>
      <c r="V8" s="250" t="s">
        <v>183</v>
      </c>
      <c r="W8" s="39"/>
      <c r="X8" s="39"/>
      <c r="Y8" s="42"/>
      <c r="Z8" s="41"/>
    </row>
    <row r="9" spans="1:30" s="5" customFormat="1" ht="24.95" customHeight="1" thickBot="1" x14ac:dyDescent="0.3">
      <c r="A9" s="891"/>
      <c r="B9" s="892"/>
      <c r="C9" s="894"/>
      <c r="D9" s="251" t="s">
        <v>3</v>
      </c>
      <c r="E9" s="252" t="s">
        <v>3</v>
      </c>
      <c r="F9" s="252" t="s">
        <v>19</v>
      </c>
      <c r="G9" s="252" t="s">
        <v>68</v>
      </c>
      <c r="H9" s="252" t="s">
        <v>19</v>
      </c>
      <c r="I9" s="252" t="s">
        <v>68</v>
      </c>
      <c r="J9" s="252" t="s">
        <v>19</v>
      </c>
      <c r="K9" s="252" t="s">
        <v>68</v>
      </c>
      <c r="L9" s="252" t="s">
        <v>19</v>
      </c>
      <c r="M9" s="252" t="s">
        <v>68</v>
      </c>
      <c r="N9" s="253" t="s">
        <v>69</v>
      </c>
      <c r="O9" s="254" t="s">
        <v>68</v>
      </c>
      <c r="P9" s="255" t="s">
        <v>19</v>
      </c>
      <c r="Q9" s="252" t="s">
        <v>68</v>
      </c>
      <c r="R9" s="255" t="s">
        <v>19</v>
      </c>
      <c r="S9" s="252" t="s">
        <v>68</v>
      </c>
      <c r="T9" s="897"/>
      <c r="U9" s="253" t="s">
        <v>69</v>
      </c>
      <c r="V9" s="254" t="s">
        <v>68</v>
      </c>
      <c r="W9" s="255" t="s">
        <v>19</v>
      </c>
      <c r="X9" s="256" t="s">
        <v>68</v>
      </c>
      <c r="Y9" s="252" t="s">
        <v>21</v>
      </c>
      <c r="Z9" s="257" t="s">
        <v>20</v>
      </c>
    </row>
    <row r="10" spans="1:30" s="260" customFormat="1" ht="13.5" customHeight="1" x14ac:dyDescent="0.25">
      <c r="A10" s="900" t="s">
        <v>330</v>
      </c>
      <c r="B10" s="901" t="s">
        <v>249</v>
      </c>
      <c r="C10" s="258" t="s">
        <v>250</v>
      </c>
      <c r="D10" s="259">
        <v>27924</v>
      </c>
      <c r="E10" s="259">
        <v>27911</v>
      </c>
      <c r="F10" s="259">
        <v>11</v>
      </c>
      <c r="G10" s="259">
        <v>22</v>
      </c>
      <c r="H10" s="259">
        <v>231</v>
      </c>
      <c r="I10" s="259">
        <v>218</v>
      </c>
      <c r="J10" s="259">
        <v>2626</v>
      </c>
      <c r="K10" s="259">
        <v>2992</v>
      </c>
      <c r="L10" s="259">
        <v>745</v>
      </c>
      <c r="M10" s="259">
        <v>408</v>
      </c>
      <c r="N10" s="259">
        <v>372</v>
      </c>
      <c r="O10" s="259">
        <v>92</v>
      </c>
      <c r="P10" s="259">
        <v>1911</v>
      </c>
      <c r="Q10" s="259">
        <v>1421</v>
      </c>
      <c r="R10" s="259">
        <v>5635</v>
      </c>
      <c r="S10" s="259">
        <v>3895</v>
      </c>
      <c r="T10" s="259">
        <v>119</v>
      </c>
      <c r="U10" s="259">
        <v>4316</v>
      </c>
      <c r="V10" s="259">
        <v>1116</v>
      </c>
      <c r="W10" s="259">
        <v>1463</v>
      </c>
      <c r="X10" s="259">
        <v>309</v>
      </c>
      <c r="Y10" s="259">
        <v>9</v>
      </c>
      <c r="Z10" s="259">
        <v>13</v>
      </c>
    </row>
    <row r="11" spans="1:30" s="261" customFormat="1" ht="13.5" customHeight="1" x14ac:dyDescent="0.25">
      <c r="A11" s="882"/>
      <c r="B11" s="902"/>
      <c r="C11" s="258" t="s">
        <v>251</v>
      </c>
      <c r="D11" s="259">
        <v>16047</v>
      </c>
      <c r="E11" s="259">
        <v>16037</v>
      </c>
      <c r="F11" s="259">
        <v>4</v>
      </c>
      <c r="G11" s="259">
        <v>8</v>
      </c>
      <c r="H11" s="259">
        <v>117</v>
      </c>
      <c r="I11" s="259">
        <v>104</v>
      </c>
      <c r="J11" s="259">
        <v>1457</v>
      </c>
      <c r="K11" s="259">
        <v>1713</v>
      </c>
      <c r="L11" s="259">
        <v>411</v>
      </c>
      <c r="M11" s="259">
        <v>231</v>
      </c>
      <c r="N11" s="259">
        <v>195</v>
      </c>
      <c r="O11" s="259">
        <v>46</v>
      </c>
      <c r="P11" s="259">
        <v>1050</v>
      </c>
      <c r="Q11" s="259">
        <v>764</v>
      </c>
      <c r="R11" s="259">
        <v>3206</v>
      </c>
      <c r="S11" s="259">
        <v>2242</v>
      </c>
      <c r="T11" s="259">
        <v>48</v>
      </c>
      <c r="U11" s="259">
        <v>2651</v>
      </c>
      <c r="V11" s="259">
        <v>647</v>
      </c>
      <c r="W11" s="259">
        <v>941</v>
      </c>
      <c r="X11" s="259">
        <v>196</v>
      </c>
      <c r="Y11" s="259">
        <v>6</v>
      </c>
      <c r="Z11" s="259">
        <v>10</v>
      </c>
      <c r="AA11" s="260"/>
      <c r="AC11" s="262"/>
      <c r="AD11" s="262"/>
    </row>
    <row r="12" spans="1:30" s="263" customFormat="1" ht="13.5" customHeight="1" x14ac:dyDescent="0.25">
      <c r="A12" s="882"/>
      <c r="B12" s="902"/>
      <c r="C12" s="258" t="s">
        <v>252</v>
      </c>
      <c r="D12" s="259">
        <v>11877</v>
      </c>
      <c r="E12" s="259">
        <v>11874</v>
      </c>
      <c r="F12" s="259">
        <v>7</v>
      </c>
      <c r="G12" s="259">
        <v>14</v>
      </c>
      <c r="H12" s="259">
        <v>114</v>
      </c>
      <c r="I12" s="259">
        <v>114</v>
      </c>
      <c r="J12" s="259">
        <v>1169</v>
      </c>
      <c r="K12" s="259">
        <v>1279</v>
      </c>
      <c r="L12" s="259">
        <v>334</v>
      </c>
      <c r="M12" s="259">
        <v>177</v>
      </c>
      <c r="N12" s="259">
        <v>177</v>
      </c>
      <c r="O12" s="259">
        <v>46</v>
      </c>
      <c r="P12" s="259">
        <v>861</v>
      </c>
      <c r="Q12" s="259">
        <v>657</v>
      </c>
      <c r="R12" s="259">
        <v>2429</v>
      </c>
      <c r="S12" s="259">
        <v>1653</v>
      </c>
      <c r="T12" s="259">
        <v>71</v>
      </c>
      <c r="U12" s="259">
        <v>1665</v>
      </c>
      <c r="V12" s="259">
        <v>469</v>
      </c>
      <c r="W12" s="259">
        <v>522</v>
      </c>
      <c r="X12" s="259">
        <v>113</v>
      </c>
      <c r="Y12" s="259">
        <v>3</v>
      </c>
      <c r="Z12" s="259">
        <v>3</v>
      </c>
      <c r="AA12" s="260"/>
      <c r="AC12" s="262"/>
      <c r="AD12" s="262"/>
    </row>
    <row r="13" spans="1:30" s="264" customFormat="1" ht="13.5" customHeight="1" x14ac:dyDescent="0.25">
      <c r="A13" s="882"/>
      <c r="B13" s="902" t="s">
        <v>253</v>
      </c>
      <c r="C13" s="258" t="s">
        <v>250</v>
      </c>
      <c r="D13" s="259">
        <v>31862</v>
      </c>
      <c r="E13" s="259">
        <v>31784</v>
      </c>
      <c r="F13" s="259">
        <v>4</v>
      </c>
      <c r="G13" s="259">
        <v>6</v>
      </c>
      <c r="H13" s="259">
        <v>221</v>
      </c>
      <c r="I13" s="259">
        <v>245</v>
      </c>
      <c r="J13" s="259">
        <v>3917</v>
      </c>
      <c r="K13" s="259">
        <v>2899</v>
      </c>
      <c r="L13" s="259">
        <v>731</v>
      </c>
      <c r="M13" s="259">
        <v>430</v>
      </c>
      <c r="N13" s="259">
        <v>935</v>
      </c>
      <c r="O13" s="259">
        <v>97</v>
      </c>
      <c r="P13" s="259">
        <v>1843</v>
      </c>
      <c r="Q13" s="259">
        <v>1156</v>
      </c>
      <c r="R13" s="259">
        <v>5615</v>
      </c>
      <c r="S13" s="259">
        <v>3193</v>
      </c>
      <c r="T13" s="259">
        <v>734</v>
      </c>
      <c r="U13" s="259">
        <v>5050</v>
      </c>
      <c r="V13" s="259">
        <v>1017</v>
      </c>
      <c r="W13" s="259">
        <v>3210</v>
      </c>
      <c r="X13" s="259">
        <v>461</v>
      </c>
      <c r="Y13" s="259">
        <v>20</v>
      </c>
      <c r="Z13" s="259">
        <v>78</v>
      </c>
      <c r="AA13" s="260"/>
      <c r="AC13" s="265"/>
    </row>
    <row r="14" spans="1:30" s="266" customFormat="1" ht="13.5" customHeight="1" x14ac:dyDescent="0.25">
      <c r="A14" s="882"/>
      <c r="B14" s="902"/>
      <c r="C14" s="258" t="s">
        <v>251</v>
      </c>
      <c r="D14" s="259">
        <v>17368</v>
      </c>
      <c r="E14" s="259">
        <v>17314</v>
      </c>
      <c r="F14" s="259">
        <v>2</v>
      </c>
      <c r="G14" s="259">
        <v>2</v>
      </c>
      <c r="H14" s="259">
        <v>112</v>
      </c>
      <c r="I14" s="259">
        <v>109</v>
      </c>
      <c r="J14" s="259">
        <v>2086</v>
      </c>
      <c r="K14" s="259">
        <v>1666</v>
      </c>
      <c r="L14" s="259">
        <v>416</v>
      </c>
      <c r="M14" s="259">
        <v>249</v>
      </c>
      <c r="N14" s="259">
        <v>441</v>
      </c>
      <c r="O14" s="259">
        <v>49</v>
      </c>
      <c r="P14" s="259">
        <v>1088</v>
      </c>
      <c r="Q14" s="259">
        <v>604</v>
      </c>
      <c r="R14" s="259">
        <v>3178</v>
      </c>
      <c r="S14" s="259">
        <v>1779</v>
      </c>
      <c r="T14" s="259">
        <v>315</v>
      </c>
      <c r="U14" s="259">
        <v>2760</v>
      </c>
      <c r="V14" s="259">
        <v>526</v>
      </c>
      <c r="W14" s="259">
        <v>1637</v>
      </c>
      <c r="X14" s="259">
        <v>281</v>
      </c>
      <c r="Y14" s="259">
        <v>14</v>
      </c>
      <c r="Z14" s="259">
        <v>54</v>
      </c>
      <c r="AA14" s="260"/>
      <c r="AC14" s="265"/>
    </row>
    <row r="15" spans="1:30" s="267" customFormat="1" ht="13.5" customHeight="1" x14ac:dyDescent="0.25">
      <c r="A15" s="882"/>
      <c r="B15" s="902"/>
      <c r="C15" s="258" t="s">
        <v>252</v>
      </c>
      <c r="D15" s="259">
        <v>14494</v>
      </c>
      <c r="E15" s="259">
        <v>14470</v>
      </c>
      <c r="F15" s="259">
        <v>2</v>
      </c>
      <c r="G15" s="259">
        <v>4</v>
      </c>
      <c r="H15" s="259">
        <v>109</v>
      </c>
      <c r="I15" s="259">
        <v>136</v>
      </c>
      <c r="J15" s="259">
        <v>1831</v>
      </c>
      <c r="K15" s="259">
        <v>1233</v>
      </c>
      <c r="L15" s="259">
        <v>315</v>
      </c>
      <c r="M15" s="259">
        <v>181</v>
      </c>
      <c r="N15" s="259">
        <v>494</v>
      </c>
      <c r="O15" s="259">
        <v>48</v>
      </c>
      <c r="P15" s="259">
        <v>755</v>
      </c>
      <c r="Q15" s="259">
        <v>552</v>
      </c>
      <c r="R15" s="259">
        <v>2437</v>
      </c>
      <c r="S15" s="259">
        <v>1414</v>
      </c>
      <c r="T15" s="259">
        <v>419</v>
      </c>
      <c r="U15" s="259">
        <v>2290</v>
      </c>
      <c r="V15" s="259">
        <v>491</v>
      </c>
      <c r="W15" s="259">
        <v>1573</v>
      </c>
      <c r="X15" s="259">
        <v>180</v>
      </c>
      <c r="Y15" s="259">
        <v>6</v>
      </c>
      <c r="Z15" s="259">
        <v>24</v>
      </c>
      <c r="AA15" s="260"/>
      <c r="AC15" s="265"/>
    </row>
    <row r="16" spans="1:30" s="264" customFormat="1" ht="13.5" customHeight="1" x14ac:dyDescent="0.25">
      <c r="A16" s="744" t="s">
        <v>77</v>
      </c>
      <c r="B16" s="902" t="s">
        <v>249</v>
      </c>
      <c r="C16" s="258" t="s">
        <v>250</v>
      </c>
      <c r="D16" s="259">
        <v>2780</v>
      </c>
      <c r="E16" s="268">
        <v>2780</v>
      </c>
      <c r="F16" s="268">
        <v>4</v>
      </c>
      <c r="G16" s="268">
        <v>3</v>
      </c>
      <c r="H16" s="268">
        <v>38</v>
      </c>
      <c r="I16" s="268">
        <v>25</v>
      </c>
      <c r="J16" s="268">
        <v>359</v>
      </c>
      <c r="K16" s="268">
        <v>379</v>
      </c>
      <c r="L16" s="268">
        <v>115</v>
      </c>
      <c r="M16" s="268">
        <v>40</v>
      </c>
      <c r="N16" s="268">
        <v>47</v>
      </c>
      <c r="O16" s="268">
        <v>10</v>
      </c>
      <c r="P16" s="268">
        <v>169</v>
      </c>
      <c r="Q16" s="268">
        <v>136</v>
      </c>
      <c r="R16" s="268">
        <v>574</v>
      </c>
      <c r="S16" s="268">
        <v>388</v>
      </c>
      <c r="T16" s="268">
        <v>10</v>
      </c>
      <c r="U16" s="268">
        <v>287</v>
      </c>
      <c r="V16" s="268">
        <v>86</v>
      </c>
      <c r="W16" s="268">
        <v>90</v>
      </c>
      <c r="X16" s="268">
        <v>18</v>
      </c>
      <c r="Y16" s="268">
        <v>2</v>
      </c>
      <c r="Z16" s="268">
        <v>0</v>
      </c>
      <c r="AA16" s="260"/>
      <c r="AC16" s="265"/>
    </row>
    <row r="17" spans="1:29" s="266" customFormat="1" ht="13.5" customHeight="1" x14ac:dyDescent="0.25">
      <c r="A17" s="744"/>
      <c r="B17" s="902"/>
      <c r="C17" s="258" t="s">
        <v>251</v>
      </c>
      <c r="D17" s="259">
        <v>1925</v>
      </c>
      <c r="E17" s="268">
        <v>1925</v>
      </c>
      <c r="F17" s="268">
        <v>2</v>
      </c>
      <c r="G17" s="259">
        <v>0</v>
      </c>
      <c r="H17" s="259">
        <v>26</v>
      </c>
      <c r="I17" s="259">
        <v>19</v>
      </c>
      <c r="J17" s="259">
        <v>229</v>
      </c>
      <c r="K17" s="259">
        <v>270</v>
      </c>
      <c r="L17" s="259">
        <v>80</v>
      </c>
      <c r="M17" s="259">
        <v>30</v>
      </c>
      <c r="N17" s="259">
        <v>36</v>
      </c>
      <c r="O17" s="259">
        <v>8</v>
      </c>
      <c r="P17" s="259">
        <v>110</v>
      </c>
      <c r="Q17" s="259">
        <v>94</v>
      </c>
      <c r="R17" s="259">
        <v>402</v>
      </c>
      <c r="S17" s="259">
        <v>260</v>
      </c>
      <c r="T17" s="259">
        <v>6</v>
      </c>
      <c r="U17" s="259">
        <v>221</v>
      </c>
      <c r="V17" s="259">
        <v>53</v>
      </c>
      <c r="W17" s="259">
        <v>69</v>
      </c>
      <c r="X17" s="259">
        <v>9</v>
      </c>
      <c r="Y17" s="259">
        <v>1</v>
      </c>
      <c r="Z17" s="259">
        <v>0</v>
      </c>
      <c r="AA17" s="260"/>
      <c r="AC17" s="265"/>
    </row>
    <row r="18" spans="1:29" s="267" customFormat="1" ht="13.5" customHeight="1" x14ac:dyDescent="0.25">
      <c r="A18" s="744"/>
      <c r="B18" s="902"/>
      <c r="C18" s="258" t="s">
        <v>252</v>
      </c>
      <c r="D18" s="259">
        <v>855</v>
      </c>
      <c r="E18" s="268">
        <v>855</v>
      </c>
      <c r="F18" s="268">
        <v>2</v>
      </c>
      <c r="G18" s="259">
        <v>3</v>
      </c>
      <c r="H18" s="259">
        <v>12</v>
      </c>
      <c r="I18" s="259">
        <v>6</v>
      </c>
      <c r="J18" s="259">
        <v>130</v>
      </c>
      <c r="K18" s="259">
        <v>109</v>
      </c>
      <c r="L18" s="259">
        <v>35</v>
      </c>
      <c r="M18" s="259">
        <v>10</v>
      </c>
      <c r="N18" s="259">
        <v>11</v>
      </c>
      <c r="O18" s="259">
        <v>2</v>
      </c>
      <c r="P18" s="259">
        <v>59</v>
      </c>
      <c r="Q18" s="259">
        <v>42</v>
      </c>
      <c r="R18" s="259">
        <v>172</v>
      </c>
      <c r="S18" s="259">
        <v>128</v>
      </c>
      <c r="T18" s="259">
        <v>4</v>
      </c>
      <c r="U18" s="259">
        <v>66</v>
      </c>
      <c r="V18" s="259">
        <v>33</v>
      </c>
      <c r="W18" s="259">
        <v>21</v>
      </c>
      <c r="X18" s="259">
        <v>9</v>
      </c>
      <c r="Y18" s="259">
        <v>1</v>
      </c>
      <c r="Z18" s="259">
        <v>0</v>
      </c>
      <c r="AA18" s="260"/>
      <c r="AC18" s="265"/>
    </row>
    <row r="19" spans="1:29" s="264" customFormat="1" ht="13.5" customHeight="1" x14ac:dyDescent="0.25">
      <c r="A19" s="744"/>
      <c r="B19" s="902" t="s">
        <v>253</v>
      </c>
      <c r="C19" s="258" t="s">
        <v>250</v>
      </c>
      <c r="D19" s="259">
        <v>3599</v>
      </c>
      <c r="E19" s="268">
        <v>3588</v>
      </c>
      <c r="F19" s="268">
        <v>1</v>
      </c>
      <c r="G19" s="268">
        <v>1</v>
      </c>
      <c r="H19" s="268">
        <v>34</v>
      </c>
      <c r="I19" s="268">
        <v>41</v>
      </c>
      <c r="J19" s="268">
        <v>521</v>
      </c>
      <c r="K19" s="268">
        <v>378</v>
      </c>
      <c r="L19" s="268">
        <v>105</v>
      </c>
      <c r="M19" s="268">
        <v>62</v>
      </c>
      <c r="N19" s="268">
        <v>129</v>
      </c>
      <c r="O19" s="268">
        <v>16</v>
      </c>
      <c r="P19" s="268">
        <v>240</v>
      </c>
      <c r="Q19" s="268">
        <v>138</v>
      </c>
      <c r="R19" s="268">
        <v>714</v>
      </c>
      <c r="S19" s="268">
        <v>344</v>
      </c>
      <c r="T19" s="268">
        <v>67</v>
      </c>
      <c r="U19" s="268">
        <v>455</v>
      </c>
      <c r="V19" s="268">
        <v>90</v>
      </c>
      <c r="W19" s="268">
        <v>224</v>
      </c>
      <c r="X19" s="268">
        <v>27</v>
      </c>
      <c r="Y19" s="268">
        <v>1</v>
      </c>
      <c r="Z19" s="268">
        <v>11</v>
      </c>
      <c r="AA19" s="260"/>
      <c r="AC19" s="265"/>
    </row>
    <row r="20" spans="1:29" s="266" customFormat="1" ht="13.5" customHeight="1" x14ac:dyDescent="0.25">
      <c r="A20" s="744"/>
      <c r="B20" s="902"/>
      <c r="C20" s="258" t="s">
        <v>251</v>
      </c>
      <c r="D20" s="259">
        <v>2341</v>
      </c>
      <c r="E20" s="268">
        <v>2332</v>
      </c>
      <c r="F20" s="268">
        <v>0</v>
      </c>
      <c r="G20" s="259">
        <v>1</v>
      </c>
      <c r="H20" s="259">
        <v>21</v>
      </c>
      <c r="I20" s="259">
        <v>24</v>
      </c>
      <c r="J20" s="259">
        <v>323</v>
      </c>
      <c r="K20" s="259">
        <v>260</v>
      </c>
      <c r="L20" s="259">
        <v>71</v>
      </c>
      <c r="M20" s="259">
        <v>43</v>
      </c>
      <c r="N20" s="259">
        <v>73</v>
      </c>
      <c r="O20" s="259">
        <v>10</v>
      </c>
      <c r="P20" s="259">
        <v>156</v>
      </c>
      <c r="Q20" s="259">
        <v>87</v>
      </c>
      <c r="R20" s="259">
        <v>467</v>
      </c>
      <c r="S20" s="259">
        <v>215</v>
      </c>
      <c r="T20" s="259">
        <v>39</v>
      </c>
      <c r="U20" s="259">
        <v>309</v>
      </c>
      <c r="V20" s="259">
        <v>61</v>
      </c>
      <c r="W20" s="259">
        <v>151</v>
      </c>
      <c r="X20" s="259">
        <v>20</v>
      </c>
      <c r="Y20" s="259">
        <v>1</v>
      </c>
      <c r="Z20" s="259">
        <v>9</v>
      </c>
      <c r="AA20" s="260"/>
      <c r="AC20" s="265"/>
    </row>
    <row r="21" spans="1:29" s="267" customFormat="1" ht="13.5" customHeight="1" x14ac:dyDescent="0.25">
      <c r="A21" s="744"/>
      <c r="B21" s="902"/>
      <c r="C21" s="258" t="s">
        <v>252</v>
      </c>
      <c r="D21" s="259">
        <v>1258</v>
      </c>
      <c r="E21" s="268">
        <v>1256</v>
      </c>
      <c r="F21" s="268">
        <v>1</v>
      </c>
      <c r="G21" s="259">
        <v>0</v>
      </c>
      <c r="H21" s="259">
        <v>13</v>
      </c>
      <c r="I21" s="259">
        <v>17</v>
      </c>
      <c r="J21" s="259">
        <v>198</v>
      </c>
      <c r="K21" s="259">
        <v>118</v>
      </c>
      <c r="L21" s="259">
        <v>34</v>
      </c>
      <c r="M21" s="259">
        <v>19</v>
      </c>
      <c r="N21" s="259">
        <v>56</v>
      </c>
      <c r="O21" s="259">
        <v>6</v>
      </c>
      <c r="P21" s="259">
        <v>84</v>
      </c>
      <c r="Q21" s="259">
        <v>51</v>
      </c>
      <c r="R21" s="259">
        <v>247</v>
      </c>
      <c r="S21" s="259">
        <v>129</v>
      </c>
      <c r="T21" s="259">
        <v>28</v>
      </c>
      <c r="U21" s="259">
        <v>146</v>
      </c>
      <c r="V21" s="259">
        <v>29</v>
      </c>
      <c r="W21" s="259">
        <v>73</v>
      </c>
      <c r="X21" s="259">
        <v>7</v>
      </c>
      <c r="Y21" s="259">
        <v>0</v>
      </c>
      <c r="Z21" s="259">
        <v>2</v>
      </c>
      <c r="AA21" s="260"/>
      <c r="AC21" s="265"/>
    </row>
    <row r="22" spans="1:29" s="260" customFormat="1" ht="13.5" customHeight="1" x14ac:dyDescent="0.25">
      <c r="A22" s="882" t="s">
        <v>78</v>
      </c>
      <c r="B22" s="902" t="s">
        <v>249</v>
      </c>
      <c r="C22" s="258" t="s">
        <v>250</v>
      </c>
      <c r="D22" s="259">
        <v>3215</v>
      </c>
      <c r="E22" s="268">
        <v>3214</v>
      </c>
      <c r="F22" s="268">
        <v>1</v>
      </c>
      <c r="G22" s="268">
        <v>3</v>
      </c>
      <c r="H22" s="268">
        <v>31</v>
      </c>
      <c r="I22" s="268">
        <v>29</v>
      </c>
      <c r="J22" s="268">
        <v>384</v>
      </c>
      <c r="K22" s="268">
        <v>447</v>
      </c>
      <c r="L22" s="268">
        <v>102</v>
      </c>
      <c r="M22" s="268">
        <v>60</v>
      </c>
      <c r="N22" s="268">
        <v>60</v>
      </c>
      <c r="O22" s="268">
        <v>11</v>
      </c>
      <c r="P22" s="268">
        <v>213</v>
      </c>
      <c r="Q22" s="268">
        <v>178</v>
      </c>
      <c r="R22" s="268">
        <v>674</v>
      </c>
      <c r="S22" s="268">
        <v>390</v>
      </c>
      <c r="T22" s="268">
        <v>11</v>
      </c>
      <c r="U22" s="268">
        <v>378</v>
      </c>
      <c r="V22" s="268">
        <v>104</v>
      </c>
      <c r="W22" s="268">
        <v>112</v>
      </c>
      <c r="X22" s="268">
        <v>26</v>
      </c>
      <c r="Y22" s="268">
        <v>0</v>
      </c>
      <c r="Z22" s="268">
        <v>1</v>
      </c>
      <c r="AC22" s="265"/>
    </row>
    <row r="23" spans="1:29" s="261" customFormat="1" ht="13.5" customHeight="1" x14ac:dyDescent="0.25">
      <c r="A23" s="882"/>
      <c r="B23" s="902"/>
      <c r="C23" s="258" t="s">
        <v>251</v>
      </c>
      <c r="D23" s="259">
        <v>1990</v>
      </c>
      <c r="E23" s="268">
        <v>1990</v>
      </c>
      <c r="F23" s="268">
        <v>0</v>
      </c>
      <c r="G23" s="259">
        <v>2</v>
      </c>
      <c r="H23" s="259">
        <v>15</v>
      </c>
      <c r="I23" s="259">
        <v>15</v>
      </c>
      <c r="J23" s="259">
        <v>221</v>
      </c>
      <c r="K23" s="259">
        <v>263</v>
      </c>
      <c r="L23" s="259">
        <v>61</v>
      </c>
      <c r="M23" s="259">
        <v>38</v>
      </c>
      <c r="N23" s="259">
        <v>32</v>
      </c>
      <c r="O23" s="259">
        <v>8</v>
      </c>
      <c r="P23" s="259">
        <v>130</v>
      </c>
      <c r="Q23" s="259">
        <v>98</v>
      </c>
      <c r="R23" s="259">
        <v>394</v>
      </c>
      <c r="S23" s="259">
        <v>248</v>
      </c>
      <c r="T23" s="259">
        <v>4</v>
      </c>
      <c r="U23" s="259">
        <v>275</v>
      </c>
      <c r="V23" s="259">
        <v>77</v>
      </c>
      <c r="W23" s="259">
        <v>92</v>
      </c>
      <c r="X23" s="259">
        <v>17</v>
      </c>
      <c r="Y23" s="259">
        <v>0</v>
      </c>
      <c r="Z23" s="259">
        <v>0</v>
      </c>
      <c r="AA23" s="260"/>
      <c r="AC23" s="265"/>
    </row>
    <row r="24" spans="1:29" s="263" customFormat="1" ht="13.5" customHeight="1" x14ac:dyDescent="0.25">
      <c r="A24" s="882"/>
      <c r="B24" s="902"/>
      <c r="C24" s="258" t="s">
        <v>252</v>
      </c>
      <c r="D24" s="259">
        <v>1225</v>
      </c>
      <c r="E24" s="268">
        <v>1224</v>
      </c>
      <c r="F24" s="268">
        <v>1</v>
      </c>
      <c r="G24" s="259">
        <v>1</v>
      </c>
      <c r="H24" s="259">
        <v>16</v>
      </c>
      <c r="I24" s="259">
        <v>14</v>
      </c>
      <c r="J24" s="259">
        <v>163</v>
      </c>
      <c r="K24" s="259">
        <v>184</v>
      </c>
      <c r="L24" s="259">
        <v>41</v>
      </c>
      <c r="M24" s="259">
        <v>22</v>
      </c>
      <c r="N24" s="259">
        <v>28</v>
      </c>
      <c r="O24" s="259">
        <v>3</v>
      </c>
      <c r="P24" s="259">
        <v>83</v>
      </c>
      <c r="Q24" s="259">
        <v>80</v>
      </c>
      <c r="R24" s="259">
        <v>280</v>
      </c>
      <c r="S24" s="259">
        <v>142</v>
      </c>
      <c r="T24" s="259">
        <v>7</v>
      </c>
      <c r="U24" s="259">
        <v>103</v>
      </c>
      <c r="V24" s="259">
        <v>27</v>
      </c>
      <c r="W24" s="259">
        <v>20</v>
      </c>
      <c r="X24" s="259">
        <v>9</v>
      </c>
      <c r="Y24" s="259">
        <v>0</v>
      </c>
      <c r="Z24" s="259">
        <v>1</v>
      </c>
      <c r="AA24" s="260"/>
      <c r="AC24" s="265"/>
    </row>
    <row r="25" spans="1:29" s="264" customFormat="1" ht="13.5" customHeight="1" x14ac:dyDescent="0.25">
      <c r="A25" s="882"/>
      <c r="B25" s="902" t="s">
        <v>253</v>
      </c>
      <c r="C25" s="258" t="s">
        <v>250</v>
      </c>
      <c r="D25" s="259">
        <v>4223</v>
      </c>
      <c r="E25" s="268">
        <v>4217</v>
      </c>
      <c r="F25" s="268">
        <v>0</v>
      </c>
      <c r="G25" s="268">
        <v>1</v>
      </c>
      <c r="H25" s="268">
        <v>37</v>
      </c>
      <c r="I25" s="268">
        <v>29</v>
      </c>
      <c r="J25" s="268">
        <v>608</v>
      </c>
      <c r="K25" s="268">
        <v>426</v>
      </c>
      <c r="L25" s="268">
        <v>113</v>
      </c>
      <c r="M25" s="268">
        <v>51</v>
      </c>
      <c r="N25" s="268">
        <v>108</v>
      </c>
      <c r="O25" s="268">
        <v>9</v>
      </c>
      <c r="P25" s="268">
        <v>284</v>
      </c>
      <c r="Q25" s="268">
        <v>158</v>
      </c>
      <c r="R25" s="268">
        <v>810</v>
      </c>
      <c r="S25" s="268">
        <v>354</v>
      </c>
      <c r="T25" s="268">
        <v>86</v>
      </c>
      <c r="U25" s="268">
        <v>574</v>
      </c>
      <c r="V25" s="268">
        <v>113</v>
      </c>
      <c r="W25" s="268">
        <v>402</v>
      </c>
      <c r="X25" s="268">
        <v>52</v>
      </c>
      <c r="Y25" s="268">
        <v>2</v>
      </c>
      <c r="Z25" s="268">
        <v>6</v>
      </c>
      <c r="AA25" s="260"/>
      <c r="AC25" s="265"/>
    </row>
    <row r="26" spans="1:29" s="266" customFormat="1" ht="13.5" customHeight="1" x14ac:dyDescent="0.25">
      <c r="A26" s="882"/>
      <c r="B26" s="902"/>
      <c r="C26" s="258" t="s">
        <v>251</v>
      </c>
      <c r="D26" s="259">
        <v>2404</v>
      </c>
      <c r="E26" s="268">
        <v>2398</v>
      </c>
      <c r="F26" s="268">
        <v>0</v>
      </c>
      <c r="G26" s="268">
        <v>1</v>
      </c>
      <c r="H26" s="259">
        <v>17</v>
      </c>
      <c r="I26" s="259">
        <v>12</v>
      </c>
      <c r="J26" s="259">
        <v>338</v>
      </c>
      <c r="K26" s="259">
        <v>250</v>
      </c>
      <c r="L26" s="259">
        <v>64</v>
      </c>
      <c r="M26" s="259">
        <v>31</v>
      </c>
      <c r="N26" s="259">
        <v>45</v>
      </c>
      <c r="O26" s="259">
        <v>5</v>
      </c>
      <c r="P26" s="259">
        <v>182</v>
      </c>
      <c r="Q26" s="259">
        <v>88</v>
      </c>
      <c r="R26" s="259">
        <v>477</v>
      </c>
      <c r="S26" s="259">
        <v>217</v>
      </c>
      <c r="T26" s="259">
        <v>38</v>
      </c>
      <c r="U26" s="259">
        <v>328</v>
      </c>
      <c r="V26" s="259">
        <v>67</v>
      </c>
      <c r="W26" s="259">
        <v>207</v>
      </c>
      <c r="X26" s="259">
        <v>31</v>
      </c>
      <c r="Y26" s="259">
        <v>0</v>
      </c>
      <c r="Z26" s="259">
        <v>6</v>
      </c>
      <c r="AA26" s="260"/>
      <c r="AC26" s="265"/>
    </row>
    <row r="27" spans="1:29" s="267" customFormat="1" ht="13.5" customHeight="1" x14ac:dyDescent="0.25">
      <c r="A27" s="882"/>
      <c r="B27" s="902"/>
      <c r="C27" s="258" t="s">
        <v>252</v>
      </c>
      <c r="D27" s="259">
        <v>1819</v>
      </c>
      <c r="E27" s="268">
        <v>1819</v>
      </c>
      <c r="F27" s="268">
        <v>0</v>
      </c>
      <c r="G27" s="268">
        <v>0</v>
      </c>
      <c r="H27" s="259">
        <v>20</v>
      </c>
      <c r="I27" s="259">
        <v>17</v>
      </c>
      <c r="J27" s="259">
        <v>270</v>
      </c>
      <c r="K27" s="259">
        <v>176</v>
      </c>
      <c r="L27" s="259">
        <v>49</v>
      </c>
      <c r="M27" s="259">
        <v>20</v>
      </c>
      <c r="N27" s="259">
        <v>63</v>
      </c>
      <c r="O27" s="259">
        <v>4</v>
      </c>
      <c r="P27" s="259">
        <v>102</v>
      </c>
      <c r="Q27" s="259">
        <v>70</v>
      </c>
      <c r="R27" s="259">
        <v>333</v>
      </c>
      <c r="S27" s="259">
        <v>137</v>
      </c>
      <c r="T27" s="259">
        <v>48</v>
      </c>
      <c r="U27" s="259">
        <v>246</v>
      </c>
      <c r="V27" s="259">
        <v>46</v>
      </c>
      <c r="W27" s="259">
        <v>195</v>
      </c>
      <c r="X27" s="259">
        <v>21</v>
      </c>
      <c r="Y27" s="259">
        <v>2</v>
      </c>
      <c r="Z27" s="259">
        <v>0</v>
      </c>
      <c r="AA27" s="260"/>
      <c r="AC27" s="265"/>
    </row>
    <row r="28" spans="1:29" s="264" customFormat="1" ht="13.5" customHeight="1" x14ac:dyDescent="0.25">
      <c r="A28" s="882" t="s">
        <v>79</v>
      </c>
      <c r="B28" s="902" t="s">
        <v>249</v>
      </c>
      <c r="C28" s="258" t="s">
        <v>250</v>
      </c>
      <c r="D28" s="259">
        <v>2583</v>
      </c>
      <c r="E28" s="268">
        <v>2581</v>
      </c>
      <c r="F28" s="268">
        <v>1</v>
      </c>
      <c r="G28" s="268">
        <v>2</v>
      </c>
      <c r="H28" s="268">
        <v>22</v>
      </c>
      <c r="I28" s="268">
        <v>18</v>
      </c>
      <c r="J28" s="268">
        <v>191</v>
      </c>
      <c r="K28" s="268">
        <v>244</v>
      </c>
      <c r="L28" s="268">
        <v>61</v>
      </c>
      <c r="M28" s="268">
        <v>37</v>
      </c>
      <c r="N28" s="268">
        <v>21</v>
      </c>
      <c r="O28" s="268">
        <v>8</v>
      </c>
      <c r="P28" s="268">
        <v>150</v>
      </c>
      <c r="Q28" s="268">
        <v>111</v>
      </c>
      <c r="R28" s="268">
        <v>566</v>
      </c>
      <c r="S28" s="268">
        <v>446</v>
      </c>
      <c r="T28" s="268">
        <v>10</v>
      </c>
      <c r="U28" s="268">
        <v>380</v>
      </c>
      <c r="V28" s="268">
        <v>116</v>
      </c>
      <c r="W28" s="268">
        <v>162</v>
      </c>
      <c r="X28" s="268">
        <v>32</v>
      </c>
      <c r="Y28" s="268">
        <v>3</v>
      </c>
      <c r="Z28" s="268">
        <v>2</v>
      </c>
      <c r="AA28" s="260"/>
      <c r="AC28" s="265"/>
    </row>
    <row r="29" spans="1:29" s="266" customFormat="1" ht="13.5" customHeight="1" x14ac:dyDescent="0.25">
      <c r="A29" s="882"/>
      <c r="B29" s="902"/>
      <c r="C29" s="258" t="s">
        <v>251</v>
      </c>
      <c r="D29" s="259">
        <v>1525</v>
      </c>
      <c r="E29" s="268">
        <v>1523</v>
      </c>
      <c r="F29" s="268">
        <v>0</v>
      </c>
      <c r="G29" s="259">
        <v>2</v>
      </c>
      <c r="H29" s="259">
        <v>12</v>
      </c>
      <c r="I29" s="259">
        <v>7</v>
      </c>
      <c r="J29" s="259">
        <v>93</v>
      </c>
      <c r="K29" s="259">
        <v>126</v>
      </c>
      <c r="L29" s="259">
        <v>20</v>
      </c>
      <c r="M29" s="259">
        <v>21</v>
      </c>
      <c r="N29" s="259">
        <v>14</v>
      </c>
      <c r="O29" s="259">
        <v>3</v>
      </c>
      <c r="P29" s="259">
        <v>94</v>
      </c>
      <c r="Q29" s="259">
        <v>51</v>
      </c>
      <c r="R29" s="259">
        <v>335</v>
      </c>
      <c r="S29" s="259">
        <v>233</v>
      </c>
      <c r="T29" s="259">
        <v>5</v>
      </c>
      <c r="U29" s="259">
        <v>262</v>
      </c>
      <c r="V29" s="259">
        <v>88</v>
      </c>
      <c r="W29" s="259">
        <v>130</v>
      </c>
      <c r="X29" s="259">
        <v>24</v>
      </c>
      <c r="Y29" s="259">
        <v>3</v>
      </c>
      <c r="Z29" s="259">
        <v>2</v>
      </c>
      <c r="AA29" s="260"/>
      <c r="AC29" s="265"/>
    </row>
    <row r="30" spans="1:29" s="267" customFormat="1" ht="13.5" customHeight="1" x14ac:dyDescent="0.25">
      <c r="A30" s="882"/>
      <c r="B30" s="902"/>
      <c r="C30" s="258" t="s">
        <v>252</v>
      </c>
      <c r="D30" s="259">
        <v>1058</v>
      </c>
      <c r="E30" s="268">
        <v>1058</v>
      </c>
      <c r="F30" s="268">
        <v>1</v>
      </c>
      <c r="G30" s="259">
        <v>0</v>
      </c>
      <c r="H30" s="259">
        <v>10</v>
      </c>
      <c r="I30" s="259">
        <v>11</v>
      </c>
      <c r="J30" s="259">
        <v>98</v>
      </c>
      <c r="K30" s="259">
        <v>118</v>
      </c>
      <c r="L30" s="259">
        <v>41</v>
      </c>
      <c r="M30" s="259">
        <v>16</v>
      </c>
      <c r="N30" s="259">
        <v>7</v>
      </c>
      <c r="O30" s="259">
        <v>5</v>
      </c>
      <c r="P30" s="259">
        <v>56</v>
      </c>
      <c r="Q30" s="259">
        <v>60</v>
      </c>
      <c r="R30" s="259">
        <v>231</v>
      </c>
      <c r="S30" s="259">
        <v>213</v>
      </c>
      <c r="T30" s="259">
        <v>5</v>
      </c>
      <c r="U30" s="259">
        <v>118</v>
      </c>
      <c r="V30" s="259">
        <v>28</v>
      </c>
      <c r="W30" s="259">
        <v>32</v>
      </c>
      <c r="X30" s="259">
        <v>8</v>
      </c>
      <c r="Y30" s="259">
        <v>0</v>
      </c>
      <c r="Z30" s="259">
        <v>0</v>
      </c>
      <c r="AA30" s="260"/>
      <c r="AC30" s="265"/>
    </row>
    <row r="31" spans="1:29" s="264" customFormat="1" ht="13.5" customHeight="1" x14ac:dyDescent="0.25">
      <c r="A31" s="882" t="s">
        <v>254</v>
      </c>
      <c r="B31" s="902" t="s">
        <v>253</v>
      </c>
      <c r="C31" s="258" t="s">
        <v>250</v>
      </c>
      <c r="D31" s="259">
        <v>2966</v>
      </c>
      <c r="E31" s="268">
        <v>2954</v>
      </c>
      <c r="F31" s="268">
        <v>1</v>
      </c>
      <c r="G31" s="268">
        <v>1</v>
      </c>
      <c r="H31" s="268">
        <v>18</v>
      </c>
      <c r="I31" s="268">
        <v>26</v>
      </c>
      <c r="J31" s="268">
        <v>296</v>
      </c>
      <c r="K31" s="268">
        <v>250</v>
      </c>
      <c r="L31" s="268">
        <v>69</v>
      </c>
      <c r="M31" s="268">
        <v>26</v>
      </c>
      <c r="N31" s="268">
        <v>91</v>
      </c>
      <c r="O31" s="268">
        <v>15</v>
      </c>
      <c r="P31" s="268">
        <v>130</v>
      </c>
      <c r="Q31" s="268">
        <v>107</v>
      </c>
      <c r="R31" s="268">
        <v>511</v>
      </c>
      <c r="S31" s="268">
        <v>362</v>
      </c>
      <c r="T31" s="268">
        <v>71</v>
      </c>
      <c r="U31" s="268">
        <v>478</v>
      </c>
      <c r="V31" s="268">
        <v>111</v>
      </c>
      <c r="W31" s="268">
        <v>338</v>
      </c>
      <c r="X31" s="268">
        <v>51</v>
      </c>
      <c r="Y31" s="268">
        <v>2</v>
      </c>
      <c r="Z31" s="268">
        <v>12</v>
      </c>
      <c r="AA31" s="260"/>
      <c r="AC31" s="265"/>
    </row>
    <row r="32" spans="1:29" s="266" customFormat="1" ht="13.5" customHeight="1" x14ac:dyDescent="0.25">
      <c r="A32" s="882"/>
      <c r="B32" s="902"/>
      <c r="C32" s="258" t="s">
        <v>251</v>
      </c>
      <c r="D32" s="259">
        <v>1528</v>
      </c>
      <c r="E32" s="268">
        <v>1518</v>
      </c>
      <c r="F32" s="268">
        <v>0</v>
      </c>
      <c r="G32" s="259">
        <v>0</v>
      </c>
      <c r="H32" s="259">
        <v>9</v>
      </c>
      <c r="I32" s="259">
        <v>10</v>
      </c>
      <c r="J32" s="259">
        <v>158</v>
      </c>
      <c r="K32" s="259">
        <v>126</v>
      </c>
      <c r="L32" s="259">
        <v>33</v>
      </c>
      <c r="M32" s="259">
        <v>13</v>
      </c>
      <c r="N32" s="259">
        <v>39</v>
      </c>
      <c r="O32" s="259">
        <v>6</v>
      </c>
      <c r="P32" s="259">
        <v>64</v>
      </c>
      <c r="Q32" s="259">
        <v>54</v>
      </c>
      <c r="R32" s="259">
        <v>256</v>
      </c>
      <c r="S32" s="259">
        <v>163</v>
      </c>
      <c r="T32" s="259">
        <v>32</v>
      </c>
      <c r="U32" s="259">
        <v>257</v>
      </c>
      <c r="V32" s="259">
        <v>48</v>
      </c>
      <c r="W32" s="259">
        <v>220</v>
      </c>
      <c r="X32" s="259">
        <v>29</v>
      </c>
      <c r="Y32" s="259">
        <v>1</v>
      </c>
      <c r="Z32" s="259">
        <v>10</v>
      </c>
      <c r="AA32" s="260"/>
      <c r="AC32" s="265"/>
    </row>
    <row r="33" spans="1:29" s="267" customFormat="1" ht="13.5" customHeight="1" x14ac:dyDescent="0.25">
      <c r="A33" s="882"/>
      <c r="B33" s="902"/>
      <c r="C33" s="258" t="s">
        <v>252</v>
      </c>
      <c r="D33" s="259">
        <v>1438</v>
      </c>
      <c r="E33" s="268">
        <v>1436</v>
      </c>
      <c r="F33" s="268">
        <v>1</v>
      </c>
      <c r="G33" s="259">
        <v>1</v>
      </c>
      <c r="H33" s="259">
        <v>9</v>
      </c>
      <c r="I33" s="259">
        <v>16</v>
      </c>
      <c r="J33" s="259">
        <v>138</v>
      </c>
      <c r="K33" s="259">
        <v>124</v>
      </c>
      <c r="L33" s="259">
        <v>36</v>
      </c>
      <c r="M33" s="259">
        <v>13</v>
      </c>
      <c r="N33" s="259">
        <v>52</v>
      </c>
      <c r="O33" s="259">
        <v>9</v>
      </c>
      <c r="P33" s="259">
        <v>66</v>
      </c>
      <c r="Q33" s="259">
        <v>53</v>
      </c>
      <c r="R33" s="259">
        <v>255</v>
      </c>
      <c r="S33" s="259">
        <v>199</v>
      </c>
      <c r="T33" s="259">
        <v>39</v>
      </c>
      <c r="U33" s="259">
        <v>221</v>
      </c>
      <c r="V33" s="259">
        <v>63</v>
      </c>
      <c r="W33" s="259">
        <v>118</v>
      </c>
      <c r="X33" s="259">
        <v>22</v>
      </c>
      <c r="Y33" s="259">
        <v>1</v>
      </c>
      <c r="Z33" s="259">
        <v>2</v>
      </c>
      <c r="AA33" s="260"/>
      <c r="AC33" s="265"/>
    </row>
    <row r="34" spans="1:29" s="264" customFormat="1" ht="13.5" customHeight="1" x14ac:dyDescent="0.25">
      <c r="A34" s="882" t="s">
        <v>80</v>
      </c>
      <c r="B34" s="902" t="s">
        <v>249</v>
      </c>
      <c r="C34" s="258" t="s">
        <v>250</v>
      </c>
      <c r="D34" s="259">
        <v>1605</v>
      </c>
      <c r="E34" s="268">
        <v>1605</v>
      </c>
      <c r="F34" s="268">
        <v>1</v>
      </c>
      <c r="G34" s="268">
        <v>0</v>
      </c>
      <c r="H34" s="268">
        <v>12</v>
      </c>
      <c r="I34" s="268">
        <v>15</v>
      </c>
      <c r="J34" s="268">
        <v>153</v>
      </c>
      <c r="K34" s="268">
        <v>207</v>
      </c>
      <c r="L34" s="268">
        <v>56</v>
      </c>
      <c r="M34" s="268">
        <v>27</v>
      </c>
      <c r="N34" s="268">
        <v>25</v>
      </c>
      <c r="O34" s="268">
        <v>6</v>
      </c>
      <c r="P34" s="268">
        <v>123</v>
      </c>
      <c r="Q34" s="268">
        <v>73</v>
      </c>
      <c r="R34" s="268">
        <v>323</v>
      </c>
      <c r="S34" s="268">
        <v>230</v>
      </c>
      <c r="T34" s="268">
        <v>5</v>
      </c>
      <c r="U34" s="268">
        <v>225</v>
      </c>
      <c r="V34" s="268">
        <v>47</v>
      </c>
      <c r="W34" s="268">
        <v>63</v>
      </c>
      <c r="X34" s="268">
        <v>13</v>
      </c>
      <c r="Y34" s="268">
        <v>1</v>
      </c>
      <c r="Z34" s="268">
        <v>0</v>
      </c>
      <c r="AA34" s="260"/>
      <c r="AC34" s="265"/>
    </row>
    <row r="35" spans="1:29" s="266" customFormat="1" ht="13.5" customHeight="1" x14ac:dyDescent="0.25">
      <c r="A35" s="882"/>
      <c r="B35" s="902"/>
      <c r="C35" s="258" t="s">
        <v>251</v>
      </c>
      <c r="D35" s="259">
        <v>993</v>
      </c>
      <c r="E35" s="268">
        <v>993</v>
      </c>
      <c r="F35" s="268">
        <v>0</v>
      </c>
      <c r="G35" s="259">
        <v>0</v>
      </c>
      <c r="H35" s="259">
        <v>6</v>
      </c>
      <c r="I35" s="259">
        <v>7</v>
      </c>
      <c r="J35" s="259">
        <v>92</v>
      </c>
      <c r="K35" s="259">
        <v>124</v>
      </c>
      <c r="L35" s="259">
        <v>34</v>
      </c>
      <c r="M35" s="259">
        <v>15</v>
      </c>
      <c r="N35" s="259">
        <v>14</v>
      </c>
      <c r="O35" s="259">
        <v>3</v>
      </c>
      <c r="P35" s="259">
        <v>78</v>
      </c>
      <c r="Q35" s="259">
        <v>40</v>
      </c>
      <c r="R35" s="259">
        <v>183</v>
      </c>
      <c r="S35" s="259">
        <v>154</v>
      </c>
      <c r="T35" s="259">
        <v>1</v>
      </c>
      <c r="U35" s="259">
        <v>151</v>
      </c>
      <c r="V35" s="259">
        <v>36</v>
      </c>
      <c r="W35" s="259">
        <v>44</v>
      </c>
      <c r="X35" s="259">
        <v>10</v>
      </c>
      <c r="Y35" s="268">
        <v>1</v>
      </c>
      <c r="Z35" s="259">
        <v>0</v>
      </c>
      <c r="AA35" s="260"/>
      <c r="AC35" s="265"/>
    </row>
    <row r="36" spans="1:29" s="267" customFormat="1" ht="13.5" customHeight="1" x14ac:dyDescent="0.25">
      <c r="A36" s="882"/>
      <c r="B36" s="902"/>
      <c r="C36" s="258" t="s">
        <v>252</v>
      </c>
      <c r="D36" s="259">
        <v>612</v>
      </c>
      <c r="E36" s="268">
        <v>612</v>
      </c>
      <c r="F36" s="268">
        <v>1</v>
      </c>
      <c r="G36" s="259">
        <v>0</v>
      </c>
      <c r="H36" s="259">
        <v>6</v>
      </c>
      <c r="I36" s="259">
        <v>8</v>
      </c>
      <c r="J36" s="259">
        <v>61</v>
      </c>
      <c r="K36" s="259">
        <v>83</v>
      </c>
      <c r="L36" s="259">
        <v>22</v>
      </c>
      <c r="M36" s="259">
        <v>12</v>
      </c>
      <c r="N36" s="259">
        <v>11</v>
      </c>
      <c r="O36" s="259">
        <v>3</v>
      </c>
      <c r="P36" s="259">
        <v>45</v>
      </c>
      <c r="Q36" s="259">
        <v>33</v>
      </c>
      <c r="R36" s="259">
        <v>140</v>
      </c>
      <c r="S36" s="259">
        <v>76</v>
      </c>
      <c r="T36" s="259">
        <v>4</v>
      </c>
      <c r="U36" s="259">
        <v>74</v>
      </c>
      <c r="V36" s="259">
        <v>11</v>
      </c>
      <c r="W36" s="259">
        <v>19</v>
      </c>
      <c r="X36" s="259">
        <v>3</v>
      </c>
      <c r="Y36" s="268">
        <v>0</v>
      </c>
      <c r="Z36" s="259">
        <v>0</v>
      </c>
      <c r="AA36" s="260"/>
      <c r="AC36" s="265"/>
    </row>
    <row r="37" spans="1:29" s="264" customFormat="1" ht="13.5" customHeight="1" x14ac:dyDescent="0.25">
      <c r="A37" s="882"/>
      <c r="B37" s="902" t="s">
        <v>253</v>
      </c>
      <c r="C37" s="258" t="s">
        <v>250</v>
      </c>
      <c r="D37" s="259">
        <v>1946</v>
      </c>
      <c r="E37" s="268">
        <v>1944</v>
      </c>
      <c r="F37" s="268">
        <v>0</v>
      </c>
      <c r="G37" s="268">
        <v>0</v>
      </c>
      <c r="H37" s="268">
        <v>19</v>
      </c>
      <c r="I37" s="268">
        <v>15</v>
      </c>
      <c r="J37" s="268">
        <v>240</v>
      </c>
      <c r="K37" s="268">
        <v>183</v>
      </c>
      <c r="L37" s="268">
        <v>38</v>
      </c>
      <c r="M37" s="268">
        <v>31</v>
      </c>
      <c r="N37" s="268">
        <v>61</v>
      </c>
      <c r="O37" s="268">
        <v>6</v>
      </c>
      <c r="P37" s="268">
        <v>124</v>
      </c>
      <c r="Q37" s="268">
        <v>65</v>
      </c>
      <c r="R37" s="268">
        <v>402</v>
      </c>
      <c r="S37" s="268">
        <v>194</v>
      </c>
      <c r="T37" s="268">
        <v>43</v>
      </c>
      <c r="U37" s="268">
        <v>301</v>
      </c>
      <c r="V37" s="268">
        <v>53</v>
      </c>
      <c r="W37" s="268">
        <v>140</v>
      </c>
      <c r="X37" s="268">
        <v>29</v>
      </c>
      <c r="Y37" s="268">
        <v>0</v>
      </c>
      <c r="Z37" s="268">
        <v>2</v>
      </c>
      <c r="AA37" s="260"/>
      <c r="AC37" s="265"/>
    </row>
    <row r="38" spans="1:29" s="266" customFormat="1" ht="13.5" customHeight="1" x14ac:dyDescent="0.25">
      <c r="A38" s="882"/>
      <c r="B38" s="902"/>
      <c r="C38" s="258" t="s">
        <v>251</v>
      </c>
      <c r="D38" s="269">
        <v>1122</v>
      </c>
      <c r="E38" s="268">
        <v>1120</v>
      </c>
      <c r="F38" s="268">
        <v>0</v>
      </c>
      <c r="G38" s="259">
        <v>0</v>
      </c>
      <c r="H38" s="259">
        <v>8</v>
      </c>
      <c r="I38" s="259">
        <v>8</v>
      </c>
      <c r="J38" s="259">
        <v>128</v>
      </c>
      <c r="K38" s="259">
        <v>115</v>
      </c>
      <c r="L38" s="259">
        <v>25</v>
      </c>
      <c r="M38" s="259">
        <v>14</v>
      </c>
      <c r="N38" s="259">
        <v>31</v>
      </c>
      <c r="O38" s="259">
        <v>2</v>
      </c>
      <c r="P38" s="259">
        <v>65</v>
      </c>
      <c r="Q38" s="259">
        <v>31</v>
      </c>
      <c r="R38" s="259">
        <v>244</v>
      </c>
      <c r="S38" s="259">
        <v>101</v>
      </c>
      <c r="T38" s="259">
        <v>18</v>
      </c>
      <c r="U38" s="259">
        <v>190</v>
      </c>
      <c r="V38" s="259">
        <v>33</v>
      </c>
      <c r="W38" s="259">
        <v>86</v>
      </c>
      <c r="X38" s="259">
        <v>21</v>
      </c>
      <c r="Y38" s="259">
        <v>0</v>
      </c>
      <c r="Z38" s="259">
        <v>2</v>
      </c>
      <c r="AA38" s="260"/>
      <c r="AC38" s="265"/>
    </row>
    <row r="39" spans="1:29" s="267" customFormat="1" ht="13.5" customHeight="1" x14ac:dyDescent="0.25">
      <c r="A39" s="882"/>
      <c r="B39" s="902"/>
      <c r="C39" s="258" t="s">
        <v>252</v>
      </c>
      <c r="D39" s="259">
        <v>824</v>
      </c>
      <c r="E39" s="268">
        <v>824</v>
      </c>
      <c r="F39" s="268">
        <v>0</v>
      </c>
      <c r="G39" s="259">
        <v>0</v>
      </c>
      <c r="H39" s="259">
        <v>11</v>
      </c>
      <c r="I39" s="259">
        <v>7</v>
      </c>
      <c r="J39" s="259">
        <v>112</v>
      </c>
      <c r="K39" s="259">
        <v>68</v>
      </c>
      <c r="L39" s="259">
        <v>13</v>
      </c>
      <c r="M39" s="259">
        <v>17</v>
      </c>
      <c r="N39" s="259">
        <v>30</v>
      </c>
      <c r="O39" s="259">
        <v>4</v>
      </c>
      <c r="P39" s="259">
        <v>59</v>
      </c>
      <c r="Q39" s="259">
        <v>34</v>
      </c>
      <c r="R39" s="259">
        <v>158</v>
      </c>
      <c r="S39" s="259">
        <v>93</v>
      </c>
      <c r="T39" s="259">
        <v>25</v>
      </c>
      <c r="U39" s="259">
        <v>111</v>
      </c>
      <c r="V39" s="259">
        <v>20</v>
      </c>
      <c r="W39" s="259">
        <v>54</v>
      </c>
      <c r="X39" s="259">
        <v>8</v>
      </c>
      <c r="Y39" s="259">
        <v>0</v>
      </c>
      <c r="Z39" s="259">
        <v>0</v>
      </c>
      <c r="AA39" s="260"/>
      <c r="AC39" s="265"/>
    </row>
    <row r="40" spans="1:29" s="264" customFormat="1" ht="13.5" customHeight="1" x14ac:dyDescent="0.25">
      <c r="A40" s="882" t="s">
        <v>81</v>
      </c>
      <c r="B40" s="902" t="s">
        <v>249</v>
      </c>
      <c r="C40" s="258" t="s">
        <v>250</v>
      </c>
      <c r="D40" s="259">
        <v>1793</v>
      </c>
      <c r="E40" s="268">
        <v>1792</v>
      </c>
      <c r="F40" s="268">
        <v>1</v>
      </c>
      <c r="G40" s="268">
        <v>1</v>
      </c>
      <c r="H40" s="268">
        <v>17</v>
      </c>
      <c r="I40" s="268">
        <v>9</v>
      </c>
      <c r="J40" s="268">
        <v>164</v>
      </c>
      <c r="K40" s="268">
        <v>215</v>
      </c>
      <c r="L40" s="268">
        <v>50</v>
      </c>
      <c r="M40" s="268">
        <v>27</v>
      </c>
      <c r="N40" s="268">
        <v>28</v>
      </c>
      <c r="O40" s="268">
        <v>7</v>
      </c>
      <c r="P40" s="268">
        <v>131</v>
      </c>
      <c r="Q40" s="268">
        <v>110</v>
      </c>
      <c r="R40" s="268">
        <v>366</v>
      </c>
      <c r="S40" s="268">
        <v>244</v>
      </c>
      <c r="T40" s="268">
        <v>7</v>
      </c>
      <c r="U40" s="268">
        <v>248</v>
      </c>
      <c r="V40" s="268">
        <v>63</v>
      </c>
      <c r="W40" s="268">
        <v>82</v>
      </c>
      <c r="X40" s="268">
        <v>22</v>
      </c>
      <c r="Y40" s="268">
        <v>0</v>
      </c>
      <c r="Z40" s="268">
        <v>1</v>
      </c>
      <c r="AA40" s="260"/>
      <c r="AC40" s="265"/>
    </row>
    <row r="41" spans="1:29" s="266" customFormat="1" ht="13.5" customHeight="1" x14ac:dyDescent="0.25">
      <c r="A41" s="882"/>
      <c r="B41" s="902"/>
      <c r="C41" s="258" t="s">
        <v>251</v>
      </c>
      <c r="D41" s="259">
        <v>1322</v>
      </c>
      <c r="E41" s="268">
        <v>1321</v>
      </c>
      <c r="F41" s="268">
        <v>1</v>
      </c>
      <c r="G41" s="268">
        <v>0</v>
      </c>
      <c r="H41" s="259">
        <v>13</v>
      </c>
      <c r="I41" s="259">
        <v>5</v>
      </c>
      <c r="J41" s="259">
        <v>115</v>
      </c>
      <c r="K41" s="259">
        <v>146</v>
      </c>
      <c r="L41" s="259">
        <v>40</v>
      </c>
      <c r="M41" s="259">
        <v>22</v>
      </c>
      <c r="N41" s="259">
        <v>22</v>
      </c>
      <c r="O41" s="259">
        <v>5</v>
      </c>
      <c r="P41" s="259">
        <v>101</v>
      </c>
      <c r="Q41" s="259">
        <v>80</v>
      </c>
      <c r="R41" s="259">
        <v>247</v>
      </c>
      <c r="S41" s="259">
        <v>183</v>
      </c>
      <c r="T41" s="259">
        <v>3</v>
      </c>
      <c r="U41" s="259">
        <v>199</v>
      </c>
      <c r="V41" s="259">
        <v>51</v>
      </c>
      <c r="W41" s="259">
        <v>72</v>
      </c>
      <c r="X41" s="259">
        <v>16</v>
      </c>
      <c r="Y41" s="259">
        <v>0</v>
      </c>
      <c r="Z41" s="259">
        <v>1</v>
      </c>
      <c r="AA41" s="260"/>
      <c r="AC41" s="265"/>
    </row>
    <row r="42" spans="1:29" s="267" customFormat="1" ht="13.5" customHeight="1" x14ac:dyDescent="0.25">
      <c r="A42" s="882"/>
      <c r="B42" s="902"/>
      <c r="C42" s="258" t="s">
        <v>252</v>
      </c>
      <c r="D42" s="259">
        <v>471</v>
      </c>
      <c r="E42" s="268">
        <v>471</v>
      </c>
      <c r="F42" s="268">
        <v>0</v>
      </c>
      <c r="G42" s="268">
        <v>1</v>
      </c>
      <c r="H42" s="259">
        <v>4</v>
      </c>
      <c r="I42" s="259">
        <v>4</v>
      </c>
      <c r="J42" s="259">
        <v>49</v>
      </c>
      <c r="K42" s="259">
        <v>69</v>
      </c>
      <c r="L42" s="259">
        <v>10</v>
      </c>
      <c r="M42" s="259">
        <v>5</v>
      </c>
      <c r="N42" s="259">
        <v>6</v>
      </c>
      <c r="O42" s="259">
        <v>2</v>
      </c>
      <c r="P42" s="259">
        <v>30</v>
      </c>
      <c r="Q42" s="259">
        <v>30</v>
      </c>
      <c r="R42" s="259">
        <v>119</v>
      </c>
      <c r="S42" s="259">
        <v>61</v>
      </c>
      <c r="T42" s="259">
        <v>4</v>
      </c>
      <c r="U42" s="259">
        <v>49</v>
      </c>
      <c r="V42" s="259">
        <v>12</v>
      </c>
      <c r="W42" s="259">
        <v>10</v>
      </c>
      <c r="X42" s="259">
        <v>6</v>
      </c>
      <c r="Y42" s="259">
        <v>0</v>
      </c>
      <c r="Z42" s="259">
        <v>0</v>
      </c>
      <c r="AA42" s="260"/>
      <c r="AC42" s="265"/>
    </row>
    <row r="43" spans="1:29" s="264" customFormat="1" ht="13.5" customHeight="1" x14ac:dyDescent="0.25">
      <c r="A43" s="882" t="s">
        <v>255</v>
      </c>
      <c r="B43" s="902" t="s">
        <v>253</v>
      </c>
      <c r="C43" s="258" t="s">
        <v>250</v>
      </c>
      <c r="D43" s="259">
        <v>1980</v>
      </c>
      <c r="E43" s="268">
        <v>1977</v>
      </c>
      <c r="F43" s="268">
        <v>1</v>
      </c>
      <c r="G43" s="268">
        <v>0</v>
      </c>
      <c r="H43" s="268">
        <v>8</v>
      </c>
      <c r="I43" s="268">
        <v>13</v>
      </c>
      <c r="J43" s="268">
        <v>247</v>
      </c>
      <c r="K43" s="268">
        <v>176</v>
      </c>
      <c r="L43" s="268">
        <v>49</v>
      </c>
      <c r="M43" s="268">
        <v>31</v>
      </c>
      <c r="N43" s="268">
        <v>63</v>
      </c>
      <c r="O43" s="268">
        <v>5</v>
      </c>
      <c r="P43" s="268">
        <v>143</v>
      </c>
      <c r="Q43" s="268">
        <v>75</v>
      </c>
      <c r="R43" s="268">
        <v>386</v>
      </c>
      <c r="S43" s="268">
        <v>194</v>
      </c>
      <c r="T43" s="268">
        <v>50</v>
      </c>
      <c r="U43" s="268">
        <v>313</v>
      </c>
      <c r="V43" s="268">
        <v>70</v>
      </c>
      <c r="W43" s="268">
        <v>126</v>
      </c>
      <c r="X43" s="268">
        <v>25</v>
      </c>
      <c r="Y43" s="268">
        <v>2</v>
      </c>
      <c r="Z43" s="268">
        <v>3</v>
      </c>
      <c r="AA43" s="260"/>
      <c r="AC43" s="265"/>
    </row>
    <row r="44" spans="1:29" s="266" customFormat="1" ht="13.5" customHeight="1" x14ac:dyDescent="0.25">
      <c r="A44" s="882"/>
      <c r="B44" s="902"/>
      <c r="C44" s="258" t="s">
        <v>251</v>
      </c>
      <c r="D44" s="259">
        <v>1402</v>
      </c>
      <c r="E44" s="268">
        <v>1400</v>
      </c>
      <c r="F44" s="268">
        <v>1</v>
      </c>
      <c r="G44" s="268">
        <v>0</v>
      </c>
      <c r="H44" s="259">
        <v>5</v>
      </c>
      <c r="I44" s="259">
        <v>10</v>
      </c>
      <c r="J44" s="259">
        <v>172</v>
      </c>
      <c r="K44" s="259">
        <v>123</v>
      </c>
      <c r="L44" s="259">
        <v>41</v>
      </c>
      <c r="M44" s="259">
        <v>24</v>
      </c>
      <c r="N44" s="259">
        <v>40</v>
      </c>
      <c r="O44" s="259">
        <v>4</v>
      </c>
      <c r="P44" s="259">
        <v>105</v>
      </c>
      <c r="Q44" s="259">
        <v>48</v>
      </c>
      <c r="R44" s="259">
        <v>271</v>
      </c>
      <c r="S44" s="259">
        <v>135</v>
      </c>
      <c r="T44" s="259">
        <v>31</v>
      </c>
      <c r="U44" s="259">
        <v>228</v>
      </c>
      <c r="V44" s="259">
        <v>48</v>
      </c>
      <c r="W44" s="259">
        <v>94</v>
      </c>
      <c r="X44" s="259">
        <v>18</v>
      </c>
      <c r="Y44" s="259">
        <v>2</v>
      </c>
      <c r="Z44" s="259">
        <v>2</v>
      </c>
      <c r="AA44" s="260"/>
      <c r="AC44" s="265"/>
    </row>
    <row r="45" spans="1:29" s="267" customFormat="1" ht="13.5" customHeight="1" x14ac:dyDescent="0.25">
      <c r="A45" s="882"/>
      <c r="B45" s="902"/>
      <c r="C45" s="258" t="s">
        <v>252</v>
      </c>
      <c r="D45" s="259">
        <v>578</v>
      </c>
      <c r="E45" s="268">
        <v>577</v>
      </c>
      <c r="F45" s="268">
        <v>0</v>
      </c>
      <c r="G45" s="268">
        <v>0</v>
      </c>
      <c r="H45" s="259">
        <v>3</v>
      </c>
      <c r="I45" s="259">
        <v>3</v>
      </c>
      <c r="J45" s="259">
        <v>75</v>
      </c>
      <c r="K45" s="259">
        <v>53</v>
      </c>
      <c r="L45" s="259">
        <v>8</v>
      </c>
      <c r="M45" s="259">
        <v>7</v>
      </c>
      <c r="N45" s="259">
        <v>23</v>
      </c>
      <c r="O45" s="259">
        <v>1</v>
      </c>
      <c r="P45" s="259">
        <v>38</v>
      </c>
      <c r="Q45" s="259">
        <v>27</v>
      </c>
      <c r="R45" s="259">
        <v>115</v>
      </c>
      <c r="S45" s="259">
        <v>59</v>
      </c>
      <c r="T45" s="259">
        <v>19</v>
      </c>
      <c r="U45" s="259">
        <v>85</v>
      </c>
      <c r="V45" s="259">
        <v>22</v>
      </c>
      <c r="W45" s="259">
        <v>32</v>
      </c>
      <c r="X45" s="259">
        <v>7</v>
      </c>
      <c r="Y45" s="259">
        <v>0</v>
      </c>
      <c r="Z45" s="259">
        <v>1</v>
      </c>
      <c r="AA45" s="260"/>
      <c r="AC45" s="265"/>
    </row>
    <row r="46" spans="1:29" s="264" customFormat="1" ht="13.5" customHeight="1" x14ac:dyDescent="0.25">
      <c r="A46" s="882" t="s">
        <v>82</v>
      </c>
      <c r="B46" s="902" t="s">
        <v>249</v>
      </c>
      <c r="C46" s="258" t="s">
        <v>250</v>
      </c>
      <c r="D46" s="259">
        <v>1454</v>
      </c>
      <c r="E46" s="268">
        <v>1454</v>
      </c>
      <c r="F46" s="268">
        <v>0</v>
      </c>
      <c r="G46" s="268">
        <v>1</v>
      </c>
      <c r="H46" s="268">
        <v>7</v>
      </c>
      <c r="I46" s="268">
        <v>4</v>
      </c>
      <c r="J46" s="268">
        <v>117</v>
      </c>
      <c r="K46" s="268">
        <v>113</v>
      </c>
      <c r="L46" s="268">
        <v>27</v>
      </c>
      <c r="M46" s="268">
        <v>16</v>
      </c>
      <c r="N46" s="268">
        <v>9</v>
      </c>
      <c r="O46" s="268">
        <v>1</v>
      </c>
      <c r="P46" s="268">
        <v>105</v>
      </c>
      <c r="Q46" s="268">
        <v>64</v>
      </c>
      <c r="R46" s="268">
        <v>284</v>
      </c>
      <c r="S46" s="268">
        <v>226</v>
      </c>
      <c r="T46" s="268">
        <v>3</v>
      </c>
      <c r="U46" s="268">
        <v>300</v>
      </c>
      <c r="V46" s="268">
        <v>64</v>
      </c>
      <c r="W46" s="268">
        <v>97</v>
      </c>
      <c r="X46" s="268">
        <v>16</v>
      </c>
      <c r="Y46" s="268">
        <v>0</v>
      </c>
      <c r="Z46" s="268">
        <v>0</v>
      </c>
      <c r="AA46" s="260"/>
      <c r="AC46" s="265"/>
    </row>
    <row r="47" spans="1:29" s="266" customFormat="1" ht="13.5" customHeight="1" x14ac:dyDescent="0.25">
      <c r="A47" s="882"/>
      <c r="B47" s="902"/>
      <c r="C47" s="258" t="s">
        <v>251</v>
      </c>
      <c r="D47" s="259">
        <v>1135</v>
      </c>
      <c r="E47" s="268">
        <v>1135</v>
      </c>
      <c r="F47" s="268">
        <v>0</v>
      </c>
      <c r="G47" s="270">
        <v>0</v>
      </c>
      <c r="H47" s="270">
        <v>5</v>
      </c>
      <c r="I47" s="270">
        <v>4</v>
      </c>
      <c r="J47" s="270">
        <v>92</v>
      </c>
      <c r="K47" s="270">
        <v>85</v>
      </c>
      <c r="L47" s="270">
        <v>19</v>
      </c>
      <c r="M47" s="270">
        <v>14</v>
      </c>
      <c r="N47" s="270">
        <v>8</v>
      </c>
      <c r="O47" s="270">
        <v>1</v>
      </c>
      <c r="P47" s="270">
        <v>80</v>
      </c>
      <c r="Q47" s="270">
        <v>52</v>
      </c>
      <c r="R47" s="270">
        <v>202</v>
      </c>
      <c r="S47" s="270">
        <v>171</v>
      </c>
      <c r="T47" s="270">
        <v>2</v>
      </c>
      <c r="U47" s="270">
        <v>249</v>
      </c>
      <c r="V47" s="270">
        <v>47</v>
      </c>
      <c r="W47" s="270">
        <v>89</v>
      </c>
      <c r="X47" s="270">
        <v>15</v>
      </c>
      <c r="Y47" s="270">
        <v>0</v>
      </c>
      <c r="Z47" s="270">
        <v>0</v>
      </c>
      <c r="AA47" s="260"/>
      <c r="AC47" s="265"/>
    </row>
    <row r="48" spans="1:29" s="267" customFormat="1" ht="13.5" customHeight="1" x14ac:dyDescent="0.25">
      <c r="A48" s="882"/>
      <c r="B48" s="902"/>
      <c r="C48" s="258" t="s">
        <v>252</v>
      </c>
      <c r="D48" s="259">
        <v>319</v>
      </c>
      <c r="E48" s="268">
        <v>319</v>
      </c>
      <c r="F48" s="268">
        <v>0</v>
      </c>
      <c r="G48" s="270">
        <v>1</v>
      </c>
      <c r="H48" s="270">
        <v>2</v>
      </c>
      <c r="I48" s="270">
        <v>0</v>
      </c>
      <c r="J48" s="270">
        <v>25</v>
      </c>
      <c r="K48" s="270">
        <v>28</v>
      </c>
      <c r="L48" s="270">
        <v>8</v>
      </c>
      <c r="M48" s="270">
        <v>2</v>
      </c>
      <c r="N48" s="270">
        <v>1</v>
      </c>
      <c r="O48" s="270">
        <v>0</v>
      </c>
      <c r="P48" s="270">
        <v>25</v>
      </c>
      <c r="Q48" s="270">
        <v>12</v>
      </c>
      <c r="R48" s="270">
        <v>82</v>
      </c>
      <c r="S48" s="270">
        <v>55</v>
      </c>
      <c r="T48" s="270">
        <v>1</v>
      </c>
      <c r="U48" s="270">
        <v>51</v>
      </c>
      <c r="V48" s="270">
        <v>17</v>
      </c>
      <c r="W48" s="270">
        <v>8</v>
      </c>
      <c r="X48" s="270">
        <v>1</v>
      </c>
      <c r="Y48" s="270">
        <v>0</v>
      </c>
      <c r="Z48" s="270">
        <v>0</v>
      </c>
      <c r="AA48" s="260"/>
      <c r="AC48" s="265"/>
    </row>
    <row r="49" spans="1:29" s="264" customFormat="1" ht="13.5" customHeight="1" x14ac:dyDescent="0.25">
      <c r="A49" s="882"/>
      <c r="B49" s="902" t="s">
        <v>253</v>
      </c>
      <c r="C49" s="258" t="s">
        <v>250</v>
      </c>
      <c r="D49" s="259">
        <v>1488</v>
      </c>
      <c r="E49" s="268">
        <v>1485</v>
      </c>
      <c r="F49" s="268">
        <v>0</v>
      </c>
      <c r="G49" s="268">
        <v>0</v>
      </c>
      <c r="H49" s="268">
        <v>7</v>
      </c>
      <c r="I49" s="268">
        <v>7</v>
      </c>
      <c r="J49" s="268">
        <v>134</v>
      </c>
      <c r="K49" s="268">
        <v>128</v>
      </c>
      <c r="L49" s="268">
        <v>33</v>
      </c>
      <c r="M49" s="268">
        <v>14</v>
      </c>
      <c r="N49" s="268">
        <v>39</v>
      </c>
      <c r="O49" s="268">
        <v>5</v>
      </c>
      <c r="P49" s="268">
        <v>91</v>
      </c>
      <c r="Q49" s="268">
        <v>53</v>
      </c>
      <c r="R49" s="268">
        <v>266</v>
      </c>
      <c r="S49" s="268">
        <v>186</v>
      </c>
      <c r="T49" s="268">
        <v>19</v>
      </c>
      <c r="U49" s="268">
        <v>263</v>
      </c>
      <c r="V49" s="268">
        <v>54</v>
      </c>
      <c r="W49" s="268">
        <v>163</v>
      </c>
      <c r="X49" s="268">
        <v>21</v>
      </c>
      <c r="Y49" s="268">
        <v>2</v>
      </c>
      <c r="Z49" s="268">
        <v>3</v>
      </c>
      <c r="AA49" s="260"/>
      <c r="AC49" s="265"/>
    </row>
    <row r="50" spans="1:29" s="266" customFormat="1" ht="13.5" customHeight="1" x14ac:dyDescent="0.25">
      <c r="A50" s="882"/>
      <c r="B50" s="902"/>
      <c r="C50" s="258" t="s">
        <v>251</v>
      </c>
      <c r="D50" s="259">
        <v>1105</v>
      </c>
      <c r="E50" s="268">
        <v>1102</v>
      </c>
      <c r="F50" s="268">
        <v>0</v>
      </c>
      <c r="G50" s="270">
        <v>0</v>
      </c>
      <c r="H50" s="270">
        <v>6</v>
      </c>
      <c r="I50" s="270">
        <v>6</v>
      </c>
      <c r="J50" s="270">
        <v>99</v>
      </c>
      <c r="K50" s="270">
        <v>100</v>
      </c>
      <c r="L50" s="270">
        <v>23</v>
      </c>
      <c r="M50" s="270">
        <v>10</v>
      </c>
      <c r="N50" s="270">
        <v>23</v>
      </c>
      <c r="O50" s="270">
        <v>4</v>
      </c>
      <c r="P50" s="270">
        <v>72</v>
      </c>
      <c r="Q50" s="270">
        <v>38</v>
      </c>
      <c r="R50" s="270">
        <v>199</v>
      </c>
      <c r="S50" s="270">
        <v>137</v>
      </c>
      <c r="T50" s="270">
        <v>11</v>
      </c>
      <c r="U50" s="270">
        <v>192</v>
      </c>
      <c r="V50" s="270">
        <v>43</v>
      </c>
      <c r="W50" s="270">
        <v>122</v>
      </c>
      <c r="X50" s="270">
        <v>15</v>
      </c>
      <c r="Y50" s="270">
        <v>2</v>
      </c>
      <c r="Z50" s="270">
        <v>3</v>
      </c>
      <c r="AA50" s="260"/>
      <c r="AC50" s="265"/>
    </row>
    <row r="51" spans="1:29" s="276" customFormat="1" ht="13.5" customHeight="1" thickBot="1" x14ac:dyDescent="0.3">
      <c r="A51" s="903"/>
      <c r="B51" s="904"/>
      <c r="C51" s="271" t="s">
        <v>252</v>
      </c>
      <c r="D51" s="272">
        <v>383</v>
      </c>
      <c r="E51" s="273">
        <v>383</v>
      </c>
      <c r="F51" s="274">
        <v>0</v>
      </c>
      <c r="G51" s="275">
        <v>0</v>
      </c>
      <c r="H51" s="275">
        <v>1</v>
      </c>
      <c r="I51" s="275">
        <v>1</v>
      </c>
      <c r="J51" s="275">
        <v>35</v>
      </c>
      <c r="K51" s="275">
        <v>28</v>
      </c>
      <c r="L51" s="275">
        <v>10</v>
      </c>
      <c r="M51" s="275">
        <v>4</v>
      </c>
      <c r="N51" s="275">
        <v>16</v>
      </c>
      <c r="O51" s="275">
        <v>1</v>
      </c>
      <c r="P51" s="275">
        <v>19</v>
      </c>
      <c r="Q51" s="275">
        <v>15</v>
      </c>
      <c r="R51" s="275">
        <v>67</v>
      </c>
      <c r="S51" s="275">
        <v>49</v>
      </c>
      <c r="T51" s="275">
        <v>8</v>
      </c>
      <c r="U51" s="275">
        <v>71</v>
      </c>
      <c r="V51" s="275">
        <v>11</v>
      </c>
      <c r="W51" s="275">
        <v>41</v>
      </c>
      <c r="X51" s="275">
        <v>6</v>
      </c>
      <c r="Y51" s="275">
        <v>0</v>
      </c>
      <c r="Z51" s="275">
        <v>0</v>
      </c>
      <c r="AA51" s="260"/>
      <c r="AC51" s="265"/>
    </row>
    <row r="52" spans="1:29" s="5" customFormat="1" ht="13.5" x14ac:dyDescent="0.25">
      <c r="A52" s="745"/>
      <c r="B52" s="745"/>
      <c r="C52" s="745"/>
      <c r="D52" s="745"/>
      <c r="E52" s="745"/>
      <c r="F52" s="745"/>
      <c r="G52" s="745"/>
      <c r="H52" s="745"/>
      <c r="I52" s="745"/>
      <c r="J52" s="745"/>
      <c r="K52" s="745"/>
      <c r="L52" s="745"/>
      <c r="M52" s="745"/>
      <c r="N52" s="45"/>
      <c r="O52" s="37"/>
      <c r="P52" s="37"/>
      <c r="Q52" s="6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9" s="5" customFormat="1" ht="13.5" x14ac:dyDescent="0.25">
      <c r="A53" s="745"/>
      <c r="B53" s="745"/>
      <c r="C53" s="745"/>
      <c r="D53" s="745"/>
      <c r="E53" s="745"/>
      <c r="F53" s="745"/>
      <c r="G53" s="745"/>
      <c r="H53" s="745"/>
      <c r="I53" s="745"/>
      <c r="J53" s="745"/>
      <c r="K53" s="745"/>
      <c r="L53" s="745"/>
      <c r="M53" s="745"/>
      <c r="N53" s="44"/>
      <c r="O53" s="37"/>
      <c r="P53" s="37"/>
      <c r="Q53" s="6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9" x14ac:dyDescent="0.2">
      <c r="AC54" s="279"/>
    </row>
    <row r="55" spans="1:29" x14ac:dyDescent="0.2">
      <c r="AC55" s="279"/>
    </row>
    <row r="56" spans="1:29" x14ac:dyDescent="0.2">
      <c r="AC56" s="279"/>
    </row>
    <row r="57" spans="1:29" x14ac:dyDescent="0.2">
      <c r="AC57" s="279"/>
    </row>
    <row r="58" spans="1:29" x14ac:dyDescent="0.2">
      <c r="AC58" s="279"/>
    </row>
    <row r="59" spans="1:29" x14ac:dyDescent="0.2">
      <c r="AC59" s="279"/>
    </row>
    <row r="60" spans="1:29" x14ac:dyDescent="0.2">
      <c r="AC60" s="279"/>
    </row>
    <row r="61" spans="1:29" x14ac:dyDescent="0.2">
      <c r="AC61" s="279"/>
    </row>
    <row r="62" spans="1:29" x14ac:dyDescent="0.2">
      <c r="AC62" s="279"/>
    </row>
  </sheetData>
  <sheetProtection selectLockedCells="1" selectUnlockedCells="1"/>
  <mergeCells count="53">
    <mergeCell ref="A46:A51"/>
    <mergeCell ref="B46:B48"/>
    <mergeCell ref="B49:B51"/>
    <mergeCell ref="A52:M52"/>
    <mergeCell ref="A53:M53"/>
    <mergeCell ref="A34:A39"/>
    <mergeCell ref="B34:B36"/>
    <mergeCell ref="B37:B39"/>
    <mergeCell ref="A40:A45"/>
    <mergeCell ref="B40:B42"/>
    <mergeCell ref="B43:B45"/>
    <mergeCell ref="A22:A27"/>
    <mergeCell ref="B22:B24"/>
    <mergeCell ref="B25:B27"/>
    <mergeCell ref="A28:A33"/>
    <mergeCell ref="B28:B30"/>
    <mergeCell ref="B31:B33"/>
    <mergeCell ref="A10:A15"/>
    <mergeCell ref="B10:B12"/>
    <mergeCell ref="B13:B15"/>
    <mergeCell ref="A16:A21"/>
    <mergeCell ref="B16:B18"/>
    <mergeCell ref="B19:B21"/>
    <mergeCell ref="U5:V6"/>
    <mergeCell ref="W5:X6"/>
    <mergeCell ref="A7:A9"/>
    <mergeCell ref="B7:B9"/>
    <mergeCell ref="C7:C9"/>
    <mergeCell ref="N7:O7"/>
    <mergeCell ref="U7:V7"/>
    <mergeCell ref="T8:T9"/>
    <mergeCell ref="P6:Q6"/>
    <mergeCell ref="R6:T6"/>
    <mergeCell ref="J5:K6"/>
    <mergeCell ref="L5:M5"/>
    <mergeCell ref="N5:O5"/>
    <mergeCell ref="P5:T5"/>
    <mergeCell ref="A2:M2"/>
    <mergeCell ref="N2:Z2"/>
    <mergeCell ref="E4:M4"/>
    <mergeCell ref="N4:Y4"/>
    <mergeCell ref="A5:A6"/>
    <mergeCell ref="B5:B6"/>
    <mergeCell ref="C5:C6"/>
    <mergeCell ref="D5:D7"/>
    <mergeCell ref="E5:E7"/>
    <mergeCell ref="F5:I5"/>
    <mergeCell ref="Y5:Y7"/>
    <mergeCell ref="Z5:Z7"/>
    <mergeCell ref="F6:G6"/>
    <mergeCell ref="H6:I6"/>
    <mergeCell ref="L6:M6"/>
    <mergeCell ref="N6:O6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71ED-AD43-4D4A-90B3-D7B8A064BB48}">
  <dimension ref="A1:AD62"/>
  <sheetViews>
    <sheetView showGridLines="0" view="pageBreakPreview" topLeftCell="A19" zoomScaleNormal="120" zoomScaleSheetLayoutView="100" workbookViewId="0">
      <selection activeCell="D10" sqref="D10"/>
    </sheetView>
  </sheetViews>
  <sheetFormatPr defaultRowHeight="12.75" x14ac:dyDescent="0.2"/>
  <cols>
    <col min="1" max="1" width="8.875" style="277" customWidth="1"/>
    <col min="2" max="2" width="5.125" style="277" customWidth="1"/>
    <col min="3" max="3" width="10.375" style="277" customWidth="1"/>
    <col min="4" max="5" width="5.875" style="33" customWidth="1"/>
    <col min="6" max="6" width="6.875" style="278" customWidth="1"/>
    <col min="7" max="7" width="6.625" style="278" customWidth="1"/>
    <col min="8" max="8" width="6.875" style="278" customWidth="1"/>
    <col min="9" max="9" width="6.625" style="278" customWidth="1"/>
    <col min="10" max="10" width="6.875" style="278" customWidth="1"/>
    <col min="11" max="11" width="6.625" style="278" customWidth="1"/>
    <col min="12" max="12" width="6.875" style="278" customWidth="1"/>
    <col min="13" max="19" width="6.625" style="278" customWidth="1"/>
    <col min="20" max="20" width="12.625" style="278" customWidth="1"/>
    <col min="21" max="24" width="6.625" style="278" customWidth="1"/>
    <col min="25" max="26" width="5.625" style="278" customWidth="1"/>
    <col min="27" max="16384" width="9" style="278"/>
  </cols>
  <sheetData>
    <row r="1" spans="1:30" s="10" customFormat="1" ht="17.100000000000001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Z1" s="12" t="s">
        <v>0</v>
      </c>
    </row>
    <row r="2" spans="1:30" s="231" customFormat="1" ht="27" customHeight="1" x14ac:dyDescent="0.3">
      <c r="A2" s="851" t="s">
        <v>256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16" t="s">
        <v>257</v>
      </c>
      <c r="O2" s="816"/>
      <c r="P2" s="816"/>
      <c r="Q2" s="816"/>
      <c r="R2" s="816"/>
      <c r="S2" s="816"/>
      <c r="T2" s="816"/>
      <c r="U2" s="816"/>
      <c r="V2" s="816"/>
      <c r="W2" s="816"/>
      <c r="X2" s="816"/>
      <c r="Y2" s="816"/>
      <c r="Z2" s="816"/>
    </row>
    <row r="3" spans="1:30" s="236" customFormat="1" ht="12.6" customHeight="1" thickBot="1" x14ac:dyDescent="0.3">
      <c r="A3" s="232"/>
      <c r="B3" s="232"/>
      <c r="C3" s="233"/>
      <c r="D3" s="234"/>
      <c r="E3" s="235"/>
      <c r="K3" s="237"/>
      <c r="M3" s="238" t="s">
        <v>234</v>
      </c>
      <c r="N3" s="239"/>
      <c r="P3" s="240"/>
      <c r="Q3" s="240"/>
      <c r="R3" s="227"/>
      <c r="S3" s="241"/>
      <c r="T3" s="242"/>
      <c r="W3" s="243"/>
      <c r="X3" s="243"/>
      <c r="Y3" s="243"/>
      <c r="Z3" s="244" t="s">
        <v>2</v>
      </c>
    </row>
    <row r="4" spans="1:30" s="5" customFormat="1" ht="12.6" customHeight="1" x14ac:dyDescent="0.25">
      <c r="A4" s="8"/>
      <c r="B4" s="245"/>
      <c r="C4" s="246"/>
      <c r="D4" s="7"/>
      <c r="E4" s="879" t="s">
        <v>25</v>
      </c>
      <c r="F4" s="880"/>
      <c r="G4" s="880"/>
      <c r="H4" s="880"/>
      <c r="I4" s="880"/>
      <c r="J4" s="880"/>
      <c r="K4" s="880"/>
      <c r="L4" s="880"/>
      <c r="M4" s="880"/>
      <c r="N4" s="880" t="s">
        <v>170</v>
      </c>
      <c r="O4" s="880"/>
      <c r="P4" s="880"/>
      <c r="Q4" s="880"/>
      <c r="R4" s="880"/>
      <c r="S4" s="880"/>
      <c r="T4" s="880"/>
      <c r="U4" s="880"/>
      <c r="V4" s="880"/>
      <c r="W4" s="880"/>
      <c r="X4" s="880"/>
      <c r="Y4" s="881"/>
      <c r="Z4" s="38"/>
    </row>
    <row r="5" spans="1:30" s="5" customFormat="1" ht="12.6" customHeight="1" x14ac:dyDescent="0.25">
      <c r="A5" s="882" t="s">
        <v>258</v>
      </c>
      <c r="B5" s="883" t="s">
        <v>236</v>
      </c>
      <c r="C5" s="884" t="s">
        <v>237</v>
      </c>
      <c r="D5" s="885" t="s">
        <v>238</v>
      </c>
      <c r="E5" s="723" t="s">
        <v>239</v>
      </c>
      <c r="F5" s="738" t="s">
        <v>72</v>
      </c>
      <c r="G5" s="739"/>
      <c r="H5" s="739"/>
      <c r="I5" s="740"/>
      <c r="J5" s="719" t="s">
        <v>64</v>
      </c>
      <c r="K5" s="720"/>
      <c r="L5" s="741" t="s">
        <v>73</v>
      </c>
      <c r="M5" s="742"/>
      <c r="N5" s="898" t="s">
        <v>240</v>
      </c>
      <c r="O5" s="899"/>
      <c r="P5" s="743" t="s">
        <v>74</v>
      </c>
      <c r="Q5" s="739"/>
      <c r="R5" s="739"/>
      <c r="S5" s="739"/>
      <c r="T5" s="740"/>
      <c r="U5" s="887" t="s">
        <v>241</v>
      </c>
      <c r="V5" s="888"/>
      <c r="W5" s="719" t="s">
        <v>67</v>
      </c>
      <c r="X5" s="720"/>
      <c r="Y5" s="723" t="s">
        <v>26</v>
      </c>
      <c r="Z5" s="725" t="s">
        <v>65</v>
      </c>
    </row>
    <row r="6" spans="1:30" s="5" customFormat="1" ht="24.95" customHeight="1" x14ac:dyDescent="0.25">
      <c r="A6" s="882"/>
      <c r="B6" s="883"/>
      <c r="C6" s="884"/>
      <c r="D6" s="885"/>
      <c r="E6" s="724"/>
      <c r="F6" s="726" t="s">
        <v>92</v>
      </c>
      <c r="G6" s="727"/>
      <c r="H6" s="726" t="s">
        <v>93</v>
      </c>
      <c r="I6" s="727"/>
      <c r="J6" s="721"/>
      <c r="K6" s="722"/>
      <c r="L6" s="728" t="s">
        <v>94</v>
      </c>
      <c r="M6" s="729"/>
      <c r="N6" s="886" t="s">
        <v>242</v>
      </c>
      <c r="O6" s="720"/>
      <c r="P6" s="726" t="s">
        <v>95</v>
      </c>
      <c r="Q6" s="727"/>
      <c r="R6" s="726" t="s">
        <v>96</v>
      </c>
      <c r="S6" s="733"/>
      <c r="T6" s="727"/>
      <c r="U6" s="889"/>
      <c r="V6" s="890"/>
      <c r="W6" s="721"/>
      <c r="X6" s="722"/>
      <c r="Y6" s="724"/>
      <c r="Z6" s="725"/>
    </row>
    <row r="7" spans="1:30" s="5" customFormat="1" ht="45" customHeight="1" x14ac:dyDescent="0.25">
      <c r="A7" s="711" t="s">
        <v>259</v>
      </c>
      <c r="B7" s="883" t="s">
        <v>4</v>
      </c>
      <c r="C7" s="893" t="s">
        <v>179</v>
      </c>
      <c r="D7" s="885"/>
      <c r="E7" s="724"/>
      <c r="F7" s="40" t="s">
        <v>66</v>
      </c>
      <c r="G7" s="40" t="s">
        <v>24</v>
      </c>
      <c r="H7" s="40" t="s">
        <v>23</v>
      </c>
      <c r="I7" s="40" t="s">
        <v>24</v>
      </c>
      <c r="J7" s="40" t="s">
        <v>23</v>
      </c>
      <c r="K7" s="40" t="s">
        <v>24</v>
      </c>
      <c r="L7" s="40" t="s">
        <v>23</v>
      </c>
      <c r="M7" s="40" t="s">
        <v>24</v>
      </c>
      <c r="N7" s="895" t="s">
        <v>244</v>
      </c>
      <c r="O7" s="722"/>
      <c r="P7" s="40" t="s">
        <v>23</v>
      </c>
      <c r="Q7" s="40" t="s">
        <v>24</v>
      </c>
      <c r="R7" s="40" t="s">
        <v>23</v>
      </c>
      <c r="S7" s="40" t="s">
        <v>24</v>
      </c>
      <c r="T7" s="247" t="s">
        <v>245</v>
      </c>
      <c r="U7" s="905" t="s">
        <v>246</v>
      </c>
      <c r="V7" s="906"/>
      <c r="W7" s="40" t="s">
        <v>23</v>
      </c>
      <c r="X7" s="40" t="s">
        <v>24</v>
      </c>
      <c r="Y7" s="724"/>
      <c r="Z7" s="725"/>
    </row>
    <row r="8" spans="1:30" s="5" customFormat="1" ht="12.6" customHeight="1" x14ac:dyDescent="0.25">
      <c r="A8" s="711"/>
      <c r="B8" s="883"/>
      <c r="C8" s="893"/>
      <c r="D8" s="248" t="s">
        <v>247</v>
      </c>
      <c r="E8" s="249"/>
      <c r="F8" s="39"/>
      <c r="G8" s="39"/>
      <c r="H8" s="39"/>
      <c r="I8" s="39"/>
      <c r="J8" s="39"/>
      <c r="K8" s="39"/>
      <c r="L8" s="39"/>
      <c r="M8" s="39"/>
      <c r="N8" s="9" t="s">
        <v>66</v>
      </c>
      <c r="O8" s="9" t="s">
        <v>24</v>
      </c>
      <c r="P8" s="39"/>
      <c r="Q8" s="39"/>
      <c r="R8" s="39"/>
      <c r="S8" s="39"/>
      <c r="T8" s="724" t="s">
        <v>248</v>
      </c>
      <c r="U8" s="9" t="s">
        <v>66</v>
      </c>
      <c r="V8" s="9" t="s">
        <v>24</v>
      </c>
      <c r="W8" s="39"/>
      <c r="X8" s="39"/>
      <c r="Y8" s="42"/>
      <c r="Z8" s="41"/>
    </row>
    <row r="9" spans="1:30" s="5" customFormat="1" ht="24.95" customHeight="1" thickBot="1" x14ac:dyDescent="0.3">
      <c r="A9" s="891"/>
      <c r="B9" s="892"/>
      <c r="C9" s="894"/>
      <c r="D9" s="251" t="s">
        <v>3</v>
      </c>
      <c r="E9" s="252" t="s">
        <v>3</v>
      </c>
      <c r="F9" s="252" t="s">
        <v>19</v>
      </c>
      <c r="G9" s="252" t="s">
        <v>68</v>
      </c>
      <c r="H9" s="252" t="s">
        <v>19</v>
      </c>
      <c r="I9" s="252" t="s">
        <v>68</v>
      </c>
      <c r="J9" s="252" t="s">
        <v>19</v>
      </c>
      <c r="K9" s="252" t="s">
        <v>68</v>
      </c>
      <c r="L9" s="252" t="s">
        <v>19</v>
      </c>
      <c r="M9" s="252" t="s">
        <v>68</v>
      </c>
      <c r="N9" s="253" t="s">
        <v>69</v>
      </c>
      <c r="O9" s="254" t="s">
        <v>68</v>
      </c>
      <c r="P9" s="255" t="s">
        <v>19</v>
      </c>
      <c r="Q9" s="252" t="s">
        <v>68</v>
      </c>
      <c r="R9" s="255" t="s">
        <v>19</v>
      </c>
      <c r="S9" s="252" t="s">
        <v>68</v>
      </c>
      <c r="T9" s="897"/>
      <c r="U9" s="253" t="s">
        <v>69</v>
      </c>
      <c r="V9" s="254" t="s">
        <v>68</v>
      </c>
      <c r="W9" s="255" t="s">
        <v>19</v>
      </c>
      <c r="X9" s="252" t="s">
        <v>68</v>
      </c>
      <c r="Y9" s="252" t="s">
        <v>21</v>
      </c>
      <c r="Z9" s="257" t="s">
        <v>20</v>
      </c>
    </row>
    <row r="10" spans="1:30" s="260" customFormat="1" ht="14.25" customHeight="1" thickBot="1" x14ac:dyDescent="0.3">
      <c r="A10" s="907" t="s">
        <v>83</v>
      </c>
      <c r="B10" s="901" t="s">
        <v>249</v>
      </c>
      <c r="C10" s="258" t="s">
        <v>250</v>
      </c>
      <c r="D10" s="280">
        <v>2811</v>
      </c>
      <c r="E10" s="281">
        <v>2811</v>
      </c>
      <c r="F10" s="281">
        <v>0</v>
      </c>
      <c r="G10" s="281">
        <v>1</v>
      </c>
      <c r="H10" s="281">
        <v>13</v>
      </c>
      <c r="I10" s="281">
        <v>13</v>
      </c>
      <c r="J10" s="281">
        <v>217</v>
      </c>
      <c r="K10" s="281">
        <v>306</v>
      </c>
      <c r="L10" s="281">
        <v>55</v>
      </c>
      <c r="M10" s="281">
        <v>47</v>
      </c>
      <c r="N10" s="281">
        <v>26</v>
      </c>
      <c r="O10" s="281">
        <v>8</v>
      </c>
      <c r="P10" s="281">
        <v>178</v>
      </c>
      <c r="Q10" s="281">
        <v>142</v>
      </c>
      <c r="R10" s="281">
        <v>536</v>
      </c>
      <c r="S10" s="281">
        <v>432</v>
      </c>
      <c r="T10" s="281">
        <v>10</v>
      </c>
      <c r="U10" s="281">
        <v>524</v>
      </c>
      <c r="V10" s="281">
        <v>112</v>
      </c>
      <c r="W10" s="281">
        <v>141</v>
      </c>
      <c r="X10" s="281">
        <v>49</v>
      </c>
      <c r="Y10" s="281">
        <v>1</v>
      </c>
      <c r="Z10" s="281">
        <v>0</v>
      </c>
    </row>
    <row r="11" spans="1:30" s="261" customFormat="1" ht="14.25" customHeight="1" thickBot="1" x14ac:dyDescent="0.3">
      <c r="A11" s="882"/>
      <c r="B11" s="901"/>
      <c r="C11" s="258" t="s">
        <v>251</v>
      </c>
      <c r="D11" s="282">
        <v>2198</v>
      </c>
      <c r="E11" s="268">
        <v>2198</v>
      </c>
      <c r="F11" s="268">
        <v>0</v>
      </c>
      <c r="G11" s="268">
        <v>1</v>
      </c>
      <c r="H11" s="268">
        <v>10</v>
      </c>
      <c r="I11" s="268">
        <v>9</v>
      </c>
      <c r="J11" s="268">
        <v>149</v>
      </c>
      <c r="K11" s="268">
        <v>234</v>
      </c>
      <c r="L11" s="268">
        <v>38</v>
      </c>
      <c r="M11" s="268">
        <v>34</v>
      </c>
      <c r="N11" s="268">
        <v>20</v>
      </c>
      <c r="O11" s="268">
        <v>6</v>
      </c>
      <c r="P11" s="268">
        <v>135</v>
      </c>
      <c r="Q11" s="268">
        <v>113</v>
      </c>
      <c r="R11" s="268">
        <v>420</v>
      </c>
      <c r="S11" s="268">
        <v>335</v>
      </c>
      <c r="T11" s="268">
        <v>10</v>
      </c>
      <c r="U11" s="268">
        <v>423</v>
      </c>
      <c r="V11" s="268">
        <v>91</v>
      </c>
      <c r="W11" s="268">
        <v>124</v>
      </c>
      <c r="X11" s="268">
        <v>45</v>
      </c>
      <c r="Y11" s="268">
        <v>1</v>
      </c>
      <c r="Z11" s="268">
        <v>0</v>
      </c>
      <c r="AA11" s="260"/>
      <c r="AC11" s="262"/>
      <c r="AD11" s="262"/>
    </row>
    <row r="12" spans="1:30" s="263" customFormat="1" ht="14.25" customHeight="1" x14ac:dyDescent="0.25">
      <c r="A12" s="882"/>
      <c r="B12" s="901"/>
      <c r="C12" s="258" t="s">
        <v>252</v>
      </c>
      <c r="D12" s="282">
        <v>613</v>
      </c>
      <c r="E12" s="268">
        <v>613</v>
      </c>
      <c r="F12" s="268">
        <v>0</v>
      </c>
      <c r="G12" s="268">
        <v>0</v>
      </c>
      <c r="H12" s="283">
        <v>3</v>
      </c>
      <c r="I12" s="283">
        <v>4</v>
      </c>
      <c r="J12" s="283">
        <v>68</v>
      </c>
      <c r="K12" s="283">
        <v>72</v>
      </c>
      <c r="L12" s="283">
        <v>17</v>
      </c>
      <c r="M12" s="283">
        <v>13</v>
      </c>
      <c r="N12" s="283">
        <v>6</v>
      </c>
      <c r="O12" s="268">
        <v>2</v>
      </c>
      <c r="P12" s="283">
        <v>43</v>
      </c>
      <c r="Q12" s="283">
        <v>29</v>
      </c>
      <c r="R12" s="283">
        <v>116</v>
      </c>
      <c r="S12" s="283">
        <v>97</v>
      </c>
      <c r="T12" s="283">
        <v>0</v>
      </c>
      <c r="U12" s="283">
        <v>101</v>
      </c>
      <c r="V12" s="283">
        <v>21</v>
      </c>
      <c r="W12" s="283">
        <v>17</v>
      </c>
      <c r="X12" s="283">
        <v>4</v>
      </c>
      <c r="Y12" s="268">
        <v>0</v>
      </c>
      <c r="Z12" s="283">
        <v>0</v>
      </c>
      <c r="AA12" s="260"/>
      <c r="AC12" s="262"/>
      <c r="AD12" s="262"/>
    </row>
    <row r="13" spans="1:30" s="264" customFormat="1" ht="14.25" customHeight="1" x14ac:dyDescent="0.25">
      <c r="A13" s="882" t="s">
        <v>260</v>
      </c>
      <c r="B13" s="902" t="s">
        <v>253</v>
      </c>
      <c r="C13" s="258" t="s">
        <v>250</v>
      </c>
      <c r="D13" s="282">
        <v>2989</v>
      </c>
      <c r="E13" s="268">
        <v>2982</v>
      </c>
      <c r="F13" s="268">
        <v>1</v>
      </c>
      <c r="G13" s="268">
        <v>0</v>
      </c>
      <c r="H13" s="268">
        <v>17</v>
      </c>
      <c r="I13" s="268">
        <v>19</v>
      </c>
      <c r="J13" s="268">
        <v>382</v>
      </c>
      <c r="K13" s="268">
        <v>281</v>
      </c>
      <c r="L13" s="268">
        <v>57</v>
      </c>
      <c r="M13" s="268">
        <v>46</v>
      </c>
      <c r="N13" s="268">
        <v>92</v>
      </c>
      <c r="O13" s="268">
        <v>7</v>
      </c>
      <c r="P13" s="268">
        <v>166</v>
      </c>
      <c r="Q13" s="268">
        <v>104</v>
      </c>
      <c r="R13" s="268">
        <v>469</v>
      </c>
      <c r="S13" s="268">
        <v>308</v>
      </c>
      <c r="T13" s="268">
        <v>68</v>
      </c>
      <c r="U13" s="268">
        <v>518</v>
      </c>
      <c r="V13" s="268">
        <v>99</v>
      </c>
      <c r="W13" s="268">
        <v>285</v>
      </c>
      <c r="X13" s="268">
        <v>59</v>
      </c>
      <c r="Y13" s="268">
        <v>4</v>
      </c>
      <c r="Z13" s="268">
        <v>7</v>
      </c>
      <c r="AA13" s="260"/>
      <c r="AC13" s="265"/>
    </row>
    <row r="14" spans="1:30" s="266" customFormat="1" ht="14.25" customHeight="1" x14ac:dyDescent="0.25">
      <c r="A14" s="882"/>
      <c r="B14" s="902"/>
      <c r="C14" s="258" t="s">
        <v>251</v>
      </c>
      <c r="D14" s="282">
        <v>2138</v>
      </c>
      <c r="E14" s="268">
        <v>2133</v>
      </c>
      <c r="F14" s="268">
        <v>1</v>
      </c>
      <c r="G14" s="268">
        <v>0</v>
      </c>
      <c r="H14" s="283">
        <v>16</v>
      </c>
      <c r="I14" s="283">
        <v>8</v>
      </c>
      <c r="J14" s="283">
        <v>242</v>
      </c>
      <c r="K14" s="283">
        <v>213</v>
      </c>
      <c r="L14" s="283">
        <v>43</v>
      </c>
      <c r="M14" s="283">
        <v>33</v>
      </c>
      <c r="N14" s="283">
        <v>56</v>
      </c>
      <c r="O14" s="283">
        <v>5</v>
      </c>
      <c r="P14" s="283">
        <v>120</v>
      </c>
      <c r="Q14" s="283">
        <v>73</v>
      </c>
      <c r="R14" s="283">
        <v>342</v>
      </c>
      <c r="S14" s="283">
        <v>224</v>
      </c>
      <c r="T14" s="283">
        <v>48</v>
      </c>
      <c r="U14" s="283">
        <v>380</v>
      </c>
      <c r="V14" s="283">
        <v>66</v>
      </c>
      <c r="W14" s="283">
        <v>211</v>
      </c>
      <c r="X14" s="283">
        <v>48</v>
      </c>
      <c r="Y14" s="283">
        <v>4</v>
      </c>
      <c r="Z14" s="283">
        <v>5</v>
      </c>
      <c r="AA14" s="260"/>
      <c r="AC14" s="265"/>
    </row>
    <row r="15" spans="1:30" s="267" customFormat="1" ht="14.25" customHeight="1" x14ac:dyDescent="0.25">
      <c r="A15" s="882"/>
      <c r="B15" s="902"/>
      <c r="C15" s="258" t="s">
        <v>252</v>
      </c>
      <c r="D15" s="282">
        <v>851</v>
      </c>
      <c r="E15" s="268">
        <v>849</v>
      </c>
      <c r="F15" s="268">
        <v>0</v>
      </c>
      <c r="G15" s="268">
        <v>0</v>
      </c>
      <c r="H15" s="283">
        <v>1</v>
      </c>
      <c r="I15" s="283">
        <v>11</v>
      </c>
      <c r="J15" s="283">
        <v>140</v>
      </c>
      <c r="K15" s="283">
        <v>68</v>
      </c>
      <c r="L15" s="283">
        <v>14</v>
      </c>
      <c r="M15" s="283">
        <v>13</v>
      </c>
      <c r="N15" s="283">
        <v>36</v>
      </c>
      <c r="O15" s="283">
        <v>2</v>
      </c>
      <c r="P15" s="283">
        <v>46</v>
      </c>
      <c r="Q15" s="283">
        <v>31</v>
      </c>
      <c r="R15" s="283">
        <v>127</v>
      </c>
      <c r="S15" s="283">
        <v>84</v>
      </c>
      <c r="T15" s="283">
        <v>20</v>
      </c>
      <c r="U15" s="283">
        <v>138</v>
      </c>
      <c r="V15" s="283">
        <v>33</v>
      </c>
      <c r="W15" s="283">
        <v>74</v>
      </c>
      <c r="X15" s="283">
        <v>11</v>
      </c>
      <c r="Y15" s="268">
        <v>0</v>
      </c>
      <c r="Z15" s="283">
        <v>2</v>
      </c>
      <c r="AA15" s="260"/>
      <c r="AC15" s="265"/>
    </row>
    <row r="16" spans="1:30" s="264" customFormat="1" ht="14.25" customHeight="1" x14ac:dyDescent="0.25">
      <c r="A16" s="882" t="s">
        <v>261</v>
      </c>
      <c r="B16" s="902" t="s">
        <v>249</v>
      </c>
      <c r="C16" s="258" t="s">
        <v>250</v>
      </c>
      <c r="D16" s="282">
        <v>2862</v>
      </c>
      <c r="E16" s="268">
        <v>2861</v>
      </c>
      <c r="F16" s="268">
        <v>0</v>
      </c>
      <c r="G16" s="268">
        <v>2</v>
      </c>
      <c r="H16" s="268">
        <v>28</v>
      </c>
      <c r="I16" s="268">
        <v>29</v>
      </c>
      <c r="J16" s="268">
        <v>307</v>
      </c>
      <c r="K16" s="268">
        <v>311</v>
      </c>
      <c r="L16" s="268">
        <v>67</v>
      </c>
      <c r="M16" s="268">
        <v>34</v>
      </c>
      <c r="N16" s="268">
        <v>29</v>
      </c>
      <c r="O16" s="268">
        <v>5</v>
      </c>
      <c r="P16" s="268">
        <v>178</v>
      </c>
      <c r="Q16" s="268">
        <v>137</v>
      </c>
      <c r="R16" s="268">
        <v>591</v>
      </c>
      <c r="S16" s="268">
        <v>395</v>
      </c>
      <c r="T16" s="268">
        <v>11</v>
      </c>
      <c r="U16" s="268">
        <v>453</v>
      </c>
      <c r="V16" s="268">
        <v>116</v>
      </c>
      <c r="W16" s="268">
        <v>139</v>
      </c>
      <c r="X16" s="268">
        <v>29</v>
      </c>
      <c r="Y16" s="268">
        <v>0</v>
      </c>
      <c r="Z16" s="268">
        <v>1</v>
      </c>
      <c r="AA16" s="260"/>
      <c r="AC16" s="265"/>
    </row>
    <row r="17" spans="1:29" s="266" customFormat="1" ht="14.25" customHeight="1" x14ac:dyDescent="0.25">
      <c r="A17" s="882"/>
      <c r="B17" s="902"/>
      <c r="C17" s="258" t="s">
        <v>251</v>
      </c>
      <c r="D17" s="282">
        <v>2018</v>
      </c>
      <c r="E17" s="268">
        <v>2017</v>
      </c>
      <c r="F17" s="268">
        <v>0</v>
      </c>
      <c r="G17" s="268">
        <v>1</v>
      </c>
      <c r="H17" s="283">
        <v>13</v>
      </c>
      <c r="I17" s="283">
        <v>15</v>
      </c>
      <c r="J17" s="283">
        <v>204</v>
      </c>
      <c r="K17" s="283">
        <v>205</v>
      </c>
      <c r="L17" s="283">
        <v>47</v>
      </c>
      <c r="M17" s="283">
        <v>16</v>
      </c>
      <c r="N17" s="283">
        <v>23</v>
      </c>
      <c r="O17" s="283">
        <v>2</v>
      </c>
      <c r="P17" s="283">
        <v>119</v>
      </c>
      <c r="Q17" s="283">
        <v>93</v>
      </c>
      <c r="R17" s="283">
        <v>427</v>
      </c>
      <c r="S17" s="283">
        <v>260</v>
      </c>
      <c r="T17" s="268">
        <v>4</v>
      </c>
      <c r="U17" s="283">
        <v>354</v>
      </c>
      <c r="V17" s="283">
        <v>88</v>
      </c>
      <c r="W17" s="283">
        <v>122</v>
      </c>
      <c r="X17" s="283">
        <v>24</v>
      </c>
      <c r="Y17" s="268">
        <v>0</v>
      </c>
      <c r="Z17" s="268">
        <v>1</v>
      </c>
      <c r="AA17" s="260"/>
      <c r="AC17" s="265"/>
    </row>
    <row r="18" spans="1:29" s="267" customFormat="1" ht="14.25" customHeight="1" x14ac:dyDescent="0.25">
      <c r="A18" s="882"/>
      <c r="B18" s="902"/>
      <c r="C18" s="258" t="s">
        <v>252</v>
      </c>
      <c r="D18" s="282">
        <v>844</v>
      </c>
      <c r="E18" s="268">
        <v>844</v>
      </c>
      <c r="F18" s="268">
        <v>0</v>
      </c>
      <c r="G18" s="268">
        <v>1</v>
      </c>
      <c r="H18" s="268">
        <v>15</v>
      </c>
      <c r="I18" s="268">
        <v>14</v>
      </c>
      <c r="J18" s="283">
        <v>103</v>
      </c>
      <c r="K18" s="283">
        <v>106</v>
      </c>
      <c r="L18" s="283">
        <v>20</v>
      </c>
      <c r="M18" s="283">
        <v>18</v>
      </c>
      <c r="N18" s="268">
        <v>6</v>
      </c>
      <c r="O18" s="283">
        <v>3</v>
      </c>
      <c r="P18" s="283">
        <v>59</v>
      </c>
      <c r="Q18" s="283">
        <v>44</v>
      </c>
      <c r="R18" s="283">
        <v>164</v>
      </c>
      <c r="S18" s="283">
        <v>135</v>
      </c>
      <c r="T18" s="283">
        <v>7</v>
      </c>
      <c r="U18" s="283">
        <v>99</v>
      </c>
      <c r="V18" s="283">
        <v>28</v>
      </c>
      <c r="W18" s="283">
        <v>17</v>
      </c>
      <c r="X18" s="283">
        <v>5</v>
      </c>
      <c r="Y18" s="268">
        <v>0</v>
      </c>
      <c r="Z18" s="268">
        <v>0</v>
      </c>
      <c r="AA18" s="260"/>
      <c r="AC18" s="265"/>
    </row>
    <row r="19" spans="1:29" s="264" customFormat="1" ht="14.25" customHeight="1" x14ac:dyDescent="0.25">
      <c r="A19" s="882"/>
      <c r="B19" s="902" t="s">
        <v>253</v>
      </c>
      <c r="C19" s="258" t="s">
        <v>250</v>
      </c>
      <c r="D19" s="282">
        <v>3431</v>
      </c>
      <c r="E19" s="268">
        <v>3423</v>
      </c>
      <c r="F19" s="268">
        <v>0</v>
      </c>
      <c r="G19" s="268">
        <v>0</v>
      </c>
      <c r="H19" s="268">
        <v>16</v>
      </c>
      <c r="I19" s="268">
        <v>24</v>
      </c>
      <c r="J19" s="268">
        <v>434</v>
      </c>
      <c r="K19" s="268">
        <v>340</v>
      </c>
      <c r="L19" s="268">
        <v>70</v>
      </c>
      <c r="M19" s="268">
        <v>47</v>
      </c>
      <c r="N19" s="268">
        <v>103</v>
      </c>
      <c r="O19" s="268">
        <v>8</v>
      </c>
      <c r="P19" s="268">
        <v>204</v>
      </c>
      <c r="Q19" s="268">
        <v>135</v>
      </c>
      <c r="R19" s="268">
        <v>561</v>
      </c>
      <c r="S19" s="268">
        <v>348</v>
      </c>
      <c r="T19" s="268">
        <v>79</v>
      </c>
      <c r="U19" s="268">
        <v>525</v>
      </c>
      <c r="V19" s="268">
        <v>109</v>
      </c>
      <c r="W19" s="268">
        <v>372</v>
      </c>
      <c r="X19" s="268">
        <v>46</v>
      </c>
      <c r="Y19" s="268">
        <v>2</v>
      </c>
      <c r="Z19" s="268">
        <v>8</v>
      </c>
      <c r="AA19" s="260"/>
      <c r="AC19" s="265"/>
    </row>
    <row r="20" spans="1:29" s="266" customFormat="1" ht="14.25" customHeight="1" x14ac:dyDescent="0.25">
      <c r="A20" s="882"/>
      <c r="B20" s="902"/>
      <c r="C20" s="258" t="s">
        <v>251</v>
      </c>
      <c r="D20" s="282">
        <v>2142</v>
      </c>
      <c r="E20" s="268">
        <v>2137</v>
      </c>
      <c r="F20" s="268">
        <v>0</v>
      </c>
      <c r="G20" s="268">
        <v>0</v>
      </c>
      <c r="H20" s="283">
        <v>8</v>
      </c>
      <c r="I20" s="283">
        <v>15</v>
      </c>
      <c r="J20" s="283">
        <v>269</v>
      </c>
      <c r="K20" s="283">
        <v>209</v>
      </c>
      <c r="L20" s="283">
        <v>39</v>
      </c>
      <c r="M20" s="283">
        <v>28</v>
      </c>
      <c r="N20" s="283">
        <v>56</v>
      </c>
      <c r="O20" s="283">
        <v>6</v>
      </c>
      <c r="P20" s="283">
        <v>139</v>
      </c>
      <c r="Q20" s="283">
        <v>77</v>
      </c>
      <c r="R20" s="283">
        <v>340</v>
      </c>
      <c r="S20" s="283">
        <v>233</v>
      </c>
      <c r="T20" s="283">
        <v>37</v>
      </c>
      <c r="U20" s="283">
        <v>355</v>
      </c>
      <c r="V20" s="283">
        <v>67</v>
      </c>
      <c r="W20" s="283">
        <v>223</v>
      </c>
      <c r="X20" s="283">
        <v>35</v>
      </c>
      <c r="Y20" s="283">
        <v>1</v>
      </c>
      <c r="Z20" s="283">
        <v>5</v>
      </c>
      <c r="AA20" s="260"/>
      <c r="AC20" s="265"/>
    </row>
    <row r="21" spans="1:29" s="267" customFormat="1" ht="14.25" customHeight="1" x14ac:dyDescent="0.25">
      <c r="A21" s="882"/>
      <c r="B21" s="902"/>
      <c r="C21" s="258" t="s">
        <v>252</v>
      </c>
      <c r="D21" s="282">
        <v>1289</v>
      </c>
      <c r="E21" s="268">
        <v>1286</v>
      </c>
      <c r="F21" s="268">
        <v>0</v>
      </c>
      <c r="G21" s="268">
        <v>0</v>
      </c>
      <c r="H21" s="268">
        <v>8</v>
      </c>
      <c r="I21" s="268">
        <v>9</v>
      </c>
      <c r="J21" s="283">
        <v>165</v>
      </c>
      <c r="K21" s="283">
        <v>131</v>
      </c>
      <c r="L21" s="283">
        <v>31</v>
      </c>
      <c r="M21" s="283">
        <v>19</v>
      </c>
      <c r="N21" s="283">
        <v>47</v>
      </c>
      <c r="O21" s="283">
        <v>2</v>
      </c>
      <c r="P21" s="283">
        <v>65</v>
      </c>
      <c r="Q21" s="283">
        <v>58</v>
      </c>
      <c r="R21" s="283">
        <v>221</v>
      </c>
      <c r="S21" s="283">
        <v>115</v>
      </c>
      <c r="T21" s="283">
        <v>42</v>
      </c>
      <c r="U21" s="283">
        <v>170</v>
      </c>
      <c r="V21" s="283">
        <v>42</v>
      </c>
      <c r="W21" s="283">
        <v>149</v>
      </c>
      <c r="X21" s="283">
        <v>11</v>
      </c>
      <c r="Y21" s="268">
        <v>1</v>
      </c>
      <c r="Z21" s="268">
        <v>3</v>
      </c>
      <c r="AA21" s="260"/>
      <c r="AC21" s="265"/>
    </row>
    <row r="22" spans="1:29" s="260" customFormat="1" ht="14.25" customHeight="1" x14ac:dyDescent="0.25">
      <c r="A22" s="882" t="s">
        <v>262</v>
      </c>
      <c r="B22" s="902" t="s">
        <v>249</v>
      </c>
      <c r="C22" s="258" t="s">
        <v>250</v>
      </c>
      <c r="D22" s="282">
        <v>1485</v>
      </c>
      <c r="E22" s="268">
        <v>1482</v>
      </c>
      <c r="F22" s="268">
        <v>1</v>
      </c>
      <c r="G22" s="268">
        <v>1</v>
      </c>
      <c r="H22" s="268">
        <v>19</v>
      </c>
      <c r="I22" s="268">
        <v>16</v>
      </c>
      <c r="J22" s="268">
        <v>136</v>
      </c>
      <c r="K22" s="268">
        <v>173</v>
      </c>
      <c r="L22" s="268">
        <v>39</v>
      </c>
      <c r="M22" s="268">
        <v>24</v>
      </c>
      <c r="N22" s="268">
        <v>15</v>
      </c>
      <c r="O22" s="268">
        <v>3</v>
      </c>
      <c r="P22" s="268">
        <v>96</v>
      </c>
      <c r="Q22" s="268">
        <v>65</v>
      </c>
      <c r="R22" s="268">
        <v>280</v>
      </c>
      <c r="S22" s="268">
        <v>224</v>
      </c>
      <c r="T22" s="268">
        <v>9</v>
      </c>
      <c r="U22" s="268">
        <v>220</v>
      </c>
      <c r="V22" s="268">
        <v>65</v>
      </c>
      <c r="W22" s="268">
        <v>73</v>
      </c>
      <c r="X22" s="268">
        <v>23</v>
      </c>
      <c r="Y22" s="268">
        <v>0</v>
      </c>
      <c r="Z22" s="268">
        <v>3</v>
      </c>
      <c r="AC22" s="265"/>
    </row>
    <row r="23" spans="1:29" s="261" customFormat="1" ht="14.25" customHeight="1" x14ac:dyDescent="0.25">
      <c r="A23" s="882"/>
      <c r="B23" s="902"/>
      <c r="C23" s="258" t="s">
        <v>251</v>
      </c>
      <c r="D23" s="282">
        <v>772</v>
      </c>
      <c r="E23" s="268">
        <v>769</v>
      </c>
      <c r="F23" s="268">
        <v>1</v>
      </c>
      <c r="G23" s="268">
        <v>0</v>
      </c>
      <c r="H23" s="283">
        <v>9</v>
      </c>
      <c r="I23" s="283">
        <v>10</v>
      </c>
      <c r="J23" s="283">
        <v>71</v>
      </c>
      <c r="K23" s="283">
        <v>76</v>
      </c>
      <c r="L23" s="283">
        <v>21</v>
      </c>
      <c r="M23" s="283">
        <v>10</v>
      </c>
      <c r="N23" s="283">
        <v>10</v>
      </c>
      <c r="O23" s="283">
        <v>2</v>
      </c>
      <c r="P23" s="283">
        <v>44</v>
      </c>
      <c r="Q23" s="283">
        <v>32</v>
      </c>
      <c r="R23" s="283">
        <v>136</v>
      </c>
      <c r="S23" s="283">
        <v>103</v>
      </c>
      <c r="T23" s="283">
        <v>4</v>
      </c>
      <c r="U23" s="283">
        <v>132</v>
      </c>
      <c r="V23" s="283">
        <v>39</v>
      </c>
      <c r="W23" s="283">
        <v>52</v>
      </c>
      <c r="X23" s="283">
        <v>17</v>
      </c>
      <c r="Y23" s="283">
        <v>0</v>
      </c>
      <c r="Z23" s="283">
        <v>3</v>
      </c>
      <c r="AA23" s="260"/>
      <c r="AC23" s="265"/>
    </row>
    <row r="24" spans="1:29" s="263" customFormat="1" ht="14.25" customHeight="1" x14ac:dyDescent="0.25">
      <c r="A24" s="882"/>
      <c r="B24" s="902"/>
      <c r="C24" s="258" t="s">
        <v>252</v>
      </c>
      <c r="D24" s="282">
        <v>713</v>
      </c>
      <c r="E24" s="268">
        <v>713</v>
      </c>
      <c r="F24" s="268">
        <v>0</v>
      </c>
      <c r="G24" s="268">
        <v>1</v>
      </c>
      <c r="H24" s="283">
        <v>10</v>
      </c>
      <c r="I24" s="283">
        <v>6</v>
      </c>
      <c r="J24" s="283">
        <v>65</v>
      </c>
      <c r="K24" s="283">
        <v>97</v>
      </c>
      <c r="L24" s="283">
        <v>18</v>
      </c>
      <c r="M24" s="283">
        <v>14</v>
      </c>
      <c r="N24" s="283">
        <v>5</v>
      </c>
      <c r="O24" s="283">
        <v>1</v>
      </c>
      <c r="P24" s="283">
        <v>52</v>
      </c>
      <c r="Q24" s="283">
        <v>33</v>
      </c>
      <c r="R24" s="283">
        <v>144</v>
      </c>
      <c r="S24" s="283">
        <v>121</v>
      </c>
      <c r="T24" s="283">
        <v>5</v>
      </c>
      <c r="U24" s="283">
        <v>88</v>
      </c>
      <c r="V24" s="283">
        <v>26</v>
      </c>
      <c r="W24" s="283">
        <v>21</v>
      </c>
      <c r="X24" s="283">
        <v>6</v>
      </c>
      <c r="Y24" s="268">
        <v>0</v>
      </c>
      <c r="Z24" s="268">
        <v>0</v>
      </c>
      <c r="AA24" s="260"/>
      <c r="AC24" s="265"/>
    </row>
    <row r="25" spans="1:29" s="264" customFormat="1" ht="14.25" customHeight="1" x14ac:dyDescent="0.25">
      <c r="A25" s="882" t="s">
        <v>263</v>
      </c>
      <c r="B25" s="902" t="s">
        <v>253</v>
      </c>
      <c r="C25" s="258" t="s">
        <v>250</v>
      </c>
      <c r="D25" s="282">
        <v>1804</v>
      </c>
      <c r="E25" s="268">
        <v>1799</v>
      </c>
      <c r="F25" s="268">
        <v>0</v>
      </c>
      <c r="G25" s="268">
        <v>0</v>
      </c>
      <c r="H25" s="268">
        <v>15</v>
      </c>
      <c r="I25" s="268">
        <v>13</v>
      </c>
      <c r="J25" s="268">
        <v>231</v>
      </c>
      <c r="K25" s="268">
        <v>120</v>
      </c>
      <c r="L25" s="268">
        <v>29</v>
      </c>
      <c r="M25" s="268">
        <v>30</v>
      </c>
      <c r="N25" s="268">
        <v>51</v>
      </c>
      <c r="O25" s="268">
        <v>2</v>
      </c>
      <c r="P25" s="268">
        <v>108</v>
      </c>
      <c r="Q25" s="268">
        <v>63</v>
      </c>
      <c r="R25" s="268">
        <v>302</v>
      </c>
      <c r="S25" s="268">
        <v>179</v>
      </c>
      <c r="T25" s="268">
        <v>48</v>
      </c>
      <c r="U25" s="268">
        <v>287</v>
      </c>
      <c r="V25" s="268">
        <v>71</v>
      </c>
      <c r="W25" s="268">
        <v>209</v>
      </c>
      <c r="X25" s="268">
        <v>39</v>
      </c>
      <c r="Y25" s="268">
        <v>2</v>
      </c>
      <c r="Z25" s="268">
        <v>5</v>
      </c>
      <c r="AA25" s="260"/>
      <c r="AC25" s="265"/>
    </row>
    <row r="26" spans="1:29" s="266" customFormat="1" ht="14.25" customHeight="1" x14ac:dyDescent="0.25">
      <c r="A26" s="882"/>
      <c r="B26" s="902"/>
      <c r="C26" s="258" t="s">
        <v>251</v>
      </c>
      <c r="D26" s="282">
        <v>815</v>
      </c>
      <c r="E26" s="268">
        <v>810</v>
      </c>
      <c r="F26" s="268">
        <v>0</v>
      </c>
      <c r="G26" s="268">
        <v>0</v>
      </c>
      <c r="H26" s="283">
        <v>6</v>
      </c>
      <c r="I26" s="283">
        <v>5</v>
      </c>
      <c r="J26" s="283">
        <v>84</v>
      </c>
      <c r="K26" s="283">
        <v>64</v>
      </c>
      <c r="L26" s="283">
        <v>17</v>
      </c>
      <c r="M26" s="283">
        <v>17</v>
      </c>
      <c r="N26" s="283">
        <v>22</v>
      </c>
      <c r="O26" s="283">
        <v>0</v>
      </c>
      <c r="P26" s="283">
        <v>49</v>
      </c>
      <c r="Q26" s="283">
        <v>24</v>
      </c>
      <c r="R26" s="283">
        <v>134</v>
      </c>
      <c r="S26" s="283">
        <v>81</v>
      </c>
      <c r="T26" s="283">
        <v>17</v>
      </c>
      <c r="U26" s="283">
        <v>135</v>
      </c>
      <c r="V26" s="283">
        <v>30</v>
      </c>
      <c r="W26" s="283">
        <v>95</v>
      </c>
      <c r="X26" s="283">
        <v>29</v>
      </c>
      <c r="Y26" s="283">
        <v>1</v>
      </c>
      <c r="Z26" s="283">
        <v>5</v>
      </c>
      <c r="AA26" s="260"/>
      <c r="AC26" s="265"/>
    </row>
    <row r="27" spans="1:29" s="267" customFormat="1" ht="14.25" customHeight="1" x14ac:dyDescent="0.25">
      <c r="A27" s="882"/>
      <c r="B27" s="902"/>
      <c r="C27" s="258" t="s">
        <v>252</v>
      </c>
      <c r="D27" s="282">
        <v>989</v>
      </c>
      <c r="E27" s="268">
        <v>989</v>
      </c>
      <c r="F27" s="268">
        <v>0</v>
      </c>
      <c r="G27" s="268">
        <v>0</v>
      </c>
      <c r="H27" s="283">
        <v>9</v>
      </c>
      <c r="I27" s="283">
        <v>8</v>
      </c>
      <c r="J27" s="283">
        <v>147</v>
      </c>
      <c r="K27" s="283">
        <v>56</v>
      </c>
      <c r="L27" s="283">
        <v>12</v>
      </c>
      <c r="M27" s="283">
        <v>13</v>
      </c>
      <c r="N27" s="283">
        <v>29</v>
      </c>
      <c r="O27" s="283">
        <v>2</v>
      </c>
      <c r="P27" s="283">
        <v>59</v>
      </c>
      <c r="Q27" s="283">
        <v>39</v>
      </c>
      <c r="R27" s="283">
        <v>168</v>
      </c>
      <c r="S27" s="283">
        <v>98</v>
      </c>
      <c r="T27" s="283">
        <v>31</v>
      </c>
      <c r="U27" s="283">
        <v>152</v>
      </c>
      <c r="V27" s="283">
        <v>41</v>
      </c>
      <c r="W27" s="283">
        <v>114</v>
      </c>
      <c r="X27" s="283">
        <v>10</v>
      </c>
      <c r="Y27" s="283">
        <v>1</v>
      </c>
      <c r="Z27" s="283">
        <v>0</v>
      </c>
      <c r="AA27" s="260"/>
      <c r="AC27" s="265"/>
    </row>
    <row r="28" spans="1:29" s="264" customFormat="1" ht="14.25" customHeight="1" x14ac:dyDescent="0.25">
      <c r="A28" s="882" t="s">
        <v>84</v>
      </c>
      <c r="B28" s="902" t="s">
        <v>249</v>
      </c>
      <c r="C28" s="258" t="s">
        <v>250</v>
      </c>
      <c r="D28" s="282">
        <v>2457</v>
      </c>
      <c r="E28" s="268">
        <v>2454</v>
      </c>
      <c r="F28" s="268">
        <v>0</v>
      </c>
      <c r="G28" s="268">
        <v>4</v>
      </c>
      <c r="H28" s="268">
        <v>19</v>
      </c>
      <c r="I28" s="268">
        <v>22</v>
      </c>
      <c r="J28" s="268">
        <v>263</v>
      </c>
      <c r="K28" s="268">
        <v>264</v>
      </c>
      <c r="L28" s="268">
        <v>60</v>
      </c>
      <c r="M28" s="268">
        <v>37</v>
      </c>
      <c r="N28" s="268">
        <v>25</v>
      </c>
      <c r="O28" s="268">
        <v>12</v>
      </c>
      <c r="P28" s="268">
        <v>173</v>
      </c>
      <c r="Q28" s="268">
        <v>134</v>
      </c>
      <c r="R28" s="268">
        <v>515</v>
      </c>
      <c r="S28" s="268">
        <v>324</v>
      </c>
      <c r="T28" s="268">
        <v>12</v>
      </c>
      <c r="U28" s="268">
        <v>355</v>
      </c>
      <c r="V28" s="268">
        <v>76</v>
      </c>
      <c r="W28" s="268">
        <v>139</v>
      </c>
      <c r="X28" s="268">
        <v>19</v>
      </c>
      <c r="Y28" s="268">
        <v>1</v>
      </c>
      <c r="Z28" s="268">
        <v>3</v>
      </c>
      <c r="AA28" s="260"/>
      <c r="AC28" s="265"/>
    </row>
    <row r="29" spans="1:29" s="266" customFormat="1" ht="14.25" customHeight="1" x14ac:dyDescent="0.25">
      <c r="A29" s="882"/>
      <c r="B29" s="902"/>
      <c r="C29" s="258" t="s">
        <v>251</v>
      </c>
      <c r="D29" s="282">
        <v>1477</v>
      </c>
      <c r="E29" s="268">
        <v>1474</v>
      </c>
      <c r="F29" s="268">
        <v>0</v>
      </c>
      <c r="G29" s="268">
        <v>2</v>
      </c>
      <c r="H29" s="283">
        <v>6</v>
      </c>
      <c r="I29" s="283">
        <v>12</v>
      </c>
      <c r="J29" s="283">
        <v>140</v>
      </c>
      <c r="K29" s="283">
        <v>133</v>
      </c>
      <c r="L29" s="283">
        <v>32</v>
      </c>
      <c r="M29" s="283">
        <v>24</v>
      </c>
      <c r="N29" s="283">
        <v>10</v>
      </c>
      <c r="O29" s="283">
        <v>7</v>
      </c>
      <c r="P29" s="283">
        <v>101</v>
      </c>
      <c r="Q29" s="283">
        <v>74</v>
      </c>
      <c r="R29" s="283">
        <v>321</v>
      </c>
      <c r="S29" s="283">
        <v>185</v>
      </c>
      <c r="T29" s="283">
        <v>5</v>
      </c>
      <c r="U29" s="283">
        <v>255</v>
      </c>
      <c r="V29" s="283">
        <v>44</v>
      </c>
      <c r="W29" s="284">
        <v>110</v>
      </c>
      <c r="X29" s="283">
        <v>13</v>
      </c>
      <c r="Y29" s="283">
        <v>0</v>
      </c>
      <c r="Z29" s="283">
        <v>3</v>
      </c>
      <c r="AA29" s="260"/>
      <c r="AC29" s="265"/>
    </row>
    <row r="30" spans="1:29" s="267" customFormat="1" ht="14.25" customHeight="1" x14ac:dyDescent="0.25">
      <c r="A30" s="882"/>
      <c r="B30" s="902"/>
      <c r="C30" s="258" t="s">
        <v>252</v>
      </c>
      <c r="D30" s="282">
        <v>980</v>
      </c>
      <c r="E30" s="268">
        <v>980</v>
      </c>
      <c r="F30" s="268">
        <v>0</v>
      </c>
      <c r="G30" s="283">
        <v>2</v>
      </c>
      <c r="H30" s="283">
        <v>13</v>
      </c>
      <c r="I30" s="283">
        <v>10</v>
      </c>
      <c r="J30" s="283">
        <v>123</v>
      </c>
      <c r="K30" s="283">
        <v>131</v>
      </c>
      <c r="L30" s="283">
        <v>28</v>
      </c>
      <c r="M30" s="283">
        <v>13</v>
      </c>
      <c r="N30" s="283">
        <v>15</v>
      </c>
      <c r="O30" s="283">
        <v>5</v>
      </c>
      <c r="P30" s="283">
        <v>72</v>
      </c>
      <c r="Q30" s="283">
        <v>60</v>
      </c>
      <c r="R30" s="283">
        <v>194</v>
      </c>
      <c r="S30" s="283">
        <v>139</v>
      </c>
      <c r="T30" s="283">
        <v>7</v>
      </c>
      <c r="U30" s="283">
        <v>100</v>
      </c>
      <c r="V30" s="283">
        <v>32</v>
      </c>
      <c r="W30" s="283">
        <v>29</v>
      </c>
      <c r="X30" s="283">
        <v>6</v>
      </c>
      <c r="Y30" s="268">
        <v>1</v>
      </c>
      <c r="Z30" s="268">
        <v>0</v>
      </c>
      <c r="AA30" s="260"/>
      <c r="AC30" s="265"/>
    </row>
    <row r="31" spans="1:29" s="264" customFormat="1" ht="14.25" customHeight="1" x14ac:dyDescent="0.25">
      <c r="A31" s="882"/>
      <c r="B31" s="902" t="s">
        <v>253</v>
      </c>
      <c r="C31" s="258" t="s">
        <v>250</v>
      </c>
      <c r="D31" s="282">
        <v>2985</v>
      </c>
      <c r="E31" s="268">
        <v>2976</v>
      </c>
      <c r="F31" s="268">
        <v>0</v>
      </c>
      <c r="G31" s="268">
        <v>0</v>
      </c>
      <c r="H31" s="268">
        <v>20</v>
      </c>
      <c r="I31" s="268">
        <v>24</v>
      </c>
      <c r="J31" s="268">
        <v>379</v>
      </c>
      <c r="K31" s="268">
        <v>273</v>
      </c>
      <c r="L31" s="268">
        <v>91</v>
      </c>
      <c r="M31" s="268">
        <v>44</v>
      </c>
      <c r="N31" s="268">
        <v>66</v>
      </c>
      <c r="O31" s="268">
        <v>11</v>
      </c>
      <c r="P31" s="268">
        <v>161</v>
      </c>
      <c r="Q31" s="268">
        <v>90</v>
      </c>
      <c r="R31" s="268">
        <v>550</v>
      </c>
      <c r="S31" s="268">
        <v>297</v>
      </c>
      <c r="T31" s="268">
        <v>74</v>
      </c>
      <c r="U31" s="268">
        <v>452</v>
      </c>
      <c r="V31" s="268">
        <v>86</v>
      </c>
      <c r="W31" s="268">
        <v>312</v>
      </c>
      <c r="X31" s="268">
        <v>44</v>
      </c>
      <c r="Y31" s="268">
        <v>2</v>
      </c>
      <c r="Z31" s="268">
        <v>9</v>
      </c>
      <c r="AA31" s="260"/>
      <c r="AC31" s="265"/>
    </row>
    <row r="32" spans="1:29" s="266" customFormat="1" ht="14.25" customHeight="1" x14ac:dyDescent="0.25">
      <c r="A32" s="882"/>
      <c r="B32" s="902"/>
      <c r="C32" s="258" t="s">
        <v>251</v>
      </c>
      <c r="D32" s="282">
        <v>1651</v>
      </c>
      <c r="E32" s="268">
        <v>1645</v>
      </c>
      <c r="F32" s="268">
        <v>0</v>
      </c>
      <c r="G32" s="268">
        <v>0</v>
      </c>
      <c r="H32" s="283">
        <v>12</v>
      </c>
      <c r="I32" s="283">
        <v>9</v>
      </c>
      <c r="J32" s="283">
        <v>197</v>
      </c>
      <c r="K32" s="283">
        <v>141</v>
      </c>
      <c r="L32" s="283">
        <v>45</v>
      </c>
      <c r="M32" s="283">
        <v>25</v>
      </c>
      <c r="N32" s="283">
        <v>41</v>
      </c>
      <c r="O32" s="268">
        <v>2</v>
      </c>
      <c r="P32" s="283">
        <v>96</v>
      </c>
      <c r="Q32" s="283">
        <v>53</v>
      </c>
      <c r="R32" s="283">
        <v>310</v>
      </c>
      <c r="S32" s="283">
        <v>181</v>
      </c>
      <c r="T32" s="283">
        <v>32</v>
      </c>
      <c r="U32" s="283">
        <v>260</v>
      </c>
      <c r="V32" s="283">
        <v>50</v>
      </c>
      <c r="W32" s="283">
        <v>166</v>
      </c>
      <c r="X32" s="283">
        <v>24</v>
      </c>
      <c r="Y32" s="268">
        <v>1</v>
      </c>
      <c r="Z32" s="283">
        <v>6</v>
      </c>
      <c r="AA32" s="260"/>
      <c r="AC32" s="265"/>
    </row>
    <row r="33" spans="1:29" s="267" customFormat="1" ht="14.25" customHeight="1" x14ac:dyDescent="0.25">
      <c r="A33" s="882"/>
      <c r="B33" s="902"/>
      <c r="C33" s="258" t="s">
        <v>252</v>
      </c>
      <c r="D33" s="282">
        <v>1334</v>
      </c>
      <c r="E33" s="268">
        <v>1331</v>
      </c>
      <c r="F33" s="268">
        <v>0</v>
      </c>
      <c r="G33" s="268">
        <v>0</v>
      </c>
      <c r="H33" s="283">
        <v>8</v>
      </c>
      <c r="I33" s="283">
        <v>15</v>
      </c>
      <c r="J33" s="283">
        <v>182</v>
      </c>
      <c r="K33" s="283">
        <v>132</v>
      </c>
      <c r="L33" s="283">
        <v>46</v>
      </c>
      <c r="M33" s="283">
        <v>19</v>
      </c>
      <c r="N33" s="283">
        <v>25</v>
      </c>
      <c r="O33" s="283">
        <v>9</v>
      </c>
      <c r="P33" s="283">
        <v>65</v>
      </c>
      <c r="Q33" s="283">
        <v>37</v>
      </c>
      <c r="R33" s="283">
        <v>240</v>
      </c>
      <c r="S33" s="283">
        <v>116</v>
      </c>
      <c r="T33" s="283">
        <v>42</v>
      </c>
      <c r="U33" s="283">
        <v>192</v>
      </c>
      <c r="V33" s="283">
        <v>36</v>
      </c>
      <c r="W33" s="283">
        <v>146</v>
      </c>
      <c r="X33" s="283">
        <v>20</v>
      </c>
      <c r="Y33" s="283">
        <v>1</v>
      </c>
      <c r="Z33" s="283">
        <v>3</v>
      </c>
      <c r="AA33" s="260"/>
      <c r="AC33" s="265"/>
    </row>
    <row r="34" spans="1:29" s="264" customFormat="1" ht="14.25" customHeight="1" x14ac:dyDescent="0.25">
      <c r="A34" s="882" t="s">
        <v>85</v>
      </c>
      <c r="B34" s="902" t="s">
        <v>249</v>
      </c>
      <c r="C34" s="258" t="s">
        <v>250</v>
      </c>
      <c r="D34" s="282">
        <v>269</v>
      </c>
      <c r="E34" s="268">
        <v>268</v>
      </c>
      <c r="F34" s="268">
        <v>0</v>
      </c>
      <c r="G34" s="268">
        <v>0</v>
      </c>
      <c r="H34" s="268">
        <v>1</v>
      </c>
      <c r="I34" s="268">
        <v>1</v>
      </c>
      <c r="J34" s="268">
        <v>24</v>
      </c>
      <c r="K34" s="268">
        <v>35</v>
      </c>
      <c r="L34" s="268">
        <v>12</v>
      </c>
      <c r="M34" s="268">
        <v>2</v>
      </c>
      <c r="N34" s="268">
        <v>4</v>
      </c>
      <c r="O34" s="268">
        <v>0</v>
      </c>
      <c r="P34" s="268">
        <v>14</v>
      </c>
      <c r="Q34" s="268">
        <v>9</v>
      </c>
      <c r="R34" s="268">
        <v>47</v>
      </c>
      <c r="S34" s="268">
        <v>42</v>
      </c>
      <c r="T34" s="268">
        <v>2</v>
      </c>
      <c r="U34" s="268">
        <v>51</v>
      </c>
      <c r="V34" s="268">
        <v>11</v>
      </c>
      <c r="W34" s="268">
        <v>13</v>
      </c>
      <c r="X34" s="268">
        <v>0</v>
      </c>
      <c r="Y34" s="268">
        <v>0</v>
      </c>
      <c r="Z34" s="268">
        <v>1</v>
      </c>
      <c r="AA34" s="260"/>
      <c r="AC34" s="265"/>
    </row>
    <row r="35" spans="1:29" s="266" customFormat="1" ht="14.25" customHeight="1" x14ac:dyDescent="0.25">
      <c r="A35" s="882"/>
      <c r="B35" s="902"/>
      <c r="C35" s="258" t="s">
        <v>251</v>
      </c>
      <c r="D35" s="282">
        <v>183</v>
      </c>
      <c r="E35" s="268">
        <v>183</v>
      </c>
      <c r="F35" s="268">
        <v>0</v>
      </c>
      <c r="G35" s="268">
        <v>0</v>
      </c>
      <c r="H35" s="268">
        <v>0</v>
      </c>
      <c r="I35" s="268">
        <v>0</v>
      </c>
      <c r="J35" s="283">
        <v>15</v>
      </c>
      <c r="K35" s="283">
        <v>21</v>
      </c>
      <c r="L35" s="283">
        <v>7</v>
      </c>
      <c r="M35" s="283">
        <v>1</v>
      </c>
      <c r="N35" s="268">
        <v>3</v>
      </c>
      <c r="O35" s="283">
        <v>0</v>
      </c>
      <c r="P35" s="283">
        <v>11</v>
      </c>
      <c r="Q35" s="283">
        <v>5</v>
      </c>
      <c r="R35" s="283">
        <v>29</v>
      </c>
      <c r="S35" s="283">
        <v>33</v>
      </c>
      <c r="T35" s="283">
        <v>1</v>
      </c>
      <c r="U35" s="283">
        <v>43</v>
      </c>
      <c r="V35" s="283">
        <v>7</v>
      </c>
      <c r="W35" s="283">
        <v>7</v>
      </c>
      <c r="X35" s="283">
        <v>0</v>
      </c>
      <c r="Y35" s="268">
        <v>0</v>
      </c>
      <c r="Z35" s="268">
        <v>0</v>
      </c>
      <c r="AA35" s="260"/>
      <c r="AC35" s="265"/>
    </row>
    <row r="36" spans="1:29" s="267" customFormat="1" ht="14.25" customHeight="1" x14ac:dyDescent="0.25">
      <c r="A36" s="882"/>
      <c r="B36" s="902"/>
      <c r="C36" s="258" t="s">
        <v>252</v>
      </c>
      <c r="D36" s="282">
        <v>86</v>
      </c>
      <c r="E36" s="268">
        <v>85</v>
      </c>
      <c r="F36" s="268">
        <v>0</v>
      </c>
      <c r="G36" s="268">
        <v>0</v>
      </c>
      <c r="H36" s="283">
        <v>1</v>
      </c>
      <c r="I36" s="283">
        <v>1</v>
      </c>
      <c r="J36" s="283">
        <v>9</v>
      </c>
      <c r="K36" s="283">
        <v>14</v>
      </c>
      <c r="L36" s="283">
        <v>5</v>
      </c>
      <c r="M36" s="268">
        <v>1</v>
      </c>
      <c r="N36" s="283">
        <v>1</v>
      </c>
      <c r="O36" s="268">
        <v>0</v>
      </c>
      <c r="P36" s="268">
        <v>3</v>
      </c>
      <c r="Q36" s="283">
        <v>4</v>
      </c>
      <c r="R36" s="283">
        <v>18</v>
      </c>
      <c r="S36" s="283">
        <v>9</v>
      </c>
      <c r="T36" s="268">
        <v>1</v>
      </c>
      <c r="U36" s="283">
        <v>8</v>
      </c>
      <c r="V36" s="283">
        <v>4</v>
      </c>
      <c r="W36" s="283">
        <v>6</v>
      </c>
      <c r="X36" s="268">
        <v>0</v>
      </c>
      <c r="Y36" s="268">
        <v>0</v>
      </c>
      <c r="Z36" s="283">
        <v>1</v>
      </c>
      <c r="AA36" s="260"/>
      <c r="AC36" s="265"/>
    </row>
    <row r="37" spans="1:29" s="264" customFormat="1" ht="14.25" customHeight="1" x14ac:dyDescent="0.25">
      <c r="A37" s="882" t="s">
        <v>264</v>
      </c>
      <c r="B37" s="902" t="s">
        <v>253</v>
      </c>
      <c r="C37" s="258" t="s">
        <v>250</v>
      </c>
      <c r="D37" s="282">
        <v>339</v>
      </c>
      <c r="E37" s="268">
        <v>339</v>
      </c>
      <c r="F37" s="268">
        <v>0</v>
      </c>
      <c r="G37" s="268">
        <v>0</v>
      </c>
      <c r="H37" s="268">
        <v>1</v>
      </c>
      <c r="I37" s="268">
        <v>1</v>
      </c>
      <c r="J37" s="268">
        <v>31</v>
      </c>
      <c r="K37" s="268">
        <v>32</v>
      </c>
      <c r="L37" s="268">
        <v>8</v>
      </c>
      <c r="M37" s="268">
        <v>3</v>
      </c>
      <c r="N37" s="268">
        <v>6</v>
      </c>
      <c r="O37" s="268">
        <v>1</v>
      </c>
      <c r="P37" s="268">
        <v>18</v>
      </c>
      <c r="Q37" s="268">
        <v>13</v>
      </c>
      <c r="R37" s="268">
        <v>60</v>
      </c>
      <c r="S37" s="268">
        <v>46</v>
      </c>
      <c r="T37" s="268">
        <v>13</v>
      </c>
      <c r="U37" s="268">
        <v>53</v>
      </c>
      <c r="V37" s="268">
        <v>11</v>
      </c>
      <c r="W37" s="268">
        <v>40</v>
      </c>
      <c r="X37" s="268">
        <v>2</v>
      </c>
      <c r="Y37" s="268">
        <v>0</v>
      </c>
      <c r="Z37" s="268">
        <v>0</v>
      </c>
      <c r="AA37" s="260"/>
      <c r="AC37" s="265"/>
    </row>
    <row r="38" spans="1:29" s="266" customFormat="1" ht="14.25" customHeight="1" x14ac:dyDescent="0.25">
      <c r="A38" s="882"/>
      <c r="B38" s="902"/>
      <c r="C38" s="258" t="s">
        <v>251</v>
      </c>
      <c r="D38" s="144">
        <v>206</v>
      </c>
      <c r="E38" s="268">
        <v>206</v>
      </c>
      <c r="F38" s="268">
        <v>0</v>
      </c>
      <c r="G38" s="268">
        <v>0</v>
      </c>
      <c r="H38" s="268">
        <v>0</v>
      </c>
      <c r="I38" s="268">
        <v>1</v>
      </c>
      <c r="J38" s="283">
        <v>20</v>
      </c>
      <c r="K38" s="283">
        <v>17</v>
      </c>
      <c r="L38" s="283">
        <v>6</v>
      </c>
      <c r="M38" s="283">
        <v>1</v>
      </c>
      <c r="N38" s="283">
        <v>5</v>
      </c>
      <c r="O38" s="268">
        <v>1</v>
      </c>
      <c r="P38" s="283">
        <v>13</v>
      </c>
      <c r="Q38" s="283">
        <v>9</v>
      </c>
      <c r="R38" s="283">
        <v>38</v>
      </c>
      <c r="S38" s="283">
        <v>27</v>
      </c>
      <c r="T38" s="283">
        <v>4</v>
      </c>
      <c r="U38" s="283">
        <v>35</v>
      </c>
      <c r="V38" s="283">
        <v>5</v>
      </c>
      <c r="W38" s="283">
        <v>23</v>
      </c>
      <c r="X38" s="283">
        <v>1</v>
      </c>
      <c r="Y38" s="283">
        <v>0</v>
      </c>
      <c r="Z38" s="268">
        <v>0</v>
      </c>
      <c r="AA38" s="260"/>
      <c r="AC38" s="265"/>
    </row>
    <row r="39" spans="1:29" s="267" customFormat="1" ht="14.25" customHeight="1" x14ac:dyDescent="0.25">
      <c r="A39" s="882"/>
      <c r="B39" s="902"/>
      <c r="C39" s="258" t="s">
        <v>252</v>
      </c>
      <c r="D39" s="282">
        <v>133</v>
      </c>
      <c r="E39" s="268">
        <v>133</v>
      </c>
      <c r="F39" s="268">
        <v>0</v>
      </c>
      <c r="G39" s="268">
        <v>0</v>
      </c>
      <c r="H39" s="283">
        <v>1</v>
      </c>
      <c r="I39" s="268">
        <v>0</v>
      </c>
      <c r="J39" s="283">
        <v>11</v>
      </c>
      <c r="K39" s="283">
        <v>15</v>
      </c>
      <c r="L39" s="268">
        <v>2</v>
      </c>
      <c r="M39" s="283">
        <v>2</v>
      </c>
      <c r="N39" s="268">
        <v>1</v>
      </c>
      <c r="O39" s="268">
        <v>0</v>
      </c>
      <c r="P39" s="283">
        <v>5</v>
      </c>
      <c r="Q39" s="283">
        <v>4</v>
      </c>
      <c r="R39" s="283">
        <v>22</v>
      </c>
      <c r="S39" s="283">
        <v>19</v>
      </c>
      <c r="T39" s="283">
        <v>9</v>
      </c>
      <c r="U39" s="283">
        <v>18</v>
      </c>
      <c r="V39" s="283">
        <v>6</v>
      </c>
      <c r="W39" s="283">
        <v>17</v>
      </c>
      <c r="X39" s="283">
        <v>1</v>
      </c>
      <c r="Y39" s="268">
        <v>0</v>
      </c>
      <c r="Z39" s="268">
        <v>0</v>
      </c>
      <c r="AA39" s="260"/>
      <c r="AC39" s="265"/>
    </row>
    <row r="40" spans="1:29" s="264" customFormat="1" ht="14.25" customHeight="1" x14ac:dyDescent="0.25">
      <c r="A40" s="882" t="s">
        <v>86</v>
      </c>
      <c r="B40" s="902" t="s">
        <v>249</v>
      </c>
      <c r="C40" s="258" t="s">
        <v>250</v>
      </c>
      <c r="D40" s="282">
        <v>743</v>
      </c>
      <c r="E40" s="268">
        <v>743</v>
      </c>
      <c r="F40" s="268">
        <v>0</v>
      </c>
      <c r="G40" s="268">
        <v>0</v>
      </c>
      <c r="H40" s="268">
        <v>6</v>
      </c>
      <c r="I40" s="268">
        <v>1</v>
      </c>
      <c r="J40" s="268">
        <v>58</v>
      </c>
      <c r="K40" s="268">
        <v>62</v>
      </c>
      <c r="L40" s="268">
        <v>10</v>
      </c>
      <c r="M40" s="268">
        <v>9</v>
      </c>
      <c r="N40" s="268">
        <v>7</v>
      </c>
      <c r="O40" s="268">
        <v>1</v>
      </c>
      <c r="P40" s="268">
        <v>69</v>
      </c>
      <c r="Q40" s="268">
        <v>48</v>
      </c>
      <c r="R40" s="268">
        <v>167</v>
      </c>
      <c r="S40" s="268">
        <v>110</v>
      </c>
      <c r="T40" s="268">
        <v>3</v>
      </c>
      <c r="U40" s="268">
        <v>121</v>
      </c>
      <c r="V40" s="268">
        <v>38</v>
      </c>
      <c r="W40" s="268">
        <v>26</v>
      </c>
      <c r="X40" s="268">
        <v>7</v>
      </c>
      <c r="Y40" s="268">
        <v>0</v>
      </c>
      <c r="Z40" s="268">
        <v>0</v>
      </c>
      <c r="AA40" s="260"/>
      <c r="AC40" s="265"/>
    </row>
    <row r="41" spans="1:29" s="266" customFormat="1" ht="14.25" customHeight="1" x14ac:dyDescent="0.25">
      <c r="A41" s="882"/>
      <c r="B41" s="902"/>
      <c r="C41" s="258" t="s">
        <v>251</v>
      </c>
      <c r="D41" s="282">
        <v>437</v>
      </c>
      <c r="E41" s="268">
        <v>437</v>
      </c>
      <c r="F41" s="268">
        <v>0</v>
      </c>
      <c r="G41" s="268">
        <v>0</v>
      </c>
      <c r="H41" s="268">
        <v>2</v>
      </c>
      <c r="I41" s="268">
        <v>0</v>
      </c>
      <c r="J41" s="283">
        <v>34</v>
      </c>
      <c r="K41" s="283">
        <v>29</v>
      </c>
      <c r="L41" s="283">
        <v>9</v>
      </c>
      <c r="M41" s="283">
        <v>6</v>
      </c>
      <c r="N41" s="283">
        <v>3</v>
      </c>
      <c r="O41" s="283">
        <v>1</v>
      </c>
      <c r="P41" s="283">
        <v>43</v>
      </c>
      <c r="Q41" s="283">
        <v>28</v>
      </c>
      <c r="R41" s="283">
        <v>92</v>
      </c>
      <c r="S41" s="283">
        <v>67</v>
      </c>
      <c r="T41" s="268">
        <v>1</v>
      </c>
      <c r="U41" s="283">
        <v>75</v>
      </c>
      <c r="V41" s="283">
        <v>22</v>
      </c>
      <c r="W41" s="283">
        <v>19</v>
      </c>
      <c r="X41" s="283">
        <v>6</v>
      </c>
      <c r="Y41" s="268">
        <v>0</v>
      </c>
      <c r="Z41" s="268">
        <v>0</v>
      </c>
      <c r="AA41" s="260"/>
      <c r="AC41" s="265"/>
    </row>
    <row r="42" spans="1:29" s="267" customFormat="1" ht="14.25" customHeight="1" x14ac:dyDescent="0.25">
      <c r="A42" s="882"/>
      <c r="B42" s="902"/>
      <c r="C42" s="258" t="s">
        <v>252</v>
      </c>
      <c r="D42" s="282">
        <v>306</v>
      </c>
      <c r="E42" s="268">
        <v>306</v>
      </c>
      <c r="F42" s="268">
        <v>0</v>
      </c>
      <c r="G42" s="268">
        <v>0</v>
      </c>
      <c r="H42" s="268">
        <v>4</v>
      </c>
      <c r="I42" s="268">
        <v>1</v>
      </c>
      <c r="J42" s="283">
        <v>24</v>
      </c>
      <c r="K42" s="283">
        <v>33</v>
      </c>
      <c r="L42" s="283">
        <v>1</v>
      </c>
      <c r="M42" s="283">
        <v>3</v>
      </c>
      <c r="N42" s="283">
        <v>4</v>
      </c>
      <c r="O42" s="283">
        <v>0</v>
      </c>
      <c r="P42" s="283">
        <v>26</v>
      </c>
      <c r="Q42" s="283">
        <v>20</v>
      </c>
      <c r="R42" s="283">
        <v>75</v>
      </c>
      <c r="S42" s="283">
        <v>43</v>
      </c>
      <c r="T42" s="283">
        <v>2</v>
      </c>
      <c r="U42" s="283">
        <v>46</v>
      </c>
      <c r="V42" s="283">
        <v>16</v>
      </c>
      <c r="W42" s="283">
        <v>7</v>
      </c>
      <c r="X42" s="283">
        <v>1</v>
      </c>
      <c r="Y42" s="268">
        <v>0</v>
      </c>
      <c r="Z42" s="268">
        <v>0</v>
      </c>
      <c r="AA42" s="260"/>
      <c r="AC42" s="265"/>
    </row>
    <row r="43" spans="1:29" s="264" customFormat="1" ht="14.25" customHeight="1" x14ac:dyDescent="0.25">
      <c r="A43" s="882"/>
      <c r="B43" s="902" t="s">
        <v>253</v>
      </c>
      <c r="C43" s="258" t="s">
        <v>250</v>
      </c>
      <c r="D43" s="282">
        <v>795</v>
      </c>
      <c r="E43" s="268">
        <v>794</v>
      </c>
      <c r="F43" s="268">
        <v>0</v>
      </c>
      <c r="G43" s="268">
        <v>0</v>
      </c>
      <c r="H43" s="268">
        <v>4</v>
      </c>
      <c r="I43" s="268">
        <v>4</v>
      </c>
      <c r="J43" s="268">
        <v>82</v>
      </c>
      <c r="K43" s="268">
        <v>76</v>
      </c>
      <c r="L43" s="268">
        <v>14</v>
      </c>
      <c r="M43" s="268">
        <v>14</v>
      </c>
      <c r="N43" s="268">
        <v>23</v>
      </c>
      <c r="O43" s="268">
        <v>7</v>
      </c>
      <c r="P43" s="268">
        <v>44</v>
      </c>
      <c r="Q43" s="268">
        <v>28</v>
      </c>
      <c r="R43" s="268">
        <v>146</v>
      </c>
      <c r="S43" s="268">
        <v>97</v>
      </c>
      <c r="T43" s="268">
        <v>18</v>
      </c>
      <c r="U43" s="268">
        <v>123</v>
      </c>
      <c r="V43" s="268">
        <v>25</v>
      </c>
      <c r="W43" s="268">
        <v>70</v>
      </c>
      <c r="X43" s="268">
        <v>18</v>
      </c>
      <c r="Y43" s="268">
        <v>1</v>
      </c>
      <c r="Z43" s="268">
        <v>1</v>
      </c>
      <c r="AA43" s="260"/>
      <c r="AC43" s="265"/>
    </row>
    <row r="44" spans="1:29" s="266" customFormat="1" ht="14.25" customHeight="1" x14ac:dyDescent="0.25">
      <c r="A44" s="882"/>
      <c r="B44" s="902"/>
      <c r="C44" s="258" t="s">
        <v>251</v>
      </c>
      <c r="D44" s="282">
        <v>403</v>
      </c>
      <c r="E44" s="268">
        <v>402</v>
      </c>
      <c r="F44" s="268">
        <v>0</v>
      </c>
      <c r="G44" s="268">
        <v>0</v>
      </c>
      <c r="H44" s="268">
        <v>3</v>
      </c>
      <c r="I44" s="283">
        <v>1</v>
      </c>
      <c r="J44" s="283">
        <v>48</v>
      </c>
      <c r="K44" s="283">
        <v>38</v>
      </c>
      <c r="L44" s="283">
        <v>6</v>
      </c>
      <c r="M44" s="283">
        <v>9</v>
      </c>
      <c r="N44" s="283">
        <v>9</v>
      </c>
      <c r="O44" s="283">
        <v>4</v>
      </c>
      <c r="P44" s="283">
        <v>23</v>
      </c>
      <c r="Q44" s="283">
        <v>17</v>
      </c>
      <c r="R44" s="283">
        <v>69</v>
      </c>
      <c r="S44" s="283">
        <v>53</v>
      </c>
      <c r="T44" s="283">
        <v>7</v>
      </c>
      <c r="U44" s="283">
        <v>69</v>
      </c>
      <c r="V44" s="283">
        <v>6</v>
      </c>
      <c r="W44" s="283">
        <v>31</v>
      </c>
      <c r="X44" s="283">
        <v>8</v>
      </c>
      <c r="Y44" s="283">
        <v>1</v>
      </c>
      <c r="Z44" s="283">
        <v>1</v>
      </c>
      <c r="AA44" s="260"/>
      <c r="AC44" s="265"/>
    </row>
    <row r="45" spans="1:29" s="267" customFormat="1" ht="14.25" customHeight="1" x14ac:dyDescent="0.25">
      <c r="A45" s="882"/>
      <c r="B45" s="902"/>
      <c r="C45" s="258" t="s">
        <v>252</v>
      </c>
      <c r="D45" s="282">
        <v>392</v>
      </c>
      <c r="E45" s="268">
        <v>392</v>
      </c>
      <c r="F45" s="268">
        <v>0</v>
      </c>
      <c r="G45" s="268">
        <v>0</v>
      </c>
      <c r="H45" s="283">
        <v>1</v>
      </c>
      <c r="I45" s="283">
        <v>3</v>
      </c>
      <c r="J45" s="283">
        <v>34</v>
      </c>
      <c r="K45" s="283">
        <v>38</v>
      </c>
      <c r="L45" s="283">
        <v>8</v>
      </c>
      <c r="M45" s="283">
        <v>5</v>
      </c>
      <c r="N45" s="283">
        <v>14</v>
      </c>
      <c r="O45" s="283">
        <v>3</v>
      </c>
      <c r="P45" s="283">
        <v>21</v>
      </c>
      <c r="Q45" s="283">
        <v>11</v>
      </c>
      <c r="R45" s="283">
        <v>77</v>
      </c>
      <c r="S45" s="283">
        <v>44</v>
      </c>
      <c r="T45" s="283">
        <v>11</v>
      </c>
      <c r="U45" s="283">
        <v>54</v>
      </c>
      <c r="V45" s="283">
        <v>19</v>
      </c>
      <c r="W45" s="283">
        <v>39</v>
      </c>
      <c r="X45" s="283">
        <v>10</v>
      </c>
      <c r="Y45" s="268">
        <v>0</v>
      </c>
      <c r="Z45" s="268">
        <v>0</v>
      </c>
      <c r="AA45" s="260"/>
      <c r="AC45" s="265"/>
    </row>
    <row r="46" spans="1:29" s="264" customFormat="1" ht="14.25" customHeight="1" x14ac:dyDescent="0.25">
      <c r="A46" s="882" t="s">
        <v>87</v>
      </c>
      <c r="B46" s="902" t="s">
        <v>249</v>
      </c>
      <c r="C46" s="258" t="s">
        <v>250</v>
      </c>
      <c r="D46" s="282">
        <v>3867</v>
      </c>
      <c r="E46" s="268">
        <v>3866</v>
      </c>
      <c r="F46" s="268">
        <v>2</v>
      </c>
      <c r="G46" s="268">
        <v>4</v>
      </c>
      <c r="H46" s="268">
        <v>18</v>
      </c>
      <c r="I46" s="268">
        <v>36</v>
      </c>
      <c r="J46" s="268">
        <v>253</v>
      </c>
      <c r="K46" s="268">
        <v>236</v>
      </c>
      <c r="L46" s="268">
        <v>91</v>
      </c>
      <c r="M46" s="268">
        <v>48</v>
      </c>
      <c r="N46" s="268">
        <v>76</v>
      </c>
      <c r="O46" s="268">
        <v>20</v>
      </c>
      <c r="P46" s="268">
        <v>312</v>
      </c>
      <c r="Q46" s="268">
        <v>214</v>
      </c>
      <c r="R46" s="268">
        <v>712</v>
      </c>
      <c r="S46" s="268">
        <v>444</v>
      </c>
      <c r="T46" s="268">
        <v>26</v>
      </c>
      <c r="U46" s="268">
        <v>774</v>
      </c>
      <c r="V46" s="268">
        <v>218</v>
      </c>
      <c r="W46" s="268">
        <v>326</v>
      </c>
      <c r="X46" s="268">
        <v>55</v>
      </c>
      <c r="Y46" s="268">
        <v>1</v>
      </c>
      <c r="Z46" s="268">
        <v>1</v>
      </c>
      <c r="AA46" s="260"/>
      <c r="AC46" s="265"/>
    </row>
    <row r="47" spans="1:29" s="266" customFormat="1" ht="14.25" customHeight="1" x14ac:dyDescent="0.25">
      <c r="A47" s="882"/>
      <c r="B47" s="902"/>
      <c r="C47" s="258" t="s">
        <v>251</v>
      </c>
      <c r="D47" s="282">
        <v>72</v>
      </c>
      <c r="E47" s="268">
        <v>72</v>
      </c>
      <c r="F47" s="268">
        <v>0</v>
      </c>
      <c r="G47" s="268">
        <v>0</v>
      </c>
      <c r="H47" s="268">
        <v>0</v>
      </c>
      <c r="I47" s="268">
        <v>1</v>
      </c>
      <c r="J47" s="268">
        <v>2</v>
      </c>
      <c r="K47" s="268">
        <v>1</v>
      </c>
      <c r="L47" s="283">
        <v>3</v>
      </c>
      <c r="M47" s="283">
        <v>0</v>
      </c>
      <c r="N47" s="268">
        <v>0</v>
      </c>
      <c r="O47" s="268">
        <v>0</v>
      </c>
      <c r="P47" s="283">
        <v>4</v>
      </c>
      <c r="Q47" s="283">
        <v>4</v>
      </c>
      <c r="R47" s="283">
        <v>18</v>
      </c>
      <c r="S47" s="283">
        <v>10</v>
      </c>
      <c r="T47" s="283">
        <v>2</v>
      </c>
      <c r="U47" s="283">
        <v>12</v>
      </c>
      <c r="V47" s="283">
        <v>4</v>
      </c>
      <c r="W47" s="283">
        <v>11</v>
      </c>
      <c r="X47" s="268">
        <v>0</v>
      </c>
      <c r="Y47" s="268">
        <v>0</v>
      </c>
      <c r="Z47" s="268">
        <v>0</v>
      </c>
      <c r="AA47" s="260"/>
      <c r="AC47" s="265"/>
    </row>
    <row r="48" spans="1:29" s="267" customFormat="1" ht="14.25" customHeight="1" x14ac:dyDescent="0.25">
      <c r="A48" s="882"/>
      <c r="B48" s="902"/>
      <c r="C48" s="258" t="s">
        <v>252</v>
      </c>
      <c r="D48" s="282">
        <v>3795</v>
      </c>
      <c r="E48" s="268">
        <v>3794</v>
      </c>
      <c r="F48" s="268">
        <v>2</v>
      </c>
      <c r="G48" s="283">
        <v>4</v>
      </c>
      <c r="H48" s="283">
        <v>18</v>
      </c>
      <c r="I48" s="283">
        <v>35</v>
      </c>
      <c r="J48" s="283">
        <v>251</v>
      </c>
      <c r="K48" s="283">
        <v>235</v>
      </c>
      <c r="L48" s="283">
        <v>88</v>
      </c>
      <c r="M48" s="283">
        <v>48</v>
      </c>
      <c r="N48" s="283">
        <v>76</v>
      </c>
      <c r="O48" s="283">
        <v>20</v>
      </c>
      <c r="P48" s="283">
        <v>308</v>
      </c>
      <c r="Q48" s="283">
        <v>210</v>
      </c>
      <c r="R48" s="283">
        <v>694</v>
      </c>
      <c r="S48" s="283">
        <v>434</v>
      </c>
      <c r="T48" s="283">
        <v>24</v>
      </c>
      <c r="U48" s="283">
        <v>762</v>
      </c>
      <c r="V48" s="283">
        <v>214</v>
      </c>
      <c r="W48" s="283">
        <v>315</v>
      </c>
      <c r="X48" s="283">
        <v>55</v>
      </c>
      <c r="Y48" s="283">
        <v>1</v>
      </c>
      <c r="Z48" s="283">
        <v>1</v>
      </c>
      <c r="AA48" s="260"/>
      <c r="AC48" s="265"/>
    </row>
    <row r="49" spans="1:29" s="264" customFormat="1" ht="14.25" customHeight="1" x14ac:dyDescent="0.25">
      <c r="A49" s="882"/>
      <c r="B49" s="902" t="s">
        <v>265</v>
      </c>
      <c r="C49" s="258" t="s">
        <v>250</v>
      </c>
      <c r="D49" s="282">
        <v>3317</v>
      </c>
      <c r="E49" s="268">
        <v>3306</v>
      </c>
      <c r="F49" s="268">
        <v>0</v>
      </c>
      <c r="G49" s="268">
        <v>3</v>
      </c>
      <c r="H49" s="268">
        <v>25</v>
      </c>
      <c r="I49" s="268">
        <v>29</v>
      </c>
      <c r="J49" s="268">
        <v>332</v>
      </c>
      <c r="K49" s="268">
        <v>236</v>
      </c>
      <c r="L49" s="268">
        <v>55</v>
      </c>
      <c r="M49" s="268">
        <v>31</v>
      </c>
      <c r="N49" s="268">
        <v>103</v>
      </c>
      <c r="O49" s="268">
        <v>5</v>
      </c>
      <c r="P49" s="268">
        <v>130</v>
      </c>
      <c r="Q49" s="268">
        <v>127</v>
      </c>
      <c r="R49" s="268">
        <v>438</v>
      </c>
      <c r="S49" s="268">
        <v>284</v>
      </c>
      <c r="T49" s="268">
        <v>98</v>
      </c>
      <c r="U49" s="268">
        <v>708</v>
      </c>
      <c r="V49" s="268">
        <v>125</v>
      </c>
      <c r="W49" s="268">
        <v>529</v>
      </c>
      <c r="X49" s="268">
        <v>48</v>
      </c>
      <c r="Y49" s="268">
        <v>0</v>
      </c>
      <c r="Z49" s="268">
        <v>11</v>
      </c>
      <c r="AA49" s="260"/>
      <c r="AC49" s="265"/>
    </row>
    <row r="50" spans="1:29" s="266" customFormat="1" ht="14.25" customHeight="1" x14ac:dyDescent="0.25">
      <c r="A50" s="882"/>
      <c r="B50" s="902"/>
      <c r="C50" s="258" t="s">
        <v>251</v>
      </c>
      <c r="D50" s="282">
        <v>111</v>
      </c>
      <c r="E50" s="268">
        <v>111</v>
      </c>
      <c r="F50" s="268">
        <v>0</v>
      </c>
      <c r="G50" s="268">
        <v>0</v>
      </c>
      <c r="H50" s="268">
        <v>1</v>
      </c>
      <c r="I50" s="268">
        <v>0</v>
      </c>
      <c r="J50" s="283">
        <v>8</v>
      </c>
      <c r="K50" s="283">
        <v>10</v>
      </c>
      <c r="L50" s="283">
        <v>3</v>
      </c>
      <c r="M50" s="283">
        <v>1</v>
      </c>
      <c r="N50" s="268">
        <v>1</v>
      </c>
      <c r="O50" s="268">
        <v>0</v>
      </c>
      <c r="P50" s="283">
        <v>4</v>
      </c>
      <c r="Q50" s="283">
        <v>5</v>
      </c>
      <c r="R50" s="283">
        <v>31</v>
      </c>
      <c r="S50" s="283">
        <v>12</v>
      </c>
      <c r="T50" s="268">
        <v>1</v>
      </c>
      <c r="U50" s="283">
        <v>22</v>
      </c>
      <c r="V50" s="283">
        <v>2</v>
      </c>
      <c r="W50" s="283">
        <v>8</v>
      </c>
      <c r="X50" s="283">
        <v>2</v>
      </c>
      <c r="Y50" s="268">
        <v>0</v>
      </c>
      <c r="Z50" s="268">
        <v>0</v>
      </c>
      <c r="AA50" s="260"/>
      <c r="AC50" s="265"/>
    </row>
    <row r="51" spans="1:29" s="276" customFormat="1" ht="14.25" customHeight="1" thickBot="1" x14ac:dyDescent="0.3">
      <c r="A51" s="903"/>
      <c r="B51" s="904"/>
      <c r="C51" s="271" t="s">
        <v>252</v>
      </c>
      <c r="D51" s="285">
        <v>3206</v>
      </c>
      <c r="E51" s="274">
        <v>3195</v>
      </c>
      <c r="F51" s="274">
        <v>0</v>
      </c>
      <c r="G51" s="286">
        <v>3</v>
      </c>
      <c r="H51" s="286">
        <v>24</v>
      </c>
      <c r="I51" s="286">
        <v>29</v>
      </c>
      <c r="J51" s="286">
        <v>324</v>
      </c>
      <c r="K51" s="286">
        <v>226</v>
      </c>
      <c r="L51" s="286">
        <v>52</v>
      </c>
      <c r="M51" s="286">
        <v>30</v>
      </c>
      <c r="N51" s="286">
        <v>102</v>
      </c>
      <c r="O51" s="286">
        <v>5</v>
      </c>
      <c r="P51" s="286">
        <v>126</v>
      </c>
      <c r="Q51" s="286">
        <v>122</v>
      </c>
      <c r="R51" s="286">
        <v>407</v>
      </c>
      <c r="S51" s="286">
        <v>272</v>
      </c>
      <c r="T51" s="286">
        <v>97</v>
      </c>
      <c r="U51" s="286">
        <v>686</v>
      </c>
      <c r="V51" s="286">
        <v>123</v>
      </c>
      <c r="W51" s="286">
        <v>521</v>
      </c>
      <c r="X51" s="286">
        <v>46</v>
      </c>
      <c r="Y51" s="274">
        <v>0</v>
      </c>
      <c r="Z51" s="286">
        <v>11</v>
      </c>
      <c r="AA51" s="260"/>
      <c r="AC51" s="265"/>
    </row>
    <row r="52" spans="1:29" s="289" customFormat="1" x14ac:dyDescent="0.2">
      <c r="A52" s="287"/>
      <c r="B52" s="287"/>
      <c r="C52" s="287"/>
      <c r="D52" s="288"/>
      <c r="E52" s="288"/>
      <c r="AC52" s="279"/>
    </row>
    <row r="53" spans="1:29" x14ac:dyDescent="0.2">
      <c r="AC53" s="279"/>
    </row>
    <row r="54" spans="1:29" x14ac:dyDescent="0.2">
      <c r="AC54" s="279"/>
    </row>
    <row r="55" spans="1:29" x14ac:dyDescent="0.2">
      <c r="AC55" s="279"/>
    </row>
    <row r="56" spans="1:29" x14ac:dyDescent="0.2">
      <c r="AC56" s="279"/>
    </row>
    <row r="57" spans="1:29" x14ac:dyDescent="0.2">
      <c r="AC57" s="279"/>
    </row>
    <row r="58" spans="1:29" x14ac:dyDescent="0.2">
      <c r="AC58" s="279"/>
    </row>
    <row r="59" spans="1:29" x14ac:dyDescent="0.2">
      <c r="AC59" s="279"/>
    </row>
    <row r="60" spans="1:29" x14ac:dyDescent="0.2">
      <c r="AC60" s="279"/>
    </row>
    <row r="61" spans="1:29" x14ac:dyDescent="0.2">
      <c r="AC61" s="279"/>
    </row>
    <row r="62" spans="1:29" x14ac:dyDescent="0.2">
      <c r="AC62" s="279"/>
    </row>
  </sheetData>
  <sheetProtection selectLockedCells="1" selectUnlockedCells="1"/>
  <mergeCells count="51">
    <mergeCell ref="A46:A51"/>
    <mergeCell ref="B46:B48"/>
    <mergeCell ref="B49:B51"/>
    <mergeCell ref="A34:A39"/>
    <mergeCell ref="B34:B36"/>
    <mergeCell ref="B37:B39"/>
    <mergeCell ref="A40:A45"/>
    <mergeCell ref="B40:B42"/>
    <mergeCell ref="B43:B45"/>
    <mergeCell ref="A22:A27"/>
    <mergeCell ref="B22:B24"/>
    <mergeCell ref="B25:B27"/>
    <mergeCell ref="A28:A33"/>
    <mergeCell ref="B28:B30"/>
    <mergeCell ref="B31:B33"/>
    <mergeCell ref="A10:A15"/>
    <mergeCell ref="B10:B12"/>
    <mergeCell ref="B13:B15"/>
    <mergeCell ref="A16:A21"/>
    <mergeCell ref="B16:B18"/>
    <mergeCell ref="B19:B21"/>
    <mergeCell ref="U5:V6"/>
    <mergeCell ref="W5:X6"/>
    <mergeCell ref="A7:A9"/>
    <mergeCell ref="B7:B9"/>
    <mergeCell ref="C7:C9"/>
    <mergeCell ref="N7:O7"/>
    <mergeCell ref="U7:V7"/>
    <mergeCell ref="T8:T9"/>
    <mergeCell ref="P6:Q6"/>
    <mergeCell ref="R6:T6"/>
    <mergeCell ref="J5:K6"/>
    <mergeCell ref="L5:M5"/>
    <mergeCell ref="N5:O5"/>
    <mergeCell ref="P5:T5"/>
    <mergeCell ref="A2:M2"/>
    <mergeCell ref="N2:Z2"/>
    <mergeCell ref="E4:M4"/>
    <mergeCell ref="N4:Y4"/>
    <mergeCell ref="A5:A6"/>
    <mergeCell ref="B5:B6"/>
    <mergeCell ref="C5:C6"/>
    <mergeCell ref="D5:D7"/>
    <mergeCell ref="E5:E7"/>
    <mergeCell ref="F5:I5"/>
    <mergeCell ref="Y5:Y7"/>
    <mergeCell ref="Z5:Z7"/>
    <mergeCell ref="F6:G6"/>
    <mergeCell ref="H6:I6"/>
    <mergeCell ref="L6:M6"/>
    <mergeCell ref="N6:O6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5650-DE6A-431D-990E-963E437F1C94}">
  <dimension ref="A1:Q42"/>
  <sheetViews>
    <sheetView showGridLines="0" view="pageBreakPreview" topLeftCell="A16" zoomScaleNormal="85" zoomScaleSheetLayoutView="100" workbookViewId="0">
      <selection activeCell="I32" sqref="I32:K32"/>
    </sheetView>
  </sheetViews>
  <sheetFormatPr defaultRowHeight="12.75" x14ac:dyDescent="0.25"/>
  <cols>
    <col min="1" max="1" width="14.625" style="111" customWidth="1"/>
    <col min="2" max="2" width="17.625" style="111" customWidth="1"/>
    <col min="3" max="17" width="9.625" style="111" customWidth="1"/>
    <col min="18" max="16384" width="9" style="111"/>
  </cols>
  <sheetData>
    <row r="1" spans="1:17" s="98" customFormat="1" ht="15" customHeight="1" x14ac:dyDescent="0.25">
      <c r="A1" s="20" t="s">
        <v>70</v>
      </c>
      <c r="B1" s="2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 t="s">
        <v>0</v>
      </c>
    </row>
    <row r="2" spans="1:17" s="99" customFormat="1" ht="23.1" customHeight="1" x14ac:dyDescent="0.25">
      <c r="A2" s="908" t="s">
        <v>266</v>
      </c>
      <c r="B2" s="908"/>
      <c r="C2" s="908"/>
      <c r="D2" s="908"/>
      <c r="E2" s="908"/>
      <c r="F2" s="908"/>
      <c r="G2" s="908"/>
      <c r="H2" s="908"/>
      <c r="I2" s="908" t="s">
        <v>267</v>
      </c>
      <c r="J2" s="908"/>
      <c r="K2" s="908"/>
      <c r="L2" s="908"/>
      <c r="M2" s="908"/>
      <c r="N2" s="908"/>
      <c r="O2" s="908"/>
      <c r="P2" s="908"/>
      <c r="Q2" s="908"/>
    </row>
    <row r="3" spans="1:17" s="105" customFormat="1" ht="15" customHeight="1" thickBot="1" x14ac:dyDescent="0.3">
      <c r="A3" s="159"/>
      <c r="B3" s="290"/>
      <c r="C3" s="291"/>
      <c r="D3" s="291"/>
      <c r="E3" s="291"/>
      <c r="F3" s="291"/>
      <c r="G3" s="104"/>
      <c r="H3" s="292" t="s">
        <v>168</v>
      </c>
      <c r="I3" s="293"/>
      <c r="J3" s="292" t="s">
        <v>268</v>
      </c>
      <c r="K3" s="294"/>
      <c r="L3" s="295"/>
      <c r="M3" s="211"/>
      <c r="N3" s="294"/>
      <c r="O3" s="295"/>
      <c r="P3" s="211"/>
      <c r="Q3" s="60" t="s">
        <v>2</v>
      </c>
    </row>
    <row r="4" spans="1:17" s="105" customFormat="1" ht="15" customHeight="1" x14ac:dyDescent="0.25">
      <c r="A4" s="909" t="s">
        <v>269</v>
      </c>
      <c r="B4" s="911" t="s">
        <v>126</v>
      </c>
      <c r="C4" s="913" t="s">
        <v>88</v>
      </c>
      <c r="D4" s="914"/>
      <c r="E4" s="915"/>
      <c r="F4" s="919" t="s">
        <v>89</v>
      </c>
      <c r="G4" s="920"/>
      <c r="H4" s="921"/>
      <c r="I4" s="922" t="s">
        <v>90</v>
      </c>
      <c r="J4" s="920"/>
      <c r="K4" s="921"/>
      <c r="L4" s="913" t="s">
        <v>270</v>
      </c>
      <c r="M4" s="914"/>
      <c r="N4" s="915"/>
      <c r="O4" s="913" t="s">
        <v>91</v>
      </c>
      <c r="P4" s="914"/>
      <c r="Q4" s="914"/>
    </row>
    <row r="5" spans="1:17" s="105" customFormat="1" ht="15" customHeight="1" x14ac:dyDescent="0.25">
      <c r="A5" s="910"/>
      <c r="B5" s="912"/>
      <c r="C5" s="916"/>
      <c r="D5" s="917"/>
      <c r="E5" s="918"/>
      <c r="F5" s="916"/>
      <c r="G5" s="917"/>
      <c r="H5" s="918"/>
      <c r="I5" s="917"/>
      <c r="J5" s="917"/>
      <c r="K5" s="918"/>
      <c r="L5" s="916"/>
      <c r="M5" s="917"/>
      <c r="N5" s="918"/>
      <c r="O5" s="916"/>
      <c r="P5" s="917"/>
      <c r="Q5" s="917"/>
    </row>
    <row r="6" spans="1:17" s="105" customFormat="1" ht="30" customHeight="1" thickBot="1" x14ac:dyDescent="0.3">
      <c r="A6" s="296" t="s">
        <v>271</v>
      </c>
      <c r="B6" s="297" t="s">
        <v>179</v>
      </c>
      <c r="C6" s="298" t="s">
        <v>272</v>
      </c>
      <c r="D6" s="299" t="s">
        <v>27</v>
      </c>
      <c r="E6" s="299" t="s">
        <v>28</v>
      </c>
      <c r="F6" s="298" t="s">
        <v>272</v>
      </c>
      <c r="G6" s="300" t="s">
        <v>214</v>
      </c>
      <c r="H6" s="301" t="s">
        <v>273</v>
      </c>
      <c r="I6" s="302" t="s">
        <v>272</v>
      </c>
      <c r="J6" s="300" t="s">
        <v>214</v>
      </c>
      <c r="K6" s="301" t="s">
        <v>273</v>
      </c>
      <c r="L6" s="298" t="s">
        <v>272</v>
      </c>
      <c r="M6" s="300" t="s">
        <v>214</v>
      </c>
      <c r="N6" s="301" t="s">
        <v>273</v>
      </c>
      <c r="O6" s="298" t="s">
        <v>272</v>
      </c>
      <c r="P6" s="300" t="s">
        <v>214</v>
      </c>
      <c r="Q6" s="300" t="s">
        <v>273</v>
      </c>
    </row>
    <row r="7" spans="1:17" s="160" customFormat="1" ht="18.95" customHeight="1" x14ac:dyDescent="0.25">
      <c r="A7" s="840" t="s">
        <v>274</v>
      </c>
      <c r="B7" s="143" t="s">
        <v>136</v>
      </c>
      <c r="C7" s="303">
        <v>61044</v>
      </c>
      <c r="D7" s="304">
        <v>29410</v>
      </c>
      <c r="E7" s="304">
        <v>31634</v>
      </c>
      <c r="F7" s="304">
        <v>33953</v>
      </c>
      <c r="G7" s="305">
        <v>18455</v>
      </c>
      <c r="H7" s="305">
        <v>15498</v>
      </c>
      <c r="I7" s="304">
        <v>19511</v>
      </c>
      <c r="J7" s="305">
        <v>8497</v>
      </c>
      <c r="K7" s="305">
        <v>11014</v>
      </c>
      <c r="L7" s="304">
        <v>5491</v>
      </c>
      <c r="M7" s="305">
        <v>2185</v>
      </c>
      <c r="N7" s="305">
        <v>3306</v>
      </c>
      <c r="O7" s="304">
        <v>2089</v>
      </c>
      <c r="P7" s="305">
        <v>273</v>
      </c>
      <c r="Q7" s="305">
        <v>1816</v>
      </c>
    </row>
    <row r="8" spans="1:17" s="160" customFormat="1" ht="18.95" customHeight="1" x14ac:dyDescent="0.25">
      <c r="A8" s="811"/>
      <c r="B8" s="143" t="s">
        <v>137</v>
      </c>
      <c r="C8" s="303">
        <v>33539</v>
      </c>
      <c r="D8" s="304">
        <v>16574</v>
      </c>
      <c r="E8" s="304">
        <v>16965</v>
      </c>
      <c r="F8" s="304">
        <v>18774</v>
      </c>
      <c r="G8" s="305">
        <v>10248</v>
      </c>
      <c r="H8" s="305">
        <v>8526</v>
      </c>
      <c r="I8" s="304">
        <v>10810</v>
      </c>
      <c r="J8" s="305">
        <v>4898</v>
      </c>
      <c r="K8" s="305">
        <v>5912</v>
      </c>
      <c r="L8" s="304">
        <v>3104</v>
      </c>
      <c r="M8" s="305">
        <v>1300</v>
      </c>
      <c r="N8" s="305">
        <v>1804</v>
      </c>
      <c r="O8" s="304">
        <v>851</v>
      </c>
      <c r="P8" s="305">
        <v>128</v>
      </c>
      <c r="Q8" s="305">
        <v>723</v>
      </c>
    </row>
    <row r="9" spans="1:17" s="160" customFormat="1" ht="18.95" customHeight="1" x14ac:dyDescent="0.25">
      <c r="A9" s="811"/>
      <c r="B9" s="143" t="s">
        <v>138</v>
      </c>
      <c r="C9" s="303">
        <v>27505</v>
      </c>
      <c r="D9" s="304">
        <v>12836</v>
      </c>
      <c r="E9" s="304">
        <v>14669</v>
      </c>
      <c r="F9" s="304">
        <v>15179</v>
      </c>
      <c r="G9" s="305">
        <v>8207</v>
      </c>
      <c r="H9" s="305">
        <v>6972</v>
      </c>
      <c r="I9" s="304">
        <v>8701</v>
      </c>
      <c r="J9" s="305">
        <v>3599</v>
      </c>
      <c r="K9" s="305">
        <v>5102</v>
      </c>
      <c r="L9" s="304">
        <v>2387</v>
      </c>
      <c r="M9" s="305">
        <v>885</v>
      </c>
      <c r="N9" s="305">
        <v>1502</v>
      </c>
      <c r="O9" s="304">
        <v>1238</v>
      </c>
      <c r="P9" s="305">
        <v>145</v>
      </c>
      <c r="Q9" s="305">
        <v>1093</v>
      </c>
    </row>
    <row r="10" spans="1:17" s="160" customFormat="1" ht="18.95" customHeight="1" x14ac:dyDescent="0.25">
      <c r="A10" s="840" t="s">
        <v>275</v>
      </c>
      <c r="B10" s="143" t="s">
        <v>136</v>
      </c>
      <c r="C10" s="303">
        <v>62818</v>
      </c>
      <c r="D10" s="304">
        <v>30226</v>
      </c>
      <c r="E10" s="304">
        <v>32592</v>
      </c>
      <c r="F10" s="304">
        <v>34831</v>
      </c>
      <c r="G10" s="305">
        <v>18893</v>
      </c>
      <c r="H10" s="305">
        <v>15938</v>
      </c>
      <c r="I10" s="304">
        <v>20009</v>
      </c>
      <c r="J10" s="305">
        <v>8745</v>
      </c>
      <c r="K10" s="305">
        <v>11264</v>
      </c>
      <c r="L10" s="304">
        <v>5802</v>
      </c>
      <c r="M10" s="305">
        <v>2302</v>
      </c>
      <c r="N10" s="305">
        <v>3500</v>
      </c>
      <c r="O10" s="304">
        <v>2176</v>
      </c>
      <c r="P10" s="305">
        <v>286</v>
      </c>
      <c r="Q10" s="305">
        <v>1890</v>
      </c>
    </row>
    <row r="11" spans="1:17" s="160" customFormat="1" ht="18.95" customHeight="1" x14ac:dyDescent="0.25">
      <c r="A11" s="811"/>
      <c r="B11" s="143" t="s">
        <v>137</v>
      </c>
      <c r="C11" s="303">
        <v>34503</v>
      </c>
      <c r="D11" s="304">
        <v>17031</v>
      </c>
      <c r="E11" s="304">
        <v>17472</v>
      </c>
      <c r="F11" s="304">
        <v>19192</v>
      </c>
      <c r="G11" s="305">
        <v>10460</v>
      </c>
      <c r="H11" s="305">
        <v>8732</v>
      </c>
      <c r="I11" s="304">
        <v>11114</v>
      </c>
      <c r="J11" s="305">
        <v>5054</v>
      </c>
      <c r="K11" s="305">
        <v>6060</v>
      </c>
      <c r="L11" s="304">
        <v>3293</v>
      </c>
      <c r="M11" s="305">
        <v>1372</v>
      </c>
      <c r="N11" s="305">
        <v>1921</v>
      </c>
      <c r="O11" s="304">
        <v>904</v>
      </c>
      <c r="P11" s="305">
        <v>145</v>
      </c>
      <c r="Q11" s="305">
        <v>759</v>
      </c>
    </row>
    <row r="12" spans="1:17" s="160" customFormat="1" ht="18.95" customHeight="1" x14ac:dyDescent="0.25">
      <c r="A12" s="811"/>
      <c r="B12" s="143" t="s">
        <v>138</v>
      </c>
      <c r="C12" s="303">
        <v>28315</v>
      </c>
      <c r="D12" s="304">
        <v>13195</v>
      </c>
      <c r="E12" s="304">
        <v>15120</v>
      </c>
      <c r="F12" s="304">
        <v>15639</v>
      </c>
      <c r="G12" s="305">
        <v>8433</v>
      </c>
      <c r="H12" s="305">
        <v>7206</v>
      </c>
      <c r="I12" s="304">
        <v>8895</v>
      </c>
      <c r="J12" s="305">
        <v>3691</v>
      </c>
      <c r="K12" s="305">
        <v>5204</v>
      </c>
      <c r="L12" s="304">
        <v>2509</v>
      </c>
      <c r="M12" s="305">
        <v>930</v>
      </c>
      <c r="N12" s="305">
        <v>1579</v>
      </c>
      <c r="O12" s="304">
        <v>1272</v>
      </c>
      <c r="P12" s="305">
        <v>141</v>
      </c>
      <c r="Q12" s="305">
        <v>1131</v>
      </c>
    </row>
    <row r="13" spans="1:17" s="160" customFormat="1" ht="18.95" customHeight="1" x14ac:dyDescent="0.25">
      <c r="A13" s="840" t="s">
        <v>276</v>
      </c>
      <c r="B13" s="143" t="s">
        <v>136</v>
      </c>
      <c r="C13" s="303">
        <v>64212</v>
      </c>
      <c r="D13" s="304">
        <v>30886</v>
      </c>
      <c r="E13" s="304">
        <v>33326</v>
      </c>
      <c r="F13" s="304">
        <v>35400</v>
      </c>
      <c r="G13" s="305">
        <v>19214</v>
      </c>
      <c r="H13" s="305">
        <v>16186</v>
      </c>
      <c r="I13" s="304">
        <v>20497</v>
      </c>
      <c r="J13" s="305">
        <v>8978</v>
      </c>
      <c r="K13" s="305">
        <v>11519</v>
      </c>
      <c r="L13" s="304">
        <v>6048</v>
      </c>
      <c r="M13" s="305">
        <v>2400</v>
      </c>
      <c r="N13" s="305">
        <v>3648</v>
      </c>
      <c r="O13" s="304">
        <v>2267</v>
      </c>
      <c r="P13" s="305">
        <v>294</v>
      </c>
      <c r="Q13" s="305">
        <v>1973</v>
      </c>
    </row>
    <row r="14" spans="1:17" s="160" customFormat="1" ht="18.95" customHeight="1" x14ac:dyDescent="0.25">
      <c r="A14" s="811"/>
      <c r="B14" s="143" t="s">
        <v>137</v>
      </c>
      <c r="C14" s="303">
        <v>35319</v>
      </c>
      <c r="D14" s="304">
        <v>17421</v>
      </c>
      <c r="E14" s="304">
        <v>17898</v>
      </c>
      <c r="F14" s="304">
        <v>19523</v>
      </c>
      <c r="G14" s="305">
        <v>10662</v>
      </c>
      <c r="H14" s="305">
        <v>8861</v>
      </c>
      <c r="I14" s="304">
        <v>11423</v>
      </c>
      <c r="J14" s="305">
        <v>5204</v>
      </c>
      <c r="K14" s="305">
        <v>6219</v>
      </c>
      <c r="L14" s="304">
        <v>3431</v>
      </c>
      <c r="M14" s="305">
        <v>1412</v>
      </c>
      <c r="N14" s="305">
        <v>2019</v>
      </c>
      <c r="O14" s="304">
        <v>942</v>
      </c>
      <c r="P14" s="305">
        <v>143</v>
      </c>
      <c r="Q14" s="305">
        <v>799</v>
      </c>
    </row>
    <row r="15" spans="1:17" s="160" customFormat="1" ht="18.95" customHeight="1" x14ac:dyDescent="0.25">
      <c r="A15" s="811"/>
      <c r="B15" s="143" t="s">
        <v>138</v>
      </c>
      <c r="C15" s="303">
        <v>28893</v>
      </c>
      <c r="D15" s="304">
        <v>13465</v>
      </c>
      <c r="E15" s="304">
        <v>15428</v>
      </c>
      <c r="F15" s="304">
        <v>15877</v>
      </c>
      <c r="G15" s="305">
        <v>8552</v>
      </c>
      <c r="H15" s="305">
        <v>7325</v>
      </c>
      <c r="I15" s="304">
        <v>9074</v>
      </c>
      <c r="J15" s="305">
        <v>3774</v>
      </c>
      <c r="K15" s="305">
        <v>5300</v>
      </c>
      <c r="L15" s="304">
        <v>2617</v>
      </c>
      <c r="M15" s="305">
        <v>988</v>
      </c>
      <c r="N15" s="305">
        <v>1629</v>
      </c>
      <c r="O15" s="304">
        <v>1325</v>
      </c>
      <c r="P15" s="305">
        <v>151</v>
      </c>
      <c r="Q15" s="305">
        <v>1174</v>
      </c>
    </row>
    <row r="16" spans="1:17" s="160" customFormat="1" ht="18.95" customHeight="1" x14ac:dyDescent="0.25">
      <c r="A16" s="840" t="s">
        <v>277</v>
      </c>
      <c r="B16" s="143" t="s">
        <v>136</v>
      </c>
      <c r="C16" s="303">
        <v>65440</v>
      </c>
      <c r="D16" s="304">
        <v>31457</v>
      </c>
      <c r="E16" s="304">
        <v>33983</v>
      </c>
      <c r="F16" s="304">
        <v>36038</v>
      </c>
      <c r="G16" s="305">
        <v>19519</v>
      </c>
      <c r="H16" s="305">
        <v>16519</v>
      </c>
      <c r="I16" s="304">
        <v>20761</v>
      </c>
      <c r="J16" s="305">
        <v>9125</v>
      </c>
      <c r="K16" s="305">
        <v>11636</v>
      </c>
      <c r="L16" s="304">
        <v>6270</v>
      </c>
      <c r="M16" s="305">
        <v>2507</v>
      </c>
      <c r="N16" s="305">
        <v>3763</v>
      </c>
      <c r="O16" s="304">
        <v>2371</v>
      </c>
      <c r="P16" s="305">
        <v>306</v>
      </c>
      <c r="Q16" s="305">
        <v>2065</v>
      </c>
    </row>
    <row r="17" spans="1:17" s="160" customFormat="1" ht="18.95" customHeight="1" x14ac:dyDescent="0.25">
      <c r="A17" s="811"/>
      <c r="B17" s="143" t="s">
        <v>137</v>
      </c>
      <c r="C17" s="303">
        <v>35987</v>
      </c>
      <c r="D17" s="304">
        <v>17726</v>
      </c>
      <c r="E17" s="304">
        <v>18261</v>
      </c>
      <c r="F17" s="304">
        <v>19825</v>
      </c>
      <c r="G17" s="305">
        <v>10802</v>
      </c>
      <c r="H17" s="305">
        <v>9023</v>
      </c>
      <c r="I17" s="304">
        <v>11581</v>
      </c>
      <c r="J17" s="305">
        <v>5279</v>
      </c>
      <c r="K17" s="305">
        <v>6302</v>
      </c>
      <c r="L17" s="304">
        <v>3575</v>
      </c>
      <c r="M17" s="305">
        <v>1487</v>
      </c>
      <c r="N17" s="305">
        <v>2088</v>
      </c>
      <c r="O17" s="304">
        <v>1006</v>
      </c>
      <c r="P17" s="305">
        <v>158</v>
      </c>
      <c r="Q17" s="305">
        <v>848</v>
      </c>
    </row>
    <row r="18" spans="1:17" s="160" customFormat="1" ht="18.95" customHeight="1" x14ac:dyDescent="0.25">
      <c r="A18" s="811"/>
      <c r="B18" s="143" t="s">
        <v>138</v>
      </c>
      <c r="C18" s="303">
        <v>29453</v>
      </c>
      <c r="D18" s="304">
        <v>13731</v>
      </c>
      <c r="E18" s="304">
        <v>15722</v>
      </c>
      <c r="F18" s="304">
        <v>16213</v>
      </c>
      <c r="G18" s="305">
        <v>8717</v>
      </c>
      <c r="H18" s="305">
        <v>7496</v>
      </c>
      <c r="I18" s="304">
        <v>9180</v>
      </c>
      <c r="J18" s="305">
        <v>3846</v>
      </c>
      <c r="K18" s="305">
        <v>5334</v>
      </c>
      <c r="L18" s="304">
        <v>2695</v>
      </c>
      <c r="M18" s="305">
        <v>1020</v>
      </c>
      <c r="N18" s="305">
        <v>1675</v>
      </c>
      <c r="O18" s="304">
        <v>1365</v>
      </c>
      <c r="P18" s="305">
        <v>148</v>
      </c>
      <c r="Q18" s="305">
        <v>1217</v>
      </c>
    </row>
    <row r="19" spans="1:17" s="160" customFormat="1" ht="18.95" customHeight="1" x14ac:dyDescent="0.25">
      <c r="A19" s="840" t="s">
        <v>278</v>
      </c>
      <c r="B19" s="143" t="s">
        <v>136</v>
      </c>
      <c r="C19" s="303">
        <v>67748</v>
      </c>
      <c r="D19" s="304">
        <v>32490</v>
      </c>
      <c r="E19" s="304">
        <v>35258</v>
      </c>
      <c r="F19" s="304">
        <v>37056</v>
      </c>
      <c r="G19" s="304">
        <v>19977</v>
      </c>
      <c r="H19" s="304">
        <v>17079</v>
      </c>
      <c r="I19" s="304">
        <v>21673</v>
      </c>
      <c r="J19" s="304">
        <v>9558</v>
      </c>
      <c r="K19" s="304">
        <v>12115</v>
      </c>
      <c r="L19" s="304">
        <v>6581</v>
      </c>
      <c r="M19" s="304">
        <v>2643</v>
      </c>
      <c r="N19" s="304">
        <v>3938</v>
      </c>
      <c r="O19" s="304">
        <v>2438</v>
      </c>
      <c r="P19" s="304">
        <v>312</v>
      </c>
      <c r="Q19" s="304">
        <v>2126</v>
      </c>
    </row>
    <row r="20" spans="1:17" s="160" customFormat="1" ht="18.95" customHeight="1" x14ac:dyDescent="0.25">
      <c r="A20" s="811"/>
      <c r="B20" s="143" t="s">
        <v>137</v>
      </c>
      <c r="C20" s="303">
        <v>37384</v>
      </c>
      <c r="D20" s="304">
        <v>18390</v>
      </c>
      <c r="E20" s="304">
        <v>18994</v>
      </c>
      <c r="F20" s="304">
        <v>20426</v>
      </c>
      <c r="G20" s="304">
        <v>11108</v>
      </c>
      <c r="H20" s="304">
        <v>9318</v>
      </c>
      <c r="I20" s="304">
        <v>12107</v>
      </c>
      <c r="J20" s="304">
        <v>5535</v>
      </c>
      <c r="K20" s="304">
        <v>6572</v>
      </c>
      <c r="L20" s="304">
        <v>3798</v>
      </c>
      <c r="M20" s="304">
        <v>1583</v>
      </c>
      <c r="N20" s="304">
        <v>2215</v>
      </c>
      <c r="O20" s="304">
        <v>1053</v>
      </c>
      <c r="P20" s="304">
        <v>164</v>
      </c>
      <c r="Q20" s="304">
        <v>889</v>
      </c>
    </row>
    <row r="21" spans="1:17" s="160" customFormat="1" ht="18.95" customHeight="1" x14ac:dyDescent="0.25">
      <c r="A21" s="811"/>
      <c r="B21" s="143" t="s">
        <v>138</v>
      </c>
      <c r="C21" s="303">
        <v>30364</v>
      </c>
      <c r="D21" s="304">
        <v>14100</v>
      </c>
      <c r="E21" s="304">
        <v>16264</v>
      </c>
      <c r="F21" s="304">
        <v>16630</v>
      </c>
      <c r="G21" s="304">
        <v>8869</v>
      </c>
      <c r="H21" s="304">
        <v>7761</v>
      </c>
      <c r="I21" s="304">
        <v>9566</v>
      </c>
      <c r="J21" s="304">
        <v>4023</v>
      </c>
      <c r="K21" s="304">
        <v>5543</v>
      </c>
      <c r="L21" s="304">
        <v>2783</v>
      </c>
      <c r="M21" s="304">
        <v>1060</v>
      </c>
      <c r="N21" s="304">
        <v>1723</v>
      </c>
      <c r="O21" s="304">
        <v>1385</v>
      </c>
      <c r="P21" s="304">
        <v>148</v>
      </c>
      <c r="Q21" s="304">
        <v>1237</v>
      </c>
    </row>
    <row r="22" spans="1:17" s="160" customFormat="1" ht="18.95" customHeight="1" x14ac:dyDescent="0.25">
      <c r="A22" s="840" t="s">
        <v>279</v>
      </c>
      <c r="B22" s="143" t="s">
        <v>136</v>
      </c>
      <c r="C22" s="303">
        <v>69896</v>
      </c>
      <c r="D22" s="304">
        <v>33482</v>
      </c>
      <c r="E22" s="304">
        <v>36414</v>
      </c>
      <c r="F22" s="304">
        <v>37942</v>
      </c>
      <c r="G22" s="304">
        <v>20440</v>
      </c>
      <c r="H22" s="304">
        <v>17502</v>
      </c>
      <c r="I22" s="304">
        <v>22502</v>
      </c>
      <c r="J22" s="304">
        <v>9963</v>
      </c>
      <c r="K22" s="304">
        <v>12539</v>
      </c>
      <c r="L22" s="304">
        <v>6864</v>
      </c>
      <c r="M22" s="304">
        <v>2754</v>
      </c>
      <c r="N22" s="304">
        <v>4110</v>
      </c>
      <c r="O22" s="304">
        <v>2588</v>
      </c>
      <c r="P22" s="304">
        <v>325</v>
      </c>
      <c r="Q22" s="304">
        <v>2263</v>
      </c>
    </row>
    <row r="23" spans="1:17" s="160" customFormat="1" ht="18.95" customHeight="1" x14ac:dyDescent="0.25">
      <c r="A23" s="811"/>
      <c r="B23" s="143" t="s">
        <v>137</v>
      </c>
      <c r="C23" s="303">
        <v>38553</v>
      </c>
      <c r="D23" s="304">
        <v>18928</v>
      </c>
      <c r="E23" s="304">
        <v>19625</v>
      </c>
      <c r="F23" s="304">
        <v>20912</v>
      </c>
      <c r="G23" s="304">
        <v>11356</v>
      </c>
      <c r="H23" s="304">
        <v>9556</v>
      </c>
      <c r="I23" s="304">
        <v>12555</v>
      </c>
      <c r="J23" s="304">
        <v>5742</v>
      </c>
      <c r="K23" s="304">
        <v>6813</v>
      </c>
      <c r="L23" s="304">
        <v>3963</v>
      </c>
      <c r="M23" s="304">
        <v>1662</v>
      </c>
      <c r="N23" s="304">
        <v>2301</v>
      </c>
      <c r="O23" s="304">
        <v>1123</v>
      </c>
      <c r="P23" s="304">
        <v>168</v>
      </c>
      <c r="Q23" s="304">
        <v>955</v>
      </c>
    </row>
    <row r="24" spans="1:17" s="160" customFormat="1" ht="18.95" customHeight="1" x14ac:dyDescent="0.25">
      <c r="A24" s="811"/>
      <c r="B24" s="143" t="s">
        <v>138</v>
      </c>
      <c r="C24" s="303">
        <v>31343</v>
      </c>
      <c r="D24" s="304">
        <v>14554</v>
      </c>
      <c r="E24" s="304">
        <v>16789</v>
      </c>
      <c r="F24" s="304">
        <v>17030</v>
      </c>
      <c r="G24" s="304">
        <v>9084</v>
      </c>
      <c r="H24" s="304">
        <v>7946</v>
      </c>
      <c r="I24" s="304">
        <v>9947</v>
      </c>
      <c r="J24" s="304">
        <v>4221</v>
      </c>
      <c r="K24" s="304">
        <v>5726</v>
      </c>
      <c r="L24" s="304">
        <v>2901</v>
      </c>
      <c r="M24" s="304">
        <v>1092</v>
      </c>
      <c r="N24" s="304">
        <v>1809</v>
      </c>
      <c r="O24" s="304">
        <v>1465</v>
      </c>
      <c r="P24" s="304">
        <v>157</v>
      </c>
      <c r="Q24" s="304">
        <v>1308</v>
      </c>
    </row>
    <row r="25" spans="1:17" s="160" customFormat="1" ht="18.95" customHeight="1" x14ac:dyDescent="0.25">
      <c r="A25" s="840" t="s">
        <v>280</v>
      </c>
      <c r="B25" s="143" t="s">
        <v>136</v>
      </c>
      <c r="C25" s="303">
        <v>72140</v>
      </c>
      <c r="D25" s="304">
        <v>34503</v>
      </c>
      <c r="E25" s="304">
        <v>37637</v>
      </c>
      <c r="F25" s="304">
        <v>39006</v>
      </c>
      <c r="G25" s="304">
        <v>20978</v>
      </c>
      <c r="H25" s="304">
        <v>18028</v>
      </c>
      <c r="I25" s="304">
        <v>23243</v>
      </c>
      <c r="J25" s="304">
        <v>10328</v>
      </c>
      <c r="K25" s="304">
        <v>12915</v>
      </c>
      <c r="L25" s="304">
        <v>7202</v>
      </c>
      <c r="M25" s="304">
        <v>2865</v>
      </c>
      <c r="N25" s="304">
        <v>4337</v>
      </c>
      <c r="O25" s="304">
        <v>2689</v>
      </c>
      <c r="P25" s="304">
        <v>332</v>
      </c>
      <c r="Q25" s="304">
        <v>2357</v>
      </c>
    </row>
    <row r="26" spans="1:17" s="160" customFormat="1" ht="18.95" customHeight="1" x14ac:dyDescent="0.25">
      <c r="A26" s="811"/>
      <c r="B26" s="143" t="s">
        <v>137</v>
      </c>
      <c r="C26" s="303">
        <v>39758</v>
      </c>
      <c r="D26" s="304">
        <v>19466</v>
      </c>
      <c r="E26" s="304">
        <v>20292</v>
      </c>
      <c r="F26" s="304">
        <v>21414</v>
      </c>
      <c r="G26" s="304">
        <v>11627</v>
      </c>
      <c r="H26" s="304">
        <v>9787</v>
      </c>
      <c r="I26" s="304">
        <v>12990</v>
      </c>
      <c r="J26" s="304">
        <v>5934</v>
      </c>
      <c r="K26" s="304">
        <v>7056</v>
      </c>
      <c r="L26" s="304">
        <v>4176</v>
      </c>
      <c r="M26" s="304">
        <v>1734</v>
      </c>
      <c r="N26" s="304">
        <v>2442</v>
      </c>
      <c r="O26" s="304">
        <v>1178</v>
      </c>
      <c r="P26" s="304">
        <v>171</v>
      </c>
      <c r="Q26" s="304">
        <v>1007</v>
      </c>
    </row>
    <row r="27" spans="1:17" s="160" customFormat="1" ht="18.95" customHeight="1" x14ac:dyDescent="0.25">
      <c r="A27" s="811"/>
      <c r="B27" s="143" t="s">
        <v>138</v>
      </c>
      <c r="C27" s="303">
        <v>32382</v>
      </c>
      <c r="D27" s="304">
        <v>15037</v>
      </c>
      <c r="E27" s="304">
        <v>17345</v>
      </c>
      <c r="F27" s="304">
        <v>17592</v>
      </c>
      <c r="G27" s="304">
        <v>9351</v>
      </c>
      <c r="H27" s="304">
        <v>8241</v>
      </c>
      <c r="I27" s="304">
        <v>10253</v>
      </c>
      <c r="J27" s="304">
        <v>4394</v>
      </c>
      <c r="K27" s="304">
        <v>5859</v>
      </c>
      <c r="L27" s="304">
        <v>3026</v>
      </c>
      <c r="M27" s="304">
        <v>1131</v>
      </c>
      <c r="N27" s="304">
        <v>1895</v>
      </c>
      <c r="O27" s="304">
        <v>1511</v>
      </c>
      <c r="P27" s="304">
        <v>161</v>
      </c>
      <c r="Q27" s="304">
        <v>1350</v>
      </c>
    </row>
    <row r="28" spans="1:17" s="160" customFormat="1" ht="18.95" customHeight="1" x14ac:dyDescent="0.25">
      <c r="A28" s="840" t="s">
        <v>281</v>
      </c>
      <c r="B28" s="143" t="s">
        <v>136</v>
      </c>
      <c r="C28" s="303">
        <v>73874</v>
      </c>
      <c r="D28" s="304">
        <v>35305</v>
      </c>
      <c r="E28" s="304">
        <v>38569</v>
      </c>
      <c r="F28" s="304">
        <v>39950</v>
      </c>
      <c r="G28" s="304">
        <v>21489</v>
      </c>
      <c r="H28" s="304">
        <v>18461</v>
      </c>
      <c r="I28" s="304">
        <v>23585</v>
      </c>
      <c r="J28" s="304">
        <v>10488</v>
      </c>
      <c r="K28" s="304">
        <v>13097</v>
      </c>
      <c r="L28" s="304">
        <v>7533</v>
      </c>
      <c r="M28" s="304">
        <v>2979</v>
      </c>
      <c r="N28" s="304">
        <v>4554</v>
      </c>
      <c r="O28" s="304">
        <v>2806</v>
      </c>
      <c r="P28" s="304">
        <v>349</v>
      </c>
      <c r="Q28" s="304">
        <v>2457</v>
      </c>
    </row>
    <row r="29" spans="1:17" s="160" customFormat="1" ht="18.95" customHeight="1" x14ac:dyDescent="0.25">
      <c r="A29" s="811"/>
      <c r="B29" s="143" t="s">
        <v>137</v>
      </c>
      <c r="C29" s="303">
        <v>40617</v>
      </c>
      <c r="D29" s="304">
        <v>19830</v>
      </c>
      <c r="E29" s="304">
        <v>20787</v>
      </c>
      <c r="F29" s="304">
        <v>21860</v>
      </c>
      <c r="G29" s="304">
        <v>11860</v>
      </c>
      <c r="H29" s="304">
        <v>10000</v>
      </c>
      <c r="I29" s="304">
        <v>13222</v>
      </c>
      <c r="J29" s="304">
        <v>6024</v>
      </c>
      <c r="K29" s="304">
        <v>7198</v>
      </c>
      <c r="L29" s="304">
        <v>4301</v>
      </c>
      <c r="M29" s="304">
        <v>1772</v>
      </c>
      <c r="N29" s="304">
        <v>2529</v>
      </c>
      <c r="O29" s="304">
        <v>1234</v>
      </c>
      <c r="P29" s="304">
        <v>174</v>
      </c>
      <c r="Q29" s="304">
        <v>1060</v>
      </c>
    </row>
    <row r="30" spans="1:17" s="160" customFormat="1" ht="18.95" customHeight="1" thickBot="1" x14ac:dyDescent="0.3">
      <c r="A30" s="923"/>
      <c r="B30" s="335" t="s">
        <v>138</v>
      </c>
      <c r="C30" s="336">
        <v>33257</v>
      </c>
      <c r="D30" s="337">
        <v>15475</v>
      </c>
      <c r="E30" s="337">
        <v>17782</v>
      </c>
      <c r="F30" s="337">
        <v>18090</v>
      </c>
      <c r="G30" s="337">
        <v>9629</v>
      </c>
      <c r="H30" s="337">
        <v>8461</v>
      </c>
      <c r="I30" s="337">
        <v>10363</v>
      </c>
      <c r="J30" s="337">
        <v>4464</v>
      </c>
      <c r="K30" s="337">
        <v>5899</v>
      </c>
      <c r="L30" s="337">
        <v>3232</v>
      </c>
      <c r="M30" s="337">
        <v>1207</v>
      </c>
      <c r="N30" s="337">
        <v>2025</v>
      </c>
      <c r="O30" s="337">
        <v>1572</v>
      </c>
      <c r="P30" s="337">
        <v>175</v>
      </c>
      <c r="Q30" s="337">
        <v>1397</v>
      </c>
    </row>
    <row r="31" spans="1:17" ht="12.95" customHeight="1" thickBot="1" x14ac:dyDescent="0.3">
      <c r="I31" s="314"/>
      <c r="J31" s="314"/>
      <c r="K31" s="314"/>
    </row>
    <row r="32" spans="1:17" ht="27" customHeight="1" x14ac:dyDescent="0.25">
      <c r="A32" s="333" t="s">
        <v>334</v>
      </c>
      <c r="B32" s="338" t="s">
        <v>335</v>
      </c>
      <c r="C32" s="933" t="s">
        <v>336</v>
      </c>
      <c r="D32" s="934"/>
      <c r="E32" s="930" t="s">
        <v>332</v>
      </c>
      <c r="F32" s="931"/>
      <c r="G32" s="930" t="s">
        <v>333</v>
      </c>
      <c r="H32" s="931"/>
      <c r="I32" s="924" t="s">
        <v>290</v>
      </c>
      <c r="J32" s="925"/>
      <c r="K32" s="926"/>
      <c r="L32" s="927" t="s">
        <v>291</v>
      </c>
      <c r="M32" s="928"/>
      <c r="N32" s="929"/>
      <c r="O32" s="927" t="s">
        <v>292</v>
      </c>
      <c r="P32" s="928"/>
      <c r="Q32" s="928"/>
    </row>
    <row r="33" spans="1:17" ht="27" thickBot="1" x14ac:dyDescent="0.3">
      <c r="A33" s="334" t="s">
        <v>338</v>
      </c>
      <c r="B33" s="339" t="s">
        <v>339</v>
      </c>
      <c r="C33" s="935" t="s">
        <v>337</v>
      </c>
      <c r="D33" s="936"/>
      <c r="E33" s="932"/>
      <c r="F33" s="932"/>
      <c r="G33" s="932"/>
      <c r="H33" s="932"/>
      <c r="I33" s="310" t="s">
        <v>293</v>
      </c>
      <c r="J33" s="311" t="s">
        <v>294</v>
      </c>
      <c r="K33" s="340" t="s">
        <v>295</v>
      </c>
      <c r="L33" s="311" t="s">
        <v>272</v>
      </c>
      <c r="M33" s="311" t="s">
        <v>294</v>
      </c>
      <c r="N33" s="311" t="s">
        <v>295</v>
      </c>
      <c r="O33" s="311" t="s">
        <v>272</v>
      </c>
      <c r="P33" s="311" t="s">
        <v>294</v>
      </c>
      <c r="Q33" s="311" t="s">
        <v>295</v>
      </c>
    </row>
    <row r="34" spans="1:17" ht="18.95" customHeight="1" x14ac:dyDescent="0.25">
      <c r="A34" s="780" t="s">
        <v>296</v>
      </c>
      <c r="B34" s="939" t="s">
        <v>297</v>
      </c>
      <c r="C34" s="943" t="s">
        <v>136</v>
      </c>
      <c r="D34" s="944"/>
      <c r="E34" s="341"/>
      <c r="F34" s="341">
        <v>36278</v>
      </c>
      <c r="G34" s="341"/>
      <c r="H34" s="341">
        <v>21972</v>
      </c>
      <c r="I34" s="341">
        <v>10763</v>
      </c>
      <c r="J34" s="341">
        <v>10757</v>
      </c>
      <c r="K34" s="341">
        <v>6</v>
      </c>
      <c r="L34" s="341">
        <v>3177</v>
      </c>
      <c r="M34" s="341">
        <v>3173</v>
      </c>
      <c r="N34" s="341">
        <v>4</v>
      </c>
      <c r="O34" s="341">
        <v>366</v>
      </c>
      <c r="P34" s="341">
        <v>366</v>
      </c>
      <c r="Q34" s="341">
        <v>0</v>
      </c>
    </row>
    <row r="35" spans="1:17" ht="18.95" customHeight="1" x14ac:dyDescent="0.25">
      <c r="A35" s="937"/>
      <c r="B35" s="940"/>
      <c r="C35" s="951" t="s">
        <v>340</v>
      </c>
      <c r="D35" s="952"/>
      <c r="E35" s="341"/>
      <c r="F35" s="341">
        <v>20369</v>
      </c>
      <c r="G35" s="341"/>
      <c r="H35" s="341">
        <v>12101</v>
      </c>
      <c r="I35" s="341">
        <v>6193</v>
      </c>
      <c r="J35" s="341">
        <v>6189</v>
      </c>
      <c r="K35" s="341">
        <v>4</v>
      </c>
      <c r="L35" s="341">
        <v>1886</v>
      </c>
      <c r="M35" s="341">
        <v>1883</v>
      </c>
      <c r="N35" s="341">
        <v>3</v>
      </c>
      <c r="O35" s="341">
        <v>189</v>
      </c>
      <c r="P35" s="341">
        <v>189</v>
      </c>
      <c r="Q35" s="341">
        <v>0</v>
      </c>
    </row>
    <row r="36" spans="1:17" ht="18.95" customHeight="1" x14ac:dyDescent="0.25">
      <c r="A36" s="937"/>
      <c r="B36" s="940"/>
      <c r="C36" s="947" t="s">
        <v>138</v>
      </c>
      <c r="D36" s="948"/>
      <c r="E36" s="341"/>
      <c r="F36" s="341">
        <v>15909</v>
      </c>
      <c r="G36" s="341"/>
      <c r="H36" s="341">
        <v>9871</v>
      </c>
      <c r="I36" s="341">
        <v>4570</v>
      </c>
      <c r="J36" s="341">
        <v>4568</v>
      </c>
      <c r="K36" s="341">
        <v>2</v>
      </c>
      <c r="L36" s="341">
        <v>1291</v>
      </c>
      <c r="M36" s="341">
        <v>1290</v>
      </c>
      <c r="N36" s="341">
        <v>1</v>
      </c>
      <c r="O36" s="341">
        <v>177</v>
      </c>
      <c r="P36" s="341">
        <v>177</v>
      </c>
      <c r="Q36" s="341">
        <v>0</v>
      </c>
    </row>
    <row r="37" spans="1:17" ht="18.95" customHeight="1" x14ac:dyDescent="0.25">
      <c r="A37" s="937"/>
      <c r="B37" s="941" t="s">
        <v>298</v>
      </c>
      <c r="C37" s="949" t="s">
        <v>136</v>
      </c>
      <c r="D37" s="950"/>
      <c r="E37" s="341"/>
      <c r="F37" s="341">
        <v>39594</v>
      </c>
      <c r="G37" s="341"/>
      <c r="H37" s="341">
        <v>18814</v>
      </c>
      <c r="I37" s="341">
        <v>13439</v>
      </c>
      <c r="J37" s="341">
        <v>13397</v>
      </c>
      <c r="K37" s="341">
        <v>42</v>
      </c>
      <c r="L37" s="341">
        <v>4804</v>
      </c>
      <c r="M37" s="341">
        <v>4801</v>
      </c>
      <c r="N37" s="341">
        <v>3</v>
      </c>
      <c r="O37" s="341">
        <v>2537</v>
      </c>
      <c r="P37" s="341">
        <v>2537</v>
      </c>
      <c r="Q37" s="341">
        <v>0</v>
      </c>
    </row>
    <row r="38" spans="1:17" ht="18.95" customHeight="1" x14ac:dyDescent="0.25">
      <c r="A38" s="937"/>
      <c r="B38" s="940"/>
      <c r="C38" s="947" t="s">
        <v>299</v>
      </c>
      <c r="D38" s="948"/>
      <c r="E38" s="341"/>
      <c r="F38" s="341">
        <v>21345</v>
      </c>
      <c r="G38" s="341"/>
      <c r="H38" s="341">
        <v>10189</v>
      </c>
      <c r="I38" s="341">
        <v>7379</v>
      </c>
      <c r="J38" s="341">
        <v>7355</v>
      </c>
      <c r="K38" s="341">
        <v>24</v>
      </c>
      <c r="L38" s="341">
        <v>2690</v>
      </c>
      <c r="M38" s="341">
        <v>2688</v>
      </c>
      <c r="N38" s="341">
        <v>2</v>
      </c>
      <c r="O38" s="341">
        <v>1087</v>
      </c>
      <c r="P38" s="341">
        <v>1087</v>
      </c>
      <c r="Q38" s="341">
        <v>0</v>
      </c>
    </row>
    <row r="39" spans="1:17" ht="18.95" customHeight="1" thickBot="1" x14ac:dyDescent="0.3">
      <c r="A39" s="938"/>
      <c r="B39" s="942"/>
      <c r="C39" s="945" t="s">
        <v>300</v>
      </c>
      <c r="D39" s="946"/>
      <c r="E39" s="342"/>
      <c r="F39" s="342">
        <v>18249</v>
      </c>
      <c r="G39" s="342"/>
      <c r="H39" s="342">
        <v>8625</v>
      </c>
      <c r="I39" s="342">
        <v>6060</v>
      </c>
      <c r="J39" s="342">
        <v>6042</v>
      </c>
      <c r="K39" s="342">
        <v>18</v>
      </c>
      <c r="L39" s="342">
        <v>2114</v>
      </c>
      <c r="M39" s="342">
        <v>2113</v>
      </c>
      <c r="N39" s="342">
        <v>1</v>
      </c>
      <c r="O39" s="342">
        <v>1450</v>
      </c>
      <c r="P39" s="342">
        <v>1450</v>
      </c>
      <c r="Q39" s="342">
        <v>0</v>
      </c>
    </row>
    <row r="40" spans="1:17" ht="15" customHeight="1" x14ac:dyDescent="0.25">
      <c r="A40" s="306" t="s">
        <v>71</v>
      </c>
      <c r="I40" s="332" t="s">
        <v>22</v>
      </c>
    </row>
    <row r="41" spans="1:17" ht="15" customHeight="1" x14ac:dyDescent="0.25">
      <c r="A41" s="322" t="s">
        <v>309</v>
      </c>
      <c r="I41" s="13" t="s">
        <v>310</v>
      </c>
    </row>
    <row r="42" spans="1:17" ht="15" customHeight="1" x14ac:dyDescent="0.25">
      <c r="A42" s="323" t="s">
        <v>311</v>
      </c>
      <c r="I42" s="324" t="s">
        <v>312</v>
      </c>
    </row>
  </sheetData>
  <sheetProtection selectLockedCells="1" selectUnlockedCells="1"/>
  <mergeCells count="33">
    <mergeCell ref="C32:D32"/>
    <mergeCell ref="C33:D33"/>
    <mergeCell ref="A34:A39"/>
    <mergeCell ref="B34:B36"/>
    <mergeCell ref="B37:B39"/>
    <mergeCell ref="C34:D34"/>
    <mergeCell ref="C39:D39"/>
    <mergeCell ref="C38:D38"/>
    <mergeCell ref="C37:D37"/>
    <mergeCell ref="C36:D36"/>
    <mergeCell ref="C35:D35"/>
    <mergeCell ref="I32:K32"/>
    <mergeCell ref="L32:N32"/>
    <mergeCell ref="O32:Q32"/>
    <mergeCell ref="G32:H33"/>
    <mergeCell ref="E32:F33"/>
    <mergeCell ref="A22:A24"/>
    <mergeCell ref="A25:A27"/>
    <mergeCell ref="A28:A30"/>
    <mergeCell ref="A7:A9"/>
    <mergeCell ref="A10:A12"/>
    <mergeCell ref="A13:A15"/>
    <mergeCell ref="A16:A18"/>
    <mergeCell ref="A19:A21"/>
    <mergeCell ref="A2:H2"/>
    <mergeCell ref="I2:Q2"/>
    <mergeCell ref="A4:A5"/>
    <mergeCell ref="B4:B5"/>
    <mergeCell ref="C4:E5"/>
    <mergeCell ref="F4:H5"/>
    <mergeCell ref="I4:K5"/>
    <mergeCell ref="L4:N5"/>
    <mergeCell ref="O4:Q5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10E1-5E57-4525-98C5-6024317A1F88}">
  <dimension ref="A1:N48"/>
  <sheetViews>
    <sheetView showGridLines="0" view="pageBreakPreview" topLeftCell="A2" zoomScaleNormal="120" zoomScaleSheetLayoutView="100" workbookViewId="0">
      <selection activeCell="D7" sqref="D7"/>
    </sheetView>
  </sheetViews>
  <sheetFormatPr defaultRowHeight="12.75" x14ac:dyDescent="0.25"/>
  <cols>
    <col min="1" max="1" width="10.625" style="13" customWidth="1"/>
    <col min="2" max="2" width="6.625" style="13" customWidth="1"/>
    <col min="3" max="3" width="14.625" style="13" customWidth="1"/>
    <col min="4" max="5" width="27.625" style="13" customWidth="1"/>
    <col min="6" max="14" width="9.625" style="13" customWidth="1"/>
    <col min="15" max="16384" width="9" style="13"/>
  </cols>
  <sheetData>
    <row r="1" spans="1:14" s="10" customFormat="1" ht="17.100000000000001" customHeight="1" x14ac:dyDescent="0.25">
      <c r="A1" s="48" t="s">
        <v>282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2" t="s">
        <v>0</v>
      </c>
    </row>
    <row r="2" spans="1:14" s="162" customFormat="1" ht="24.95" customHeight="1" x14ac:dyDescent="0.25">
      <c r="A2" s="953" t="s">
        <v>283</v>
      </c>
      <c r="B2" s="953"/>
      <c r="C2" s="953"/>
      <c r="D2" s="953"/>
      <c r="E2" s="953"/>
      <c r="F2" s="851" t="s">
        <v>284</v>
      </c>
      <c r="G2" s="851"/>
      <c r="H2" s="851"/>
      <c r="I2" s="851"/>
      <c r="J2" s="851"/>
      <c r="K2" s="851"/>
      <c r="L2" s="851"/>
      <c r="M2" s="851"/>
      <c r="N2" s="851"/>
    </row>
    <row r="3" spans="1:14" s="104" customFormat="1" ht="15" customHeight="1" thickBot="1" x14ac:dyDescent="0.3">
      <c r="A3" s="159"/>
      <c r="B3" s="159"/>
      <c r="C3" s="290"/>
      <c r="D3" s="291"/>
      <c r="E3" s="307" t="s">
        <v>285</v>
      </c>
      <c r="F3" s="293"/>
      <c r="G3" s="292" t="s">
        <v>268</v>
      </c>
      <c r="H3" s="294"/>
      <c r="I3" s="295"/>
      <c r="J3" s="211"/>
      <c r="K3" s="294"/>
      <c r="L3" s="295"/>
      <c r="M3" s="211"/>
      <c r="N3" s="60" t="s">
        <v>2</v>
      </c>
    </row>
    <row r="4" spans="1:14" s="104" customFormat="1" ht="15.95" customHeight="1" x14ac:dyDescent="0.25">
      <c r="A4" s="796" t="s">
        <v>286</v>
      </c>
      <c r="B4" s="954" t="s">
        <v>287</v>
      </c>
      <c r="C4" s="955" t="s">
        <v>126</v>
      </c>
      <c r="D4" s="957" t="s">
        <v>288</v>
      </c>
      <c r="E4" s="957" t="s">
        <v>289</v>
      </c>
      <c r="F4" s="960" t="s">
        <v>290</v>
      </c>
      <c r="G4" s="928"/>
      <c r="H4" s="929"/>
      <c r="I4" s="927" t="s">
        <v>291</v>
      </c>
      <c r="J4" s="928"/>
      <c r="K4" s="929"/>
      <c r="L4" s="927" t="s">
        <v>292</v>
      </c>
      <c r="M4" s="928"/>
      <c r="N4" s="928"/>
    </row>
    <row r="5" spans="1:14" s="104" customFormat="1" ht="15.95" customHeight="1" x14ac:dyDescent="0.25">
      <c r="A5" s="656"/>
      <c r="B5" s="803"/>
      <c r="C5" s="956"/>
      <c r="D5" s="958"/>
      <c r="E5" s="958"/>
      <c r="F5" s="961"/>
      <c r="G5" s="961"/>
      <c r="H5" s="962"/>
      <c r="I5" s="963"/>
      <c r="J5" s="961"/>
      <c r="K5" s="962"/>
      <c r="L5" s="963"/>
      <c r="M5" s="961"/>
      <c r="N5" s="961"/>
    </row>
    <row r="6" spans="1:14" s="104" customFormat="1" ht="39.950000000000003" customHeight="1" thickBot="1" x14ac:dyDescent="0.3">
      <c r="A6" s="87" t="s">
        <v>259</v>
      </c>
      <c r="B6" s="308" t="s">
        <v>97</v>
      </c>
      <c r="C6" s="309" t="s">
        <v>179</v>
      </c>
      <c r="D6" s="959"/>
      <c r="E6" s="959"/>
      <c r="F6" s="310" t="s">
        <v>293</v>
      </c>
      <c r="G6" s="311" t="s">
        <v>294</v>
      </c>
      <c r="H6" s="311" t="s">
        <v>295</v>
      </c>
      <c r="I6" s="311" t="s">
        <v>272</v>
      </c>
      <c r="J6" s="311" t="s">
        <v>294</v>
      </c>
      <c r="K6" s="311" t="s">
        <v>295</v>
      </c>
      <c r="L6" s="311" t="s">
        <v>272</v>
      </c>
      <c r="M6" s="311" t="s">
        <v>294</v>
      </c>
      <c r="N6" s="311" t="s">
        <v>295</v>
      </c>
    </row>
    <row r="7" spans="1:14" s="314" customFormat="1" ht="15.6" customHeight="1" x14ac:dyDescent="0.25">
      <c r="A7" s="964" t="s">
        <v>324</v>
      </c>
      <c r="B7" s="965" t="s">
        <v>297</v>
      </c>
      <c r="C7" s="76" t="s">
        <v>136</v>
      </c>
      <c r="D7" s="312">
        <v>37146</v>
      </c>
      <c r="E7" s="313">
        <v>22363</v>
      </c>
      <c r="F7" s="313">
        <v>11062</v>
      </c>
      <c r="G7" s="313">
        <v>11049</v>
      </c>
      <c r="H7" s="313">
        <v>13</v>
      </c>
      <c r="I7" s="313">
        <v>3333</v>
      </c>
      <c r="J7" s="313">
        <v>3330</v>
      </c>
      <c r="K7" s="313">
        <v>3</v>
      </c>
      <c r="L7" s="313">
        <v>388</v>
      </c>
      <c r="M7" s="313">
        <v>388</v>
      </c>
      <c r="N7" s="313">
        <v>0</v>
      </c>
    </row>
    <row r="8" spans="1:14" s="206" customFormat="1" ht="15.6" customHeight="1" x14ac:dyDescent="0.25">
      <c r="A8" s="656"/>
      <c r="B8" s="803"/>
      <c r="C8" s="76" t="s">
        <v>137</v>
      </c>
      <c r="D8" s="315">
        <v>20873</v>
      </c>
      <c r="E8" s="25">
        <v>12309</v>
      </c>
      <c r="F8" s="25">
        <v>6375</v>
      </c>
      <c r="G8" s="25">
        <v>6367</v>
      </c>
      <c r="H8" s="25">
        <v>8</v>
      </c>
      <c r="I8" s="25">
        <v>1979</v>
      </c>
      <c r="J8" s="25">
        <v>1976</v>
      </c>
      <c r="K8" s="25">
        <v>3</v>
      </c>
      <c r="L8" s="25">
        <v>210</v>
      </c>
      <c r="M8" s="25">
        <v>210</v>
      </c>
      <c r="N8" s="25">
        <v>0</v>
      </c>
    </row>
    <row r="9" spans="1:14" s="206" customFormat="1" ht="15.6" customHeight="1" x14ac:dyDescent="0.25">
      <c r="A9" s="656"/>
      <c r="B9" s="803"/>
      <c r="C9" s="76" t="s">
        <v>138</v>
      </c>
      <c r="D9" s="315">
        <v>16273</v>
      </c>
      <c r="E9" s="25">
        <v>10054</v>
      </c>
      <c r="F9" s="25">
        <v>4687</v>
      </c>
      <c r="G9" s="25">
        <v>4682</v>
      </c>
      <c r="H9" s="25">
        <v>5</v>
      </c>
      <c r="I9" s="25">
        <v>1354</v>
      </c>
      <c r="J9" s="25">
        <v>1354</v>
      </c>
      <c r="K9" s="25">
        <v>0</v>
      </c>
      <c r="L9" s="25">
        <v>178</v>
      </c>
      <c r="M9" s="25">
        <v>178</v>
      </c>
      <c r="N9" s="25">
        <v>0</v>
      </c>
    </row>
    <row r="10" spans="1:14" s="159" customFormat="1" ht="15.6" customHeight="1" x14ac:dyDescent="0.25">
      <c r="A10" s="656"/>
      <c r="B10" s="966" t="s">
        <v>298</v>
      </c>
      <c r="C10" s="76" t="s">
        <v>136</v>
      </c>
      <c r="D10" s="315">
        <v>40516</v>
      </c>
      <c r="E10" s="25">
        <v>19067</v>
      </c>
      <c r="F10" s="25">
        <v>13804</v>
      </c>
      <c r="G10" s="25">
        <v>13725</v>
      </c>
      <c r="H10" s="25">
        <v>79</v>
      </c>
      <c r="I10" s="25">
        <v>5037</v>
      </c>
      <c r="J10" s="25">
        <v>5023</v>
      </c>
      <c r="K10" s="25">
        <v>14</v>
      </c>
      <c r="L10" s="25">
        <v>2608</v>
      </c>
      <c r="M10" s="25">
        <v>2608</v>
      </c>
      <c r="N10" s="25">
        <v>0</v>
      </c>
    </row>
    <row r="11" spans="1:14" s="104" customFormat="1" ht="15.6" customHeight="1" x14ac:dyDescent="0.25">
      <c r="A11" s="656"/>
      <c r="B11" s="803"/>
      <c r="C11" s="76" t="s">
        <v>299</v>
      </c>
      <c r="D11" s="315">
        <v>21865</v>
      </c>
      <c r="E11" s="25">
        <v>10326</v>
      </c>
      <c r="F11" s="25">
        <v>7572</v>
      </c>
      <c r="G11" s="25">
        <v>7531</v>
      </c>
      <c r="H11" s="25">
        <v>41</v>
      </c>
      <c r="I11" s="25">
        <v>2832</v>
      </c>
      <c r="J11" s="25">
        <v>2821</v>
      </c>
      <c r="K11" s="25">
        <v>11</v>
      </c>
      <c r="L11" s="25">
        <v>1135</v>
      </c>
      <c r="M11" s="25">
        <v>1135</v>
      </c>
      <c r="N11" s="25">
        <v>0</v>
      </c>
    </row>
    <row r="12" spans="1:14" s="104" customFormat="1" ht="15.6" customHeight="1" x14ac:dyDescent="0.25">
      <c r="A12" s="656"/>
      <c r="B12" s="803"/>
      <c r="C12" s="76" t="s">
        <v>300</v>
      </c>
      <c r="D12" s="315">
        <v>18651</v>
      </c>
      <c r="E12" s="25">
        <v>8741</v>
      </c>
      <c r="F12" s="25">
        <v>6232</v>
      </c>
      <c r="G12" s="25">
        <v>6194</v>
      </c>
      <c r="H12" s="25">
        <v>38</v>
      </c>
      <c r="I12" s="25">
        <v>2205</v>
      </c>
      <c r="J12" s="25">
        <v>2202</v>
      </c>
      <c r="K12" s="25">
        <v>3</v>
      </c>
      <c r="L12" s="25">
        <v>1473</v>
      </c>
      <c r="M12" s="25">
        <v>1473</v>
      </c>
      <c r="N12" s="25">
        <v>0</v>
      </c>
    </row>
    <row r="13" spans="1:14" ht="15.6" customHeight="1" x14ac:dyDescent="0.25">
      <c r="A13" s="781" t="s">
        <v>301</v>
      </c>
      <c r="B13" s="966" t="s">
        <v>297</v>
      </c>
      <c r="C13" s="76" t="s">
        <v>136</v>
      </c>
      <c r="D13" s="316">
        <v>3790</v>
      </c>
      <c r="E13" s="24">
        <v>2400</v>
      </c>
      <c r="F13" s="24">
        <v>1085</v>
      </c>
      <c r="G13" s="24">
        <v>1084</v>
      </c>
      <c r="H13" s="24">
        <v>1</v>
      </c>
      <c r="I13" s="24">
        <v>288</v>
      </c>
      <c r="J13" s="24">
        <v>287</v>
      </c>
      <c r="K13" s="24">
        <v>1</v>
      </c>
      <c r="L13" s="24">
        <v>17</v>
      </c>
      <c r="M13" s="24">
        <v>17</v>
      </c>
      <c r="N13" s="24">
        <v>0</v>
      </c>
    </row>
    <row r="14" spans="1:14" s="192" customFormat="1" ht="15.6" customHeight="1" x14ac:dyDescent="0.25">
      <c r="A14" s="781"/>
      <c r="B14" s="803"/>
      <c r="C14" s="76" t="s">
        <v>302</v>
      </c>
      <c r="D14" s="316">
        <v>2575</v>
      </c>
      <c r="E14" s="24">
        <v>1565</v>
      </c>
      <c r="F14" s="24">
        <v>780</v>
      </c>
      <c r="G14" s="24">
        <v>779</v>
      </c>
      <c r="H14" s="24">
        <v>1</v>
      </c>
      <c r="I14" s="24">
        <v>219</v>
      </c>
      <c r="J14" s="24">
        <v>218</v>
      </c>
      <c r="K14" s="24">
        <v>1</v>
      </c>
      <c r="L14" s="24">
        <v>11</v>
      </c>
      <c r="M14" s="317">
        <v>11</v>
      </c>
      <c r="N14" s="317">
        <v>0</v>
      </c>
    </row>
    <row r="15" spans="1:14" s="192" customFormat="1" ht="15.6" customHeight="1" x14ac:dyDescent="0.25">
      <c r="A15" s="781"/>
      <c r="B15" s="803"/>
      <c r="C15" s="76" t="s">
        <v>303</v>
      </c>
      <c r="D15" s="316">
        <v>1215</v>
      </c>
      <c r="E15" s="24">
        <v>835</v>
      </c>
      <c r="F15" s="24">
        <v>305</v>
      </c>
      <c r="G15" s="24">
        <v>305</v>
      </c>
      <c r="H15" s="24">
        <v>0</v>
      </c>
      <c r="I15" s="24">
        <v>69</v>
      </c>
      <c r="J15" s="24">
        <v>69</v>
      </c>
      <c r="K15" s="24">
        <v>0</v>
      </c>
      <c r="L15" s="24">
        <v>6</v>
      </c>
      <c r="M15" s="317">
        <v>6</v>
      </c>
      <c r="N15" s="317">
        <v>0</v>
      </c>
    </row>
    <row r="16" spans="1:14" ht="15.6" customHeight="1" x14ac:dyDescent="0.25">
      <c r="A16" s="781"/>
      <c r="B16" s="966" t="s">
        <v>298</v>
      </c>
      <c r="C16" s="76" t="s">
        <v>136</v>
      </c>
      <c r="D16" s="316">
        <v>4532</v>
      </c>
      <c r="E16" s="24">
        <v>2146</v>
      </c>
      <c r="F16" s="24">
        <v>1556</v>
      </c>
      <c r="G16" s="24">
        <v>1545</v>
      </c>
      <c r="H16" s="24">
        <v>11</v>
      </c>
      <c r="I16" s="24">
        <v>628</v>
      </c>
      <c r="J16" s="24">
        <v>627</v>
      </c>
      <c r="K16" s="24">
        <v>1</v>
      </c>
      <c r="L16" s="24">
        <v>202</v>
      </c>
      <c r="M16" s="24">
        <v>202</v>
      </c>
      <c r="N16" s="24">
        <v>0</v>
      </c>
    </row>
    <row r="17" spans="1:14" s="192" customFormat="1" ht="15.6" customHeight="1" x14ac:dyDescent="0.25">
      <c r="A17" s="781"/>
      <c r="B17" s="803"/>
      <c r="C17" s="76" t="s">
        <v>137</v>
      </c>
      <c r="D17" s="316">
        <v>2926</v>
      </c>
      <c r="E17" s="24">
        <v>1398</v>
      </c>
      <c r="F17" s="24">
        <v>1015</v>
      </c>
      <c r="G17" s="24">
        <v>1008</v>
      </c>
      <c r="H17" s="24">
        <v>7</v>
      </c>
      <c r="I17" s="24">
        <v>398</v>
      </c>
      <c r="J17" s="24">
        <v>398</v>
      </c>
      <c r="K17" s="24">
        <v>0</v>
      </c>
      <c r="L17" s="24">
        <v>115</v>
      </c>
      <c r="M17" s="317">
        <v>115</v>
      </c>
      <c r="N17" s="317">
        <v>0</v>
      </c>
    </row>
    <row r="18" spans="1:14" s="192" customFormat="1" ht="15.6" customHeight="1" x14ac:dyDescent="0.25">
      <c r="A18" s="781"/>
      <c r="B18" s="803"/>
      <c r="C18" s="76" t="s">
        <v>138</v>
      </c>
      <c r="D18" s="316">
        <v>1606</v>
      </c>
      <c r="E18" s="24">
        <v>748</v>
      </c>
      <c r="F18" s="24">
        <v>541</v>
      </c>
      <c r="G18" s="24">
        <v>537</v>
      </c>
      <c r="H18" s="24">
        <v>4</v>
      </c>
      <c r="I18" s="24">
        <v>230</v>
      </c>
      <c r="J18" s="24">
        <v>229</v>
      </c>
      <c r="K18" s="24">
        <v>1</v>
      </c>
      <c r="L18" s="24">
        <v>87</v>
      </c>
      <c r="M18" s="317">
        <v>87</v>
      </c>
      <c r="N18" s="317">
        <v>0</v>
      </c>
    </row>
    <row r="19" spans="1:14" ht="15.6" customHeight="1" x14ac:dyDescent="0.25">
      <c r="A19" s="781" t="s">
        <v>304</v>
      </c>
      <c r="B19" s="966" t="s">
        <v>297</v>
      </c>
      <c r="C19" s="76" t="s">
        <v>136</v>
      </c>
      <c r="D19" s="316">
        <v>4368</v>
      </c>
      <c r="E19" s="24">
        <v>2783</v>
      </c>
      <c r="F19" s="24">
        <v>1195</v>
      </c>
      <c r="G19" s="24">
        <v>1193</v>
      </c>
      <c r="H19" s="24">
        <v>2</v>
      </c>
      <c r="I19" s="24">
        <v>359</v>
      </c>
      <c r="J19" s="24">
        <v>359</v>
      </c>
      <c r="K19" s="24">
        <v>0</v>
      </c>
      <c r="L19" s="24">
        <v>31</v>
      </c>
      <c r="M19" s="24">
        <v>31</v>
      </c>
      <c r="N19" s="24">
        <v>0</v>
      </c>
    </row>
    <row r="20" spans="1:14" s="192" customFormat="1" ht="15.6" customHeight="1" x14ac:dyDescent="0.25">
      <c r="A20" s="781"/>
      <c r="B20" s="803"/>
      <c r="C20" s="76" t="s">
        <v>137</v>
      </c>
      <c r="D20" s="316">
        <v>2629</v>
      </c>
      <c r="E20" s="24">
        <v>1595</v>
      </c>
      <c r="F20" s="24">
        <v>776</v>
      </c>
      <c r="G20" s="24">
        <v>775</v>
      </c>
      <c r="H20" s="24">
        <v>1</v>
      </c>
      <c r="I20" s="24">
        <v>234</v>
      </c>
      <c r="J20" s="24">
        <v>234</v>
      </c>
      <c r="K20" s="24">
        <v>0</v>
      </c>
      <c r="L20" s="24">
        <v>24</v>
      </c>
      <c r="M20" s="317">
        <v>24</v>
      </c>
      <c r="N20" s="317">
        <v>0</v>
      </c>
    </row>
    <row r="21" spans="1:14" s="192" customFormat="1" ht="15.6" customHeight="1" x14ac:dyDescent="0.25">
      <c r="A21" s="781"/>
      <c r="B21" s="803"/>
      <c r="C21" s="76" t="s">
        <v>138</v>
      </c>
      <c r="D21" s="316">
        <v>1739</v>
      </c>
      <c r="E21" s="24">
        <v>1188</v>
      </c>
      <c r="F21" s="24">
        <v>419</v>
      </c>
      <c r="G21" s="24">
        <v>418</v>
      </c>
      <c r="H21" s="24">
        <v>1</v>
      </c>
      <c r="I21" s="24">
        <v>125</v>
      </c>
      <c r="J21" s="24">
        <v>125</v>
      </c>
      <c r="K21" s="24">
        <v>0</v>
      </c>
      <c r="L21" s="24">
        <v>7</v>
      </c>
      <c r="M21" s="317">
        <v>7</v>
      </c>
      <c r="N21" s="317">
        <v>0</v>
      </c>
    </row>
    <row r="22" spans="1:14" ht="15.6" customHeight="1" x14ac:dyDescent="0.25">
      <c r="A22" s="781"/>
      <c r="B22" s="966" t="s">
        <v>298</v>
      </c>
      <c r="C22" s="76" t="s">
        <v>136</v>
      </c>
      <c r="D22" s="316">
        <v>5293</v>
      </c>
      <c r="E22" s="24">
        <v>2474</v>
      </c>
      <c r="F22" s="24">
        <v>1748</v>
      </c>
      <c r="G22" s="24">
        <v>1736</v>
      </c>
      <c r="H22" s="24">
        <v>12</v>
      </c>
      <c r="I22" s="24">
        <v>677</v>
      </c>
      <c r="J22" s="24">
        <v>676</v>
      </c>
      <c r="K22" s="24">
        <v>1</v>
      </c>
      <c r="L22" s="24">
        <v>394</v>
      </c>
      <c r="M22" s="24">
        <v>394</v>
      </c>
      <c r="N22" s="24">
        <v>0</v>
      </c>
    </row>
    <row r="23" spans="1:14" s="192" customFormat="1" ht="15.6" customHeight="1" x14ac:dyDescent="0.25">
      <c r="A23" s="781"/>
      <c r="B23" s="803"/>
      <c r="C23" s="76" t="s">
        <v>137</v>
      </c>
      <c r="D23" s="316">
        <v>3001</v>
      </c>
      <c r="E23" s="24">
        <v>1409</v>
      </c>
      <c r="F23" s="24">
        <v>1035</v>
      </c>
      <c r="G23" s="24">
        <v>1028</v>
      </c>
      <c r="H23" s="24">
        <v>7</v>
      </c>
      <c r="I23" s="24">
        <v>369</v>
      </c>
      <c r="J23" s="24">
        <v>368</v>
      </c>
      <c r="K23" s="24">
        <v>1</v>
      </c>
      <c r="L23" s="24">
        <v>188</v>
      </c>
      <c r="M23" s="317">
        <v>188</v>
      </c>
      <c r="N23" s="317">
        <v>0</v>
      </c>
    </row>
    <row r="24" spans="1:14" s="192" customFormat="1" ht="15.6" customHeight="1" x14ac:dyDescent="0.25">
      <c r="A24" s="781"/>
      <c r="B24" s="803"/>
      <c r="C24" s="76" t="s">
        <v>138</v>
      </c>
      <c r="D24" s="316">
        <v>2292</v>
      </c>
      <c r="E24" s="24">
        <v>1065</v>
      </c>
      <c r="F24" s="24">
        <v>713</v>
      </c>
      <c r="G24" s="24">
        <v>708</v>
      </c>
      <c r="H24" s="24">
        <v>5</v>
      </c>
      <c r="I24" s="24">
        <v>308</v>
      </c>
      <c r="J24" s="24">
        <v>308</v>
      </c>
      <c r="K24" s="24">
        <v>0</v>
      </c>
      <c r="L24" s="24">
        <v>206</v>
      </c>
      <c r="M24" s="317">
        <v>206</v>
      </c>
      <c r="N24" s="317">
        <v>0</v>
      </c>
    </row>
    <row r="25" spans="1:14" ht="15.6" customHeight="1" x14ac:dyDescent="0.25">
      <c r="A25" s="967" t="s">
        <v>305</v>
      </c>
      <c r="B25" s="966" t="s">
        <v>297</v>
      </c>
      <c r="C25" s="76" t="s">
        <v>136</v>
      </c>
      <c r="D25" s="316">
        <v>3420</v>
      </c>
      <c r="E25" s="24">
        <v>2063</v>
      </c>
      <c r="F25" s="24">
        <v>995</v>
      </c>
      <c r="G25" s="24">
        <v>994</v>
      </c>
      <c r="H25" s="24">
        <v>1</v>
      </c>
      <c r="I25" s="24">
        <v>314</v>
      </c>
      <c r="J25" s="24">
        <v>313</v>
      </c>
      <c r="K25" s="24">
        <v>1</v>
      </c>
      <c r="L25" s="24">
        <v>48</v>
      </c>
      <c r="M25" s="24">
        <v>48</v>
      </c>
      <c r="N25" s="24">
        <v>0</v>
      </c>
    </row>
    <row r="26" spans="1:14" s="192" customFormat="1" ht="15.6" customHeight="1" x14ac:dyDescent="0.25">
      <c r="A26" s="967"/>
      <c r="B26" s="803"/>
      <c r="C26" s="76" t="s">
        <v>137</v>
      </c>
      <c r="D26" s="316">
        <v>1899</v>
      </c>
      <c r="E26" s="24">
        <v>1044</v>
      </c>
      <c r="F26" s="24">
        <v>611</v>
      </c>
      <c r="G26" s="24">
        <v>610</v>
      </c>
      <c r="H26" s="24">
        <v>1</v>
      </c>
      <c r="I26" s="24">
        <v>207</v>
      </c>
      <c r="J26" s="24">
        <v>206</v>
      </c>
      <c r="K26" s="24">
        <v>1</v>
      </c>
      <c r="L26" s="24">
        <v>37</v>
      </c>
      <c r="M26" s="317">
        <v>37</v>
      </c>
      <c r="N26" s="317">
        <v>0</v>
      </c>
    </row>
    <row r="27" spans="1:14" s="192" customFormat="1" ht="15.6" customHeight="1" x14ac:dyDescent="0.25">
      <c r="A27" s="967"/>
      <c r="B27" s="803"/>
      <c r="C27" s="76" t="s">
        <v>138</v>
      </c>
      <c r="D27" s="316">
        <v>1521</v>
      </c>
      <c r="E27" s="24">
        <v>1019</v>
      </c>
      <c r="F27" s="24">
        <v>384</v>
      </c>
      <c r="G27" s="24">
        <v>384</v>
      </c>
      <c r="H27" s="24">
        <v>0</v>
      </c>
      <c r="I27" s="24">
        <v>107</v>
      </c>
      <c r="J27" s="24">
        <v>107</v>
      </c>
      <c r="K27" s="24">
        <v>0</v>
      </c>
      <c r="L27" s="24">
        <v>11</v>
      </c>
      <c r="M27" s="317">
        <v>11</v>
      </c>
      <c r="N27" s="317">
        <v>0</v>
      </c>
    </row>
    <row r="28" spans="1:14" ht="15.6" customHeight="1" x14ac:dyDescent="0.25">
      <c r="A28" s="967"/>
      <c r="B28" s="966" t="s">
        <v>298</v>
      </c>
      <c r="C28" s="76" t="s">
        <v>136</v>
      </c>
      <c r="D28" s="316">
        <v>3826</v>
      </c>
      <c r="E28" s="24">
        <v>1841</v>
      </c>
      <c r="F28" s="24">
        <v>1302</v>
      </c>
      <c r="G28" s="24">
        <v>1297</v>
      </c>
      <c r="H28" s="24">
        <v>5</v>
      </c>
      <c r="I28" s="24">
        <v>441</v>
      </c>
      <c r="J28" s="24">
        <v>438</v>
      </c>
      <c r="K28" s="24">
        <v>3</v>
      </c>
      <c r="L28" s="24">
        <v>242</v>
      </c>
      <c r="M28" s="24">
        <v>242</v>
      </c>
      <c r="N28" s="24">
        <v>0</v>
      </c>
    </row>
    <row r="29" spans="1:14" s="192" customFormat="1" ht="15.6" customHeight="1" x14ac:dyDescent="0.25">
      <c r="A29" s="967"/>
      <c r="B29" s="803"/>
      <c r="C29" s="76" t="s">
        <v>137</v>
      </c>
      <c r="D29" s="316">
        <v>1904</v>
      </c>
      <c r="E29" s="24">
        <v>883</v>
      </c>
      <c r="F29" s="24">
        <v>663</v>
      </c>
      <c r="G29" s="24">
        <v>661</v>
      </c>
      <c r="H29" s="24">
        <v>2</v>
      </c>
      <c r="I29" s="24">
        <v>231</v>
      </c>
      <c r="J29" s="24">
        <v>228</v>
      </c>
      <c r="K29" s="24">
        <v>3</v>
      </c>
      <c r="L29" s="24">
        <v>127</v>
      </c>
      <c r="M29" s="317">
        <v>127</v>
      </c>
      <c r="N29" s="317">
        <v>0</v>
      </c>
    </row>
    <row r="30" spans="1:14" s="192" customFormat="1" ht="15.6" customHeight="1" x14ac:dyDescent="0.25">
      <c r="A30" s="967"/>
      <c r="B30" s="803"/>
      <c r="C30" s="76" t="s">
        <v>138</v>
      </c>
      <c r="D30" s="316">
        <v>1922</v>
      </c>
      <c r="E30" s="24">
        <v>958</v>
      </c>
      <c r="F30" s="24">
        <v>639</v>
      </c>
      <c r="G30" s="24">
        <v>636</v>
      </c>
      <c r="H30" s="24">
        <v>3</v>
      </c>
      <c r="I30" s="24">
        <v>210</v>
      </c>
      <c r="J30" s="24">
        <v>210</v>
      </c>
      <c r="K30" s="24">
        <v>0</v>
      </c>
      <c r="L30" s="24">
        <v>115</v>
      </c>
      <c r="M30" s="317">
        <v>115</v>
      </c>
      <c r="N30" s="317">
        <v>0</v>
      </c>
    </row>
    <row r="31" spans="1:14" ht="15.6" customHeight="1" x14ac:dyDescent="0.25">
      <c r="A31" s="781" t="s">
        <v>306</v>
      </c>
      <c r="B31" s="966" t="s">
        <v>297</v>
      </c>
      <c r="C31" s="76" t="s">
        <v>136</v>
      </c>
      <c r="D31" s="316">
        <v>2222</v>
      </c>
      <c r="E31" s="24">
        <v>1378</v>
      </c>
      <c r="F31" s="24">
        <v>615</v>
      </c>
      <c r="G31" s="24">
        <v>614</v>
      </c>
      <c r="H31" s="24">
        <v>1</v>
      </c>
      <c r="I31" s="24">
        <v>210</v>
      </c>
      <c r="J31" s="24">
        <v>210</v>
      </c>
      <c r="K31" s="24">
        <v>0</v>
      </c>
      <c r="L31" s="24">
        <v>19</v>
      </c>
      <c r="M31" s="24">
        <v>19</v>
      </c>
      <c r="N31" s="24">
        <v>0</v>
      </c>
    </row>
    <row r="32" spans="1:14" s="192" customFormat="1" ht="15.6" customHeight="1" x14ac:dyDescent="0.25">
      <c r="A32" s="781"/>
      <c r="B32" s="803"/>
      <c r="C32" s="76" t="s">
        <v>137</v>
      </c>
      <c r="D32" s="316">
        <v>1333</v>
      </c>
      <c r="E32" s="24">
        <v>805</v>
      </c>
      <c r="F32" s="24">
        <v>371</v>
      </c>
      <c r="G32" s="24">
        <v>371</v>
      </c>
      <c r="H32" s="24">
        <v>0</v>
      </c>
      <c r="I32" s="24">
        <v>144</v>
      </c>
      <c r="J32" s="24">
        <v>144</v>
      </c>
      <c r="K32" s="24">
        <v>0</v>
      </c>
      <c r="L32" s="24">
        <v>13</v>
      </c>
      <c r="M32" s="317">
        <v>13</v>
      </c>
      <c r="N32" s="317">
        <v>0</v>
      </c>
    </row>
    <row r="33" spans="1:14" s="192" customFormat="1" ht="15.6" customHeight="1" x14ac:dyDescent="0.25">
      <c r="A33" s="781"/>
      <c r="B33" s="803"/>
      <c r="C33" s="76" t="s">
        <v>138</v>
      </c>
      <c r="D33" s="316">
        <v>889</v>
      </c>
      <c r="E33" s="24">
        <v>573</v>
      </c>
      <c r="F33" s="24">
        <v>244</v>
      </c>
      <c r="G33" s="24">
        <v>243</v>
      </c>
      <c r="H33" s="24">
        <v>1</v>
      </c>
      <c r="I33" s="24">
        <v>66</v>
      </c>
      <c r="J33" s="24">
        <v>66</v>
      </c>
      <c r="K33" s="24">
        <v>0</v>
      </c>
      <c r="L33" s="24">
        <v>6</v>
      </c>
      <c r="M33" s="317">
        <v>6</v>
      </c>
      <c r="N33" s="317">
        <v>0</v>
      </c>
    </row>
    <row r="34" spans="1:14" ht="15.6" customHeight="1" x14ac:dyDescent="0.25">
      <c r="A34" s="781"/>
      <c r="B34" s="966" t="s">
        <v>298</v>
      </c>
      <c r="C34" s="76" t="s">
        <v>136</v>
      </c>
      <c r="D34" s="316">
        <v>2539</v>
      </c>
      <c r="E34" s="24">
        <v>1232</v>
      </c>
      <c r="F34" s="24">
        <v>868</v>
      </c>
      <c r="G34" s="24">
        <v>858</v>
      </c>
      <c r="H34" s="24">
        <v>10</v>
      </c>
      <c r="I34" s="24">
        <v>312</v>
      </c>
      <c r="J34" s="24">
        <v>310</v>
      </c>
      <c r="K34" s="24">
        <v>2</v>
      </c>
      <c r="L34" s="24">
        <v>127</v>
      </c>
      <c r="M34" s="24">
        <v>127</v>
      </c>
      <c r="N34" s="24">
        <v>0</v>
      </c>
    </row>
    <row r="35" spans="1:14" s="192" customFormat="1" ht="15.6" customHeight="1" x14ac:dyDescent="0.25">
      <c r="A35" s="781"/>
      <c r="B35" s="803"/>
      <c r="C35" s="76" t="s">
        <v>137</v>
      </c>
      <c r="D35" s="316">
        <v>1440</v>
      </c>
      <c r="E35" s="24">
        <v>691</v>
      </c>
      <c r="F35" s="24">
        <v>486</v>
      </c>
      <c r="G35" s="24">
        <v>479</v>
      </c>
      <c r="H35" s="24">
        <v>7</v>
      </c>
      <c r="I35" s="24">
        <v>199</v>
      </c>
      <c r="J35" s="24">
        <v>197</v>
      </c>
      <c r="K35" s="24">
        <v>2</v>
      </c>
      <c r="L35" s="24">
        <v>64</v>
      </c>
      <c r="M35" s="317">
        <v>64</v>
      </c>
      <c r="N35" s="317">
        <v>0</v>
      </c>
    </row>
    <row r="36" spans="1:14" s="192" customFormat="1" ht="15.6" customHeight="1" x14ac:dyDescent="0.25">
      <c r="A36" s="781"/>
      <c r="B36" s="803"/>
      <c r="C36" s="76" t="s">
        <v>138</v>
      </c>
      <c r="D36" s="316">
        <v>1099</v>
      </c>
      <c r="E36" s="24">
        <v>541</v>
      </c>
      <c r="F36" s="24">
        <v>382</v>
      </c>
      <c r="G36" s="24">
        <v>379</v>
      </c>
      <c r="H36" s="24">
        <v>3</v>
      </c>
      <c r="I36" s="24">
        <v>113</v>
      </c>
      <c r="J36" s="24">
        <v>113</v>
      </c>
      <c r="K36" s="24">
        <v>0</v>
      </c>
      <c r="L36" s="24">
        <v>63</v>
      </c>
      <c r="M36" s="317">
        <v>63</v>
      </c>
      <c r="N36" s="317">
        <v>0</v>
      </c>
    </row>
    <row r="37" spans="1:14" ht="15.6" customHeight="1" x14ac:dyDescent="0.25">
      <c r="A37" s="781" t="s">
        <v>307</v>
      </c>
      <c r="B37" s="966" t="s">
        <v>297</v>
      </c>
      <c r="C37" s="76" t="s">
        <v>136</v>
      </c>
      <c r="D37" s="316">
        <v>2402</v>
      </c>
      <c r="E37" s="24">
        <v>1423</v>
      </c>
      <c r="F37" s="24">
        <v>739</v>
      </c>
      <c r="G37" s="24">
        <v>738</v>
      </c>
      <c r="H37" s="24">
        <v>1</v>
      </c>
      <c r="I37" s="24">
        <v>216</v>
      </c>
      <c r="J37" s="24">
        <v>216</v>
      </c>
      <c r="K37" s="24">
        <v>0</v>
      </c>
      <c r="L37" s="24">
        <v>24</v>
      </c>
      <c r="M37" s="24">
        <v>24</v>
      </c>
      <c r="N37" s="24">
        <v>0</v>
      </c>
    </row>
    <row r="38" spans="1:14" s="192" customFormat="1" ht="15.6" customHeight="1" x14ac:dyDescent="0.25">
      <c r="A38" s="781"/>
      <c r="B38" s="803"/>
      <c r="C38" s="76" t="s">
        <v>137</v>
      </c>
      <c r="D38" s="316">
        <v>1740</v>
      </c>
      <c r="E38" s="24">
        <v>997</v>
      </c>
      <c r="F38" s="24">
        <v>555</v>
      </c>
      <c r="G38" s="24">
        <v>554</v>
      </c>
      <c r="H38" s="24">
        <v>1</v>
      </c>
      <c r="I38" s="24">
        <v>168</v>
      </c>
      <c r="J38" s="24">
        <v>168</v>
      </c>
      <c r="K38" s="24">
        <v>0</v>
      </c>
      <c r="L38" s="24">
        <v>20</v>
      </c>
      <c r="M38" s="317">
        <v>20</v>
      </c>
      <c r="N38" s="317">
        <v>0</v>
      </c>
    </row>
    <row r="39" spans="1:14" s="192" customFormat="1" ht="15.6" customHeight="1" x14ac:dyDescent="0.25">
      <c r="A39" s="781"/>
      <c r="B39" s="803"/>
      <c r="C39" s="76" t="s">
        <v>138</v>
      </c>
      <c r="D39" s="316">
        <v>662</v>
      </c>
      <c r="E39" s="24">
        <v>426</v>
      </c>
      <c r="F39" s="24">
        <v>184</v>
      </c>
      <c r="G39" s="24">
        <v>184</v>
      </c>
      <c r="H39" s="24">
        <v>0</v>
      </c>
      <c r="I39" s="24">
        <v>48</v>
      </c>
      <c r="J39" s="24">
        <v>48</v>
      </c>
      <c r="K39" s="24">
        <v>0</v>
      </c>
      <c r="L39" s="24">
        <v>4</v>
      </c>
      <c r="M39" s="317">
        <v>4</v>
      </c>
      <c r="N39" s="317">
        <v>0</v>
      </c>
    </row>
    <row r="40" spans="1:14" ht="15.6" customHeight="1" x14ac:dyDescent="0.25">
      <c r="A40" s="781"/>
      <c r="B40" s="966" t="s">
        <v>298</v>
      </c>
      <c r="C40" s="76" t="s">
        <v>136</v>
      </c>
      <c r="D40" s="316">
        <v>2577</v>
      </c>
      <c r="E40" s="24">
        <v>1249</v>
      </c>
      <c r="F40" s="24">
        <v>914</v>
      </c>
      <c r="G40" s="24">
        <v>908</v>
      </c>
      <c r="H40" s="24">
        <v>6</v>
      </c>
      <c r="I40" s="24">
        <v>322</v>
      </c>
      <c r="J40" s="24">
        <v>322</v>
      </c>
      <c r="K40" s="24">
        <v>0</v>
      </c>
      <c r="L40" s="24">
        <v>92</v>
      </c>
      <c r="M40" s="24">
        <v>92</v>
      </c>
      <c r="N40" s="24">
        <v>0</v>
      </c>
    </row>
    <row r="41" spans="1:14" s="192" customFormat="1" ht="15.6" customHeight="1" x14ac:dyDescent="0.25">
      <c r="A41" s="781"/>
      <c r="B41" s="803"/>
      <c r="C41" s="76" t="s">
        <v>137</v>
      </c>
      <c r="D41" s="316">
        <v>1799</v>
      </c>
      <c r="E41" s="318">
        <v>853</v>
      </c>
      <c r="F41" s="318">
        <v>653</v>
      </c>
      <c r="G41" s="318">
        <v>648</v>
      </c>
      <c r="H41" s="318">
        <v>5</v>
      </c>
      <c r="I41" s="318">
        <v>233</v>
      </c>
      <c r="J41" s="318">
        <v>233</v>
      </c>
      <c r="K41" s="318">
        <v>0</v>
      </c>
      <c r="L41" s="318">
        <v>60</v>
      </c>
      <c r="M41" s="318">
        <v>60</v>
      </c>
      <c r="N41" s="318">
        <v>0</v>
      </c>
    </row>
    <row r="42" spans="1:14" s="192" customFormat="1" ht="15.6" customHeight="1" x14ac:dyDescent="0.25">
      <c r="A42" s="781"/>
      <c r="B42" s="803"/>
      <c r="C42" s="76" t="s">
        <v>138</v>
      </c>
      <c r="D42" s="316">
        <v>778</v>
      </c>
      <c r="E42" s="318">
        <v>396</v>
      </c>
      <c r="F42" s="318">
        <v>261</v>
      </c>
      <c r="G42" s="318">
        <v>260</v>
      </c>
      <c r="H42" s="318">
        <v>1</v>
      </c>
      <c r="I42" s="318">
        <v>89</v>
      </c>
      <c r="J42" s="318">
        <v>89</v>
      </c>
      <c r="K42" s="318">
        <v>0</v>
      </c>
      <c r="L42" s="318">
        <v>32</v>
      </c>
      <c r="M42" s="318">
        <v>32</v>
      </c>
      <c r="N42" s="318">
        <v>0</v>
      </c>
    </row>
    <row r="43" spans="1:14" ht="15.6" customHeight="1" x14ac:dyDescent="0.25">
      <c r="A43" s="781" t="s">
        <v>308</v>
      </c>
      <c r="B43" s="966" t="s">
        <v>297</v>
      </c>
      <c r="C43" s="76" t="s">
        <v>136</v>
      </c>
      <c r="D43" s="316">
        <v>1901</v>
      </c>
      <c r="E43" s="24">
        <v>1140</v>
      </c>
      <c r="F43" s="24">
        <v>557</v>
      </c>
      <c r="G43" s="24">
        <v>555</v>
      </c>
      <c r="H43" s="24">
        <v>2</v>
      </c>
      <c r="I43" s="24">
        <v>181</v>
      </c>
      <c r="J43" s="24">
        <v>181</v>
      </c>
      <c r="K43" s="24">
        <v>0</v>
      </c>
      <c r="L43" s="24">
        <v>23</v>
      </c>
      <c r="M43" s="24">
        <v>23</v>
      </c>
      <c r="N43" s="24">
        <v>0</v>
      </c>
    </row>
    <row r="44" spans="1:14" ht="15.6" customHeight="1" x14ac:dyDescent="0.25">
      <c r="A44" s="781"/>
      <c r="B44" s="803"/>
      <c r="C44" s="76" t="s">
        <v>137</v>
      </c>
      <c r="D44" s="316">
        <v>1437</v>
      </c>
      <c r="E44" s="24">
        <v>831</v>
      </c>
      <c r="F44" s="24">
        <v>441</v>
      </c>
      <c r="G44" s="24">
        <v>439</v>
      </c>
      <c r="H44" s="24">
        <v>2</v>
      </c>
      <c r="I44" s="24">
        <v>146</v>
      </c>
      <c r="J44" s="24">
        <v>146</v>
      </c>
      <c r="K44" s="24">
        <v>0</v>
      </c>
      <c r="L44" s="24">
        <v>19</v>
      </c>
      <c r="M44" s="317">
        <v>19</v>
      </c>
      <c r="N44" s="317">
        <v>0</v>
      </c>
    </row>
    <row r="45" spans="1:14" ht="15.6" customHeight="1" x14ac:dyDescent="0.25">
      <c r="A45" s="781"/>
      <c r="B45" s="803"/>
      <c r="C45" s="76" t="s">
        <v>138</v>
      </c>
      <c r="D45" s="316">
        <v>464</v>
      </c>
      <c r="E45" s="24">
        <v>309</v>
      </c>
      <c r="F45" s="24">
        <v>116</v>
      </c>
      <c r="G45" s="24">
        <v>116</v>
      </c>
      <c r="H45" s="24">
        <v>0</v>
      </c>
      <c r="I45" s="24">
        <v>35</v>
      </c>
      <c r="J45" s="24">
        <v>35</v>
      </c>
      <c r="K45" s="24">
        <v>0</v>
      </c>
      <c r="L45" s="24">
        <v>4</v>
      </c>
      <c r="M45" s="317">
        <v>4</v>
      </c>
      <c r="N45" s="317">
        <v>0</v>
      </c>
    </row>
    <row r="46" spans="1:14" ht="15.6" customHeight="1" x14ac:dyDescent="0.25">
      <c r="A46" s="781"/>
      <c r="B46" s="966" t="s">
        <v>298</v>
      </c>
      <c r="C46" s="76" t="s">
        <v>136</v>
      </c>
      <c r="D46" s="316">
        <v>1903</v>
      </c>
      <c r="E46" s="24">
        <v>898</v>
      </c>
      <c r="F46" s="24">
        <v>654</v>
      </c>
      <c r="G46" s="24">
        <v>653</v>
      </c>
      <c r="H46" s="24">
        <v>1</v>
      </c>
      <c r="I46" s="24">
        <v>262</v>
      </c>
      <c r="J46" s="24">
        <v>262</v>
      </c>
      <c r="K46" s="24">
        <v>0</v>
      </c>
      <c r="L46" s="24">
        <v>89</v>
      </c>
      <c r="M46" s="24">
        <v>89</v>
      </c>
      <c r="N46" s="24">
        <v>0</v>
      </c>
    </row>
    <row r="47" spans="1:14" ht="15.6" customHeight="1" x14ac:dyDescent="0.25">
      <c r="A47" s="781"/>
      <c r="B47" s="803"/>
      <c r="C47" s="76" t="s">
        <v>137</v>
      </c>
      <c r="D47" s="316">
        <v>1399</v>
      </c>
      <c r="E47" s="318">
        <v>657</v>
      </c>
      <c r="F47" s="318">
        <v>481</v>
      </c>
      <c r="G47" s="318">
        <v>480</v>
      </c>
      <c r="H47" s="318">
        <v>1</v>
      </c>
      <c r="I47" s="318">
        <v>194</v>
      </c>
      <c r="J47" s="318">
        <v>194</v>
      </c>
      <c r="K47" s="318">
        <v>0</v>
      </c>
      <c r="L47" s="318">
        <v>67</v>
      </c>
      <c r="M47" s="318">
        <v>67</v>
      </c>
      <c r="N47" s="318">
        <v>0</v>
      </c>
    </row>
    <row r="48" spans="1:14" ht="15.6" customHeight="1" thickBot="1" x14ac:dyDescent="0.3">
      <c r="A48" s="968"/>
      <c r="B48" s="969"/>
      <c r="C48" s="319" t="s">
        <v>138</v>
      </c>
      <c r="D48" s="320">
        <v>504</v>
      </c>
      <c r="E48" s="321">
        <v>241</v>
      </c>
      <c r="F48" s="321">
        <v>173</v>
      </c>
      <c r="G48" s="321">
        <v>173</v>
      </c>
      <c r="H48" s="321">
        <v>0</v>
      </c>
      <c r="I48" s="321">
        <v>68</v>
      </c>
      <c r="J48" s="321">
        <v>68</v>
      </c>
      <c r="K48" s="321">
        <v>0</v>
      </c>
      <c r="L48" s="321">
        <v>22</v>
      </c>
      <c r="M48" s="321">
        <v>22</v>
      </c>
      <c r="N48" s="321">
        <v>0</v>
      </c>
    </row>
  </sheetData>
  <sheetProtection selectLockedCells="1" selectUnlockedCells="1"/>
  <mergeCells count="31">
    <mergeCell ref="A43:A48"/>
    <mergeCell ref="B43:B45"/>
    <mergeCell ref="B46:B48"/>
    <mergeCell ref="A31:A36"/>
    <mergeCell ref="B31:B33"/>
    <mergeCell ref="B34:B36"/>
    <mergeCell ref="A37:A42"/>
    <mergeCell ref="B37:B39"/>
    <mergeCell ref="B40:B42"/>
    <mergeCell ref="A19:A24"/>
    <mergeCell ref="B19:B21"/>
    <mergeCell ref="B22:B24"/>
    <mergeCell ref="A25:A30"/>
    <mergeCell ref="B25:B27"/>
    <mergeCell ref="B28:B30"/>
    <mergeCell ref="A7:A12"/>
    <mergeCell ref="B7:B9"/>
    <mergeCell ref="B10:B12"/>
    <mergeCell ref="A13:A18"/>
    <mergeCell ref="B13:B15"/>
    <mergeCell ref="B16:B18"/>
    <mergeCell ref="A2:E2"/>
    <mergeCell ref="F2:N2"/>
    <mergeCell ref="A4:A5"/>
    <mergeCell ref="B4:B5"/>
    <mergeCell ref="C4:C5"/>
    <mergeCell ref="D4:D6"/>
    <mergeCell ref="E4:E6"/>
    <mergeCell ref="F4:H5"/>
    <mergeCell ref="I4:K5"/>
    <mergeCell ref="L4:N5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149B-62AD-4614-BB23-3B12D7DE788B}">
  <dimension ref="A1:N48"/>
  <sheetViews>
    <sheetView showGridLines="0" tabSelected="1" view="pageBreakPreview" topLeftCell="A27" zoomScale="120" zoomScaleNormal="120" zoomScaleSheetLayoutView="120" workbookViewId="0">
      <selection activeCell="D7" sqref="D7"/>
    </sheetView>
  </sheetViews>
  <sheetFormatPr defaultRowHeight="12.75" x14ac:dyDescent="0.25"/>
  <cols>
    <col min="1" max="1" width="10.625" style="13" customWidth="1"/>
    <col min="2" max="2" width="6.625" style="13" customWidth="1"/>
    <col min="3" max="3" width="14.625" style="13" customWidth="1"/>
    <col min="4" max="5" width="27.625" style="13" customWidth="1"/>
    <col min="6" max="14" width="9.625" style="13" customWidth="1"/>
    <col min="15" max="16384" width="9" style="13"/>
  </cols>
  <sheetData>
    <row r="1" spans="1:14" s="10" customFormat="1" ht="17.100000000000001" customHeight="1" x14ac:dyDescent="0.25">
      <c r="A1" s="20" t="s">
        <v>70</v>
      </c>
      <c r="B1" s="20"/>
      <c r="C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2" t="s">
        <v>0</v>
      </c>
    </row>
    <row r="2" spans="1:14" s="162" customFormat="1" ht="24.95" customHeight="1" x14ac:dyDescent="0.25">
      <c r="A2" s="953" t="s">
        <v>313</v>
      </c>
      <c r="B2" s="953"/>
      <c r="C2" s="953"/>
      <c r="D2" s="953"/>
      <c r="E2" s="953"/>
      <c r="F2" s="851" t="s">
        <v>314</v>
      </c>
      <c r="G2" s="851"/>
      <c r="H2" s="851"/>
      <c r="I2" s="851"/>
      <c r="J2" s="851"/>
      <c r="K2" s="851"/>
      <c r="L2" s="851"/>
      <c r="M2" s="851"/>
      <c r="N2" s="851"/>
    </row>
    <row r="3" spans="1:14" s="104" customFormat="1" ht="15" customHeight="1" thickBot="1" x14ac:dyDescent="0.3">
      <c r="A3" s="159"/>
      <c r="B3" s="159"/>
      <c r="C3" s="290"/>
      <c r="D3" s="291"/>
      <c r="E3" s="292" t="s">
        <v>168</v>
      </c>
      <c r="F3" s="293"/>
      <c r="G3" s="292" t="s">
        <v>268</v>
      </c>
      <c r="H3" s="294"/>
      <c r="I3" s="295"/>
      <c r="J3" s="211"/>
      <c r="K3" s="294"/>
      <c r="L3" s="295"/>
      <c r="M3" s="211"/>
      <c r="N3" s="60" t="s">
        <v>2</v>
      </c>
    </row>
    <row r="4" spans="1:14" s="104" customFormat="1" ht="15.95" customHeight="1" x14ac:dyDescent="0.25">
      <c r="A4" s="796" t="s">
        <v>286</v>
      </c>
      <c r="B4" s="954" t="s">
        <v>287</v>
      </c>
      <c r="C4" s="970" t="s">
        <v>126</v>
      </c>
      <c r="D4" s="927" t="s">
        <v>288</v>
      </c>
      <c r="E4" s="957" t="s">
        <v>289</v>
      </c>
      <c r="F4" s="960" t="s">
        <v>290</v>
      </c>
      <c r="G4" s="928"/>
      <c r="H4" s="929"/>
      <c r="I4" s="927" t="s">
        <v>291</v>
      </c>
      <c r="J4" s="928"/>
      <c r="K4" s="929"/>
      <c r="L4" s="927" t="s">
        <v>292</v>
      </c>
      <c r="M4" s="928"/>
      <c r="N4" s="928"/>
    </row>
    <row r="5" spans="1:14" s="104" customFormat="1" ht="15.95" customHeight="1" x14ac:dyDescent="0.25">
      <c r="A5" s="656"/>
      <c r="B5" s="803"/>
      <c r="C5" s="956"/>
      <c r="D5" s="971"/>
      <c r="E5" s="958"/>
      <c r="F5" s="961"/>
      <c r="G5" s="961"/>
      <c r="H5" s="962"/>
      <c r="I5" s="963"/>
      <c r="J5" s="961"/>
      <c r="K5" s="962"/>
      <c r="L5" s="963"/>
      <c r="M5" s="961"/>
      <c r="N5" s="961"/>
    </row>
    <row r="6" spans="1:14" s="104" customFormat="1" ht="39.950000000000003" customHeight="1" thickBot="1" x14ac:dyDescent="0.3">
      <c r="A6" s="54" t="s">
        <v>259</v>
      </c>
      <c r="B6" s="325" t="s">
        <v>97</v>
      </c>
      <c r="C6" s="309" t="s">
        <v>179</v>
      </c>
      <c r="D6" s="972"/>
      <c r="E6" s="959"/>
      <c r="F6" s="310" t="s">
        <v>272</v>
      </c>
      <c r="G6" s="311" t="s">
        <v>294</v>
      </c>
      <c r="H6" s="311" t="s">
        <v>295</v>
      </c>
      <c r="I6" s="311" t="s">
        <v>272</v>
      </c>
      <c r="J6" s="311" t="s">
        <v>294</v>
      </c>
      <c r="K6" s="311" t="s">
        <v>295</v>
      </c>
      <c r="L6" s="311" t="s">
        <v>272</v>
      </c>
      <c r="M6" s="311" t="s">
        <v>294</v>
      </c>
      <c r="N6" s="311" t="s">
        <v>295</v>
      </c>
    </row>
    <row r="7" spans="1:14" s="314" customFormat="1" ht="15" customHeight="1" x14ac:dyDescent="0.25">
      <c r="A7" s="964" t="s">
        <v>315</v>
      </c>
      <c r="B7" s="965" t="s">
        <v>297</v>
      </c>
      <c r="C7" s="76" t="s">
        <v>136</v>
      </c>
      <c r="D7" s="315">
        <v>3696</v>
      </c>
      <c r="E7" s="25">
        <v>2270</v>
      </c>
      <c r="F7" s="25">
        <v>1065</v>
      </c>
      <c r="G7" s="25">
        <v>1063</v>
      </c>
      <c r="H7" s="25">
        <v>2</v>
      </c>
      <c r="I7" s="25">
        <v>328</v>
      </c>
      <c r="J7" s="25">
        <v>328</v>
      </c>
      <c r="K7" s="25">
        <v>0</v>
      </c>
      <c r="L7" s="25">
        <v>33</v>
      </c>
      <c r="M7" s="25">
        <v>33</v>
      </c>
      <c r="N7" s="25">
        <v>0</v>
      </c>
    </row>
    <row r="8" spans="1:14" s="206" customFormat="1" ht="15" customHeight="1" x14ac:dyDescent="0.25">
      <c r="A8" s="781"/>
      <c r="B8" s="803"/>
      <c r="C8" s="76" t="s">
        <v>137</v>
      </c>
      <c r="D8" s="315">
        <v>2816</v>
      </c>
      <c r="E8" s="25">
        <v>1691</v>
      </c>
      <c r="F8" s="25">
        <v>838</v>
      </c>
      <c r="G8" s="25">
        <v>837</v>
      </c>
      <c r="H8" s="25">
        <v>1</v>
      </c>
      <c r="I8" s="25">
        <v>263</v>
      </c>
      <c r="J8" s="25">
        <v>263</v>
      </c>
      <c r="K8" s="25">
        <v>0</v>
      </c>
      <c r="L8" s="25">
        <v>24</v>
      </c>
      <c r="M8" s="25">
        <v>24</v>
      </c>
      <c r="N8" s="25">
        <v>0</v>
      </c>
    </row>
    <row r="9" spans="1:14" s="206" customFormat="1" ht="15" customHeight="1" x14ac:dyDescent="0.25">
      <c r="A9" s="781"/>
      <c r="B9" s="803"/>
      <c r="C9" s="76" t="s">
        <v>138</v>
      </c>
      <c r="D9" s="315">
        <v>880</v>
      </c>
      <c r="E9" s="25">
        <v>579</v>
      </c>
      <c r="F9" s="25">
        <v>227</v>
      </c>
      <c r="G9" s="25">
        <v>226</v>
      </c>
      <c r="H9" s="25">
        <v>1</v>
      </c>
      <c r="I9" s="25">
        <v>65</v>
      </c>
      <c r="J9" s="25">
        <v>65</v>
      </c>
      <c r="K9" s="25">
        <v>0</v>
      </c>
      <c r="L9" s="25">
        <v>9</v>
      </c>
      <c r="M9" s="25">
        <v>9</v>
      </c>
      <c r="N9" s="25">
        <v>0</v>
      </c>
    </row>
    <row r="10" spans="1:14" s="159" customFormat="1" ht="15" customHeight="1" x14ac:dyDescent="0.25">
      <c r="A10" s="781"/>
      <c r="B10" s="966" t="s">
        <v>298</v>
      </c>
      <c r="C10" s="76" t="s">
        <v>136</v>
      </c>
      <c r="D10" s="316">
        <v>3787</v>
      </c>
      <c r="E10" s="24">
        <v>1856</v>
      </c>
      <c r="F10" s="24">
        <v>1257</v>
      </c>
      <c r="G10" s="24">
        <v>1248</v>
      </c>
      <c r="H10" s="24">
        <v>9</v>
      </c>
      <c r="I10" s="24">
        <v>466</v>
      </c>
      <c r="J10" s="24">
        <v>465</v>
      </c>
      <c r="K10" s="24">
        <v>1</v>
      </c>
      <c r="L10" s="24">
        <v>208</v>
      </c>
      <c r="M10" s="24">
        <v>208</v>
      </c>
      <c r="N10" s="24">
        <v>0</v>
      </c>
    </row>
    <row r="11" spans="1:14" s="104" customFormat="1" ht="15" customHeight="1" x14ac:dyDescent="0.25">
      <c r="A11" s="781"/>
      <c r="B11" s="803"/>
      <c r="C11" s="76" t="s">
        <v>299</v>
      </c>
      <c r="D11" s="316">
        <v>2701</v>
      </c>
      <c r="E11" s="24">
        <v>1347</v>
      </c>
      <c r="F11" s="24">
        <v>879</v>
      </c>
      <c r="G11" s="24">
        <v>876</v>
      </c>
      <c r="H11" s="24">
        <v>3</v>
      </c>
      <c r="I11" s="24">
        <v>344</v>
      </c>
      <c r="J11" s="24">
        <v>343</v>
      </c>
      <c r="K11" s="24">
        <v>1</v>
      </c>
      <c r="L11" s="24">
        <v>131</v>
      </c>
      <c r="M11" s="24">
        <v>131</v>
      </c>
      <c r="N11" s="24">
        <v>0</v>
      </c>
    </row>
    <row r="12" spans="1:14" s="104" customFormat="1" ht="15" customHeight="1" x14ac:dyDescent="0.25">
      <c r="A12" s="781"/>
      <c r="B12" s="803"/>
      <c r="C12" s="76" t="s">
        <v>300</v>
      </c>
      <c r="D12" s="316">
        <v>1086</v>
      </c>
      <c r="E12" s="24">
        <v>509</v>
      </c>
      <c r="F12" s="24">
        <v>378</v>
      </c>
      <c r="G12" s="24">
        <v>372</v>
      </c>
      <c r="H12" s="24">
        <v>6</v>
      </c>
      <c r="I12" s="24">
        <v>122</v>
      </c>
      <c r="J12" s="24">
        <v>122</v>
      </c>
      <c r="K12" s="24">
        <v>0</v>
      </c>
      <c r="L12" s="24">
        <v>77</v>
      </c>
      <c r="M12" s="24">
        <v>77</v>
      </c>
      <c r="N12" s="24">
        <v>0</v>
      </c>
    </row>
    <row r="13" spans="1:14" ht="15" customHeight="1" x14ac:dyDescent="0.25">
      <c r="A13" s="781" t="s">
        <v>316</v>
      </c>
      <c r="B13" s="966" t="s">
        <v>297</v>
      </c>
      <c r="C13" s="76" t="s">
        <v>136</v>
      </c>
      <c r="D13" s="316">
        <v>3826</v>
      </c>
      <c r="E13" s="24">
        <v>2340</v>
      </c>
      <c r="F13" s="24">
        <v>1090</v>
      </c>
      <c r="G13" s="24">
        <v>1089</v>
      </c>
      <c r="H13" s="24">
        <v>1</v>
      </c>
      <c r="I13" s="24">
        <v>361</v>
      </c>
      <c r="J13" s="24">
        <v>361</v>
      </c>
      <c r="K13" s="24">
        <v>0</v>
      </c>
      <c r="L13" s="24">
        <v>35</v>
      </c>
      <c r="M13" s="24">
        <v>35</v>
      </c>
      <c r="N13" s="24">
        <v>0</v>
      </c>
    </row>
    <row r="14" spans="1:14" s="192" customFormat="1" ht="15" customHeight="1" x14ac:dyDescent="0.25">
      <c r="A14" s="781"/>
      <c r="B14" s="803"/>
      <c r="C14" s="76" t="s">
        <v>302</v>
      </c>
      <c r="D14" s="316">
        <v>2581</v>
      </c>
      <c r="E14" s="24">
        <v>1505</v>
      </c>
      <c r="F14" s="24">
        <v>799</v>
      </c>
      <c r="G14" s="24">
        <v>798</v>
      </c>
      <c r="H14" s="24">
        <v>1</v>
      </c>
      <c r="I14" s="24">
        <v>255</v>
      </c>
      <c r="J14" s="24">
        <v>255</v>
      </c>
      <c r="K14" s="24">
        <v>0</v>
      </c>
      <c r="L14" s="24">
        <v>22</v>
      </c>
      <c r="M14" s="317">
        <v>22</v>
      </c>
      <c r="N14" s="317">
        <v>0</v>
      </c>
    </row>
    <row r="15" spans="1:14" s="192" customFormat="1" ht="15" customHeight="1" x14ac:dyDescent="0.25">
      <c r="A15" s="781"/>
      <c r="B15" s="803"/>
      <c r="C15" s="76" t="s">
        <v>303</v>
      </c>
      <c r="D15" s="316">
        <v>1245</v>
      </c>
      <c r="E15" s="24">
        <v>835</v>
      </c>
      <c r="F15" s="24">
        <v>291</v>
      </c>
      <c r="G15" s="24">
        <v>291</v>
      </c>
      <c r="H15" s="24">
        <v>0</v>
      </c>
      <c r="I15" s="24">
        <v>106</v>
      </c>
      <c r="J15" s="24">
        <v>106</v>
      </c>
      <c r="K15" s="24">
        <v>0</v>
      </c>
      <c r="L15" s="24">
        <v>13</v>
      </c>
      <c r="M15" s="317">
        <v>13</v>
      </c>
      <c r="N15" s="317">
        <v>0</v>
      </c>
    </row>
    <row r="16" spans="1:14" ht="15" customHeight="1" x14ac:dyDescent="0.25">
      <c r="A16" s="781"/>
      <c r="B16" s="966" t="s">
        <v>298</v>
      </c>
      <c r="C16" s="76" t="s">
        <v>136</v>
      </c>
      <c r="D16" s="316">
        <v>4343</v>
      </c>
      <c r="E16" s="24">
        <v>2059</v>
      </c>
      <c r="F16" s="24">
        <v>1433</v>
      </c>
      <c r="G16" s="24">
        <v>1429</v>
      </c>
      <c r="H16" s="24">
        <v>4</v>
      </c>
      <c r="I16" s="24">
        <v>552</v>
      </c>
      <c r="J16" s="24">
        <v>552</v>
      </c>
      <c r="K16" s="24">
        <v>0</v>
      </c>
      <c r="L16" s="24">
        <v>299</v>
      </c>
      <c r="M16" s="24">
        <v>299</v>
      </c>
      <c r="N16" s="24">
        <v>0</v>
      </c>
    </row>
    <row r="17" spans="1:14" s="192" customFormat="1" ht="15" customHeight="1" x14ac:dyDescent="0.25">
      <c r="A17" s="781"/>
      <c r="B17" s="803"/>
      <c r="C17" s="76" t="s">
        <v>137</v>
      </c>
      <c r="D17" s="316">
        <v>2670</v>
      </c>
      <c r="E17" s="24">
        <v>1240</v>
      </c>
      <c r="F17" s="24">
        <v>914</v>
      </c>
      <c r="G17" s="24">
        <v>911</v>
      </c>
      <c r="H17" s="24">
        <v>3</v>
      </c>
      <c r="I17" s="24">
        <v>365</v>
      </c>
      <c r="J17" s="24">
        <v>365</v>
      </c>
      <c r="K17" s="24">
        <v>0</v>
      </c>
      <c r="L17" s="24">
        <v>151</v>
      </c>
      <c r="M17" s="317">
        <v>151</v>
      </c>
      <c r="N17" s="317">
        <v>0</v>
      </c>
    </row>
    <row r="18" spans="1:14" s="192" customFormat="1" ht="15" customHeight="1" x14ac:dyDescent="0.25">
      <c r="A18" s="781"/>
      <c r="B18" s="803"/>
      <c r="C18" s="76" t="s">
        <v>138</v>
      </c>
      <c r="D18" s="316">
        <v>1673</v>
      </c>
      <c r="E18" s="24">
        <v>819</v>
      </c>
      <c r="F18" s="24">
        <v>519</v>
      </c>
      <c r="G18" s="24">
        <v>518</v>
      </c>
      <c r="H18" s="24">
        <v>1</v>
      </c>
      <c r="I18" s="24">
        <v>187</v>
      </c>
      <c r="J18" s="24">
        <v>187</v>
      </c>
      <c r="K18" s="24">
        <v>0</v>
      </c>
      <c r="L18" s="24">
        <v>148</v>
      </c>
      <c r="M18" s="317">
        <v>148</v>
      </c>
      <c r="N18" s="317">
        <v>0</v>
      </c>
    </row>
    <row r="19" spans="1:14" ht="15" customHeight="1" x14ac:dyDescent="0.25">
      <c r="A19" s="781" t="s">
        <v>317</v>
      </c>
      <c r="B19" s="966" t="s">
        <v>297</v>
      </c>
      <c r="C19" s="76" t="s">
        <v>136</v>
      </c>
      <c r="D19" s="316">
        <v>2079</v>
      </c>
      <c r="E19" s="24">
        <v>1281</v>
      </c>
      <c r="F19" s="24">
        <v>613</v>
      </c>
      <c r="G19" s="24">
        <v>613</v>
      </c>
      <c r="H19" s="24">
        <v>0</v>
      </c>
      <c r="I19" s="24">
        <v>169</v>
      </c>
      <c r="J19" s="24">
        <v>169</v>
      </c>
      <c r="K19" s="24">
        <v>0</v>
      </c>
      <c r="L19" s="24">
        <v>16</v>
      </c>
      <c r="M19" s="24">
        <v>16</v>
      </c>
      <c r="N19" s="24">
        <v>0</v>
      </c>
    </row>
    <row r="20" spans="1:14" s="192" customFormat="1" ht="15" customHeight="1" x14ac:dyDescent="0.25">
      <c r="A20" s="781"/>
      <c r="B20" s="803"/>
      <c r="C20" s="76" t="s">
        <v>137</v>
      </c>
      <c r="D20" s="316">
        <v>993</v>
      </c>
      <c r="E20" s="24">
        <v>567</v>
      </c>
      <c r="F20" s="24">
        <v>325</v>
      </c>
      <c r="G20" s="24">
        <v>325</v>
      </c>
      <c r="H20" s="24">
        <v>0</v>
      </c>
      <c r="I20" s="24">
        <v>91</v>
      </c>
      <c r="J20" s="24">
        <v>91</v>
      </c>
      <c r="K20" s="24">
        <v>0</v>
      </c>
      <c r="L20" s="24">
        <v>10</v>
      </c>
      <c r="M20" s="317">
        <v>10</v>
      </c>
      <c r="N20" s="317">
        <v>0</v>
      </c>
    </row>
    <row r="21" spans="1:14" s="192" customFormat="1" ht="15" customHeight="1" x14ac:dyDescent="0.25">
      <c r="A21" s="781"/>
      <c r="B21" s="803"/>
      <c r="C21" s="76" t="s">
        <v>138</v>
      </c>
      <c r="D21" s="316">
        <v>1086</v>
      </c>
      <c r="E21" s="24">
        <v>714</v>
      </c>
      <c r="F21" s="24">
        <v>288</v>
      </c>
      <c r="G21" s="24">
        <v>288</v>
      </c>
      <c r="H21" s="24">
        <v>0</v>
      </c>
      <c r="I21" s="24">
        <v>78</v>
      </c>
      <c r="J21" s="24">
        <v>78</v>
      </c>
      <c r="K21" s="24">
        <v>0</v>
      </c>
      <c r="L21" s="24">
        <v>6</v>
      </c>
      <c r="M21" s="317">
        <v>6</v>
      </c>
      <c r="N21" s="317">
        <v>0</v>
      </c>
    </row>
    <row r="22" spans="1:14" ht="15" customHeight="1" x14ac:dyDescent="0.25">
      <c r="A22" s="781"/>
      <c r="B22" s="966" t="s">
        <v>298</v>
      </c>
      <c r="C22" s="76" t="s">
        <v>136</v>
      </c>
      <c r="D22" s="316">
        <v>2336</v>
      </c>
      <c r="E22" s="24">
        <v>1057</v>
      </c>
      <c r="F22" s="24">
        <v>791</v>
      </c>
      <c r="G22" s="24">
        <v>787</v>
      </c>
      <c r="H22" s="24">
        <v>4</v>
      </c>
      <c r="I22" s="24">
        <v>289</v>
      </c>
      <c r="J22" s="24">
        <v>288</v>
      </c>
      <c r="K22" s="24">
        <v>1</v>
      </c>
      <c r="L22" s="24">
        <v>199</v>
      </c>
      <c r="M22" s="24">
        <v>199</v>
      </c>
      <c r="N22" s="24">
        <v>0</v>
      </c>
    </row>
    <row r="23" spans="1:14" s="192" customFormat="1" ht="15" customHeight="1" x14ac:dyDescent="0.25">
      <c r="A23" s="781"/>
      <c r="B23" s="803"/>
      <c r="C23" s="76" t="s">
        <v>137</v>
      </c>
      <c r="D23" s="316">
        <v>1032</v>
      </c>
      <c r="E23" s="24">
        <v>443</v>
      </c>
      <c r="F23" s="24">
        <v>379</v>
      </c>
      <c r="G23" s="24">
        <v>377</v>
      </c>
      <c r="H23" s="24">
        <v>2</v>
      </c>
      <c r="I23" s="24">
        <v>129</v>
      </c>
      <c r="J23" s="24">
        <v>128</v>
      </c>
      <c r="K23" s="24">
        <v>1</v>
      </c>
      <c r="L23" s="24">
        <v>81</v>
      </c>
      <c r="M23" s="317">
        <v>81</v>
      </c>
      <c r="N23" s="317">
        <v>0</v>
      </c>
    </row>
    <row r="24" spans="1:14" s="192" customFormat="1" ht="15" customHeight="1" x14ac:dyDescent="0.25">
      <c r="A24" s="781"/>
      <c r="B24" s="803"/>
      <c r="C24" s="76" t="s">
        <v>138</v>
      </c>
      <c r="D24" s="316">
        <v>1304</v>
      </c>
      <c r="E24" s="24">
        <v>614</v>
      </c>
      <c r="F24" s="24">
        <v>412</v>
      </c>
      <c r="G24" s="24">
        <v>410</v>
      </c>
      <c r="H24" s="24">
        <v>2</v>
      </c>
      <c r="I24" s="24">
        <v>160</v>
      </c>
      <c r="J24" s="24">
        <v>160</v>
      </c>
      <c r="K24" s="24">
        <v>0</v>
      </c>
      <c r="L24" s="24">
        <v>118</v>
      </c>
      <c r="M24" s="317">
        <v>118</v>
      </c>
      <c r="N24" s="317">
        <v>0</v>
      </c>
    </row>
    <row r="25" spans="1:14" ht="15" customHeight="1" x14ac:dyDescent="0.25">
      <c r="A25" s="967" t="s">
        <v>318</v>
      </c>
      <c r="B25" s="966" t="s">
        <v>297</v>
      </c>
      <c r="C25" s="76" t="s">
        <v>136</v>
      </c>
      <c r="D25" s="316">
        <v>3288</v>
      </c>
      <c r="E25" s="24">
        <v>2043</v>
      </c>
      <c r="F25" s="24">
        <v>941</v>
      </c>
      <c r="G25" s="24">
        <v>939</v>
      </c>
      <c r="H25" s="24">
        <v>2</v>
      </c>
      <c r="I25" s="24">
        <v>274</v>
      </c>
      <c r="J25" s="24">
        <v>273</v>
      </c>
      <c r="K25" s="24">
        <v>1</v>
      </c>
      <c r="L25" s="24">
        <v>30</v>
      </c>
      <c r="M25" s="24">
        <v>30</v>
      </c>
      <c r="N25" s="24">
        <v>0</v>
      </c>
    </row>
    <row r="26" spans="1:14" s="192" customFormat="1" ht="15" customHeight="1" x14ac:dyDescent="0.25">
      <c r="A26" s="967"/>
      <c r="B26" s="803"/>
      <c r="C26" s="76" t="s">
        <v>137</v>
      </c>
      <c r="D26" s="316">
        <v>1909</v>
      </c>
      <c r="E26" s="24">
        <v>1127</v>
      </c>
      <c r="F26" s="24">
        <v>586</v>
      </c>
      <c r="G26" s="24">
        <v>586</v>
      </c>
      <c r="H26" s="24">
        <v>0</v>
      </c>
      <c r="I26" s="24">
        <v>174</v>
      </c>
      <c r="J26" s="24">
        <v>173</v>
      </c>
      <c r="K26" s="24">
        <v>1</v>
      </c>
      <c r="L26" s="24">
        <v>22</v>
      </c>
      <c r="M26" s="317">
        <v>22</v>
      </c>
      <c r="N26" s="317">
        <v>0</v>
      </c>
    </row>
    <row r="27" spans="1:14" s="192" customFormat="1" ht="15" customHeight="1" x14ac:dyDescent="0.25">
      <c r="A27" s="967"/>
      <c r="B27" s="803"/>
      <c r="C27" s="76" t="s">
        <v>138</v>
      </c>
      <c r="D27" s="316">
        <v>1379</v>
      </c>
      <c r="E27" s="24">
        <v>916</v>
      </c>
      <c r="F27" s="24">
        <v>355</v>
      </c>
      <c r="G27" s="24">
        <v>353</v>
      </c>
      <c r="H27" s="24">
        <v>2</v>
      </c>
      <c r="I27" s="24">
        <v>100</v>
      </c>
      <c r="J27" s="24">
        <v>100</v>
      </c>
      <c r="K27" s="24">
        <v>0</v>
      </c>
      <c r="L27" s="24">
        <v>8</v>
      </c>
      <c r="M27" s="317">
        <v>8</v>
      </c>
      <c r="N27" s="317">
        <v>0</v>
      </c>
    </row>
    <row r="28" spans="1:14" ht="15" customHeight="1" x14ac:dyDescent="0.25">
      <c r="A28" s="967"/>
      <c r="B28" s="966" t="s">
        <v>298</v>
      </c>
      <c r="C28" s="76" t="s">
        <v>136</v>
      </c>
      <c r="D28" s="316">
        <v>3760</v>
      </c>
      <c r="E28" s="24">
        <v>1780</v>
      </c>
      <c r="F28" s="24">
        <v>1239</v>
      </c>
      <c r="G28" s="24">
        <v>1231</v>
      </c>
      <c r="H28" s="24">
        <v>8</v>
      </c>
      <c r="I28" s="24">
        <v>460</v>
      </c>
      <c r="J28" s="24">
        <v>458</v>
      </c>
      <c r="K28" s="24">
        <v>2</v>
      </c>
      <c r="L28" s="24">
        <v>281</v>
      </c>
      <c r="M28" s="24">
        <v>281</v>
      </c>
      <c r="N28" s="24">
        <v>0</v>
      </c>
    </row>
    <row r="29" spans="1:14" s="192" customFormat="1" ht="15" customHeight="1" x14ac:dyDescent="0.25">
      <c r="A29" s="967"/>
      <c r="B29" s="803"/>
      <c r="C29" s="76" t="s">
        <v>137</v>
      </c>
      <c r="D29" s="316">
        <v>2057</v>
      </c>
      <c r="E29" s="24">
        <v>969</v>
      </c>
      <c r="F29" s="24">
        <v>710</v>
      </c>
      <c r="G29" s="24">
        <v>708</v>
      </c>
      <c r="H29" s="24">
        <v>2</v>
      </c>
      <c r="I29" s="24">
        <v>264</v>
      </c>
      <c r="J29" s="24">
        <v>262</v>
      </c>
      <c r="K29" s="24">
        <v>2</v>
      </c>
      <c r="L29" s="24">
        <v>114</v>
      </c>
      <c r="M29" s="317">
        <v>114</v>
      </c>
      <c r="N29" s="317">
        <v>0</v>
      </c>
    </row>
    <row r="30" spans="1:14" s="192" customFormat="1" ht="15" customHeight="1" x14ac:dyDescent="0.25">
      <c r="A30" s="967"/>
      <c r="B30" s="803"/>
      <c r="C30" s="76" t="s">
        <v>138</v>
      </c>
      <c r="D30" s="316">
        <v>1703</v>
      </c>
      <c r="E30" s="24">
        <v>811</v>
      </c>
      <c r="F30" s="24">
        <v>529</v>
      </c>
      <c r="G30" s="24">
        <v>523</v>
      </c>
      <c r="H30" s="24">
        <v>6</v>
      </c>
      <c r="I30" s="24">
        <v>196</v>
      </c>
      <c r="J30" s="24">
        <v>196</v>
      </c>
      <c r="K30" s="24">
        <v>0</v>
      </c>
      <c r="L30" s="24">
        <v>167</v>
      </c>
      <c r="M30" s="317">
        <v>167</v>
      </c>
      <c r="N30" s="317">
        <v>0</v>
      </c>
    </row>
    <row r="31" spans="1:14" ht="15" customHeight="1" x14ac:dyDescent="0.25">
      <c r="A31" s="781" t="s">
        <v>319</v>
      </c>
      <c r="B31" s="966" t="s">
        <v>297</v>
      </c>
      <c r="C31" s="76" t="s">
        <v>136</v>
      </c>
      <c r="D31" s="316">
        <v>388</v>
      </c>
      <c r="E31" s="24">
        <v>259</v>
      </c>
      <c r="F31" s="24">
        <v>105</v>
      </c>
      <c r="G31" s="24">
        <v>105</v>
      </c>
      <c r="H31" s="24">
        <v>0</v>
      </c>
      <c r="I31" s="24">
        <v>22</v>
      </c>
      <c r="J31" s="24">
        <v>22</v>
      </c>
      <c r="K31" s="24">
        <v>0</v>
      </c>
      <c r="L31" s="24">
        <v>2</v>
      </c>
      <c r="M31" s="24">
        <v>2</v>
      </c>
      <c r="N31" s="24">
        <v>0</v>
      </c>
    </row>
    <row r="32" spans="1:14" s="192" customFormat="1" ht="15" customHeight="1" x14ac:dyDescent="0.25">
      <c r="A32" s="781"/>
      <c r="B32" s="803"/>
      <c r="C32" s="76" t="s">
        <v>137</v>
      </c>
      <c r="D32" s="316">
        <v>267</v>
      </c>
      <c r="E32" s="24">
        <v>179</v>
      </c>
      <c r="F32" s="24">
        <v>72</v>
      </c>
      <c r="G32" s="24">
        <v>72</v>
      </c>
      <c r="H32" s="24">
        <v>0</v>
      </c>
      <c r="I32" s="24">
        <v>16</v>
      </c>
      <c r="J32" s="24">
        <v>16</v>
      </c>
      <c r="K32" s="24">
        <v>0</v>
      </c>
      <c r="L32" s="24">
        <v>0</v>
      </c>
      <c r="M32" s="317">
        <v>0</v>
      </c>
      <c r="N32" s="317">
        <v>0</v>
      </c>
    </row>
    <row r="33" spans="1:14" s="192" customFormat="1" ht="15" customHeight="1" x14ac:dyDescent="0.25">
      <c r="A33" s="781"/>
      <c r="B33" s="803"/>
      <c r="C33" s="76" t="s">
        <v>138</v>
      </c>
      <c r="D33" s="316">
        <v>121</v>
      </c>
      <c r="E33" s="24">
        <v>80</v>
      </c>
      <c r="F33" s="24">
        <v>33</v>
      </c>
      <c r="G33" s="24">
        <v>33</v>
      </c>
      <c r="H33" s="24">
        <v>0</v>
      </c>
      <c r="I33" s="24">
        <v>6</v>
      </c>
      <c r="J33" s="24">
        <v>6</v>
      </c>
      <c r="K33" s="24">
        <v>0</v>
      </c>
      <c r="L33" s="24">
        <v>2</v>
      </c>
      <c r="M33" s="317">
        <v>2</v>
      </c>
      <c r="N33" s="317">
        <v>0</v>
      </c>
    </row>
    <row r="34" spans="1:14" ht="15" customHeight="1" x14ac:dyDescent="0.25">
      <c r="A34" s="781"/>
      <c r="B34" s="966" t="s">
        <v>298</v>
      </c>
      <c r="C34" s="76" t="s">
        <v>136</v>
      </c>
      <c r="D34" s="316">
        <v>436</v>
      </c>
      <c r="E34" s="24">
        <v>206</v>
      </c>
      <c r="F34" s="24">
        <v>158</v>
      </c>
      <c r="G34" s="24">
        <v>156</v>
      </c>
      <c r="H34" s="24">
        <v>2</v>
      </c>
      <c r="I34" s="24">
        <v>52</v>
      </c>
      <c r="J34" s="24">
        <v>51</v>
      </c>
      <c r="K34" s="24">
        <v>1</v>
      </c>
      <c r="L34" s="24">
        <v>20</v>
      </c>
      <c r="M34" s="24">
        <v>20</v>
      </c>
      <c r="N34" s="24">
        <v>0</v>
      </c>
    </row>
    <row r="35" spans="1:14" s="192" customFormat="1" ht="15" customHeight="1" x14ac:dyDescent="0.25">
      <c r="A35" s="781"/>
      <c r="B35" s="803"/>
      <c r="C35" s="76" t="s">
        <v>137</v>
      </c>
      <c r="D35" s="316">
        <v>265</v>
      </c>
      <c r="E35" s="24">
        <v>120</v>
      </c>
      <c r="F35" s="24">
        <v>101</v>
      </c>
      <c r="G35" s="24">
        <v>100</v>
      </c>
      <c r="H35" s="24">
        <v>1</v>
      </c>
      <c r="I35" s="24">
        <v>34</v>
      </c>
      <c r="J35" s="24">
        <v>33</v>
      </c>
      <c r="K35" s="24">
        <v>1</v>
      </c>
      <c r="L35" s="24">
        <v>10</v>
      </c>
      <c r="M35" s="317">
        <v>10</v>
      </c>
      <c r="N35" s="317">
        <v>0</v>
      </c>
    </row>
    <row r="36" spans="1:14" s="192" customFormat="1" ht="15" customHeight="1" x14ac:dyDescent="0.25">
      <c r="A36" s="781"/>
      <c r="B36" s="803"/>
      <c r="C36" s="76" t="s">
        <v>138</v>
      </c>
      <c r="D36" s="316">
        <v>171</v>
      </c>
      <c r="E36" s="24">
        <v>86</v>
      </c>
      <c r="F36" s="24">
        <v>57</v>
      </c>
      <c r="G36" s="24">
        <v>56</v>
      </c>
      <c r="H36" s="24">
        <v>1</v>
      </c>
      <c r="I36" s="24">
        <v>18</v>
      </c>
      <c r="J36" s="24">
        <v>18</v>
      </c>
      <c r="K36" s="24">
        <v>0</v>
      </c>
      <c r="L36" s="24">
        <v>10</v>
      </c>
      <c r="M36" s="317">
        <v>10</v>
      </c>
      <c r="N36" s="317">
        <v>0</v>
      </c>
    </row>
    <row r="37" spans="1:14" ht="15" customHeight="1" x14ac:dyDescent="0.25">
      <c r="A37" s="781" t="s">
        <v>320</v>
      </c>
      <c r="B37" s="966" t="s">
        <v>297</v>
      </c>
      <c r="C37" s="76" t="s">
        <v>136</v>
      </c>
      <c r="D37" s="316">
        <v>1039</v>
      </c>
      <c r="E37" s="24">
        <v>640</v>
      </c>
      <c r="F37" s="24">
        <v>311</v>
      </c>
      <c r="G37" s="24">
        <v>311</v>
      </c>
      <c r="H37" s="24">
        <v>0</v>
      </c>
      <c r="I37" s="24">
        <v>80</v>
      </c>
      <c r="J37" s="24">
        <v>80</v>
      </c>
      <c r="K37" s="24">
        <v>0</v>
      </c>
      <c r="L37" s="24">
        <v>8</v>
      </c>
      <c r="M37" s="24">
        <v>8</v>
      </c>
      <c r="N37" s="24">
        <v>0</v>
      </c>
    </row>
    <row r="38" spans="1:14" s="192" customFormat="1" ht="15" customHeight="1" x14ac:dyDescent="0.25">
      <c r="A38" s="781"/>
      <c r="B38" s="803"/>
      <c r="C38" s="76" t="s">
        <v>137</v>
      </c>
      <c r="D38" s="316">
        <v>598</v>
      </c>
      <c r="E38" s="24">
        <v>354</v>
      </c>
      <c r="F38" s="24">
        <v>187</v>
      </c>
      <c r="G38" s="24">
        <v>187</v>
      </c>
      <c r="H38" s="24">
        <v>0</v>
      </c>
      <c r="I38" s="24">
        <v>51</v>
      </c>
      <c r="J38" s="24">
        <v>51</v>
      </c>
      <c r="K38" s="24">
        <v>0</v>
      </c>
      <c r="L38" s="24">
        <v>6</v>
      </c>
      <c r="M38" s="317">
        <v>6</v>
      </c>
      <c r="N38" s="317">
        <v>0</v>
      </c>
    </row>
    <row r="39" spans="1:14" s="192" customFormat="1" ht="15" customHeight="1" x14ac:dyDescent="0.25">
      <c r="A39" s="781"/>
      <c r="B39" s="803"/>
      <c r="C39" s="76" t="s">
        <v>138</v>
      </c>
      <c r="D39" s="316">
        <v>441</v>
      </c>
      <c r="E39" s="24">
        <v>286</v>
      </c>
      <c r="F39" s="24">
        <v>124</v>
      </c>
      <c r="G39" s="24">
        <v>124</v>
      </c>
      <c r="H39" s="24">
        <v>0</v>
      </c>
      <c r="I39" s="24">
        <v>29</v>
      </c>
      <c r="J39" s="24">
        <v>29</v>
      </c>
      <c r="K39" s="24">
        <v>0</v>
      </c>
      <c r="L39" s="24">
        <v>2</v>
      </c>
      <c r="M39" s="317">
        <v>2</v>
      </c>
      <c r="N39" s="317">
        <v>0</v>
      </c>
    </row>
    <row r="40" spans="1:14" ht="15" customHeight="1" x14ac:dyDescent="0.25">
      <c r="A40" s="781"/>
      <c r="B40" s="966" t="s">
        <v>298</v>
      </c>
      <c r="C40" s="76" t="s">
        <v>136</v>
      </c>
      <c r="D40" s="316">
        <v>1056</v>
      </c>
      <c r="E40" s="24">
        <v>520</v>
      </c>
      <c r="F40" s="24">
        <v>385</v>
      </c>
      <c r="G40" s="24">
        <v>381</v>
      </c>
      <c r="H40" s="24">
        <v>4</v>
      </c>
      <c r="I40" s="24">
        <v>107</v>
      </c>
      <c r="J40" s="24">
        <v>107</v>
      </c>
      <c r="K40" s="24">
        <v>0</v>
      </c>
      <c r="L40" s="24">
        <v>44</v>
      </c>
      <c r="M40" s="24">
        <v>44</v>
      </c>
      <c r="N40" s="24">
        <v>0</v>
      </c>
    </row>
    <row r="41" spans="1:14" s="192" customFormat="1" ht="15" customHeight="1" x14ac:dyDescent="0.25">
      <c r="A41" s="781"/>
      <c r="B41" s="803"/>
      <c r="C41" s="76" t="s">
        <v>137</v>
      </c>
      <c r="D41" s="316">
        <v>534</v>
      </c>
      <c r="E41" s="318">
        <v>265</v>
      </c>
      <c r="F41" s="318">
        <v>187</v>
      </c>
      <c r="G41" s="318">
        <v>186</v>
      </c>
      <c r="H41" s="318">
        <v>1</v>
      </c>
      <c r="I41" s="318">
        <v>62</v>
      </c>
      <c r="J41" s="318">
        <v>62</v>
      </c>
      <c r="K41" s="318">
        <v>0</v>
      </c>
      <c r="L41" s="318">
        <v>20</v>
      </c>
      <c r="M41" s="318">
        <v>20</v>
      </c>
      <c r="N41" s="318">
        <v>0</v>
      </c>
    </row>
    <row r="42" spans="1:14" s="192" customFormat="1" ht="15" customHeight="1" x14ac:dyDescent="0.25">
      <c r="A42" s="781"/>
      <c r="B42" s="803"/>
      <c r="C42" s="76" t="s">
        <v>138</v>
      </c>
      <c r="D42" s="316">
        <v>522</v>
      </c>
      <c r="E42" s="318">
        <v>255</v>
      </c>
      <c r="F42" s="318">
        <v>198</v>
      </c>
      <c r="G42" s="318">
        <v>195</v>
      </c>
      <c r="H42" s="318">
        <v>3</v>
      </c>
      <c r="I42" s="318">
        <v>45</v>
      </c>
      <c r="J42" s="318">
        <v>45</v>
      </c>
      <c r="K42" s="318">
        <v>0</v>
      </c>
      <c r="L42" s="318">
        <v>24</v>
      </c>
      <c r="M42" s="318">
        <v>24</v>
      </c>
      <c r="N42" s="318">
        <v>0</v>
      </c>
    </row>
    <row r="43" spans="1:14" ht="15" customHeight="1" x14ac:dyDescent="0.25">
      <c r="A43" s="781" t="s">
        <v>321</v>
      </c>
      <c r="B43" s="966" t="s">
        <v>297</v>
      </c>
      <c r="C43" s="76" t="s">
        <v>136</v>
      </c>
      <c r="D43" s="316">
        <v>4727</v>
      </c>
      <c r="E43" s="24">
        <v>2343</v>
      </c>
      <c r="F43" s="24">
        <v>1751</v>
      </c>
      <c r="G43" s="24">
        <v>1751</v>
      </c>
      <c r="H43" s="24">
        <v>0</v>
      </c>
      <c r="I43" s="24">
        <v>531</v>
      </c>
      <c r="J43" s="24">
        <v>531</v>
      </c>
      <c r="K43" s="24">
        <v>0</v>
      </c>
      <c r="L43" s="24">
        <v>102</v>
      </c>
      <c r="M43" s="24">
        <v>102</v>
      </c>
      <c r="N43" s="24">
        <v>0</v>
      </c>
    </row>
    <row r="44" spans="1:14" ht="15" customHeight="1" x14ac:dyDescent="0.25">
      <c r="A44" s="781"/>
      <c r="B44" s="803"/>
      <c r="C44" s="76" t="s">
        <v>137</v>
      </c>
      <c r="D44" s="316">
        <v>96</v>
      </c>
      <c r="E44" s="24">
        <v>49</v>
      </c>
      <c r="F44" s="24">
        <v>34</v>
      </c>
      <c r="G44" s="24">
        <v>34</v>
      </c>
      <c r="H44" s="24">
        <v>0</v>
      </c>
      <c r="I44" s="24">
        <v>11</v>
      </c>
      <c r="J44" s="24">
        <v>11</v>
      </c>
      <c r="K44" s="24">
        <v>0</v>
      </c>
      <c r="L44" s="24">
        <v>2</v>
      </c>
      <c r="M44" s="317">
        <v>2</v>
      </c>
      <c r="N44" s="317">
        <v>0</v>
      </c>
    </row>
    <row r="45" spans="1:14" ht="15" customHeight="1" x14ac:dyDescent="0.25">
      <c r="A45" s="781"/>
      <c r="B45" s="803"/>
      <c r="C45" s="76" t="s">
        <v>138</v>
      </c>
      <c r="D45" s="316">
        <v>4631</v>
      </c>
      <c r="E45" s="24">
        <v>2294</v>
      </c>
      <c r="F45" s="24">
        <v>1717</v>
      </c>
      <c r="G45" s="24">
        <v>1717</v>
      </c>
      <c r="H45" s="24">
        <v>0</v>
      </c>
      <c r="I45" s="24">
        <v>520</v>
      </c>
      <c r="J45" s="24">
        <v>520</v>
      </c>
      <c r="K45" s="24">
        <v>0</v>
      </c>
      <c r="L45" s="24">
        <v>100</v>
      </c>
      <c r="M45" s="317">
        <v>100</v>
      </c>
      <c r="N45" s="317">
        <v>0</v>
      </c>
    </row>
    <row r="46" spans="1:14" ht="15" customHeight="1" x14ac:dyDescent="0.25">
      <c r="A46" s="781"/>
      <c r="B46" s="966" t="s">
        <v>298</v>
      </c>
      <c r="C46" s="76" t="s">
        <v>136</v>
      </c>
      <c r="D46" s="316">
        <v>4128</v>
      </c>
      <c r="E46" s="24">
        <v>1749</v>
      </c>
      <c r="F46" s="24">
        <v>1499</v>
      </c>
      <c r="G46" s="24">
        <v>1496</v>
      </c>
      <c r="H46" s="24">
        <v>3</v>
      </c>
      <c r="I46" s="24">
        <v>469</v>
      </c>
      <c r="J46" s="24">
        <v>467</v>
      </c>
      <c r="K46" s="24">
        <v>2</v>
      </c>
      <c r="L46" s="24">
        <v>411</v>
      </c>
      <c r="M46" s="24">
        <v>411</v>
      </c>
      <c r="N46" s="24">
        <v>0</v>
      </c>
    </row>
    <row r="47" spans="1:14" ht="15" customHeight="1" x14ac:dyDescent="0.25">
      <c r="A47" s="781"/>
      <c r="B47" s="803"/>
      <c r="C47" s="76" t="s">
        <v>137</v>
      </c>
      <c r="D47" s="316">
        <v>137</v>
      </c>
      <c r="E47" s="318">
        <v>51</v>
      </c>
      <c r="F47" s="318">
        <v>69</v>
      </c>
      <c r="G47" s="318">
        <v>69</v>
      </c>
      <c r="H47" s="318">
        <v>0</v>
      </c>
      <c r="I47" s="318">
        <v>10</v>
      </c>
      <c r="J47" s="318">
        <v>10</v>
      </c>
      <c r="K47" s="318">
        <v>0</v>
      </c>
      <c r="L47" s="318">
        <v>7</v>
      </c>
      <c r="M47" s="318">
        <v>7</v>
      </c>
      <c r="N47" s="318">
        <v>0</v>
      </c>
    </row>
    <row r="48" spans="1:14" ht="15" customHeight="1" thickBot="1" x14ac:dyDescent="0.3">
      <c r="A48" s="968"/>
      <c r="B48" s="969"/>
      <c r="C48" s="319" t="s">
        <v>138</v>
      </c>
      <c r="D48" s="320">
        <v>3991</v>
      </c>
      <c r="E48" s="321">
        <v>1698</v>
      </c>
      <c r="F48" s="321">
        <v>1430</v>
      </c>
      <c r="G48" s="321">
        <v>1427</v>
      </c>
      <c r="H48" s="321">
        <v>3</v>
      </c>
      <c r="I48" s="321">
        <v>459</v>
      </c>
      <c r="J48" s="321">
        <v>457</v>
      </c>
      <c r="K48" s="321">
        <v>2</v>
      </c>
      <c r="L48" s="321">
        <v>404</v>
      </c>
      <c r="M48" s="321">
        <v>404</v>
      </c>
      <c r="N48" s="321">
        <v>0</v>
      </c>
    </row>
  </sheetData>
  <sheetProtection selectLockedCells="1" selectUnlockedCells="1"/>
  <mergeCells count="31">
    <mergeCell ref="A43:A48"/>
    <mergeCell ref="B43:B45"/>
    <mergeCell ref="B46:B48"/>
    <mergeCell ref="A31:A36"/>
    <mergeCell ref="B31:B33"/>
    <mergeCell ref="B34:B36"/>
    <mergeCell ref="A37:A42"/>
    <mergeCell ref="B37:B39"/>
    <mergeCell ref="B40:B42"/>
    <mergeCell ref="A19:A24"/>
    <mergeCell ref="B19:B21"/>
    <mergeCell ref="B22:B24"/>
    <mergeCell ref="A25:A30"/>
    <mergeCell ref="B25:B27"/>
    <mergeCell ref="B28:B30"/>
    <mergeCell ref="A7:A12"/>
    <mergeCell ref="B7:B9"/>
    <mergeCell ref="B10:B12"/>
    <mergeCell ref="A13:A18"/>
    <mergeCell ref="B13:B15"/>
    <mergeCell ref="B16:B18"/>
    <mergeCell ref="A2:E2"/>
    <mergeCell ref="F2:N2"/>
    <mergeCell ref="A4:A5"/>
    <mergeCell ref="B4:B5"/>
    <mergeCell ref="C4:C5"/>
    <mergeCell ref="D4:D6"/>
    <mergeCell ref="E4:E6"/>
    <mergeCell ref="F4:H5"/>
    <mergeCell ref="I4:K5"/>
    <mergeCell ref="L4:N5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F188-0474-4A08-A44A-2BFE5F61E57E}">
  <dimension ref="A1:Q59"/>
  <sheetViews>
    <sheetView showGridLines="0" view="pageBreakPreview" zoomScale="80" zoomScaleNormal="120" zoomScaleSheetLayoutView="80" workbookViewId="0">
      <pane xSplit="1" ySplit="7" topLeftCell="B8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19.875" style="3" customWidth="1"/>
    <col min="2" max="6" width="9.875" style="1" customWidth="1"/>
    <col min="7" max="7" width="9.875" style="4" customWidth="1"/>
    <col min="8" max="8" width="9.875" style="2" customWidth="1"/>
    <col min="9" max="13" width="10.125" style="2" customWidth="1"/>
    <col min="14" max="14" width="11.625" style="1" customWidth="1"/>
    <col min="15" max="16" width="10.125" style="1" customWidth="1"/>
    <col min="17" max="17" width="7.625" style="1" customWidth="1"/>
    <col min="18" max="16384" width="10.625" style="2"/>
  </cols>
  <sheetData>
    <row r="1" spans="1:17" s="10" customFormat="1" ht="18" customHeight="1" x14ac:dyDescent="0.25">
      <c r="A1" s="2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N1" s="11"/>
      <c r="O1" s="11"/>
      <c r="P1" s="11"/>
      <c r="Q1" s="12" t="s">
        <v>0</v>
      </c>
    </row>
    <row r="2" spans="1:17" s="19" customFormat="1" ht="24.95" customHeight="1" x14ac:dyDescent="0.25">
      <c r="A2" s="666" t="s">
        <v>431</v>
      </c>
      <c r="B2" s="666"/>
      <c r="C2" s="666"/>
      <c r="D2" s="666"/>
      <c r="E2" s="666"/>
      <c r="F2" s="666"/>
      <c r="G2" s="666"/>
      <c r="H2" s="666"/>
      <c r="I2" s="666" t="s">
        <v>432</v>
      </c>
      <c r="J2" s="666"/>
      <c r="K2" s="666"/>
      <c r="L2" s="666"/>
      <c r="M2" s="666"/>
      <c r="N2" s="666"/>
      <c r="O2" s="666"/>
      <c r="P2" s="666"/>
      <c r="Q2" s="666"/>
    </row>
    <row r="3" spans="1:17" s="13" customFormat="1" ht="15.95" customHeight="1" thickBot="1" x14ac:dyDescent="0.3">
      <c r="A3" s="352"/>
      <c r="B3" s="355"/>
      <c r="C3" s="355"/>
      <c r="D3" s="355"/>
      <c r="E3" s="355"/>
      <c r="F3" s="355"/>
      <c r="G3" s="355"/>
      <c r="H3" s="22" t="s">
        <v>433</v>
      </c>
      <c r="J3" s="355"/>
      <c r="K3" s="355"/>
      <c r="L3" s="355"/>
      <c r="M3" s="390"/>
      <c r="N3" s="355"/>
      <c r="O3" s="355"/>
      <c r="P3" s="355"/>
      <c r="Q3" s="390" t="s">
        <v>2</v>
      </c>
    </row>
    <row r="4" spans="1:17" s="13" customFormat="1" ht="18.600000000000001" customHeight="1" x14ac:dyDescent="0.25">
      <c r="A4" s="655" t="s">
        <v>434</v>
      </c>
      <c r="B4" s="667" t="s">
        <v>435</v>
      </c>
      <c r="C4" s="658"/>
      <c r="D4" s="658"/>
      <c r="E4" s="658"/>
      <c r="F4" s="658"/>
      <c r="G4" s="658"/>
      <c r="H4" s="658"/>
      <c r="I4" s="658" t="s">
        <v>436</v>
      </c>
      <c r="J4" s="658"/>
      <c r="K4" s="658"/>
      <c r="L4" s="658"/>
      <c r="M4" s="658"/>
      <c r="N4" s="658"/>
      <c r="O4" s="658"/>
      <c r="P4" s="658"/>
      <c r="Q4" s="659"/>
    </row>
    <row r="5" spans="1:17" s="13" customFormat="1" ht="18.600000000000001" customHeight="1" x14ac:dyDescent="0.25">
      <c r="A5" s="656"/>
      <c r="B5" s="668" t="s">
        <v>43</v>
      </c>
      <c r="C5" s="664"/>
      <c r="D5" s="665"/>
      <c r="E5" s="396" t="s">
        <v>437</v>
      </c>
      <c r="F5" s="669" t="s">
        <v>438</v>
      </c>
      <c r="G5" s="664"/>
      <c r="H5" s="664"/>
      <c r="I5" s="664" t="s">
        <v>439</v>
      </c>
      <c r="J5" s="664"/>
      <c r="K5" s="664"/>
      <c r="L5" s="664"/>
      <c r="M5" s="665"/>
      <c r="N5" s="670" t="s">
        <v>440</v>
      </c>
      <c r="O5" s="393" t="s">
        <v>441</v>
      </c>
      <c r="P5" s="396" t="s">
        <v>442</v>
      </c>
      <c r="Q5" s="396" t="s">
        <v>389</v>
      </c>
    </row>
    <row r="6" spans="1:17" s="13" customFormat="1" ht="18.95" customHeight="1" x14ac:dyDescent="0.25">
      <c r="A6" s="671" t="s">
        <v>390</v>
      </c>
      <c r="B6" s="396" t="s">
        <v>391</v>
      </c>
      <c r="C6" s="396" t="s">
        <v>392</v>
      </c>
      <c r="D6" s="396" t="s">
        <v>393</v>
      </c>
      <c r="E6" s="412"/>
      <c r="F6" s="396" t="s">
        <v>394</v>
      </c>
      <c r="G6" s="396" t="s">
        <v>395</v>
      </c>
      <c r="H6" s="396" t="s">
        <v>396</v>
      </c>
      <c r="I6" s="394" t="s">
        <v>397</v>
      </c>
      <c r="J6" s="394" t="s">
        <v>398</v>
      </c>
      <c r="K6" s="396" t="s">
        <v>399</v>
      </c>
      <c r="L6" s="396" t="s">
        <v>400</v>
      </c>
      <c r="M6" s="393" t="s">
        <v>401</v>
      </c>
      <c r="N6" s="662"/>
      <c r="O6" s="413"/>
      <c r="P6" s="363"/>
      <c r="Q6" s="363"/>
    </row>
    <row r="7" spans="1:17" s="403" customFormat="1" ht="32.1" customHeight="1" thickBot="1" x14ac:dyDescent="0.3">
      <c r="A7" s="672"/>
      <c r="B7" s="401" t="s">
        <v>3</v>
      </c>
      <c r="C7" s="401" t="s">
        <v>402</v>
      </c>
      <c r="D7" s="401" t="s">
        <v>403</v>
      </c>
      <c r="E7" s="400" t="s">
        <v>443</v>
      </c>
      <c r="F7" s="401" t="s">
        <v>405</v>
      </c>
      <c r="G7" s="401" t="s">
        <v>444</v>
      </c>
      <c r="H7" s="401" t="s">
        <v>445</v>
      </c>
      <c r="I7" s="402" t="s">
        <v>446</v>
      </c>
      <c r="J7" s="402" t="s">
        <v>447</v>
      </c>
      <c r="K7" s="401" t="s">
        <v>410</v>
      </c>
      <c r="L7" s="401" t="s">
        <v>411</v>
      </c>
      <c r="M7" s="401" t="s">
        <v>448</v>
      </c>
      <c r="N7" s="401" t="s">
        <v>449</v>
      </c>
      <c r="O7" s="401" t="s">
        <v>450</v>
      </c>
      <c r="P7" s="401" t="s">
        <v>451</v>
      </c>
      <c r="Q7" s="402" t="s">
        <v>412</v>
      </c>
    </row>
    <row r="8" spans="1:17" s="13" customFormat="1" ht="27.6" customHeight="1" x14ac:dyDescent="0.25">
      <c r="A8" s="31" t="s">
        <v>416</v>
      </c>
      <c r="B8" s="24">
        <v>95050</v>
      </c>
      <c r="C8" s="24">
        <v>42395</v>
      </c>
      <c r="D8" s="24">
        <v>52655</v>
      </c>
      <c r="E8" s="24">
        <v>3849</v>
      </c>
      <c r="F8" s="24">
        <v>13963</v>
      </c>
      <c r="G8" s="24">
        <v>8883</v>
      </c>
      <c r="H8" s="24">
        <v>2710</v>
      </c>
      <c r="I8" s="24">
        <v>1528</v>
      </c>
      <c r="J8" s="24">
        <v>2086</v>
      </c>
      <c r="K8" s="24">
        <v>0</v>
      </c>
      <c r="L8" s="24">
        <v>1748</v>
      </c>
      <c r="M8" s="24">
        <v>0</v>
      </c>
      <c r="N8" s="24">
        <v>13736</v>
      </c>
      <c r="O8" s="24">
        <v>46493</v>
      </c>
      <c r="P8" s="414">
        <v>33</v>
      </c>
      <c r="Q8" s="24">
        <v>21</v>
      </c>
    </row>
    <row r="9" spans="1:17" s="13" customFormat="1" ht="27.6" customHeight="1" x14ac:dyDescent="0.25">
      <c r="A9" s="31" t="s">
        <v>417</v>
      </c>
      <c r="B9" s="24">
        <v>94813</v>
      </c>
      <c r="C9" s="24">
        <v>43096</v>
      </c>
      <c r="D9" s="24">
        <v>51717</v>
      </c>
      <c r="E9" s="24">
        <v>3675</v>
      </c>
      <c r="F9" s="24">
        <v>13372</v>
      </c>
      <c r="G9" s="24">
        <v>7807</v>
      </c>
      <c r="H9" s="24">
        <v>2710</v>
      </c>
      <c r="I9" s="24">
        <v>1311</v>
      </c>
      <c r="J9" s="24">
        <v>2023</v>
      </c>
      <c r="K9" s="24">
        <v>0</v>
      </c>
      <c r="L9" s="24">
        <v>2344</v>
      </c>
      <c r="M9" s="24">
        <v>0</v>
      </c>
      <c r="N9" s="24">
        <v>13219</v>
      </c>
      <c r="O9" s="24">
        <v>48255</v>
      </c>
      <c r="P9" s="414">
        <v>79</v>
      </c>
      <c r="Q9" s="24">
        <v>18</v>
      </c>
    </row>
    <row r="10" spans="1:17" s="13" customFormat="1" ht="27.6" customHeight="1" x14ac:dyDescent="0.25">
      <c r="A10" s="31" t="s">
        <v>418</v>
      </c>
      <c r="B10" s="24">
        <v>96150</v>
      </c>
      <c r="C10" s="25">
        <v>43643</v>
      </c>
      <c r="D10" s="25">
        <v>52507</v>
      </c>
      <c r="E10" s="24">
        <v>3479</v>
      </c>
      <c r="F10" s="24">
        <v>13330</v>
      </c>
      <c r="G10" s="24">
        <v>6935</v>
      </c>
      <c r="H10" s="24">
        <v>2830</v>
      </c>
      <c r="I10" s="24">
        <v>1416</v>
      </c>
      <c r="J10" s="24">
        <v>2118</v>
      </c>
      <c r="K10" s="24">
        <v>0</v>
      </c>
      <c r="L10" s="24">
        <v>1854</v>
      </c>
      <c r="M10" s="24">
        <v>0</v>
      </c>
      <c r="N10" s="24">
        <v>13566</v>
      </c>
      <c r="O10" s="24">
        <v>50580</v>
      </c>
      <c r="P10" s="414">
        <v>13</v>
      </c>
      <c r="Q10" s="24">
        <v>29</v>
      </c>
    </row>
    <row r="11" spans="1:17" s="13" customFormat="1" ht="27.6" customHeight="1" x14ac:dyDescent="0.25">
      <c r="A11" s="31" t="s">
        <v>419</v>
      </c>
      <c r="B11" s="24">
        <v>94533</v>
      </c>
      <c r="C11" s="25">
        <v>43108</v>
      </c>
      <c r="D11" s="25">
        <v>51425</v>
      </c>
      <c r="E11" s="24">
        <v>3434</v>
      </c>
      <c r="F11" s="24">
        <v>12234</v>
      </c>
      <c r="G11" s="24">
        <v>6888</v>
      </c>
      <c r="H11" s="24">
        <v>2736</v>
      </c>
      <c r="I11" s="24">
        <v>1340</v>
      </c>
      <c r="J11" s="24">
        <v>2022</v>
      </c>
      <c r="K11" s="24">
        <v>0</v>
      </c>
      <c r="L11" s="24">
        <v>1592</v>
      </c>
      <c r="M11" s="24">
        <v>2</v>
      </c>
      <c r="N11" s="24">
        <v>14385</v>
      </c>
      <c r="O11" s="24">
        <v>49784</v>
      </c>
      <c r="P11" s="414">
        <v>22</v>
      </c>
      <c r="Q11" s="24">
        <v>94</v>
      </c>
    </row>
    <row r="12" spans="1:17" s="13" customFormat="1" ht="27.6" customHeight="1" x14ac:dyDescent="0.25">
      <c r="A12" s="31" t="s">
        <v>420</v>
      </c>
      <c r="B12" s="24">
        <v>80874</v>
      </c>
      <c r="C12" s="25">
        <v>36759</v>
      </c>
      <c r="D12" s="25">
        <v>44115</v>
      </c>
      <c r="E12" s="24">
        <v>3660</v>
      </c>
      <c r="F12" s="24">
        <v>9685</v>
      </c>
      <c r="G12" s="24">
        <v>4934</v>
      </c>
      <c r="H12" s="24">
        <v>2425</v>
      </c>
      <c r="I12" s="24">
        <v>1150</v>
      </c>
      <c r="J12" s="24">
        <v>1680</v>
      </c>
      <c r="K12" s="24">
        <v>10883</v>
      </c>
      <c r="L12" s="24">
        <v>1446</v>
      </c>
      <c r="M12" s="24">
        <v>0</v>
      </c>
      <c r="N12" s="24">
        <v>0</v>
      </c>
      <c r="O12" s="24">
        <v>44966</v>
      </c>
      <c r="P12" s="414">
        <v>15</v>
      </c>
      <c r="Q12" s="24">
        <v>30</v>
      </c>
    </row>
    <row r="13" spans="1:17" s="13" customFormat="1" ht="27.6" customHeight="1" x14ac:dyDescent="0.25">
      <c r="A13" s="31" t="s">
        <v>421</v>
      </c>
      <c r="B13" s="24">
        <v>78095</v>
      </c>
      <c r="C13" s="25">
        <v>35535</v>
      </c>
      <c r="D13" s="25">
        <v>42560</v>
      </c>
      <c r="E13" s="24">
        <v>3317</v>
      </c>
      <c r="F13" s="24">
        <v>9333</v>
      </c>
      <c r="G13" s="24">
        <v>4606</v>
      </c>
      <c r="H13" s="24">
        <v>2394</v>
      </c>
      <c r="I13" s="24">
        <v>1114</v>
      </c>
      <c r="J13" s="24">
        <v>1764</v>
      </c>
      <c r="K13" s="24">
        <v>10562</v>
      </c>
      <c r="L13" s="24">
        <v>976</v>
      </c>
      <c r="M13" s="24">
        <v>0</v>
      </c>
      <c r="N13" s="24">
        <v>0</v>
      </c>
      <c r="O13" s="24">
        <v>43960</v>
      </c>
      <c r="P13" s="414">
        <v>17</v>
      </c>
      <c r="Q13" s="24">
        <v>52</v>
      </c>
    </row>
    <row r="14" spans="1:17" s="13" customFormat="1" ht="27.6" customHeight="1" x14ac:dyDescent="0.25">
      <c r="A14" s="31" t="s">
        <v>422</v>
      </c>
      <c r="B14" s="24">
        <v>78126</v>
      </c>
      <c r="C14" s="25">
        <v>35836</v>
      </c>
      <c r="D14" s="25">
        <v>42290</v>
      </c>
      <c r="E14" s="24">
        <v>3540</v>
      </c>
      <c r="F14" s="24">
        <v>9380</v>
      </c>
      <c r="G14" s="24">
        <v>4454</v>
      </c>
      <c r="H14" s="24">
        <v>2392</v>
      </c>
      <c r="I14" s="24">
        <v>1089</v>
      </c>
      <c r="J14" s="24">
        <v>1629</v>
      </c>
      <c r="K14" s="24">
        <v>10427</v>
      </c>
      <c r="L14" s="24">
        <v>953</v>
      </c>
      <c r="M14" s="24">
        <v>0</v>
      </c>
      <c r="N14" s="24">
        <v>0</v>
      </c>
      <c r="O14" s="24">
        <v>44190</v>
      </c>
      <c r="P14" s="24">
        <v>33</v>
      </c>
      <c r="Q14" s="24">
        <v>39</v>
      </c>
    </row>
    <row r="15" spans="1:17" s="13" customFormat="1" ht="27.6" customHeight="1" x14ac:dyDescent="0.25">
      <c r="A15" s="31" t="s">
        <v>423</v>
      </c>
      <c r="B15" s="24">
        <v>84770</v>
      </c>
      <c r="C15" s="25">
        <v>39061</v>
      </c>
      <c r="D15" s="25">
        <v>45709</v>
      </c>
      <c r="E15" s="24">
        <v>3754</v>
      </c>
      <c r="F15" s="24">
        <v>10652</v>
      </c>
      <c r="G15" s="24">
        <v>4931</v>
      </c>
      <c r="H15" s="24">
        <v>2684</v>
      </c>
      <c r="I15" s="24">
        <v>1243</v>
      </c>
      <c r="J15" s="24">
        <v>1710</v>
      </c>
      <c r="K15" s="24">
        <v>12338</v>
      </c>
      <c r="L15" s="24">
        <v>946</v>
      </c>
      <c r="M15" s="24">
        <v>0</v>
      </c>
      <c r="N15" s="24">
        <v>0</v>
      </c>
      <c r="O15" s="24">
        <v>46453</v>
      </c>
      <c r="P15" s="24">
        <v>29</v>
      </c>
      <c r="Q15" s="24">
        <v>30</v>
      </c>
    </row>
    <row r="16" spans="1:17" s="13" customFormat="1" ht="27.6" customHeight="1" x14ac:dyDescent="0.25">
      <c r="A16" s="31" t="s">
        <v>424</v>
      </c>
      <c r="B16" s="404">
        <v>87168</v>
      </c>
      <c r="C16" s="405">
        <v>40150</v>
      </c>
      <c r="D16" s="405">
        <v>47018</v>
      </c>
      <c r="E16" s="405">
        <v>3595</v>
      </c>
      <c r="F16" s="405">
        <v>11974</v>
      </c>
      <c r="G16" s="405">
        <v>4758</v>
      </c>
      <c r="H16" s="405">
        <v>2749</v>
      </c>
      <c r="I16" s="405">
        <v>1364</v>
      </c>
      <c r="J16" s="405">
        <v>2027</v>
      </c>
      <c r="K16" s="405">
        <v>11680</v>
      </c>
      <c r="L16" s="405">
        <v>857</v>
      </c>
      <c r="M16" s="405">
        <v>0</v>
      </c>
      <c r="N16" s="405">
        <v>0</v>
      </c>
      <c r="O16" s="405">
        <v>48107</v>
      </c>
      <c r="P16" s="405">
        <v>32</v>
      </c>
      <c r="Q16" s="405">
        <v>25</v>
      </c>
    </row>
    <row r="17" spans="1:17" s="13" customFormat="1" ht="27.6" customHeight="1" x14ac:dyDescent="0.25">
      <c r="A17" s="415" t="s">
        <v>425</v>
      </c>
      <c r="B17" s="408">
        <v>93567</v>
      </c>
      <c r="C17" s="408">
        <v>43135</v>
      </c>
      <c r="D17" s="408">
        <v>50432</v>
      </c>
      <c r="E17" s="408">
        <v>5285</v>
      </c>
      <c r="F17" s="408">
        <v>13252</v>
      </c>
      <c r="G17" s="408">
        <v>4750</v>
      </c>
      <c r="H17" s="408">
        <v>2788</v>
      </c>
      <c r="I17" s="408">
        <v>1325</v>
      </c>
      <c r="J17" s="408">
        <v>1940</v>
      </c>
      <c r="K17" s="408">
        <v>12992</v>
      </c>
      <c r="L17" s="408">
        <v>742</v>
      </c>
      <c r="M17" s="408">
        <v>0</v>
      </c>
      <c r="N17" s="408">
        <v>0</v>
      </c>
      <c r="O17" s="408">
        <v>50457</v>
      </c>
      <c r="P17" s="408">
        <v>24</v>
      </c>
      <c r="Q17" s="408">
        <v>12</v>
      </c>
    </row>
    <row r="18" spans="1:17" s="13" customFormat="1" ht="27.6" customHeight="1" x14ac:dyDescent="0.25">
      <c r="A18" s="416" t="s">
        <v>375</v>
      </c>
      <c r="B18" s="408">
        <v>18050</v>
      </c>
      <c r="C18" s="408">
        <v>8400</v>
      </c>
      <c r="D18" s="408">
        <v>9650</v>
      </c>
      <c r="E18" s="408">
        <v>1319</v>
      </c>
      <c r="F18" s="408">
        <v>2833</v>
      </c>
      <c r="G18" s="408">
        <v>1279</v>
      </c>
      <c r="H18" s="408">
        <v>569</v>
      </c>
      <c r="I18" s="408">
        <v>306</v>
      </c>
      <c r="J18" s="408">
        <v>386</v>
      </c>
      <c r="K18" s="408">
        <v>2250</v>
      </c>
      <c r="L18" s="408">
        <v>140</v>
      </c>
      <c r="M18" s="408">
        <v>0</v>
      </c>
      <c r="N18" s="408">
        <v>0</v>
      </c>
      <c r="O18" s="408">
        <v>8960</v>
      </c>
      <c r="P18" s="408">
        <v>5</v>
      </c>
      <c r="Q18" s="408">
        <v>3</v>
      </c>
    </row>
    <row r="19" spans="1:17" s="13" customFormat="1" ht="27.6" customHeight="1" x14ac:dyDescent="0.25">
      <c r="A19" s="417" t="s">
        <v>30</v>
      </c>
      <c r="B19" s="408">
        <v>16061</v>
      </c>
      <c r="C19" s="408">
        <v>7462</v>
      </c>
      <c r="D19" s="408">
        <v>8599</v>
      </c>
      <c r="E19" s="408">
        <v>1084</v>
      </c>
      <c r="F19" s="408">
        <v>1627</v>
      </c>
      <c r="G19" s="408">
        <v>766</v>
      </c>
      <c r="H19" s="408">
        <v>545</v>
      </c>
      <c r="I19" s="408">
        <v>189</v>
      </c>
      <c r="J19" s="408">
        <v>343</v>
      </c>
      <c r="K19" s="408">
        <v>2296</v>
      </c>
      <c r="L19" s="408">
        <v>166</v>
      </c>
      <c r="M19" s="408">
        <v>0</v>
      </c>
      <c r="N19" s="408">
        <v>0</v>
      </c>
      <c r="O19" s="408">
        <v>9039</v>
      </c>
      <c r="P19" s="408">
        <v>4</v>
      </c>
      <c r="Q19" s="408">
        <v>2</v>
      </c>
    </row>
    <row r="20" spans="1:17" s="13" customFormat="1" ht="27.6" customHeight="1" x14ac:dyDescent="0.25">
      <c r="A20" s="417" t="s">
        <v>31</v>
      </c>
      <c r="B20" s="408">
        <v>4045</v>
      </c>
      <c r="C20" s="408">
        <v>1801</v>
      </c>
      <c r="D20" s="408">
        <v>2244</v>
      </c>
      <c r="E20" s="408">
        <v>185</v>
      </c>
      <c r="F20" s="408">
        <v>589</v>
      </c>
      <c r="G20" s="408">
        <v>155</v>
      </c>
      <c r="H20" s="408">
        <v>119</v>
      </c>
      <c r="I20" s="408">
        <v>51</v>
      </c>
      <c r="J20" s="408">
        <v>85</v>
      </c>
      <c r="K20" s="408">
        <v>457</v>
      </c>
      <c r="L20" s="408">
        <v>35</v>
      </c>
      <c r="M20" s="408">
        <v>0</v>
      </c>
      <c r="N20" s="408">
        <v>0</v>
      </c>
      <c r="O20" s="408">
        <v>2369</v>
      </c>
      <c r="P20" s="408">
        <v>0</v>
      </c>
      <c r="Q20" s="408">
        <v>0</v>
      </c>
    </row>
    <row r="21" spans="1:17" s="13" customFormat="1" ht="27.6" customHeight="1" x14ac:dyDescent="0.25">
      <c r="A21" s="417" t="s">
        <v>32</v>
      </c>
      <c r="B21" s="408">
        <v>6089</v>
      </c>
      <c r="C21" s="408">
        <v>2775</v>
      </c>
      <c r="D21" s="408">
        <v>3314</v>
      </c>
      <c r="E21" s="408">
        <v>299</v>
      </c>
      <c r="F21" s="408">
        <v>689</v>
      </c>
      <c r="G21" s="408">
        <v>252</v>
      </c>
      <c r="H21" s="408">
        <v>228</v>
      </c>
      <c r="I21" s="408">
        <v>94</v>
      </c>
      <c r="J21" s="408">
        <v>154</v>
      </c>
      <c r="K21" s="408">
        <v>1534</v>
      </c>
      <c r="L21" s="408">
        <v>44</v>
      </c>
      <c r="M21" s="408">
        <v>0</v>
      </c>
      <c r="N21" s="408">
        <v>0</v>
      </c>
      <c r="O21" s="408">
        <v>2793</v>
      </c>
      <c r="P21" s="408">
        <v>0</v>
      </c>
      <c r="Q21" s="408">
        <v>2</v>
      </c>
    </row>
    <row r="22" spans="1:17" s="13" customFormat="1" ht="27.6" customHeight="1" x14ac:dyDescent="0.25">
      <c r="A22" s="417" t="s">
        <v>33</v>
      </c>
      <c r="B22" s="408">
        <v>7466</v>
      </c>
      <c r="C22" s="408">
        <v>3449</v>
      </c>
      <c r="D22" s="408">
        <v>4017</v>
      </c>
      <c r="E22" s="408">
        <v>496</v>
      </c>
      <c r="F22" s="408">
        <v>905</v>
      </c>
      <c r="G22" s="408">
        <v>477</v>
      </c>
      <c r="H22" s="408">
        <v>207</v>
      </c>
      <c r="I22" s="408">
        <v>119</v>
      </c>
      <c r="J22" s="408">
        <v>178</v>
      </c>
      <c r="K22" s="408">
        <v>904</v>
      </c>
      <c r="L22" s="408">
        <v>43</v>
      </c>
      <c r="M22" s="408">
        <v>0</v>
      </c>
      <c r="N22" s="408">
        <v>0</v>
      </c>
      <c r="O22" s="408">
        <v>4136</v>
      </c>
      <c r="P22" s="408">
        <v>0</v>
      </c>
      <c r="Q22" s="408">
        <v>1</v>
      </c>
    </row>
    <row r="23" spans="1:17" s="13" customFormat="1" ht="27.6" customHeight="1" x14ac:dyDescent="0.25">
      <c r="A23" s="417" t="s">
        <v>34</v>
      </c>
      <c r="B23" s="408">
        <v>4142</v>
      </c>
      <c r="C23" s="408">
        <v>1896</v>
      </c>
      <c r="D23" s="408">
        <v>2246</v>
      </c>
      <c r="E23" s="408">
        <v>147</v>
      </c>
      <c r="F23" s="408">
        <v>390</v>
      </c>
      <c r="G23" s="408">
        <v>182</v>
      </c>
      <c r="H23" s="408">
        <v>87</v>
      </c>
      <c r="I23" s="408">
        <v>48</v>
      </c>
      <c r="J23" s="408">
        <v>70</v>
      </c>
      <c r="K23" s="408">
        <v>472</v>
      </c>
      <c r="L23" s="408">
        <v>16</v>
      </c>
      <c r="M23" s="408">
        <v>0</v>
      </c>
      <c r="N23" s="408">
        <v>0</v>
      </c>
      <c r="O23" s="408">
        <v>2729</v>
      </c>
      <c r="P23" s="408">
        <v>1</v>
      </c>
      <c r="Q23" s="408">
        <v>0</v>
      </c>
    </row>
    <row r="24" spans="1:17" s="13" customFormat="1" ht="27.6" customHeight="1" x14ac:dyDescent="0.25">
      <c r="A24" s="417" t="s">
        <v>35</v>
      </c>
      <c r="B24" s="408">
        <v>8660</v>
      </c>
      <c r="C24" s="408">
        <v>3958</v>
      </c>
      <c r="D24" s="408">
        <v>4702</v>
      </c>
      <c r="E24" s="408">
        <v>383</v>
      </c>
      <c r="F24" s="408">
        <v>3054</v>
      </c>
      <c r="G24" s="408">
        <v>590</v>
      </c>
      <c r="H24" s="408">
        <v>199</v>
      </c>
      <c r="I24" s="408">
        <v>128</v>
      </c>
      <c r="J24" s="408">
        <v>158</v>
      </c>
      <c r="K24" s="408">
        <v>928</v>
      </c>
      <c r="L24" s="408">
        <v>41</v>
      </c>
      <c r="M24" s="408">
        <v>0</v>
      </c>
      <c r="N24" s="408">
        <v>0</v>
      </c>
      <c r="O24" s="408">
        <v>3173</v>
      </c>
      <c r="P24" s="408">
        <v>6</v>
      </c>
      <c r="Q24" s="408">
        <v>0</v>
      </c>
    </row>
    <row r="25" spans="1:17" s="13" customFormat="1" ht="27.6" customHeight="1" x14ac:dyDescent="0.25">
      <c r="A25" s="417" t="s">
        <v>36</v>
      </c>
      <c r="B25" s="408">
        <v>9172</v>
      </c>
      <c r="C25" s="408">
        <v>4284</v>
      </c>
      <c r="D25" s="408">
        <v>4888</v>
      </c>
      <c r="E25" s="408">
        <v>457</v>
      </c>
      <c r="F25" s="408">
        <v>1298</v>
      </c>
      <c r="G25" s="408">
        <v>344</v>
      </c>
      <c r="H25" s="408">
        <v>226</v>
      </c>
      <c r="I25" s="408">
        <v>124</v>
      </c>
      <c r="J25" s="408">
        <v>181</v>
      </c>
      <c r="K25" s="408">
        <v>1178</v>
      </c>
      <c r="L25" s="408">
        <v>121</v>
      </c>
      <c r="M25" s="408">
        <v>0</v>
      </c>
      <c r="N25" s="408">
        <v>0</v>
      </c>
      <c r="O25" s="408">
        <v>5240</v>
      </c>
      <c r="P25" s="408">
        <v>3</v>
      </c>
      <c r="Q25" s="408">
        <v>0</v>
      </c>
    </row>
    <row r="26" spans="1:17" s="13" customFormat="1" ht="27.6" customHeight="1" x14ac:dyDescent="0.25">
      <c r="A26" s="417" t="s">
        <v>37</v>
      </c>
      <c r="B26" s="408">
        <v>4673</v>
      </c>
      <c r="C26" s="408">
        <v>2142</v>
      </c>
      <c r="D26" s="408">
        <v>2531</v>
      </c>
      <c r="E26" s="408">
        <v>259</v>
      </c>
      <c r="F26" s="408">
        <v>632</v>
      </c>
      <c r="G26" s="408">
        <v>243</v>
      </c>
      <c r="H26" s="408">
        <v>194</v>
      </c>
      <c r="I26" s="408">
        <v>62</v>
      </c>
      <c r="J26" s="408">
        <v>97</v>
      </c>
      <c r="K26" s="408">
        <v>933</v>
      </c>
      <c r="L26" s="408">
        <v>48</v>
      </c>
      <c r="M26" s="408">
        <v>0</v>
      </c>
      <c r="N26" s="408">
        <v>0</v>
      </c>
      <c r="O26" s="408">
        <v>2204</v>
      </c>
      <c r="P26" s="408">
        <v>1</v>
      </c>
      <c r="Q26" s="408">
        <v>0</v>
      </c>
    </row>
    <row r="27" spans="1:17" s="13" customFormat="1" ht="27.6" customHeight="1" x14ac:dyDescent="0.25">
      <c r="A27" s="417" t="s">
        <v>38</v>
      </c>
      <c r="B27" s="408">
        <v>10253</v>
      </c>
      <c r="C27" s="408">
        <v>4722</v>
      </c>
      <c r="D27" s="408">
        <v>5531</v>
      </c>
      <c r="E27" s="408">
        <v>469</v>
      </c>
      <c r="F27" s="408">
        <v>825</v>
      </c>
      <c r="G27" s="408">
        <v>326</v>
      </c>
      <c r="H27" s="408">
        <v>273</v>
      </c>
      <c r="I27" s="408">
        <v>147</v>
      </c>
      <c r="J27" s="408">
        <v>197</v>
      </c>
      <c r="K27" s="408">
        <v>1309</v>
      </c>
      <c r="L27" s="408">
        <v>65</v>
      </c>
      <c r="M27" s="408">
        <v>0</v>
      </c>
      <c r="N27" s="408">
        <v>0</v>
      </c>
      <c r="O27" s="408">
        <v>6637</v>
      </c>
      <c r="P27" s="408">
        <v>3</v>
      </c>
      <c r="Q27" s="408">
        <v>2</v>
      </c>
    </row>
    <row r="28" spans="1:17" s="13" customFormat="1" ht="27.6" customHeight="1" x14ac:dyDescent="0.25">
      <c r="A28" s="417" t="s">
        <v>39</v>
      </c>
      <c r="B28" s="408">
        <v>1834</v>
      </c>
      <c r="C28" s="408">
        <v>835</v>
      </c>
      <c r="D28" s="408">
        <v>999</v>
      </c>
      <c r="E28" s="408">
        <v>68</v>
      </c>
      <c r="F28" s="408">
        <v>144</v>
      </c>
      <c r="G28" s="408">
        <v>44</v>
      </c>
      <c r="H28" s="408">
        <v>49</v>
      </c>
      <c r="I28" s="408">
        <v>19</v>
      </c>
      <c r="J28" s="408">
        <v>38</v>
      </c>
      <c r="K28" s="408">
        <v>294</v>
      </c>
      <c r="L28" s="408">
        <v>8</v>
      </c>
      <c r="M28" s="408">
        <v>0</v>
      </c>
      <c r="N28" s="408">
        <v>0</v>
      </c>
      <c r="O28" s="408">
        <v>1169</v>
      </c>
      <c r="P28" s="408">
        <v>0</v>
      </c>
      <c r="Q28" s="408">
        <v>1</v>
      </c>
    </row>
    <row r="29" spans="1:17" s="13" customFormat="1" ht="27.6" customHeight="1" x14ac:dyDescent="0.25">
      <c r="A29" s="417" t="s">
        <v>40</v>
      </c>
      <c r="B29" s="408">
        <v>2567</v>
      </c>
      <c r="C29" s="408">
        <v>1174</v>
      </c>
      <c r="D29" s="408">
        <v>1393</v>
      </c>
      <c r="E29" s="408">
        <v>105</v>
      </c>
      <c r="F29" s="408">
        <v>218</v>
      </c>
      <c r="G29" s="408">
        <v>83</v>
      </c>
      <c r="H29" s="408">
        <v>80</v>
      </c>
      <c r="I29" s="408">
        <v>36</v>
      </c>
      <c r="J29" s="408">
        <v>49</v>
      </c>
      <c r="K29" s="408">
        <v>364</v>
      </c>
      <c r="L29" s="408">
        <v>15</v>
      </c>
      <c r="M29" s="408">
        <v>0</v>
      </c>
      <c r="N29" s="408">
        <v>0</v>
      </c>
      <c r="O29" s="408">
        <v>1615</v>
      </c>
      <c r="P29" s="408">
        <v>1</v>
      </c>
      <c r="Q29" s="408">
        <v>1</v>
      </c>
    </row>
    <row r="30" spans="1:17" s="13" customFormat="1" ht="27.6" customHeight="1" thickBot="1" x14ac:dyDescent="0.3">
      <c r="A30" s="418" t="s">
        <v>41</v>
      </c>
      <c r="B30" s="419">
        <v>555</v>
      </c>
      <c r="C30" s="419">
        <v>237</v>
      </c>
      <c r="D30" s="419">
        <v>318</v>
      </c>
      <c r="E30" s="419">
        <v>14</v>
      </c>
      <c r="F30" s="419">
        <v>48</v>
      </c>
      <c r="G30" s="419">
        <v>9</v>
      </c>
      <c r="H30" s="419">
        <v>12</v>
      </c>
      <c r="I30" s="419">
        <v>2</v>
      </c>
      <c r="J30" s="419">
        <v>4</v>
      </c>
      <c r="K30" s="419">
        <v>73</v>
      </c>
      <c r="L30" s="419">
        <v>0</v>
      </c>
      <c r="M30" s="419">
        <v>0</v>
      </c>
      <c r="N30" s="419">
        <v>0</v>
      </c>
      <c r="O30" s="419">
        <v>393</v>
      </c>
      <c r="P30" s="419">
        <v>0</v>
      </c>
      <c r="Q30" s="419">
        <v>0</v>
      </c>
    </row>
    <row r="31" spans="1:17" s="13" customFormat="1" ht="21.95" customHeight="1" x14ac:dyDescent="0.25">
      <c r="A31" s="10"/>
      <c r="B31" s="18"/>
      <c r="C31" s="18"/>
      <c r="D31" s="18"/>
      <c r="E31" s="18"/>
      <c r="F31" s="18"/>
      <c r="G31" s="21"/>
      <c r="N31" s="18"/>
      <c r="O31" s="18"/>
      <c r="P31" s="18"/>
      <c r="Q31" s="18"/>
    </row>
    <row r="32" spans="1:17" s="13" customFormat="1" ht="21.95" customHeight="1" x14ac:dyDescent="0.25">
      <c r="A32" s="10"/>
      <c r="B32" s="18"/>
      <c r="C32" s="18"/>
      <c r="D32" s="18"/>
      <c r="E32" s="18"/>
      <c r="F32" s="18"/>
      <c r="G32" s="21"/>
      <c r="N32" s="18"/>
      <c r="O32" s="18"/>
      <c r="P32" s="18"/>
      <c r="Q32" s="18"/>
    </row>
    <row r="33" spans="1:17" s="13" customFormat="1" ht="21.95" customHeight="1" x14ac:dyDescent="0.25">
      <c r="A33" s="10"/>
      <c r="B33" s="18"/>
      <c r="C33" s="18"/>
      <c r="D33" s="18"/>
      <c r="E33" s="18"/>
      <c r="F33" s="18"/>
      <c r="G33" s="21"/>
      <c r="N33" s="18"/>
      <c r="O33" s="18"/>
      <c r="P33" s="18"/>
      <c r="Q33" s="18"/>
    </row>
    <row r="34" spans="1:17" s="13" customFormat="1" ht="21.95" customHeight="1" x14ac:dyDescent="0.25">
      <c r="A34" s="10"/>
      <c r="B34" s="18"/>
      <c r="C34" s="18"/>
      <c r="D34" s="18"/>
      <c r="E34" s="18"/>
      <c r="F34" s="18"/>
      <c r="G34" s="21"/>
      <c r="N34" s="18"/>
      <c r="O34" s="18"/>
      <c r="P34" s="18"/>
      <c r="Q34" s="18"/>
    </row>
    <row r="35" spans="1:17" s="13" customFormat="1" ht="21.95" customHeight="1" x14ac:dyDescent="0.25">
      <c r="A35" s="10"/>
      <c r="B35" s="18"/>
      <c r="C35" s="18"/>
      <c r="D35" s="18"/>
      <c r="E35" s="18"/>
      <c r="F35" s="18"/>
      <c r="G35" s="21"/>
      <c r="N35" s="18"/>
      <c r="O35" s="18"/>
      <c r="P35" s="18"/>
      <c r="Q35" s="18"/>
    </row>
    <row r="36" spans="1:17" s="13" customFormat="1" ht="21.95" customHeight="1" x14ac:dyDescent="0.25">
      <c r="A36" s="10"/>
      <c r="B36" s="18"/>
      <c r="C36" s="18"/>
      <c r="D36" s="18"/>
      <c r="E36" s="18"/>
      <c r="F36" s="18"/>
      <c r="G36" s="21"/>
      <c r="N36" s="18"/>
      <c r="O36" s="18"/>
      <c r="P36" s="18"/>
      <c r="Q36" s="18"/>
    </row>
    <row r="37" spans="1:17" s="13" customFormat="1" ht="21.95" customHeight="1" x14ac:dyDescent="0.25">
      <c r="A37" s="10"/>
      <c r="B37" s="18"/>
      <c r="C37" s="18"/>
      <c r="D37" s="18"/>
      <c r="E37" s="18"/>
      <c r="F37" s="18"/>
      <c r="G37" s="21"/>
      <c r="N37" s="18"/>
      <c r="O37" s="18"/>
      <c r="P37" s="18"/>
      <c r="Q37" s="18"/>
    </row>
    <row r="38" spans="1:17" s="13" customFormat="1" ht="21.95" customHeight="1" x14ac:dyDescent="0.25">
      <c r="A38" s="10"/>
      <c r="B38" s="18"/>
      <c r="C38" s="18"/>
      <c r="D38" s="18"/>
      <c r="E38" s="18"/>
      <c r="F38" s="18"/>
      <c r="G38" s="21"/>
      <c r="N38" s="18"/>
      <c r="O38" s="18"/>
      <c r="P38" s="18"/>
      <c r="Q38" s="18"/>
    </row>
    <row r="39" spans="1:17" s="13" customFormat="1" ht="21.95" customHeight="1" x14ac:dyDescent="0.25">
      <c r="A39" s="10"/>
      <c r="B39" s="18"/>
      <c r="C39" s="18"/>
      <c r="D39" s="18"/>
      <c r="E39" s="18"/>
      <c r="F39" s="18"/>
      <c r="G39" s="21"/>
      <c r="N39" s="18"/>
      <c r="O39" s="18"/>
      <c r="P39" s="18"/>
      <c r="Q39" s="18"/>
    </row>
    <row r="40" spans="1:17" s="13" customFormat="1" ht="21.95" customHeight="1" x14ac:dyDescent="0.25">
      <c r="A40" s="10"/>
      <c r="B40" s="18"/>
      <c r="C40" s="18"/>
      <c r="D40" s="18"/>
      <c r="E40" s="18"/>
      <c r="F40" s="18"/>
      <c r="G40" s="21"/>
      <c r="N40" s="18"/>
      <c r="O40" s="18"/>
      <c r="P40" s="18"/>
      <c r="Q40" s="18"/>
    </row>
    <row r="41" spans="1:17" s="13" customFormat="1" ht="21.95" customHeight="1" x14ac:dyDescent="0.25">
      <c r="A41" s="10"/>
      <c r="B41" s="18"/>
      <c r="C41" s="18"/>
      <c r="D41" s="18"/>
      <c r="E41" s="18"/>
      <c r="F41" s="18"/>
      <c r="G41" s="21"/>
      <c r="N41" s="18"/>
      <c r="O41" s="18"/>
      <c r="P41" s="18"/>
      <c r="Q41" s="18"/>
    </row>
    <row r="42" spans="1:17" s="13" customFormat="1" ht="21.95" customHeight="1" x14ac:dyDescent="0.25">
      <c r="A42" s="10"/>
      <c r="B42" s="18"/>
      <c r="C42" s="18"/>
      <c r="D42" s="18"/>
      <c r="E42" s="18"/>
      <c r="F42" s="18"/>
      <c r="G42" s="21"/>
      <c r="N42" s="18"/>
      <c r="O42" s="18"/>
      <c r="P42" s="18"/>
      <c r="Q42" s="18"/>
    </row>
    <row r="43" spans="1:17" s="13" customFormat="1" ht="21.95" customHeight="1" x14ac:dyDescent="0.25">
      <c r="A43" s="10"/>
      <c r="B43" s="18"/>
      <c r="C43" s="18"/>
      <c r="D43" s="18"/>
      <c r="E43" s="18"/>
      <c r="F43" s="18"/>
      <c r="G43" s="21"/>
      <c r="N43" s="18"/>
      <c r="O43" s="18"/>
      <c r="P43" s="18"/>
      <c r="Q43" s="18"/>
    </row>
    <row r="44" spans="1:17" s="13" customFormat="1" ht="21.95" customHeight="1" x14ac:dyDescent="0.25">
      <c r="A44" s="10"/>
      <c r="B44" s="18"/>
      <c r="C44" s="18"/>
      <c r="D44" s="18"/>
      <c r="E44" s="18"/>
      <c r="F44" s="18"/>
      <c r="G44" s="21"/>
      <c r="N44" s="18"/>
      <c r="O44" s="18"/>
      <c r="P44" s="18"/>
      <c r="Q44" s="18"/>
    </row>
    <row r="45" spans="1:17" s="13" customFormat="1" ht="21.95" customHeight="1" x14ac:dyDescent="0.25">
      <c r="A45" s="10"/>
      <c r="B45" s="18"/>
      <c r="C45" s="18"/>
      <c r="D45" s="18"/>
      <c r="E45" s="18"/>
      <c r="F45" s="18"/>
      <c r="G45" s="21"/>
      <c r="N45" s="18"/>
      <c r="O45" s="18"/>
      <c r="P45" s="18"/>
      <c r="Q45" s="18"/>
    </row>
    <row r="46" spans="1:17" s="13" customFormat="1" ht="21.95" customHeight="1" x14ac:dyDescent="0.25">
      <c r="A46" s="10"/>
      <c r="B46" s="18"/>
      <c r="C46" s="18"/>
      <c r="D46" s="18"/>
      <c r="E46" s="18"/>
      <c r="F46" s="18"/>
      <c r="G46" s="21"/>
      <c r="N46" s="18"/>
      <c r="O46" s="18"/>
      <c r="P46" s="18"/>
      <c r="Q46" s="18"/>
    </row>
    <row r="47" spans="1:17" s="13" customFormat="1" ht="21.95" customHeight="1" x14ac:dyDescent="0.25">
      <c r="A47" s="10"/>
      <c r="B47" s="18"/>
      <c r="C47" s="18"/>
      <c r="D47" s="18"/>
      <c r="E47" s="18"/>
      <c r="F47" s="18"/>
      <c r="G47" s="21"/>
      <c r="N47" s="18"/>
      <c r="O47" s="18"/>
      <c r="P47" s="18"/>
      <c r="Q47" s="18"/>
    </row>
    <row r="48" spans="1:17" s="13" customFormat="1" ht="21.95" customHeight="1" x14ac:dyDescent="0.25">
      <c r="A48" s="10"/>
      <c r="B48" s="18"/>
      <c r="C48" s="18"/>
      <c r="D48" s="18"/>
      <c r="E48" s="18"/>
      <c r="F48" s="18"/>
      <c r="G48" s="21"/>
      <c r="N48" s="18"/>
      <c r="O48" s="18"/>
      <c r="P48" s="18"/>
      <c r="Q48" s="18"/>
    </row>
    <row r="49" spans="1:17" s="13" customFormat="1" ht="21.95" customHeight="1" x14ac:dyDescent="0.25">
      <c r="A49" s="10"/>
      <c r="B49" s="18"/>
      <c r="C49" s="18"/>
      <c r="D49" s="18"/>
      <c r="E49" s="18"/>
      <c r="F49" s="18"/>
      <c r="G49" s="21"/>
      <c r="N49" s="18"/>
      <c r="O49" s="18"/>
      <c r="P49" s="18"/>
      <c r="Q49" s="18"/>
    </row>
    <row r="50" spans="1:17" s="13" customFormat="1" ht="21.95" customHeight="1" x14ac:dyDescent="0.25">
      <c r="A50" s="10"/>
      <c r="B50" s="18"/>
      <c r="C50" s="18"/>
      <c r="D50" s="18"/>
      <c r="E50" s="18"/>
      <c r="F50" s="18"/>
      <c r="G50" s="21"/>
      <c r="N50" s="18"/>
      <c r="O50" s="18"/>
      <c r="P50" s="18"/>
      <c r="Q50" s="18"/>
    </row>
    <row r="51" spans="1:17" s="13" customFormat="1" ht="21.95" customHeight="1" x14ac:dyDescent="0.25">
      <c r="A51" s="10"/>
      <c r="B51" s="18"/>
      <c r="C51" s="18"/>
      <c r="D51" s="18"/>
      <c r="E51" s="18"/>
      <c r="F51" s="18"/>
      <c r="G51" s="21"/>
      <c r="N51" s="18"/>
      <c r="O51" s="18"/>
      <c r="P51" s="18"/>
      <c r="Q51" s="18"/>
    </row>
    <row r="52" spans="1:17" s="13" customFormat="1" ht="21.95" customHeight="1" x14ac:dyDescent="0.25">
      <c r="A52" s="10"/>
      <c r="B52" s="18"/>
      <c r="C52" s="18"/>
      <c r="D52" s="18"/>
      <c r="E52" s="18"/>
      <c r="F52" s="18"/>
      <c r="G52" s="21"/>
      <c r="N52" s="18"/>
      <c r="O52" s="18"/>
      <c r="P52" s="18"/>
      <c r="Q52" s="18"/>
    </row>
    <row r="53" spans="1:17" s="13" customFormat="1" ht="21.95" customHeight="1" x14ac:dyDescent="0.25">
      <c r="A53" s="10"/>
      <c r="B53" s="18"/>
      <c r="C53" s="18"/>
      <c r="D53" s="18"/>
      <c r="E53" s="18"/>
      <c r="F53" s="18"/>
      <c r="G53" s="21"/>
      <c r="N53" s="18"/>
      <c r="O53" s="18"/>
      <c r="P53" s="18"/>
      <c r="Q53" s="18"/>
    </row>
    <row r="54" spans="1:17" s="13" customFormat="1" ht="21.95" customHeight="1" x14ac:dyDescent="0.25">
      <c r="A54" s="10"/>
      <c r="B54" s="18"/>
      <c r="C54" s="18"/>
      <c r="D54" s="18"/>
      <c r="E54" s="18"/>
      <c r="F54" s="18"/>
      <c r="G54" s="21"/>
      <c r="N54" s="18"/>
      <c r="O54" s="18"/>
      <c r="P54" s="18"/>
      <c r="Q54" s="18"/>
    </row>
    <row r="55" spans="1:17" s="13" customFormat="1" ht="21.95" customHeight="1" x14ac:dyDescent="0.25">
      <c r="A55" s="10"/>
      <c r="B55" s="18"/>
      <c r="C55" s="18"/>
      <c r="D55" s="18"/>
      <c r="E55" s="18"/>
      <c r="F55" s="18"/>
      <c r="G55" s="21"/>
      <c r="N55" s="18"/>
      <c r="O55" s="18"/>
      <c r="P55" s="18"/>
      <c r="Q55" s="18"/>
    </row>
    <row r="56" spans="1:17" s="13" customFormat="1" ht="21.95" customHeight="1" x14ac:dyDescent="0.25">
      <c r="A56" s="10"/>
      <c r="B56" s="18"/>
      <c r="C56" s="18"/>
      <c r="D56" s="18"/>
      <c r="E56" s="18"/>
      <c r="F56" s="18"/>
      <c r="G56" s="21"/>
      <c r="N56" s="18"/>
      <c r="O56" s="18"/>
      <c r="P56" s="18"/>
      <c r="Q56" s="18"/>
    </row>
    <row r="57" spans="1:17" s="13" customFormat="1" ht="21.95" customHeight="1" x14ac:dyDescent="0.25">
      <c r="A57" s="10"/>
      <c r="B57" s="18"/>
      <c r="C57" s="18"/>
      <c r="D57" s="18"/>
      <c r="E57" s="18"/>
      <c r="F57" s="18"/>
      <c r="G57" s="21"/>
      <c r="N57" s="18"/>
      <c r="O57" s="18"/>
      <c r="P57" s="18"/>
      <c r="Q57" s="18"/>
    </row>
    <row r="58" spans="1:17" s="13" customFormat="1" ht="21.95" customHeight="1" x14ac:dyDescent="0.25">
      <c r="A58" s="10"/>
      <c r="B58" s="18"/>
      <c r="C58" s="18"/>
      <c r="D58" s="18"/>
      <c r="E58" s="18"/>
      <c r="F58" s="18"/>
      <c r="G58" s="21"/>
      <c r="N58" s="18"/>
      <c r="O58" s="18"/>
      <c r="P58" s="18"/>
      <c r="Q58" s="18"/>
    </row>
    <row r="59" spans="1:17" s="13" customFormat="1" ht="21.95" customHeight="1" x14ac:dyDescent="0.25">
      <c r="A59" s="10"/>
      <c r="B59" s="18"/>
      <c r="C59" s="18"/>
      <c r="D59" s="18"/>
      <c r="E59" s="18"/>
      <c r="F59" s="18"/>
      <c r="G59" s="21"/>
      <c r="N59" s="18"/>
      <c r="O59" s="18"/>
      <c r="P59" s="18"/>
      <c r="Q59" s="18"/>
    </row>
  </sheetData>
  <sheetProtection selectLockedCells="1" selectUnlockedCells="1"/>
  <mergeCells count="10">
    <mergeCell ref="A2:H2"/>
    <mergeCell ref="I2:Q2"/>
    <mergeCell ref="A4:A5"/>
    <mergeCell ref="B4:H4"/>
    <mergeCell ref="I4:Q4"/>
    <mergeCell ref="B5:D5"/>
    <mergeCell ref="F5:H5"/>
    <mergeCell ref="I5:M5"/>
    <mergeCell ref="N5:N6"/>
    <mergeCell ref="A6:A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A4B5-ED8C-479C-9A33-F6CE684C6896}">
  <dimension ref="A1:Z62"/>
  <sheetViews>
    <sheetView showGridLines="0" view="pageBreakPreview" zoomScaleNormal="130" zoomScaleSheetLayoutView="100" workbookViewId="0">
      <pane xSplit="1" ySplit="7" topLeftCell="B26" activePane="bottomRight" state="frozen"/>
      <selection activeCell="G26" sqref="G26"/>
      <selection pane="topRight" activeCell="G26" sqref="G26"/>
      <selection pane="bottomLeft" activeCell="G26" sqref="G26"/>
      <selection pane="bottomRight" activeCell="U1" sqref="U1:Z1048576"/>
    </sheetView>
  </sheetViews>
  <sheetFormatPr defaultColWidth="10.625" defaultRowHeight="21.95" customHeight="1" x14ac:dyDescent="0.25"/>
  <cols>
    <col min="1" max="1" width="19.625" style="3" customWidth="1"/>
    <col min="2" max="18" width="8.625" style="1" customWidth="1"/>
    <col min="19" max="19" width="8.625" style="4" customWidth="1"/>
    <col min="20" max="20" width="7.75" style="4" customWidth="1"/>
    <col min="21" max="21" width="19.125" style="2" hidden="1" customWidth="1"/>
    <col min="22" max="22" width="13" style="2" hidden="1" customWidth="1"/>
    <col min="23" max="23" width="10.875" style="2" hidden="1" customWidth="1"/>
    <col min="24" max="24" width="7.5" style="2" hidden="1" customWidth="1"/>
    <col min="25" max="26" width="10.625" style="2" hidden="1" customWidth="1"/>
    <col min="27" max="16384" width="10.625" style="2"/>
  </cols>
  <sheetData>
    <row r="1" spans="1:24" s="10" customFormat="1" ht="18" customHeight="1" x14ac:dyDescent="0.25">
      <c r="A1" s="20" t="s">
        <v>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 t="s">
        <v>0</v>
      </c>
      <c r="T1" s="12"/>
    </row>
    <row r="2" spans="1:24" s="19" customFormat="1" ht="24.95" customHeight="1" x14ac:dyDescent="0.25">
      <c r="A2" s="666" t="s">
        <v>452</v>
      </c>
      <c r="B2" s="666"/>
      <c r="C2" s="666"/>
      <c r="D2" s="666"/>
      <c r="E2" s="666"/>
      <c r="F2" s="666"/>
      <c r="G2" s="666"/>
      <c r="H2" s="666"/>
      <c r="I2" s="666"/>
      <c r="J2" s="666" t="s">
        <v>453</v>
      </c>
      <c r="K2" s="666"/>
      <c r="L2" s="666"/>
      <c r="M2" s="666"/>
      <c r="N2" s="666"/>
      <c r="O2" s="666"/>
      <c r="P2" s="666"/>
      <c r="Q2" s="666"/>
      <c r="R2" s="666"/>
      <c r="S2" s="666"/>
      <c r="T2" s="343"/>
    </row>
    <row r="3" spans="1:24" s="13" customFormat="1" ht="15.95" customHeight="1" thickBot="1" x14ac:dyDescent="0.3">
      <c r="A3" s="352"/>
      <c r="B3" s="355"/>
      <c r="C3" s="390"/>
      <c r="D3" s="686"/>
      <c r="E3" s="686"/>
      <c r="F3" s="355"/>
      <c r="G3" s="355"/>
      <c r="H3" s="355"/>
      <c r="I3" s="390" t="s">
        <v>42</v>
      </c>
      <c r="J3" s="355"/>
      <c r="K3" s="355"/>
      <c r="L3" s="355"/>
      <c r="M3" s="355"/>
      <c r="N3" s="355"/>
      <c r="O3" s="355"/>
      <c r="P3" s="355"/>
      <c r="Q3" s="355"/>
      <c r="R3" s="355"/>
      <c r="S3" s="356" t="s">
        <v>2</v>
      </c>
      <c r="T3" s="420"/>
    </row>
    <row r="4" spans="1:24" s="13" customFormat="1" ht="39.950000000000003" customHeight="1" x14ac:dyDescent="0.25">
      <c r="A4" s="655" t="s">
        <v>434</v>
      </c>
      <c r="B4" s="687" t="s">
        <v>454</v>
      </c>
      <c r="C4" s="688"/>
      <c r="D4" s="657" t="s">
        <v>455</v>
      </c>
      <c r="E4" s="658"/>
      <c r="F4" s="659"/>
      <c r="G4" s="657" t="s">
        <v>456</v>
      </c>
      <c r="H4" s="658"/>
      <c r="I4" s="659"/>
      <c r="J4" s="688" t="s">
        <v>457</v>
      </c>
      <c r="K4" s="681" t="s">
        <v>458</v>
      </c>
      <c r="L4" s="681" t="s">
        <v>459</v>
      </c>
      <c r="M4" s="681" t="s">
        <v>460</v>
      </c>
      <c r="N4" s="681" t="s">
        <v>461</v>
      </c>
      <c r="O4" s="681" t="s">
        <v>462</v>
      </c>
      <c r="P4" s="682" t="s">
        <v>463</v>
      </c>
      <c r="Q4" s="683"/>
      <c r="R4" s="684" t="s">
        <v>464</v>
      </c>
      <c r="S4" s="685"/>
      <c r="T4" s="421"/>
    </row>
    <row r="5" spans="1:24" s="13" customFormat="1" ht="18.95" customHeight="1" x14ac:dyDescent="0.25">
      <c r="A5" s="656"/>
      <c r="B5" s="689"/>
      <c r="C5" s="690"/>
      <c r="D5" s="393" t="s">
        <v>43</v>
      </c>
      <c r="E5" s="393" t="s">
        <v>392</v>
      </c>
      <c r="F5" s="393" t="s">
        <v>393</v>
      </c>
      <c r="G5" s="393" t="s">
        <v>43</v>
      </c>
      <c r="H5" s="393" t="s">
        <v>392</v>
      </c>
      <c r="I5" s="393" t="s">
        <v>393</v>
      </c>
      <c r="J5" s="691"/>
      <c r="K5" s="662"/>
      <c r="L5" s="662"/>
      <c r="M5" s="662"/>
      <c r="N5" s="662"/>
      <c r="O5" s="662"/>
      <c r="P5" s="393" t="s">
        <v>465</v>
      </c>
      <c r="Q5" s="393" t="s">
        <v>466</v>
      </c>
      <c r="R5" s="422" t="s">
        <v>467</v>
      </c>
      <c r="S5" s="423" t="s">
        <v>468</v>
      </c>
      <c r="T5" s="421"/>
      <c r="V5" s="424" t="s">
        <v>469</v>
      </c>
    </row>
    <row r="6" spans="1:24" s="13" customFormat="1" ht="15" customHeight="1" x14ac:dyDescent="0.2">
      <c r="A6" s="671" t="s">
        <v>390</v>
      </c>
      <c r="B6" s="425" t="s">
        <v>470</v>
      </c>
      <c r="C6" s="425" t="s">
        <v>471</v>
      </c>
      <c r="D6" s="673" t="s">
        <v>472</v>
      </c>
      <c r="E6" s="673" t="s">
        <v>473</v>
      </c>
      <c r="F6" s="673" t="s">
        <v>474</v>
      </c>
      <c r="G6" s="673" t="s">
        <v>472</v>
      </c>
      <c r="H6" s="673" t="s">
        <v>473</v>
      </c>
      <c r="I6" s="673" t="s">
        <v>474</v>
      </c>
      <c r="J6" s="679" t="s">
        <v>475</v>
      </c>
      <c r="K6" s="673" t="s">
        <v>476</v>
      </c>
      <c r="L6" s="673" t="s">
        <v>477</v>
      </c>
      <c r="M6" s="673" t="s">
        <v>478</v>
      </c>
      <c r="N6" s="673" t="s">
        <v>479</v>
      </c>
      <c r="O6" s="673" t="s">
        <v>480</v>
      </c>
      <c r="P6" s="675" t="s">
        <v>481</v>
      </c>
      <c r="Q6" s="675" t="s">
        <v>482</v>
      </c>
      <c r="R6" s="675" t="s">
        <v>481</v>
      </c>
      <c r="S6" s="677" t="s">
        <v>483</v>
      </c>
      <c r="T6" s="426"/>
    </row>
    <row r="7" spans="1:24" s="13" customFormat="1" ht="24" customHeight="1" thickBot="1" x14ac:dyDescent="0.3">
      <c r="A7" s="672"/>
      <c r="B7" s="427" t="s">
        <v>484</v>
      </c>
      <c r="C7" s="427" t="s">
        <v>485</v>
      </c>
      <c r="D7" s="674"/>
      <c r="E7" s="674"/>
      <c r="F7" s="674"/>
      <c r="G7" s="674"/>
      <c r="H7" s="674"/>
      <c r="I7" s="674"/>
      <c r="J7" s="680"/>
      <c r="K7" s="674"/>
      <c r="L7" s="674"/>
      <c r="M7" s="674"/>
      <c r="N7" s="674"/>
      <c r="O7" s="674"/>
      <c r="P7" s="676"/>
      <c r="Q7" s="676"/>
      <c r="R7" s="676"/>
      <c r="S7" s="678"/>
      <c r="T7" s="426"/>
      <c r="V7" s="13" t="s">
        <v>486</v>
      </c>
      <c r="W7" s="13" t="s">
        <v>487</v>
      </c>
      <c r="X7" s="13" t="s">
        <v>488</v>
      </c>
    </row>
    <row r="8" spans="1:24" s="13" customFormat="1" ht="25.35" customHeight="1" x14ac:dyDescent="0.3">
      <c r="A8" s="31" t="s">
        <v>416</v>
      </c>
      <c r="B8" s="428">
        <v>61384</v>
      </c>
      <c r="C8" s="428">
        <v>61384</v>
      </c>
      <c r="D8" s="428">
        <v>18041</v>
      </c>
      <c r="E8" s="428">
        <v>9272</v>
      </c>
      <c r="F8" s="428">
        <v>8769</v>
      </c>
      <c r="G8" s="428">
        <v>10878</v>
      </c>
      <c r="H8" s="428">
        <v>7068</v>
      </c>
      <c r="I8" s="428">
        <v>3810</v>
      </c>
      <c r="J8" s="429">
        <v>8.9859825943594167</v>
      </c>
      <c r="K8" s="429">
        <v>5.4181873876970084</v>
      </c>
      <c r="L8" s="429">
        <v>3.5677952066624083</v>
      </c>
      <c r="M8" s="429">
        <v>49.38</v>
      </c>
      <c r="N8" s="429">
        <v>47.34</v>
      </c>
      <c r="O8" s="429">
        <v>2.0299999999999998</v>
      </c>
      <c r="P8" s="428">
        <v>15525</v>
      </c>
      <c r="Q8" s="429">
        <v>7.7327963958444625</v>
      </c>
      <c r="R8" s="428">
        <v>5927</v>
      </c>
      <c r="S8" s="429">
        <v>2.9521600153410708</v>
      </c>
      <c r="T8" s="429"/>
      <c r="U8" s="13" t="str">
        <f t="shared" ref="U8:U30" si="0">A8</f>
        <v>民國100年 2011</v>
      </c>
      <c r="V8" s="430">
        <f t="shared" ref="V8:V16" si="1">(W8+X8)/2</f>
        <v>2007682.5</v>
      </c>
      <c r="W8" s="431">
        <v>2002060</v>
      </c>
      <c r="X8" s="432">
        <f>'[1]2-1'!F8</f>
        <v>2013305</v>
      </c>
    </row>
    <row r="9" spans="1:24" s="13" customFormat="1" ht="25.35" customHeight="1" x14ac:dyDescent="0.2">
      <c r="A9" s="31" t="s">
        <v>417</v>
      </c>
      <c r="B9" s="428">
        <v>64817</v>
      </c>
      <c r="C9" s="428">
        <v>64817</v>
      </c>
      <c r="D9" s="428">
        <v>19866</v>
      </c>
      <c r="E9" s="428">
        <v>10215</v>
      </c>
      <c r="F9" s="428">
        <v>9651</v>
      </c>
      <c r="G9" s="428">
        <v>10977</v>
      </c>
      <c r="H9" s="428">
        <v>6945</v>
      </c>
      <c r="I9" s="428">
        <v>4032</v>
      </c>
      <c r="J9" s="429">
        <v>9.8262233440320763</v>
      </c>
      <c r="K9" s="429">
        <v>5.4295003346139179</v>
      </c>
      <c r="L9" s="429">
        <v>4.3967230094181584</v>
      </c>
      <c r="M9" s="429">
        <v>50.84</v>
      </c>
      <c r="N9" s="429">
        <v>46.9</v>
      </c>
      <c r="O9" s="429">
        <v>3.94</v>
      </c>
      <c r="P9" s="428">
        <v>13621</v>
      </c>
      <c r="Q9" s="429">
        <v>6.74</v>
      </c>
      <c r="R9" s="428">
        <v>5832</v>
      </c>
      <c r="S9" s="429">
        <v>2.88</v>
      </c>
      <c r="T9" s="429"/>
      <c r="U9" s="13" t="str">
        <f t="shared" si="0"/>
        <v>民國101年 2012</v>
      </c>
      <c r="V9" s="430">
        <f t="shared" si="1"/>
        <v>2021733</v>
      </c>
      <c r="W9" s="432">
        <f>X8</f>
        <v>2013305</v>
      </c>
      <c r="X9" s="432">
        <f>'[1]2-1'!F9</f>
        <v>2030161</v>
      </c>
    </row>
    <row r="10" spans="1:24" s="13" customFormat="1" ht="25.35" customHeight="1" x14ac:dyDescent="0.2">
      <c r="A10" s="31" t="s">
        <v>418</v>
      </c>
      <c r="B10" s="428">
        <v>63600</v>
      </c>
      <c r="C10" s="428">
        <v>63600</v>
      </c>
      <c r="D10" s="428">
        <v>16757</v>
      </c>
      <c r="E10" s="428">
        <v>8750</v>
      </c>
      <c r="F10" s="428">
        <v>8007</v>
      </c>
      <c r="G10" s="428">
        <v>10972</v>
      </c>
      <c r="H10" s="428">
        <v>7069</v>
      </c>
      <c r="I10" s="428">
        <v>3903</v>
      </c>
      <c r="J10" s="429">
        <v>8.2259416855007039</v>
      </c>
      <c r="K10" s="429">
        <v>5.3861092184349069</v>
      </c>
      <c r="L10" s="429">
        <v>2.8398324670657971</v>
      </c>
      <c r="M10" s="429">
        <v>51.164601304212084</v>
      </c>
      <c r="N10" s="429">
        <v>47.199635558924193</v>
      </c>
      <c r="O10" s="429">
        <v>3.9649657452878913</v>
      </c>
      <c r="P10" s="428">
        <v>13679</v>
      </c>
      <c r="Q10" s="429">
        <v>6.714964272600354</v>
      </c>
      <c r="R10" s="428">
        <v>5644</v>
      </c>
      <c r="S10" s="429">
        <v>2.7706161528296218</v>
      </c>
      <c r="T10" s="429"/>
      <c r="U10" s="13" t="str">
        <f t="shared" si="0"/>
        <v>民國102年 2013</v>
      </c>
      <c r="V10" s="430">
        <f t="shared" si="1"/>
        <v>2037092</v>
      </c>
      <c r="W10" s="432">
        <f t="shared" ref="W10:W15" si="2">X9</f>
        <v>2030161</v>
      </c>
      <c r="X10" s="432">
        <f>'[1]2-1'!F10</f>
        <v>2044023</v>
      </c>
    </row>
    <row r="11" spans="1:24" s="13" customFormat="1" ht="25.35" customHeight="1" x14ac:dyDescent="0.2">
      <c r="A11" s="31" t="s">
        <v>419</v>
      </c>
      <c r="B11" s="428">
        <v>69524</v>
      </c>
      <c r="C11" s="428">
        <v>69524</v>
      </c>
      <c r="D11" s="428">
        <v>17360</v>
      </c>
      <c r="E11" s="428">
        <v>9108</v>
      </c>
      <c r="F11" s="428">
        <v>8252</v>
      </c>
      <c r="G11" s="428">
        <v>11854</v>
      </c>
      <c r="H11" s="428">
        <v>7523</v>
      </c>
      <c r="I11" s="428">
        <v>4331</v>
      </c>
      <c r="J11" s="429">
        <v>8.4634396227919098</v>
      </c>
      <c r="K11" s="429">
        <v>5.7791251894340583</v>
      </c>
      <c r="L11" s="429">
        <v>2.6843144333578479</v>
      </c>
      <c r="M11" s="429">
        <v>50.376966768567584</v>
      </c>
      <c r="N11" s="429">
        <v>46.087231443628298</v>
      </c>
      <c r="O11" s="429">
        <v>4.2897353249392864</v>
      </c>
      <c r="P11" s="428">
        <v>13839</v>
      </c>
      <c r="Q11" s="429">
        <v>6.75</v>
      </c>
      <c r="R11" s="428">
        <v>5438</v>
      </c>
      <c r="S11" s="429">
        <v>2.65</v>
      </c>
      <c r="T11" s="429"/>
      <c r="U11" s="13" t="str">
        <f t="shared" si="0"/>
        <v>民國103年 2014</v>
      </c>
      <c r="V11" s="430">
        <f t="shared" si="1"/>
        <v>2051175.5</v>
      </c>
      <c r="W11" s="432">
        <f t="shared" si="2"/>
        <v>2044023</v>
      </c>
      <c r="X11" s="432">
        <f>'[1]2-1'!F11</f>
        <v>2058328</v>
      </c>
    </row>
    <row r="12" spans="1:24" s="13" customFormat="1" ht="25.35" customHeight="1" x14ac:dyDescent="0.2">
      <c r="A12" s="31" t="s">
        <v>420</v>
      </c>
      <c r="B12" s="428">
        <v>74024</v>
      </c>
      <c r="C12" s="428">
        <v>74024</v>
      </c>
      <c r="D12" s="428">
        <v>22384</v>
      </c>
      <c r="E12" s="428">
        <v>11592</v>
      </c>
      <c r="F12" s="428">
        <v>10792</v>
      </c>
      <c r="G12" s="428">
        <v>11600</v>
      </c>
      <c r="H12" s="428">
        <v>7387</v>
      </c>
      <c r="I12" s="428">
        <v>4213</v>
      </c>
      <c r="J12" s="429">
        <v>10.750921926136401</v>
      </c>
      <c r="K12" s="429">
        <v>5.5714212983909164</v>
      </c>
      <c r="L12" s="429">
        <v>5.1795006277454849</v>
      </c>
      <c r="M12" s="429">
        <v>56.454827780643534</v>
      </c>
      <c r="N12" s="429">
        <v>38.843372938454046</v>
      </c>
      <c r="O12" s="429">
        <v>17.611454842189488</v>
      </c>
      <c r="P12" s="428">
        <v>15507</v>
      </c>
      <c r="Q12" s="429">
        <v>7.4479336270817189</v>
      </c>
      <c r="R12" s="428">
        <v>5611</v>
      </c>
      <c r="S12" s="429">
        <v>2.6949349056268472</v>
      </c>
      <c r="T12" s="429"/>
      <c r="U12" s="13" t="str">
        <f t="shared" si="0"/>
        <v>民國104年 2015</v>
      </c>
      <c r="V12" s="430">
        <f t="shared" si="1"/>
        <v>2082054</v>
      </c>
      <c r="W12" s="432">
        <f t="shared" si="2"/>
        <v>2058328</v>
      </c>
      <c r="X12" s="432">
        <f>'[1]2-1'!F12</f>
        <v>2105780</v>
      </c>
    </row>
    <row r="13" spans="1:24" s="13" customFormat="1" ht="25.35" customHeight="1" x14ac:dyDescent="0.2">
      <c r="A13" s="31" t="s">
        <v>421</v>
      </c>
      <c r="B13" s="428">
        <v>71831</v>
      </c>
      <c r="C13" s="428">
        <v>71831</v>
      </c>
      <c r="D13" s="428">
        <v>23786</v>
      </c>
      <c r="E13" s="428">
        <v>12375</v>
      </c>
      <c r="F13" s="428">
        <v>11411</v>
      </c>
      <c r="G13" s="428">
        <v>12637</v>
      </c>
      <c r="H13" s="428">
        <v>7974</v>
      </c>
      <c r="I13" s="428">
        <v>4663</v>
      </c>
      <c r="J13" s="429">
        <v>11.184088182486928</v>
      </c>
      <c r="K13" s="429">
        <v>5.9418701068732585</v>
      </c>
      <c r="L13" s="429">
        <v>5.2422180756136694</v>
      </c>
      <c r="M13" s="429">
        <v>51.218008140507806</v>
      </c>
      <c r="N13" s="429">
        <v>36.719976734689176</v>
      </c>
      <c r="O13" s="429">
        <v>14.498031405818629</v>
      </c>
      <c r="P13" s="428">
        <v>15048</v>
      </c>
      <c r="Q13" s="429">
        <v>7.0755132838671191</v>
      </c>
      <c r="R13" s="428">
        <v>5652</v>
      </c>
      <c r="S13" s="429">
        <v>2.6575492477682725</v>
      </c>
      <c r="T13" s="429"/>
      <c r="U13" s="13" t="str">
        <f t="shared" si="0"/>
        <v>民國105年 2016</v>
      </c>
      <c r="V13" s="430">
        <f t="shared" si="1"/>
        <v>2126771.5</v>
      </c>
      <c r="W13" s="432">
        <f t="shared" si="2"/>
        <v>2105780</v>
      </c>
      <c r="X13" s="432">
        <f>'[1]2-1'!F13</f>
        <v>2147763</v>
      </c>
    </row>
    <row r="14" spans="1:24" s="13" customFormat="1" ht="25.35" customHeight="1" x14ac:dyDescent="0.2">
      <c r="A14" s="31" t="s">
        <v>422</v>
      </c>
      <c r="B14" s="428">
        <v>72406</v>
      </c>
      <c r="C14" s="428">
        <v>72406</v>
      </c>
      <c r="D14" s="428">
        <v>23356</v>
      </c>
      <c r="E14" s="428">
        <v>12119</v>
      </c>
      <c r="F14" s="428">
        <v>11237</v>
      </c>
      <c r="G14" s="428">
        <v>12620</v>
      </c>
      <c r="H14" s="428">
        <v>7903</v>
      </c>
      <c r="I14" s="428">
        <v>4717</v>
      </c>
      <c r="J14" s="429">
        <v>10.773609362098631</v>
      </c>
      <c r="K14" s="429">
        <v>5.821328572944199</v>
      </c>
      <c r="L14" s="429">
        <v>4.9522807891544316</v>
      </c>
      <c r="M14" s="429">
        <v>49.653810848336398</v>
      </c>
      <c r="N14" s="429">
        <v>36.037806346262954</v>
      </c>
      <c r="O14" s="429">
        <v>13.616004502073444</v>
      </c>
      <c r="P14" s="428">
        <v>14648</v>
      </c>
      <c r="Q14" s="429">
        <v>6.7568003911637575</v>
      </c>
      <c r="R14" s="428">
        <v>5796</v>
      </c>
      <c r="S14" s="429">
        <v>2.6735673857990947</v>
      </c>
      <c r="T14" s="429"/>
      <c r="U14" s="13" t="str">
        <f t="shared" si="0"/>
        <v>民國106年 2017</v>
      </c>
      <c r="V14" s="430">
        <f t="shared" si="1"/>
        <v>2167890</v>
      </c>
      <c r="W14" s="432">
        <f t="shared" si="2"/>
        <v>2147763</v>
      </c>
      <c r="X14" s="432">
        <f>'[1]2-1'!F14</f>
        <v>2188017</v>
      </c>
    </row>
    <row r="15" spans="1:24" s="13" customFormat="1" ht="25.35" customHeight="1" x14ac:dyDescent="0.2">
      <c r="A15" s="31" t="s">
        <v>423</v>
      </c>
      <c r="B15" s="428">
        <v>75466</v>
      </c>
      <c r="C15" s="428">
        <v>75466</v>
      </c>
      <c r="D15" s="428">
        <v>22583</v>
      </c>
      <c r="E15" s="428">
        <v>11733</v>
      </c>
      <c r="F15" s="428">
        <v>10850</v>
      </c>
      <c r="G15" s="428">
        <v>12838</v>
      </c>
      <c r="H15" s="428">
        <v>7937</v>
      </c>
      <c r="I15" s="428">
        <v>4901</v>
      </c>
      <c r="J15" s="429">
        <v>10.244304177310882</v>
      </c>
      <c r="K15" s="429">
        <v>5.8236893693626675</v>
      </c>
      <c r="L15" s="429">
        <v>4.4206148079482146</v>
      </c>
      <c r="M15" s="429">
        <v>48.937498766696102</v>
      </c>
      <c r="N15" s="429">
        <v>38.454132095409982</v>
      </c>
      <c r="O15" s="429">
        <v>10.48336667128612</v>
      </c>
      <c r="P15" s="428">
        <v>14544</v>
      </c>
      <c r="Q15" s="429">
        <v>6.5975804788916212</v>
      </c>
      <c r="R15" s="428">
        <v>6003</v>
      </c>
      <c r="S15" s="429">
        <v>2.7231350120177669</v>
      </c>
      <c r="T15" s="429"/>
      <c r="U15" s="13" t="str">
        <f t="shared" si="0"/>
        <v>民國107年 2018</v>
      </c>
      <c r="V15" s="430">
        <f t="shared" si="1"/>
        <v>2204444.5</v>
      </c>
      <c r="W15" s="433">
        <f t="shared" si="2"/>
        <v>2188017</v>
      </c>
      <c r="X15" s="432">
        <f>'[1]2-1'!F15</f>
        <v>2220872</v>
      </c>
    </row>
    <row r="16" spans="1:24" s="13" customFormat="1" ht="25.35" customHeight="1" x14ac:dyDescent="0.2">
      <c r="A16" s="31" t="s">
        <v>424</v>
      </c>
      <c r="B16" s="428">
        <v>76294</v>
      </c>
      <c r="C16" s="428">
        <v>76294</v>
      </c>
      <c r="D16" s="428">
        <v>22841</v>
      </c>
      <c r="E16" s="428">
        <v>11910</v>
      </c>
      <c r="F16" s="428">
        <v>10931</v>
      </c>
      <c r="G16" s="428">
        <v>13198</v>
      </c>
      <c r="H16" s="428">
        <v>8125</v>
      </c>
      <c r="I16" s="428">
        <v>5073</v>
      </c>
      <c r="J16" s="429">
        <v>10.219894856919908</v>
      </c>
      <c r="K16" s="429">
        <v>5.9052656329245181</v>
      </c>
      <c r="L16" s="429">
        <v>4.3146292239953894</v>
      </c>
      <c r="M16" s="429">
        <v>47.289553322002746</v>
      </c>
      <c r="N16" s="429">
        <v>39.002136285101109</v>
      </c>
      <c r="O16" s="429">
        <v>8.2874170369016369</v>
      </c>
      <c r="P16" s="428">
        <v>14073</v>
      </c>
      <c r="Q16" s="429">
        <v>6.2967724846299999</v>
      </c>
      <c r="R16" s="428">
        <v>5979</v>
      </c>
      <c r="S16" s="429">
        <v>2.675222247253803</v>
      </c>
      <c r="T16" s="429"/>
      <c r="U16" s="13" t="str">
        <f t="shared" si="0"/>
        <v>民國108年 2019</v>
      </c>
      <c r="V16" s="434">
        <f t="shared" si="1"/>
        <v>2234954.5</v>
      </c>
      <c r="W16" s="435">
        <f>X15</f>
        <v>2220872</v>
      </c>
      <c r="X16" s="436">
        <v>2249037</v>
      </c>
    </row>
    <row r="17" spans="1:24" s="13" customFormat="1" ht="25.35" customHeight="1" x14ac:dyDescent="0.2">
      <c r="A17" s="406" t="s">
        <v>425</v>
      </c>
      <c r="B17" s="408">
        <v>81309</v>
      </c>
      <c r="C17" s="408">
        <v>81309</v>
      </c>
      <c r="D17" s="408">
        <v>21444</v>
      </c>
      <c r="E17" s="408">
        <v>11092</v>
      </c>
      <c r="F17" s="408">
        <v>10352</v>
      </c>
      <c r="G17" s="408">
        <v>13180</v>
      </c>
      <c r="H17" s="408">
        <v>8064</v>
      </c>
      <c r="I17" s="408">
        <v>5116</v>
      </c>
      <c r="J17" s="437">
        <f>(D17/V17)*1000</f>
        <v>9.4930236634996703</v>
      </c>
      <c r="K17" s="437">
        <f>(G17/V17)*1000</f>
        <v>5.8346414794313386</v>
      </c>
      <c r="L17" s="438">
        <f>J17-K17</f>
        <v>3.6583821840683317</v>
      </c>
      <c r="M17" s="437">
        <f>('[1]2-2'!B17/V17)*1000</f>
        <v>46.514664959657743</v>
      </c>
      <c r="N17" s="437">
        <f>('[1]2-2 續1'!B17/V17)*1000</f>
        <v>41.42108492457907</v>
      </c>
      <c r="O17" s="438">
        <f>M17-N17</f>
        <v>5.0935800350786735</v>
      </c>
      <c r="P17" s="439">
        <v>13168</v>
      </c>
      <c r="Q17" s="440">
        <f>P17/V17*1000</f>
        <v>5.8293292110130404</v>
      </c>
      <c r="R17" s="439">
        <v>5803</v>
      </c>
      <c r="S17" s="440">
        <f>R17/V17*1000</f>
        <v>2.5689244692822504</v>
      </c>
      <c r="U17" s="13" t="str">
        <f t="shared" si="0"/>
        <v>民國109年 2020</v>
      </c>
      <c r="V17" s="434">
        <f>(W17+X17)/2</f>
        <v>2258922</v>
      </c>
      <c r="W17" s="435">
        <f>X16</f>
        <v>2249037</v>
      </c>
      <c r="X17" s="436">
        <f>'2-1'!F16</f>
        <v>2268807</v>
      </c>
    </row>
    <row r="18" spans="1:24" s="13" customFormat="1" ht="25.35" customHeight="1" x14ac:dyDescent="0.2">
      <c r="A18" s="31" t="s">
        <v>29</v>
      </c>
      <c r="B18" s="408">
        <v>20627</v>
      </c>
      <c r="C18" s="408">
        <v>20627</v>
      </c>
      <c r="D18" s="408">
        <v>3884</v>
      </c>
      <c r="E18" s="408">
        <v>2038</v>
      </c>
      <c r="F18" s="408">
        <v>1846</v>
      </c>
      <c r="G18" s="408">
        <v>2297</v>
      </c>
      <c r="H18" s="408">
        <v>1358</v>
      </c>
      <c r="I18" s="408">
        <v>939</v>
      </c>
      <c r="J18" s="437">
        <f t="shared" ref="J18:J30" si="3">(D18/V18)*1000</f>
        <v>8.5356165301751847</v>
      </c>
      <c r="K18" s="437">
        <f t="shared" ref="K18:K29" si="4">(G18/V18)*1000</f>
        <v>5.0479688902709574</v>
      </c>
      <c r="L18" s="438">
        <f t="shared" ref="L18:L30" si="5">J18-K18</f>
        <v>3.4876476399042273</v>
      </c>
      <c r="M18" s="437">
        <f>('[1]2-2'!B18/V18)*1000</f>
        <v>45.895421116420842</v>
      </c>
      <c r="N18" s="437">
        <f>('[1]2-2 續1'!B18/V18)*1000</f>
        <v>39.667321928337302</v>
      </c>
      <c r="O18" s="438">
        <f t="shared" ref="O18:O30" si="6">M18-N18</f>
        <v>6.2280991880835401</v>
      </c>
      <c r="P18" s="439">
        <v>2633</v>
      </c>
      <c r="Q18" s="440">
        <f t="shared" ref="Q18:Q30" si="7">P18/V18*1000</f>
        <v>5.7863744397402836</v>
      </c>
      <c r="R18" s="439">
        <v>1154</v>
      </c>
      <c r="S18" s="440">
        <f t="shared" ref="S18:S30" si="8">R18/V18*1000</f>
        <v>2.5360714407369112</v>
      </c>
      <c r="T18" s="429"/>
      <c r="U18" s="13" t="str">
        <f t="shared" si="0"/>
        <v>　桃園區 Taoyuan District</v>
      </c>
      <c r="V18" s="434">
        <f>(W18+X18)/2</f>
        <v>455034.5</v>
      </c>
      <c r="W18" s="441">
        <v>452824</v>
      </c>
      <c r="X18" s="436">
        <f>'2-1'!F17</f>
        <v>457245</v>
      </c>
    </row>
    <row r="19" spans="1:24" s="13" customFormat="1" ht="25.35" customHeight="1" x14ac:dyDescent="0.2">
      <c r="A19" s="31" t="s">
        <v>30</v>
      </c>
      <c r="B19" s="408">
        <v>17114</v>
      </c>
      <c r="C19" s="408">
        <v>17114</v>
      </c>
      <c r="D19" s="408">
        <v>3966</v>
      </c>
      <c r="E19" s="408">
        <v>2010</v>
      </c>
      <c r="F19" s="408">
        <v>1956</v>
      </c>
      <c r="G19" s="408">
        <v>2409</v>
      </c>
      <c r="H19" s="408">
        <v>1470</v>
      </c>
      <c r="I19" s="408">
        <v>939</v>
      </c>
      <c r="J19" s="437">
        <f t="shared" si="3"/>
        <v>9.4445324230131291</v>
      </c>
      <c r="K19" s="437">
        <f t="shared" si="4"/>
        <v>5.7367318726774155</v>
      </c>
      <c r="L19" s="438">
        <f t="shared" si="5"/>
        <v>3.7078005503357137</v>
      </c>
      <c r="M19" s="437">
        <f>('[1]2-2'!B19/V19)*1000</f>
        <v>46.663039039067641</v>
      </c>
      <c r="N19" s="437">
        <f>('[1]2-2 續1'!B19/V19)*1000</f>
        <v>38.247260525974248</v>
      </c>
      <c r="O19" s="438">
        <f t="shared" si="6"/>
        <v>8.4157785130933931</v>
      </c>
      <c r="P19" s="439">
        <v>2543</v>
      </c>
      <c r="Q19" s="440">
        <f>P19/V19*1000</f>
        <v>6.0558360947358523</v>
      </c>
      <c r="R19" s="439">
        <v>1067</v>
      </c>
      <c r="S19" s="440">
        <f>R19/V19*1000</f>
        <v>2.5409269025100882</v>
      </c>
      <c r="T19" s="429"/>
      <c r="U19" s="13" t="str">
        <f t="shared" si="0"/>
        <v xml:space="preserve">　中壢區 Zhongli District </v>
      </c>
      <c r="V19" s="434">
        <f>(W19+X19)/2</f>
        <v>419925.5</v>
      </c>
      <c r="W19" s="441">
        <v>417380</v>
      </c>
      <c r="X19" s="436">
        <f>'2-1'!F18</f>
        <v>422471</v>
      </c>
    </row>
    <row r="20" spans="1:24" s="13" customFormat="1" ht="25.35" customHeight="1" x14ac:dyDescent="0.2">
      <c r="A20" s="31" t="s">
        <v>31</v>
      </c>
      <c r="B20" s="408">
        <v>2761</v>
      </c>
      <c r="C20" s="408">
        <v>2761</v>
      </c>
      <c r="D20" s="408">
        <v>887</v>
      </c>
      <c r="E20" s="408">
        <v>466</v>
      </c>
      <c r="F20" s="408">
        <v>421</v>
      </c>
      <c r="G20" s="408">
        <v>728</v>
      </c>
      <c r="H20" s="408">
        <v>436</v>
      </c>
      <c r="I20" s="408">
        <v>292</v>
      </c>
      <c r="J20" s="437">
        <f t="shared" si="3"/>
        <v>9.277563358331502</v>
      </c>
      <c r="K20" s="437">
        <f t="shared" si="4"/>
        <v>7.6145052140533638</v>
      </c>
      <c r="L20" s="438">
        <f t="shared" si="5"/>
        <v>1.6630581442781383</v>
      </c>
      <c r="M20" s="437">
        <f>('[1]2-2'!B20/V20)*1000</f>
        <v>41.837940736556945</v>
      </c>
      <c r="N20" s="437">
        <f>('[1]2-2 續1'!B20/V20)*1000</f>
        <v>42.308617569843214</v>
      </c>
      <c r="O20" s="442">
        <f t="shared" si="6"/>
        <v>-0.47067683328626941</v>
      </c>
      <c r="P20" s="439">
        <v>519</v>
      </c>
      <c r="Q20" s="440">
        <f t="shared" si="7"/>
        <v>5.4284728105682634</v>
      </c>
      <c r="R20" s="439">
        <v>216</v>
      </c>
      <c r="S20" s="440">
        <f t="shared" si="8"/>
        <v>2.2592487997740753</v>
      </c>
      <c r="T20" s="429"/>
      <c r="U20" s="13" t="str">
        <f t="shared" si="0"/>
        <v>　大溪區 Daxi District</v>
      </c>
      <c r="V20" s="434">
        <f t="shared" ref="V20:V29" si="9">(W20+X20)/2</f>
        <v>95607</v>
      </c>
      <c r="W20" s="441">
        <v>95550</v>
      </c>
      <c r="X20" s="436">
        <f>'2-1'!F19</f>
        <v>95664</v>
      </c>
    </row>
    <row r="21" spans="1:24" s="13" customFormat="1" ht="25.35" customHeight="1" x14ac:dyDescent="0.2">
      <c r="A21" s="31" t="s">
        <v>32</v>
      </c>
      <c r="B21" s="408">
        <v>6127</v>
      </c>
      <c r="C21" s="408">
        <v>6127</v>
      </c>
      <c r="D21" s="408">
        <v>1774</v>
      </c>
      <c r="E21" s="408">
        <v>917</v>
      </c>
      <c r="F21" s="408">
        <v>857</v>
      </c>
      <c r="G21" s="408">
        <v>991</v>
      </c>
      <c r="H21" s="408">
        <v>602</v>
      </c>
      <c r="I21" s="408">
        <v>389</v>
      </c>
      <c r="J21" s="437">
        <f t="shared" si="3"/>
        <v>10.189809615986627</v>
      </c>
      <c r="K21" s="437">
        <f t="shared" si="4"/>
        <v>5.6922780887501405</v>
      </c>
      <c r="L21" s="438">
        <f t="shared" si="5"/>
        <v>4.4975315272364869</v>
      </c>
      <c r="M21" s="437">
        <f>('[1]2-2'!B21/V21)*1000</f>
        <v>42.499662541536111</v>
      </c>
      <c r="N21" s="437">
        <f>('[1]2-2 續1'!B21/V21)*1000</f>
        <v>34.975056793541476</v>
      </c>
      <c r="O21" s="438">
        <f t="shared" si="6"/>
        <v>7.5246057479946344</v>
      </c>
      <c r="P21" s="439">
        <v>1033</v>
      </c>
      <c r="Q21" s="440">
        <f t="shared" si="7"/>
        <v>5.9335249905942424</v>
      </c>
      <c r="R21" s="439">
        <v>461</v>
      </c>
      <c r="S21" s="440">
        <f t="shared" si="8"/>
        <v>2.6479719464316998</v>
      </c>
      <c r="T21" s="429"/>
      <c r="U21" s="13" t="str">
        <f t="shared" si="0"/>
        <v>　楊梅區 Yangmei District</v>
      </c>
      <c r="V21" s="434">
        <f t="shared" si="9"/>
        <v>174095.5</v>
      </c>
      <c r="W21" s="441">
        <v>173049</v>
      </c>
      <c r="X21" s="436">
        <f>'2-1'!F20</f>
        <v>175142</v>
      </c>
    </row>
    <row r="22" spans="1:24" s="13" customFormat="1" ht="25.35" customHeight="1" x14ac:dyDescent="0.2">
      <c r="A22" s="31" t="s">
        <v>489</v>
      </c>
      <c r="B22" s="408">
        <v>5411</v>
      </c>
      <c r="C22" s="408">
        <v>5411</v>
      </c>
      <c r="D22" s="408">
        <v>1572</v>
      </c>
      <c r="E22" s="408">
        <v>796</v>
      </c>
      <c r="F22" s="408">
        <v>776</v>
      </c>
      <c r="G22" s="408">
        <v>769</v>
      </c>
      <c r="H22" s="408">
        <v>466</v>
      </c>
      <c r="I22" s="408">
        <v>303</v>
      </c>
      <c r="J22" s="437">
        <f t="shared" si="3"/>
        <v>9.4282475574721261</v>
      </c>
      <c r="K22" s="437">
        <f t="shared" si="4"/>
        <v>4.6121643585852832</v>
      </c>
      <c r="L22" s="438">
        <f t="shared" si="5"/>
        <v>4.8160831988868429</v>
      </c>
      <c r="M22" s="437">
        <f>('[1]2-2'!B22/V22)*1000</f>
        <v>43.884533955485715</v>
      </c>
      <c r="N22" s="437">
        <f>('[1]2-2 續1'!B22/V22)*1000</f>
        <v>44.778178285042557</v>
      </c>
      <c r="O22" s="442">
        <f t="shared" si="6"/>
        <v>-0.89364432955684237</v>
      </c>
      <c r="P22" s="439">
        <v>906</v>
      </c>
      <c r="Q22" s="440">
        <f t="shared" si="7"/>
        <v>5.433837332741569</v>
      </c>
      <c r="R22" s="439">
        <v>427</v>
      </c>
      <c r="S22" s="440">
        <f t="shared" si="8"/>
        <v>2.5609807296695917</v>
      </c>
      <c r="T22" s="429"/>
      <c r="U22" s="13" t="str">
        <f t="shared" si="0"/>
        <v>　蘆竹區 Luzhu District</v>
      </c>
      <c r="V22" s="434">
        <f t="shared" si="9"/>
        <v>166733</v>
      </c>
      <c r="W22" s="441">
        <v>166406</v>
      </c>
      <c r="X22" s="436">
        <f>'2-1'!F21</f>
        <v>167060</v>
      </c>
    </row>
    <row r="23" spans="1:24" s="13" customFormat="1" ht="25.35" customHeight="1" x14ac:dyDescent="0.2">
      <c r="A23" s="31" t="s">
        <v>34</v>
      </c>
      <c r="B23" s="408">
        <v>3135</v>
      </c>
      <c r="C23" s="408">
        <v>3135</v>
      </c>
      <c r="D23" s="408">
        <v>962</v>
      </c>
      <c r="E23" s="408">
        <v>538</v>
      </c>
      <c r="F23" s="408">
        <v>424</v>
      </c>
      <c r="G23" s="408">
        <v>590</v>
      </c>
      <c r="H23" s="408">
        <v>339</v>
      </c>
      <c r="I23" s="408">
        <v>251</v>
      </c>
      <c r="J23" s="437">
        <f t="shared" si="3"/>
        <v>10.290696119594577</v>
      </c>
      <c r="K23" s="437">
        <f t="shared" si="4"/>
        <v>6.3113416949696468</v>
      </c>
      <c r="L23" s="438">
        <f t="shared" si="5"/>
        <v>3.9793544246249297</v>
      </c>
      <c r="M23" s="437">
        <f>('[1]2-2'!B23/V23)*1000</f>
        <v>48.982429866552565</v>
      </c>
      <c r="N23" s="437">
        <f>('[1]2-2 續1'!B23/V23)*1000</f>
        <v>44.307758136549623</v>
      </c>
      <c r="O23" s="438">
        <f t="shared" si="6"/>
        <v>4.6746717300029417</v>
      </c>
      <c r="P23" s="439">
        <v>525</v>
      </c>
      <c r="Q23" s="440">
        <f t="shared" si="7"/>
        <v>5.6160243895916349</v>
      </c>
      <c r="R23" s="439">
        <v>250</v>
      </c>
      <c r="S23" s="440">
        <f t="shared" si="8"/>
        <v>2.6742973283769689</v>
      </c>
      <c r="T23" s="429"/>
      <c r="U23" s="13" t="str">
        <f t="shared" si="0"/>
        <v>　大園區 Dayuan District</v>
      </c>
      <c r="V23" s="434">
        <f t="shared" si="9"/>
        <v>93482.5</v>
      </c>
      <c r="W23" s="441">
        <v>93078</v>
      </c>
      <c r="X23" s="436">
        <f>'2-1'!F22</f>
        <v>93887</v>
      </c>
    </row>
    <row r="24" spans="1:24" s="13" customFormat="1" ht="25.35" customHeight="1" x14ac:dyDescent="0.2">
      <c r="A24" s="31" t="s">
        <v>35</v>
      </c>
      <c r="B24" s="408">
        <v>4774</v>
      </c>
      <c r="C24" s="408">
        <v>4774</v>
      </c>
      <c r="D24" s="408">
        <v>1671</v>
      </c>
      <c r="E24" s="408">
        <v>859</v>
      </c>
      <c r="F24" s="408">
        <v>812</v>
      </c>
      <c r="G24" s="408">
        <v>963</v>
      </c>
      <c r="H24" s="408">
        <v>609</v>
      </c>
      <c r="I24" s="408">
        <v>354</v>
      </c>
      <c r="J24" s="437">
        <f t="shared" si="3"/>
        <v>10.210223054573673</v>
      </c>
      <c r="K24" s="437">
        <f t="shared" si="4"/>
        <v>5.8841680440182209</v>
      </c>
      <c r="L24" s="438">
        <f t="shared" si="5"/>
        <v>4.3260550105554518</v>
      </c>
      <c r="M24" s="437">
        <f>('[1]2-2'!B24/V24)*1000</f>
        <v>57.61352075498214</v>
      </c>
      <c r="N24" s="437">
        <f>('[1]2-2 續1'!B24/V24)*1000</f>
        <v>52.914740665833634</v>
      </c>
      <c r="O24" s="438">
        <f t="shared" si="6"/>
        <v>4.6987800891485065</v>
      </c>
      <c r="P24" s="439">
        <v>898</v>
      </c>
      <c r="Q24" s="440">
        <f t="shared" si="7"/>
        <v>5.487001976664966</v>
      </c>
      <c r="R24" s="439">
        <v>420</v>
      </c>
      <c r="S24" s="440">
        <f t="shared" si="8"/>
        <v>2.5663038198210306</v>
      </c>
      <c r="T24" s="429"/>
      <c r="U24" s="13" t="str">
        <f t="shared" si="0"/>
        <v>　龜山區 Guishan District</v>
      </c>
      <c r="V24" s="434">
        <f t="shared" si="9"/>
        <v>163659.5</v>
      </c>
      <c r="W24" s="441">
        <v>162921</v>
      </c>
      <c r="X24" s="436">
        <f>'2-1'!F23</f>
        <v>164398</v>
      </c>
    </row>
    <row r="25" spans="1:24" s="13" customFormat="1" ht="25.35" customHeight="1" x14ac:dyDescent="0.2">
      <c r="A25" s="31" t="s">
        <v>36</v>
      </c>
      <c r="B25" s="408">
        <v>6499</v>
      </c>
      <c r="C25" s="408">
        <v>6499</v>
      </c>
      <c r="D25" s="408">
        <v>2096</v>
      </c>
      <c r="E25" s="408">
        <v>1085</v>
      </c>
      <c r="F25" s="408">
        <v>1011</v>
      </c>
      <c r="G25" s="408">
        <v>1253</v>
      </c>
      <c r="H25" s="408">
        <v>799</v>
      </c>
      <c r="I25" s="408">
        <v>454</v>
      </c>
      <c r="J25" s="437">
        <f t="shared" si="3"/>
        <v>10.096922750833381</v>
      </c>
      <c r="K25" s="437">
        <f t="shared" si="4"/>
        <v>6.0359943734705279</v>
      </c>
      <c r="L25" s="438">
        <f t="shared" si="5"/>
        <v>4.0609283773628526</v>
      </c>
      <c r="M25" s="437">
        <f>('[1]2-2'!B25/V25)*1000</f>
        <v>55.672774919552189</v>
      </c>
      <c r="N25" s="437">
        <f>('[1]2-2 續1'!B25/V25)*1000</f>
        <v>44.183671503169741</v>
      </c>
      <c r="O25" s="438">
        <f t="shared" si="6"/>
        <v>11.489103416382449</v>
      </c>
      <c r="P25" s="439">
        <v>1273</v>
      </c>
      <c r="Q25" s="440">
        <f t="shared" si="7"/>
        <v>6.1323390562074884</v>
      </c>
      <c r="R25" s="439">
        <v>562</v>
      </c>
      <c r="S25" s="440">
        <f t="shared" si="8"/>
        <v>2.7072855849085689</v>
      </c>
      <c r="T25" s="405"/>
      <c r="U25" s="405" t="str">
        <f>A25</f>
        <v xml:space="preserve">　八德區 Bade District </v>
      </c>
      <c r="V25" s="434">
        <f t="shared" si="9"/>
        <v>207588</v>
      </c>
      <c r="W25" s="443">
        <v>205974</v>
      </c>
      <c r="X25" s="436">
        <f>'2-1'!F24</f>
        <v>209202</v>
      </c>
    </row>
    <row r="26" spans="1:24" s="13" customFormat="1" ht="25.35" customHeight="1" x14ac:dyDescent="0.2">
      <c r="A26" s="31" t="s">
        <v>37</v>
      </c>
      <c r="B26" s="408">
        <v>4398</v>
      </c>
      <c r="C26" s="408">
        <v>4398</v>
      </c>
      <c r="D26" s="408">
        <v>1184</v>
      </c>
      <c r="E26" s="408">
        <v>612</v>
      </c>
      <c r="F26" s="408">
        <v>572</v>
      </c>
      <c r="G26" s="408">
        <v>857</v>
      </c>
      <c r="H26" s="408">
        <v>533</v>
      </c>
      <c r="I26" s="408">
        <v>324</v>
      </c>
      <c r="J26" s="437">
        <f t="shared" si="3"/>
        <v>9.5315147782755538</v>
      </c>
      <c r="K26" s="437">
        <f t="shared" si="4"/>
        <v>6.8990778420457337</v>
      </c>
      <c r="L26" s="438">
        <f t="shared" si="5"/>
        <v>2.6324369362298201</v>
      </c>
      <c r="M26" s="437">
        <f>('[1]2-2'!B26/V26)*1000</f>
        <v>38.021405656921814</v>
      </c>
      <c r="N26" s="437">
        <f>('[1]2-2 續1'!B26/V26)*1000</f>
        <v>37.618892363920317</v>
      </c>
      <c r="O26" s="438">
        <f t="shared" si="6"/>
        <v>0.40251329300149763</v>
      </c>
      <c r="P26" s="439">
        <v>742</v>
      </c>
      <c r="Q26" s="440">
        <f t="shared" si="7"/>
        <v>5.9732972681422805</v>
      </c>
      <c r="R26" s="439">
        <v>315</v>
      </c>
      <c r="S26" s="440">
        <f t="shared" si="8"/>
        <v>2.5358337459094589</v>
      </c>
      <c r="T26" s="429"/>
      <c r="U26" s="13" t="str">
        <f>A26</f>
        <v>　龍潭區 Longtan District</v>
      </c>
      <c r="V26" s="434">
        <f t="shared" si="9"/>
        <v>124219.5</v>
      </c>
      <c r="W26" s="441">
        <v>124031</v>
      </c>
      <c r="X26" s="436">
        <f>'2-1'!F25</f>
        <v>124408</v>
      </c>
    </row>
    <row r="27" spans="1:24" s="13" customFormat="1" ht="25.35" customHeight="1" x14ac:dyDescent="0.2">
      <c r="A27" s="31" t="s">
        <v>38</v>
      </c>
      <c r="B27" s="408">
        <v>6901</v>
      </c>
      <c r="C27" s="408">
        <v>6901</v>
      </c>
      <c r="D27" s="408">
        <v>2213</v>
      </c>
      <c r="E27" s="408">
        <v>1111</v>
      </c>
      <c r="F27" s="408">
        <v>1102</v>
      </c>
      <c r="G27" s="408">
        <v>1278</v>
      </c>
      <c r="H27" s="408">
        <v>793</v>
      </c>
      <c r="I27" s="408">
        <v>485</v>
      </c>
      <c r="J27" s="437">
        <f t="shared" si="3"/>
        <v>9.6839055939542327</v>
      </c>
      <c r="K27" s="437">
        <f t="shared" si="4"/>
        <v>5.5924226611267551</v>
      </c>
      <c r="L27" s="438">
        <f t="shared" si="5"/>
        <v>4.0914829328274775</v>
      </c>
      <c r="M27" s="437">
        <f>('[1]2-2'!B27/V27)*1000</f>
        <v>41.540585541530739</v>
      </c>
      <c r="N27" s="437">
        <f>('[1]2-2 續1'!B27/V27)*1000</f>
        <v>44.866282898695317</v>
      </c>
      <c r="O27" s="442">
        <f t="shared" si="6"/>
        <v>-3.3256973571645787</v>
      </c>
      <c r="P27" s="439">
        <v>1356</v>
      </c>
      <c r="Q27" s="440">
        <f t="shared" si="7"/>
        <v>5.9337442319936464</v>
      </c>
      <c r="R27" s="439">
        <v>627</v>
      </c>
      <c r="S27" s="440">
        <f t="shared" si="8"/>
        <v>2.7437003196607788</v>
      </c>
      <c r="T27" s="429"/>
      <c r="U27" s="13" t="str">
        <f t="shared" si="0"/>
        <v>　平鎮區 Pingzhen District</v>
      </c>
      <c r="V27" s="434">
        <f t="shared" si="9"/>
        <v>228523.5</v>
      </c>
      <c r="W27" s="441">
        <v>228436</v>
      </c>
      <c r="X27" s="436">
        <f>'2-1'!F26</f>
        <v>228611</v>
      </c>
    </row>
    <row r="28" spans="1:24" s="13" customFormat="1" ht="25.35" customHeight="1" x14ac:dyDescent="0.2">
      <c r="A28" s="31" t="s">
        <v>39</v>
      </c>
      <c r="B28" s="408">
        <v>881</v>
      </c>
      <c r="C28" s="408">
        <v>881</v>
      </c>
      <c r="D28" s="408">
        <v>435</v>
      </c>
      <c r="E28" s="408">
        <v>224</v>
      </c>
      <c r="F28" s="408">
        <v>211</v>
      </c>
      <c r="G28" s="408">
        <v>438</v>
      </c>
      <c r="H28" s="408">
        <v>271</v>
      </c>
      <c r="I28" s="408">
        <v>167</v>
      </c>
      <c r="J28" s="437">
        <f t="shared" si="3"/>
        <v>8.824513891002038</v>
      </c>
      <c r="K28" s="437">
        <f t="shared" si="4"/>
        <v>8.8853726074917088</v>
      </c>
      <c r="L28" s="442">
        <f t="shared" si="5"/>
        <v>-6.0858716489670783E-2</v>
      </c>
      <c r="M28" s="437">
        <f>('[1]2-2'!B28/V28)*1000</f>
        <v>38.827861120408976</v>
      </c>
      <c r="N28" s="437">
        <f>('[1]2-2 續1'!B28/V28)*1000</f>
        <v>37.204962014017788</v>
      </c>
      <c r="O28" s="438">
        <f t="shared" si="6"/>
        <v>1.6228991063911877</v>
      </c>
      <c r="P28" s="439">
        <v>277</v>
      </c>
      <c r="Q28" s="440">
        <f t="shared" si="7"/>
        <v>5.6192881558794596</v>
      </c>
      <c r="R28" s="439">
        <v>82</v>
      </c>
      <c r="S28" s="440">
        <f t="shared" si="8"/>
        <v>1.6634715840509591</v>
      </c>
      <c r="T28" s="429"/>
      <c r="U28" s="13" t="str">
        <f t="shared" si="0"/>
        <v xml:space="preserve">　新屋區 Xinwu District </v>
      </c>
      <c r="V28" s="434">
        <f t="shared" si="9"/>
        <v>49294.5</v>
      </c>
      <c r="W28" s="441">
        <v>49256</v>
      </c>
      <c r="X28" s="436">
        <f>'2-1'!F27</f>
        <v>49333</v>
      </c>
    </row>
    <row r="29" spans="1:24" s="13" customFormat="1" ht="25.35" customHeight="1" x14ac:dyDescent="0.2">
      <c r="A29" s="31" t="s">
        <v>40</v>
      </c>
      <c r="B29" s="408">
        <v>2255</v>
      </c>
      <c r="C29" s="408">
        <v>2255</v>
      </c>
      <c r="D29" s="408">
        <v>622</v>
      </c>
      <c r="E29" s="408">
        <v>340</v>
      </c>
      <c r="F29" s="408">
        <v>282</v>
      </c>
      <c r="G29" s="408">
        <v>468</v>
      </c>
      <c r="H29" s="408">
        <v>296</v>
      </c>
      <c r="I29" s="408">
        <v>172</v>
      </c>
      <c r="J29" s="437">
        <f t="shared" si="3"/>
        <v>9.0810873945163078</v>
      </c>
      <c r="K29" s="437">
        <f t="shared" si="4"/>
        <v>6.8327152743305986</v>
      </c>
      <c r="L29" s="438">
        <f t="shared" si="5"/>
        <v>2.2483721201857092</v>
      </c>
      <c r="M29" s="437">
        <f>('[1]2-2'!B29/V29)*1000</f>
        <v>50.938768359272345</v>
      </c>
      <c r="N29" s="437">
        <f>('[1]2-2 續1'!B29/V29)*1000</f>
        <v>37.477735276082576</v>
      </c>
      <c r="O29" s="438">
        <f t="shared" si="6"/>
        <v>13.461033083189768</v>
      </c>
      <c r="P29" s="439">
        <v>374</v>
      </c>
      <c r="Q29" s="440">
        <f t="shared" si="7"/>
        <v>5.4603322918795802</v>
      </c>
      <c r="R29" s="439">
        <v>182</v>
      </c>
      <c r="S29" s="440">
        <f t="shared" si="8"/>
        <v>2.6571670511285661</v>
      </c>
      <c r="T29" s="429"/>
      <c r="U29" s="13" t="str">
        <f t="shared" si="0"/>
        <v>　觀音區 Guanyin District</v>
      </c>
      <c r="V29" s="434">
        <f t="shared" si="9"/>
        <v>68494</v>
      </c>
      <c r="W29" s="441">
        <v>67956</v>
      </c>
      <c r="X29" s="436">
        <f>'2-1'!F28</f>
        <v>69032</v>
      </c>
    </row>
    <row r="30" spans="1:24" s="13" customFormat="1" ht="25.35" customHeight="1" thickBot="1" x14ac:dyDescent="0.25">
      <c r="A30" s="377" t="s">
        <v>41</v>
      </c>
      <c r="B30" s="444">
        <v>426</v>
      </c>
      <c r="C30" s="444">
        <v>426</v>
      </c>
      <c r="D30" s="444">
        <v>178</v>
      </c>
      <c r="E30" s="444">
        <v>96</v>
      </c>
      <c r="F30" s="444">
        <v>82</v>
      </c>
      <c r="G30" s="444">
        <v>139</v>
      </c>
      <c r="H30" s="444">
        <v>92</v>
      </c>
      <c r="I30" s="444">
        <v>47</v>
      </c>
      <c r="J30" s="445">
        <f t="shared" si="3"/>
        <v>14.512841418671014</v>
      </c>
      <c r="K30" s="445">
        <f>(G30/V30)*1000</f>
        <v>11.333061557276805</v>
      </c>
      <c r="L30" s="446">
        <f t="shared" si="5"/>
        <v>3.1797798613942092</v>
      </c>
      <c r="M30" s="446">
        <f>('[1]2-2'!B30/V30)*1000</f>
        <v>56.5837749694252</v>
      </c>
      <c r="N30" s="446">
        <f>('[1]2-2 續1'!B30/V30)*1000</f>
        <v>45.250713412148393</v>
      </c>
      <c r="O30" s="446">
        <f t="shared" si="6"/>
        <v>11.333061557276807</v>
      </c>
      <c r="P30" s="447">
        <v>89</v>
      </c>
      <c r="Q30" s="446">
        <f t="shared" si="7"/>
        <v>7.2564207093355071</v>
      </c>
      <c r="R30" s="447">
        <v>40</v>
      </c>
      <c r="S30" s="446">
        <f t="shared" si="8"/>
        <v>3.2613126783530371</v>
      </c>
      <c r="T30" s="429"/>
      <c r="U30" s="13" t="str">
        <f t="shared" si="0"/>
        <v>　復興區 Fuxing District</v>
      </c>
      <c r="V30" s="434">
        <f>(W30+X30)/2</f>
        <v>12265</v>
      </c>
      <c r="W30" s="441">
        <v>12176</v>
      </c>
      <c r="X30" s="436">
        <f>'2-1'!F29</f>
        <v>12354</v>
      </c>
    </row>
    <row r="31" spans="1:24" s="13" customFormat="1" ht="12.95" customHeight="1" x14ac:dyDescent="0.25">
      <c r="A31" s="448" t="s">
        <v>490</v>
      </c>
      <c r="B31" s="18"/>
      <c r="C31" s="18"/>
      <c r="E31" s="18"/>
      <c r="F31" s="18"/>
      <c r="J31" s="13" t="s">
        <v>491</v>
      </c>
      <c r="S31" s="28"/>
      <c r="T31" s="28"/>
    </row>
    <row r="32" spans="1:24" s="13" customFormat="1" ht="12.95" customHeight="1" x14ac:dyDescent="0.2">
      <c r="A32" s="448" t="s">
        <v>492</v>
      </c>
      <c r="B32" s="449"/>
      <c r="C32" s="449"/>
      <c r="E32" s="449"/>
      <c r="F32" s="449"/>
      <c r="J32" s="13" t="s">
        <v>493</v>
      </c>
      <c r="S32" s="28"/>
      <c r="T32" s="28"/>
    </row>
    <row r="33" spans="1:20" s="13" customFormat="1" ht="12.95" customHeight="1" x14ac:dyDescent="0.2">
      <c r="A33" s="448" t="s">
        <v>494</v>
      </c>
      <c r="B33" s="449"/>
      <c r="C33" s="449"/>
      <c r="E33" s="449"/>
      <c r="F33" s="449"/>
      <c r="J33" s="13" t="s">
        <v>495</v>
      </c>
      <c r="S33" s="28"/>
      <c r="T33" s="28"/>
    </row>
    <row r="34" spans="1:20" s="13" customFormat="1" ht="12.95" customHeight="1" x14ac:dyDescent="0.2">
      <c r="A34" s="20" t="s">
        <v>496</v>
      </c>
      <c r="B34" s="449"/>
      <c r="C34" s="449"/>
      <c r="E34" s="449"/>
      <c r="F34" s="449"/>
      <c r="J34" s="13" t="s">
        <v>497</v>
      </c>
      <c r="S34" s="28"/>
      <c r="T34" s="28"/>
    </row>
    <row r="35" spans="1:20" s="13" customFormat="1" ht="15.6" customHeight="1" x14ac:dyDescent="0.2">
      <c r="A35" s="20"/>
      <c r="B35" s="449"/>
      <c r="C35" s="449"/>
      <c r="E35" s="449"/>
      <c r="F35" s="449"/>
      <c r="S35" s="28"/>
      <c r="T35" s="28"/>
    </row>
    <row r="36" spans="1:20" s="13" customFormat="1" ht="21.95" customHeight="1" x14ac:dyDescent="0.25">
      <c r="A36" s="2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1"/>
      <c r="T36" s="21"/>
    </row>
    <row r="37" spans="1:20" s="13" customFormat="1" ht="21.95" customHeight="1" x14ac:dyDescent="0.25">
      <c r="A37" s="10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1"/>
      <c r="T37" s="21"/>
    </row>
    <row r="38" spans="1:20" s="13" customFormat="1" ht="21.95" customHeight="1" x14ac:dyDescent="0.25">
      <c r="A38" s="10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1"/>
      <c r="T38" s="21"/>
    </row>
    <row r="39" spans="1:20" s="13" customFormat="1" ht="21.95" customHeight="1" x14ac:dyDescent="0.25">
      <c r="A39" s="10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  <c r="T39" s="21"/>
    </row>
    <row r="40" spans="1:20" s="13" customFormat="1" ht="21.95" customHeight="1" x14ac:dyDescent="0.25">
      <c r="A40" s="10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1"/>
      <c r="T40" s="21"/>
    </row>
    <row r="41" spans="1:20" s="13" customFormat="1" ht="21.95" customHeight="1" x14ac:dyDescent="0.25">
      <c r="A41" s="10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1"/>
      <c r="T41" s="21"/>
    </row>
    <row r="42" spans="1:20" s="13" customFormat="1" ht="21.95" customHeight="1" x14ac:dyDescent="0.25">
      <c r="A42" s="10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1"/>
      <c r="T42" s="21"/>
    </row>
    <row r="43" spans="1:20" s="13" customFormat="1" ht="21.95" customHeight="1" x14ac:dyDescent="0.25">
      <c r="A43" s="10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1"/>
      <c r="T43" s="21"/>
    </row>
    <row r="44" spans="1:20" s="13" customFormat="1" ht="21.95" customHeight="1" x14ac:dyDescent="0.25">
      <c r="A44" s="10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  <c r="T44" s="21"/>
    </row>
    <row r="45" spans="1:20" s="13" customFormat="1" ht="21.95" customHeight="1" x14ac:dyDescent="0.25">
      <c r="A45" s="10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1"/>
      <c r="T45" s="21"/>
    </row>
    <row r="46" spans="1:20" s="13" customFormat="1" ht="21.95" customHeight="1" x14ac:dyDescent="0.25">
      <c r="A46" s="10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1"/>
      <c r="T46" s="21"/>
    </row>
    <row r="47" spans="1:20" s="13" customFormat="1" ht="21.95" customHeight="1" x14ac:dyDescent="0.25">
      <c r="A47" s="10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1"/>
      <c r="T47" s="21"/>
    </row>
    <row r="48" spans="1:20" s="13" customFormat="1" ht="21.95" customHeight="1" x14ac:dyDescent="0.25">
      <c r="A48" s="10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1"/>
      <c r="T48" s="21"/>
    </row>
    <row r="49" spans="1:20" s="13" customFormat="1" ht="21.95" customHeight="1" x14ac:dyDescent="0.25">
      <c r="A49" s="10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1"/>
      <c r="T49" s="21"/>
    </row>
    <row r="50" spans="1:20" s="13" customFormat="1" ht="21.95" customHeight="1" x14ac:dyDescent="0.25">
      <c r="A50" s="1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1"/>
      <c r="T50" s="21"/>
    </row>
    <row r="51" spans="1:20" s="13" customFormat="1" ht="21.95" customHeight="1" x14ac:dyDescent="0.25">
      <c r="A51" s="1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1"/>
      <c r="T51" s="21"/>
    </row>
    <row r="52" spans="1:20" s="13" customFormat="1" ht="21.95" customHeight="1" x14ac:dyDescent="0.25">
      <c r="A52" s="10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1"/>
      <c r="T52" s="21"/>
    </row>
    <row r="53" spans="1:20" s="13" customFormat="1" ht="21.95" customHeight="1" x14ac:dyDescent="0.25">
      <c r="A53" s="10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1"/>
      <c r="T53" s="21"/>
    </row>
    <row r="54" spans="1:20" s="13" customFormat="1" ht="21.95" customHeight="1" x14ac:dyDescent="0.25">
      <c r="A54" s="1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1"/>
      <c r="T54" s="21"/>
    </row>
    <row r="55" spans="1:20" s="13" customFormat="1" ht="21.95" customHeight="1" x14ac:dyDescent="0.25">
      <c r="A55" s="10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1"/>
      <c r="T55" s="21"/>
    </row>
    <row r="56" spans="1:20" s="13" customFormat="1" ht="21.95" customHeight="1" x14ac:dyDescent="0.25">
      <c r="A56" s="10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1"/>
      <c r="T56" s="21"/>
    </row>
    <row r="57" spans="1:20" s="13" customFormat="1" ht="21.95" customHeight="1" x14ac:dyDescent="0.25">
      <c r="A57" s="10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1"/>
      <c r="T57" s="21"/>
    </row>
    <row r="58" spans="1:20" s="13" customFormat="1" ht="21.95" customHeight="1" x14ac:dyDescent="0.25">
      <c r="A58" s="1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1"/>
      <c r="T58" s="21"/>
    </row>
    <row r="59" spans="1:20" s="13" customFormat="1" ht="21.95" customHeight="1" x14ac:dyDescent="0.25">
      <c r="A59" s="10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1"/>
      <c r="T59" s="21"/>
    </row>
    <row r="60" spans="1:20" s="13" customFormat="1" ht="21.95" customHeight="1" x14ac:dyDescent="0.25">
      <c r="A60" s="10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1"/>
      <c r="T60" s="21"/>
    </row>
    <row r="61" spans="1:20" s="13" customFormat="1" ht="21.95" customHeight="1" x14ac:dyDescent="0.25">
      <c r="A61" s="10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1"/>
      <c r="T61" s="21"/>
    </row>
    <row r="62" spans="1:20" s="13" customFormat="1" ht="21.95" customHeight="1" x14ac:dyDescent="0.25">
      <c r="A62" s="10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1"/>
      <c r="T62" s="21"/>
    </row>
  </sheetData>
  <sheetProtection selectLockedCells="1" selectUnlockedCells="1"/>
  <mergeCells count="32">
    <mergeCell ref="A2:I2"/>
    <mergeCell ref="J2:S2"/>
    <mergeCell ref="D3:E3"/>
    <mergeCell ref="A4:A5"/>
    <mergeCell ref="B4:C5"/>
    <mergeCell ref="D4:F4"/>
    <mergeCell ref="G4:I4"/>
    <mergeCell ref="J4:J5"/>
    <mergeCell ref="K4:K5"/>
    <mergeCell ref="L4:L5"/>
    <mergeCell ref="A6:A7"/>
    <mergeCell ref="D6:D7"/>
    <mergeCell ref="E6:E7"/>
    <mergeCell ref="F6:F7"/>
    <mergeCell ref="G6:G7"/>
    <mergeCell ref="M4:M5"/>
    <mergeCell ref="N4:N5"/>
    <mergeCell ref="O4:O5"/>
    <mergeCell ref="P4:Q4"/>
    <mergeCell ref="R4:S4"/>
    <mergeCell ref="S6:S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  <colBreaks count="1" manualBreakCount="1">
    <brk id="2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C843-2244-4975-BF31-479156021DCC}">
  <dimension ref="A1:Y59"/>
  <sheetViews>
    <sheetView showGridLines="0" view="pageBreakPreview" zoomScale="80" zoomScaleNormal="120" zoomScaleSheetLayoutView="80" workbookViewId="0">
      <pane xSplit="2" ySplit="5" topLeftCell="C21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10.625" style="466" customWidth="1"/>
    <col min="2" max="2" width="7.875" style="3" customWidth="1"/>
    <col min="3" max="11" width="7.875" style="1" customWidth="1"/>
    <col min="12" max="23" width="6.875" style="1" customWidth="1"/>
    <col min="24" max="24" width="7.375" style="1" customWidth="1"/>
    <col min="25" max="16384" width="10.625" style="2"/>
  </cols>
  <sheetData>
    <row r="1" spans="1:25" s="10" customFormat="1" ht="18" customHeight="1" x14ac:dyDescent="0.25">
      <c r="A1" s="20" t="s">
        <v>70</v>
      </c>
      <c r="B1" s="2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 t="s">
        <v>0</v>
      </c>
    </row>
    <row r="2" spans="1:25" s="36" customFormat="1" ht="24.95" customHeight="1" x14ac:dyDescent="0.25">
      <c r="A2" s="666" t="s">
        <v>498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 t="s">
        <v>499</v>
      </c>
      <c r="M2" s="666"/>
      <c r="N2" s="666"/>
      <c r="O2" s="666"/>
      <c r="P2" s="666"/>
      <c r="Q2" s="666"/>
      <c r="R2" s="666"/>
      <c r="S2" s="666"/>
      <c r="T2" s="666"/>
      <c r="U2" s="666"/>
      <c r="V2" s="666"/>
      <c r="W2" s="666"/>
      <c r="X2" s="666"/>
    </row>
    <row r="3" spans="1:25" s="13" customFormat="1" ht="15" customHeight="1" thickBot="1" x14ac:dyDescent="0.3">
      <c r="A3" s="450"/>
      <c r="B3" s="352"/>
      <c r="C3" s="355"/>
      <c r="D3" s="355"/>
      <c r="E3" s="355"/>
      <c r="F3" s="355"/>
      <c r="G3" s="355"/>
      <c r="H3" s="355"/>
      <c r="I3" s="355"/>
      <c r="J3" s="355"/>
      <c r="K3" s="390" t="s">
        <v>42</v>
      </c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6" t="s">
        <v>2</v>
      </c>
    </row>
    <row r="4" spans="1:25" s="403" customFormat="1" ht="30" customHeight="1" x14ac:dyDescent="0.25">
      <c r="A4" s="451" t="s">
        <v>76</v>
      </c>
      <c r="B4" s="452" t="s">
        <v>45</v>
      </c>
      <c r="C4" s="453" t="s">
        <v>46</v>
      </c>
      <c r="D4" s="453" t="s">
        <v>47</v>
      </c>
      <c r="E4" s="454" t="s">
        <v>48</v>
      </c>
      <c r="F4" s="454" t="s">
        <v>49</v>
      </c>
      <c r="G4" s="454" t="s">
        <v>50</v>
      </c>
      <c r="H4" s="455" t="s">
        <v>51</v>
      </c>
      <c r="I4" s="455" t="s">
        <v>62</v>
      </c>
      <c r="J4" s="455" t="s">
        <v>52</v>
      </c>
      <c r="K4" s="454" t="s">
        <v>53</v>
      </c>
      <c r="L4" s="455" t="s">
        <v>54</v>
      </c>
      <c r="M4" s="454" t="s">
        <v>55</v>
      </c>
      <c r="N4" s="455" t="s">
        <v>56</v>
      </c>
      <c r="O4" s="455" t="s">
        <v>57</v>
      </c>
      <c r="P4" s="455" t="s">
        <v>58</v>
      </c>
      <c r="Q4" s="455" t="s">
        <v>59</v>
      </c>
      <c r="R4" s="455" t="s">
        <v>60</v>
      </c>
      <c r="S4" s="454" t="s">
        <v>61</v>
      </c>
      <c r="T4" s="454" t="s">
        <v>500</v>
      </c>
      <c r="U4" s="455" t="s">
        <v>501</v>
      </c>
      <c r="V4" s="454" t="s">
        <v>502</v>
      </c>
      <c r="W4" s="454" t="s">
        <v>503</v>
      </c>
      <c r="X4" s="456" t="s">
        <v>504</v>
      </c>
    </row>
    <row r="5" spans="1:25" s="458" customFormat="1" ht="30" customHeight="1" thickBot="1" x14ac:dyDescent="0.3">
      <c r="A5" s="364" t="s">
        <v>505</v>
      </c>
      <c r="B5" s="348" t="s">
        <v>4</v>
      </c>
      <c r="C5" s="366" t="s">
        <v>5</v>
      </c>
      <c r="D5" s="366" t="s">
        <v>506</v>
      </c>
      <c r="E5" s="366" t="s">
        <v>6</v>
      </c>
      <c r="F5" s="366" t="s">
        <v>507</v>
      </c>
      <c r="G5" s="366" t="s">
        <v>7</v>
      </c>
      <c r="H5" s="368" t="s">
        <v>8</v>
      </c>
      <c r="I5" s="368" t="s">
        <v>9</v>
      </c>
      <c r="J5" s="368" t="s">
        <v>10</v>
      </c>
      <c r="K5" s="366" t="s">
        <v>11</v>
      </c>
      <c r="L5" s="368" t="s">
        <v>12</v>
      </c>
      <c r="M5" s="366" t="s">
        <v>13</v>
      </c>
      <c r="N5" s="368" t="s">
        <v>508</v>
      </c>
      <c r="O5" s="368" t="s">
        <v>14</v>
      </c>
      <c r="P5" s="368" t="s">
        <v>15</v>
      </c>
      <c r="Q5" s="368" t="s">
        <v>16</v>
      </c>
      <c r="R5" s="368" t="s">
        <v>17</v>
      </c>
      <c r="S5" s="366" t="s">
        <v>18</v>
      </c>
      <c r="T5" s="366" t="s">
        <v>509</v>
      </c>
      <c r="U5" s="368" t="s">
        <v>510</v>
      </c>
      <c r="V5" s="366" t="s">
        <v>511</v>
      </c>
      <c r="W5" s="366" t="s">
        <v>512</v>
      </c>
      <c r="X5" s="457" t="s">
        <v>513</v>
      </c>
    </row>
    <row r="6" spans="1:25" s="13" customFormat="1" ht="24" customHeight="1" x14ac:dyDescent="0.25">
      <c r="A6" s="656" t="s">
        <v>514</v>
      </c>
      <c r="B6" s="459" t="s">
        <v>515</v>
      </c>
      <c r="C6" s="35">
        <v>2013305</v>
      </c>
      <c r="D6" s="17">
        <v>92473</v>
      </c>
      <c r="E6" s="17">
        <v>114281</v>
      </c>
      <c r="F6" s="17">
        <v>143904</v>
      </c>
      <c r="G6" s="17">
        <v>154275</v>
      </c>
      <c r="H6" s="17">
        <v>144772</v>
      </c>
      <c r="I6" s="17">
        <v>155610</v>
      </c>
      <c r="J6" s="17">
        <v>180379</v>
      </c>
      <c r="K6" s="17">
        <v>169176</v>
      </c>
      <c r="L6" s="17">
        <v>168300</v>
      </c>
      <c r="M6" s="17">
        <v>167496</v>
      </c>
      <c r="N6" s="17">
        <v>146921</v>
      </c>
      <c r="O6" s="17">
        <v>124050</v>
      </c>
      <c r="P6" s="17">
        <v>83098</v>
      </c>
      <c r="Q6" s="17">
        <v>49120</v>
      </c>
      <c r="R6" s="17">
        <v>41700</v>
      </c>
      <c r="S6" s="17">
        <v>30459</v>
      </c>
      <c r="T6" s="17">
        <v>28572</v>
      </c>
      <c r="U6" s="17">
        <v>13699</v>
      </c>
      <c r="V6" s="17">
        <v>4029</v>
      </c>
      <c r="W6" s="17">
        <v>865</v>
      </c>
      <c r="X6" s="17">
        <v>126</v>
      </c>
    </row>
    <row r="7" spans="1:25" s="13" customFormat="1" ht="24" customHeight="1" x14ac:dyDescent="0.25">
      <c r="A7" s="656"/>
      <c r="B7" s="459" t="s">
        <v>516</v>
      </c>
      <c r="C7" s="35">
        <v>1013618</v>
      </c>
      <c r="D7" s="17">
        <v>48206</v>
      </c>
      <c r="E7" s="17">
        <v>59846</v>
      </c>
      <c r="F7" s="17">
        <v>75155</v>
      </c>
      <c r="G7" s="17">
        <v>80840</v>
      </c>
      <c r="H7" s="17">
        <v>75486</v>
      </c>
      <c r="I7" s="17">
        <v>78941</v>
      </c>
      <c r="J7" s="17">
        <v>88913</v>
      </c>
      <c r="K7" s="17">
        <v>83548</v>
      </c>
      <c r="L7" s="17">
        <v>83381</v>
      </c>
      <c r="M7" s="17">
        <v>82920</v>
      </c>
      <c r="N7" s="17">
        <v>72386</v>
      </c>
      <c r="O7" s="17">
        <v>59958</v>
      </c>
      <c r="P7" s="17">
        <v>39346</v>
      </c>
      <c r="Q7" s="17">
        <v>22490</v>
      </c>
      <c r="R7" s="17">
        <v>18584</v>
      </c>
      <c r="S7" s="17">
        <v>14832</v>
      </c>
      <c r="T7" s="17">
        <v>18113</v>
      </c>
      <c r="U7" s="17">
        <v>8179</v>
      </c>
      <c r="V7" s="17">
        <v>2067</v>
      </c>
      <c r="W7" s="17">
        <v>374</v>
      </c>
      <c r="X7" s="17">
        <v>53</v>
      </c>
    </row>
    <row r="8" spans="1:25" s="13" customFormat="1" ht="24" customHeight="1" x14ac:dyDescent="0.25">
      <c r="A8" s="656"/>
      <c r="B8" s="459" t="s">
        <v>517</v>
      </c>
      <c r="C8" s="35">
        <v>999687</v>
      </c>
      <c r="D8" s="17">
        <v>44267</v>
      </c>
      <c r="E8" s="17">
        <v>54435</v>
      </c>
      <c r="F8" s="17">
        <v>68749</v>
      </c>
      <c r="G8" s="17">
        <v>73435</v>
      </c>
      <c r="H8" s="17">
        <v>69286</v>
      </c>
      <c r="I8" s="17">
        <v>76669</v>
      </c>
      <c r="J8" s="17">
        <v>91466</v>
      </c>
      <c r="K8" s="17">
        <v>85628</v>
      </c>
      <c r="L8" s="17">
        <v>84919</v>
      </c>
      <c r="M8" s="17">
        <v>84576</v>
      </c>
      <c r="N8" s="17">
        <v>74535</v>
      </c>
      <c r="O8" s="17">
        <v>64092</v>
      </c>
      <c r="P8" s="17">
        <v>43752</v>
      </c>
      <c r="Q8" s="17">
        <v>26630</v>
      </c>
      <c r="R8" s="17">
        <v>23116</v>
      </c>
      <c r="S8" s="17">
        <v>15627</v>
      </c>
      <c r="T8" s="17">
        <v>10459</v>
      </c>
      <c r="U8" s="17">
        <v>5520</v>
      </c>
      <c r="V8" s="17">
        <v>1962</v>
      </c>
      <c r="W8" s="17">
        <v>491</v>
      </c>
      <c r="X8" s="17">
        <v>73</v>
      </c>
    </row>
    <row r="9" spans="1:25" s="13" customFormat="1" ht="24" customHeight="1" x14ac:dyDescent="0.25">
      <c r="A9" s="656" t="s">
        <v>518</v>
      </c>
      <c r="B9" s="459" t="s">
        <v>515</v>
      </c>
      <c r="C9" s="35">
        <v>2030161</v>
      </c>
      <c r="D9" s="17">
        <v>92691</v>
      </c>
      <c r="E9" s="17">
        <v>110557</v>
      </c>
      <c r="F9" s="17">
        <v>137734</v>
      </c>
      <c r="G9" s="17">
        <v>155831</v>
      </c>
      <c r="H9" s="17">
        <v>148067</v>
      </c>
      <c r="I9" s="17">
        <v>148118</v>
      </c>
      <c r="J9" s="17">
        <v>182112</v>
      </c>
      <c r="K9" s="17">
        <v>171448</v>
      </c>
      <c r="L9" s="17">
        <v>169454</v>
      </c>
      <c r="M9" s="17">
        <v>166348</v>
      </c>
      <c r="N9" s="17">
        <v>152359</v>
      </c>
      <c r="O9" s="17">
        <v>128114</v>
      </c>
      <c r="P9" s="17">
        <v>93062</v>
      </c>
      <c r="Q9" s="17">
        <v>51371</v>
      </c>
      <c r="R9" s="17">
        <v>43463</v>
      </c>
      <c r="S9" s="17">
        <v>30729</v>
      </c>
      <c r="T9" s="17">
        <v>28123</v>
      </c>
      <c r="U9" s="17">
        <v>15057</v>
      </c>
      <c r="V9" s="17">
        <v>4468</v>
      </c>
      <c r="W9" s="17">
        <v>900</v>
      </c>
      <c r="X9" s="17">
        <v>155</v>
      </c>
      <c r="Y9" s="28"/>
    </row>
    <row r="10" spans="1:25" s="13" customFormat="1" ht="24" customHeight="1" x14ac:dyDescent="0.25">
      <c r="A10" s="656"/>
      <c r="B10" s="459" t="s">
        <v>516</v>
      </c>
      <c r="C10" s="35">
        <v>1020819</v>
      </c>
      <c r="D10" s="17">
        <v>48071</v>
      </c>
      <c r="E10" s="17">
        <v>58010</v>
      </c>
      <c r="F10" s="17">
        <v>72040</v>
      </c>
      <c r="G10" s="17">
        <v>81288</v>
      </c>
      <c r="H10" s="17">
        <v>77559</v>
      </c>
      <c r="I10" s="17">
        <v>75718</v>
      </c>
      <c r="J10" s="17">
        <v>90026</v>
      </c>
      <c r="K10" s="17">
        <v>84780</v>
      </c>
      <c r="L10" s="17">
        <v>83624</v>
      </c>
      <c r="M10" s="17">
        <v>82174</v>
      </c>
      <c r="N10" s="17">
        <v>75025</v>
      </c>
      <c r="O10" s="17">
        <v>62011</v>
      </c>
      <c r="P10" s="17">
        <v>44087</v>
      </c>
      <c r="Q10" s="17">
        <v>23771</v>
      </c>
      <c r="R10" s="17">
        <v>19358</v>
      </c>
      <c r="S10" s="17">
        <v>14075</v>
      </c>
      <c r="T10" s="17">
        <v>17215</v>
      </c>
      <c r="U10" s="17">
        <v>9221</v>
      </c>
      <c r="V10" s="17">
        <v>2284</v>
      </c>
      <c r="W10" s="17">
        <v>410</v>
      </c>
      <c r="X10" s="17">
        <v>72</v>
      </c>
      <c r="Y10" s="28"/>
    </row>
    <row r="11" spans="1:25" s="13" customFormat="1" ht="24" customHeight="1" x14ac:dyDescent="0.25">
      <c r="A11" s="656"/>
      <c r="B11" s="459" t="s">
        <v>517</v>
      </c>
      <c r="C11" s="35">
        <v>1009342</v>
      </c>
      <c r="D11" s="17">
        <v>44620</v>
      </c>
      <c r="E11" s="17">
        <v>52547</v>
      </c>
      <c r="F11" s="17">
        <v>65694</v>
      </c>
      <c r="G11" s="17">
        <v>74543</v>
      </c>
      <c r="H11" s="17">
        <v>70508</v>
      </c>
      <c r="I11" s="17">
        <v>72400</v>
      </c>
      <c r="J11" s="17">
        <v>92086</v>
      </c>
      <c r="K11" s="17">
        <v>86668</v>
      </c>
      <c r="L11" s="17">
        <v>85830</v>
      </c>
      <c r="M11" s="17">
        <v>84174</v>
      </c>
      <c r="N11" s="17">
        <v>77334</v>
      </c>
      <c r="O11" s="17">
        <v>66103</v>
      </c>
      <c r="P11" s="17">
        <v>48975</v>
      </c>
      <c r="Q11" s="17">
        <v>27600</v>
      </c>
      <c r="R11" s="17">
        <v>24105</v>
      </c>
      <c r="S11" s="17">
        <v>16654</v>
      </c>
      <c r="T11" s="17">
        <v>10908</v>
      </c>
      <c r="U11" s="17">
        <v>5836</v>
      </c>
      <c r="V11" s="17">
        <v>2184</v>
      </c>
      <c r="W11" s="17">
        <v>490</v>
      </c>
      <c r="X11" s="17">
        <v>83</v>
      </c>
      <c r="Y11" s="28"/>
    </row>
    <row r="12" spans="1:25" s="28" customFormat="1" ht="24" customHeight="1" x14ac:dyDescent="0.25">
      <c r="A12" s="656" t="s">
        <v>519</v>
      </c>
      <c r="B12" s="459" t="s">
        <v>515</v>
      </c>
      <c r="C12" s="35">
        <v>2044023</v>
      </c>
      <c r="D12" s="17">
        <v>90608</v>
      </c>
      <c r="E12" s="17">
        <v>108230</v>
      </c>
      <c r="F12" s="17">
        <v>134820</v>
      </c>
      <c r="G12" s="17">
        <v>151819</v>
      </c>
      <c r="H12" s="17">
        <v>148790</v>
      </c>
      <c r="I12" s="17">
        <v>145434</v>
      </c>
      <c r="J12" s="17">
        <v>180173</v>
      </c>
      <c r="K12" s="17">
        <v>175762</v>
      </c>
      <c r="L12" s="17">
        <v>168376</v>
      </c>
      <c r="M12" s="17">
        <v>165968</v>
      </c>
      <c r="N12" s="17">
        <v>157200</v>
      </c>
      <c r="O12" s="17">
        <v>133460</v>
      </c>
      <c r="P12" s="17">
        <v>101523</v>
      </c>
      <c r="Q12" s="17">
        <v>55177</v>
      </c>
      <c r="R12" s="17">
        <v>45145</v>
      </c>
      <c r="S12" s="17">
        <v>31955</v>
      </c>
      <c r="T12" s="17">
        <v>26868</v>
      </c>
      <c r="U12" s="17">
        <v>16597</v>
      </c>
      <c r="V12" s="17">
        <v>4960</v>
      </c>
      <c r="W12" s="17">
        <v>977</v>
      </c>
      <c r="X12" s="17">
        <v>181</v>
      </c>
      <c r="Y12" s="13"/>
    </row>
    <row r="13" spans="1:25" s="28" customFormat="1" ht="24" customHeight="1" x14ac:dyDescent="0.25">
      <c r="A13" s="656"/>
      <c r="B13" s="459" t="s">
        <v>516</v>
      </c>
      <c r="C13" s="35">
        <v>1026657</v>
      </c>
      <c r="D13" s="17">
        <v>47059</v>
      </c>
      <c r="E13" s="17">
        <v>56775</v>
      </c>
      <c r="F13" s="17">
        <v>70583</v>
      </c>
      <c r="G13" s="17">
        <v>79227</v>
      </c>
      <c r="H13" s="17">
        <v>77980</v>
      </c>
      <c r="I13" s="17">
        <v>74838</v>
      </c>
      <c r="J13" s="17">
        <v>89556</v>
      </c>
      <c r="K13" s="17">
        <v>86766</v>
      </c>
      <c r="L13" s="17">
        <v>82956</v>
      </c>
      <c r="M13" s="17">
        <v>81801</v>
      </c>
      <c r="N13" s="17">
        <v>77311</v>
      </c>
      <c r="O13" s="17">
        <v>64779</v>
      </c>
      <c r="P13" s="17">
        <v>48123</v>
      </c>
      <c r="Q13" s="17">
        <v>25596</v>
      </c>
      <c r="R13" s="17">
        <v>20209</v>
      </c>
      <c r="S13" s="17">
        <v>14011</v>
      </c>
      <c r="T13" s="17">
        <v>15688</v>
      </c>
      <c r="U13" s="17">
        <v>10233</v>
      </c>
      <c r="V13" s="17">
        <v>2624</v>
      </c>
      <c r="W13" s="17">
        <v>456</v>
      </c>
      <c r="X13" s="17">
        <v>86</v>
      </c>
    </row>
    <row r="14" spans="1:25" s="28" customFormat="1" ht="24" customHeight="1" x14ac:dyDescent="0.25">
      <c r="A14" s="656"/>
      <c r="B14" s="459" t="s">
        <v>517</v>
      </c>
      <c r="C14" s="35">
        <v>1017366</v>
      </c>
      <c r="D14" s="17">
        <v>43549</v>
      </c>
      <c r="E14" s="17">
        <v>51455</v>
      </c>
      <c r="F14" s="17">
        <v>64237</v>
      </c>
      <c r="G14" s="17">
        <v>72592</v>
      </c>
      <c r="H14" s="17">
        <v>70810</v>
      </c>
      <c r="I14" s="17">
        <v>70596</v>
      </c>
      <c r="J14" s="17">
        <v>90617</v>
      </c>
      <c r="K14" s="17">
        <v>88996</v>
      </c>
      <c r="L14" s="17">
        <v>85420</v>
      </c>
      <c r="M14" s="17">
        <v>84167</v>
      </c>
      <c r="N14" s="17">
        <v>79889</v>
      </c>
      <c r="O14" s="17">
        <v>68681</v>
      </c>
      <c r="P14" s="17">
        <v>53400</v>
      </c>
      <c r="Q14" s="17">
        <v>29581</v>
      </c>
      <c r="R14" s="17">
        <v>24936</v>
      </c>
      <c r="S14" s="17">
        <v>17944</v>
      </c>
      <c r="T14" s="17">
        <v>11180</v>
      </c>
      <c r="U14" s="17">
        <v>6364</v>
      </c>
      <c r="V14" s="17">
        <v>2336</v>
      </c>
      <c r="W14" s="17">
        <v>521</v>
      </c>
      <c r="X14" s="17">
        <v>95</v>
      </c>
      <c r="Y14" s="13"/>
    </row>
    <row r="15" spans="1:25" s="13" customFormat="1" ht="24" customHeight="1" x14ac:dyDescent="0.25">
      <c r="A15" s="656" t="s">
        <v>520</v>
      </c>
      <c r="B15" s="459" t="s">
        <v>515</v>
      </c>
      <c r="C15" s="35">
        <v>2058328</v>
      </c>
      <c r="D15" s="17">
        <v>90712</v>
      </c>
      <c r="E15" s="17">
        <v>106116</v>
      </c>
      <c r="F15" s="17">
        <v>129428</v>
      </c>
      <c r="G15" s="17">
        <v>149342</v>
      </c>
      <c r="H15" s="17">
        <v>151507</v>
      </c>
      <c r="I15" s="17">
        <v>141793</v>
      </c>
      <c r="J15" s="17">
        <v>175748</v>
      </c>
      <c r="K15" s="17">
        <v>181055</v>
      </c>
      <c r="L15" s="17">
        <v>167080</v>
      </c>
      <c r="M15" s="17">
        <v>166575</v>
      </c>
      <c r="N15" s="17">
        <v>160241</v>
      </c>
      <c r="O15" s="17">
        <v>138322</v>
      </c>
      <c r="P15" s="17">
        <v>108819</v>
      </c>
      <c r="Q15" s="17">
        <v>61496</v>
      </c>
      <c r="R15" s="17">
        <v>46378</v>
      </c>
      <c r="S15" s="17">
        <v>33414</v>
      </c>
      <c r="T15" s="17">
        <v>25764</v>
      </c>
      <c r="U15" s="17">
        <v>17754</v>
      </c>
      <c r="V15" s="17">
        <v>5524</v>
      </c>
      <c r="W15" s="17">
        <v>1065</v>
      </c>
      <c r="X15" s="17">
        <v>195</v>
      </c>
    </row>
    <row r="16" spans="1:25" s="28" customFormat="1" ht="24" customHeight="1" x14ac:dyDescent="0.25">
      <c r="A16" s="656"/>
      <c r="B16" s="459" t="s">
        <v>516</v>
      </c>
      <c r="C16" s="35">
        <v>1032625</v>
      </c>
      <c r="D16" s="17">
        <v>47104</v>
      </c>
      <c r="E16" s="17">
        <v>55619</v>
      </c>
      <c r="F16" s="17">
        <v>67789</v>
      </c>
      <c r="G16" s="17">
        <v>77821</v>
      </c>
      <c r="H16" s="17">
        <v>79508</v>
      </c>
      <c r="I16" s="17">
        <v>73672</v>
      </c>
      <c r="J16" s="17">
        <v>87845</v>
      </c>
      <c r="K16" s="17">
        <v>89325</v>
      </c>
      <c r="L16" s="17">
        <v>81952</v>
      </c>
      <c r="M16" s="17">
        <v>82062</v>
      </c>
      <c r="N16" s="17">
        <v>78729</v>
      </c>
      <c r="O16" s="17">
        <v>67331</v>
      </c>
      <c r="P16" s="17">
        <v>51489</v>
      </c>
      <c r="Q16" s="17">
        <v>28649</v>
      </c>
      <c r="R16" s="17">
        <v>20809</v>
      </c>
      <c r="S16" s="17">
        <v>14324</v>
      </c>
      <c r="T16" s="17">
        <v>14031</v>
      </c>
      <c r="U16" s="17">
        <v>11004</v>
      </c>
      <c r="V16" s="17">
        <v>2963</v>
      </c>
      <c r="W16" s="17">
        <v>501</v>
      </c>
      <c r="X16" s="17">
        <v>98</v>
      </c>
      <c r="Y16" s="13"/>
    </row>
    <row r="17" spans="1:24" s="13" customFormat="1" ht="24" customHeight="1" x14ac:dyDescent="0.25">
      <c r="A17" s="656"/>
      <c r="B17" s="459" t="s">
        <v>521</v>
      </c>
      <c r="C17" s="35">
        <v>1025703</v>
      </c>
      <c r="D17" s="17">
        <v>43608</v>
      </c>
      <c r="E17" s="17">
        <v>50497</v>
      </c>
      <c r="F17" s="17">
        <v>61639</v>
      </c>
      <c r="G17" s="17">
        <v>71521</v>
      </c>
      <c r="H17" s="17">
        <v>71999</v>
      </c>
      <c r="I17" s="17">
        <v>68121</v>
      </c>
      <c r="J17" s="17">
        <v>87903</v>
      </c>
      <c r="K17" s="17">
        <v>91730</v>
      </c>
      <c r="L17" s="17">
        <v>85128</v>
      </c>
      <c r="M17" s="17">
        <v>84513</v>
      </c>
      <c r="N17" s="17">
        <v>81512</v>
      </c>
      <c r="O17" s="17">
        <v>70991</v>
      </c>
      <c r="P17" s="17">
        <v>57330</v>
      </c>
      <c r="Q17" s="17">
        <v>32847</v>
      </c>
      <c r="R17" s="17">
        <v>25569</v>
      </c>
      <c r="S17" s="17">
        <v>19090</v>
      </c>
      <c r="T17" s="17">
        <v>11733</v>
      </c>
      <c r="U17" s="17">
        <v>6750</v>
      </c>
      <c r="V17" s="17">
        <v>2561</v>
      </c>
      <c r="W17" s="17">
        <v>564</v>
      </c>
      <c r="X17" s="17">
        <v>97</v>
      </c>
    </row>
    <row r="18" spans="1:24" s="13" customFormat="1" ht="24" customHeight="1" x14ac:dyDescent="0.25">
      <c r="A18" s="656" t="s">
        <v>522</v>
      </c>
      <c r="B18" s="459" t="s">
        <v>515</v>
      </c>
      <c r="C18" s="35">
        <v>2105780</v>
      </c>
      <c r="D18" s="17">
        <v>104442</v>
      </c>
      <c r="E18" s="17">
        <v>102200</v>
      </c>
      <c r="F18" s="17">
        <v>120212</v>
      </c>
      <c r="G18" s="17">
        <v>149387</v>
      </c>
      <c r="H18" s="17">
        <v>153132</v>
      </c>
      <c r="I18" s="17">
        <v>146990</v>
      </c>
      <c r="J18" s="17">
        <v>178281</v>
      </c>
      <c r="K18" s="17">
        <v>190335</v>
      </c>
      <c r="L18" s="17">
        <v>167262</v>
      </c>
      <c r="M18" s="17">
        <v>167614</v>
      </c>
      <c r="N18" s="17">
        <v>163343</v>
      </c>
      <c r="O18" s="17">
        <v>142050</v>
      </c>
      <c r="P18" s="17">
        <v>116902</v>
      </c>
      <c r="Q18" s="17">
        <v>70661</v>
      </c>
      <c r="R18" s="17">
        <v>46106</v>
      </c>
      <c r="S18" s="17">
        <v>35467</v>
      </c>
      <c r="T18" s="17">
        <v>24853</v>
      </c>
      <c r="U18" s="17">
        <v>18719</v>
      </c>
      <c r="V18" s="17">
        <v>6359</v>
      </c>
      <c r="W18" s="17">
        <v>1246</v>
      </c>
      <c r="X18" s="17">
        <v>219</v>
      </c>
    </row>
    <row r="19" spans="1:24" s="13" customFormat="1" ht="24" customHeight="1" x14ac:dyDescent="0.25">
      <c r="A19" s="656"/>
      <c r="B19" s="459" t="s">
        <v>516</v>
      </c>
      <c r="C19" s="35">
        <v>1053001</v>
      </c>
      <c r="D19" s="17">
        <v>54068</v>
      </c>
      <c r="E19" s="17">
        <v>53424</v>
      </c>
      <c r="F19" s="17">
        <v>63023</v>
      </c>
      <c r="G19" s="17">
        <v>77914</v>
      </c>
      <c r="H19" s="17">
        <v>80011</v>
      </c>
      <c r="I19" s="17">
        <v>75864</v>
      </c>
      <c r="J19" s="17">
        <v>88669</v>
      </c>
      <c r="K19" s="17">
        <v>93726</v>
      </c>
      <c r="L19" s="17">
        <v>82201</v>
      </c>
      <c r="M19" s="17">
        <v>82331</v>
      </c>
      <c r="N19" s="17">
        <v>80067</v>
      </c>
      <c r="O19" s="17">
        <v>69124</v>
      </c>
      <c r="P19" s="17">
        <v>55587</v>
      </c>
      <c r="Q19" s="17">
        <v>32918</v>
      </c>
      <c r="R19" s="17">
        <v>20694</v>
      </c>
      <c r="S19" s="17">
        <v>15219</v>
      </c>
      <c r="T19" s="17">
        <v>12414</v>
      </c>
      <c r="U19" s="17">
        <v>11533</v>
      </c>
      <c r="V19" s="17">
        <v>3510</v>
      </c>
      <c r="W19" s="17">
        <v>590</v>
      </c>
      <c r="X19" s="17">
        <v>114</v>
      </c>
    </row>
    <row r="20" spans="1:24" s="13" customFormat="1" ht="24" customHeight="1" x14ac:dyDescent="0.25">
      <c r="A20" s="656"/>
      <c r="B20" s="459" t="s">
        <v>517</v>
      </c>
      <c r="C20" s="35">
        <v>1052779</v>
      </c>
      <c r="D20" s="17">
        <v>50374</v>
      </c>
      <c r="E20" s="17">
        <v>48776</v>
      </c>
      <c r="F20" s="17">
        <v>57189</v>
      </c>
      <c r="G20" s="17">
        <v>71473</v>
      </c>
      <c r="H20" s="17">
        <v>73121</v>
      </c>
      <c r="I20" s="17">
        <v>71126</v>
      </c>
      <c r="J20" s="17">
        <v>89612</v>
      </c>
      <c r="K20" s="17">
        <v>96609</v>
      </c>
      <c r="L20" s="17">
        <v>85061</v>
      </c>
      <c r="M20" s="17">
        <v>85283</v>
      </c>
      <c r="N20" s="17">
        <v>83276</v>
      </c>
      <c r="O20" s="17">
        <v>72926</v>
      </c>
      <c r="P20" s="17">
        <v>61315</v>
      </c>
      <c r="Q20" s="17">
        <v>37743</v>
      </c>
      <c r="R20" s="17">
        <v>25412</v>
      </c>
      <c r="S20" s="17">
        <v>20248</v>
      </c>
      <c r="T20" s="17">
        <v>12439</v>
      </c>
      <c r="U20" s="17">
        <v>7186</v>
      </c>
      <c r="V20" s="17">
        <v>2849</v>
      </c>
      <c r="W20" s="17">
        <v>656</v>
      </c>
      <c r="X20" s="17">
        <v>105</v>
      </c>
    </row>
    <row r="21" spans="1:24" s="13" customFormat="1" ht="24" customHeight="1" x14ac:dyDescent="0.25">
      <c r="A21" s="656" t="s">
        <v>523</v>
      </c>
      <c r="B21" s="459" t="s">
        <v>515</v>
      </c>
      <c r="C21" s="35">
        <v>2147763</v>
      </c>
      <c r="D21" s="17">
        <v>111245</v>
      </c>
      <c r="E21" s="17">
        <v>102460</v>
      </c>
      <c r="F21" s="17">
        <v>115602</v>
      </c>
      <c r="G21" s="17">
        <v>144911</v>
      </c>
      <c r="H21" s="17">
        <v>155656</v>
      </c>
      <c r="I21" s="17">
        <v>153175</v>
      </c>
      <c r="J21" s="17">
        <v>172718</v>
      </c>
      <c r="K21" s="17">
        <v>194917</v>
      </c>
      <c r="L21" s="17">
        <v>174222</v>
      </c>
      <c r="M21" s="17">
        <v>168787</v>
      </c>
      <c r="N21" s="17">
        <v>166285</v>
      </c>
      <c r="O21" s="17">
        <v>145564</v>
      </c>
      <c r="P21" s="17">
        <v>122796</v>
      </c>
      <c r="Q21" s="17">
        <v>82803</v>
      </c>
      <c r="R21" s="17">
        <v>46971</v>
      </c>
      <c r="S21" s="17">
        <v>37570</v>
      </c>
      <c r="T21" s="17">
        <v>24426</v>
      </c>
      <c r="U21" s="17">
        <v>18981</v>
      </c>
      <c r="V21" s="17">
        <v>6990</v>
      </c>
      <c r="W21" s="17">
        <v>1454</v>
      </c>
      <c r="X21" s="17">
        <v>230</v>
      </c>
    </row>
    <row r="22" spans="1:24" s="13" customFormat="1" ht="24" customHeight="1" x14ac:dyDescent="0.25">
      <c r="A22" s="656"/>
      <c r="B22" s="459" t="s">
        <v>516</v>
      </c>
      <c r="C22" s="35">
        <v>1071564</v>
      </c>
      <c r="D22" s="17">
        <v>57723</v>
      </c>
      <c r="E22" s="17">
        <v>53361</v>
      </c>
      <c r="F22" s="17">
        <v>60608</v>
      </c>
      <c r="G22" s="17">
        <v>75552</v>
      </c>
      <c r="H22" s="17">
        <v>81203</v>
      </c>
      <c r="I22" s="17">
        <v>78916</v>
      </c>
      <c r="J22" s="17">
        <v>85956</v>
      </c>
      <c r="K22" s="17">
        <v>95669</v>
      </c>
      <c r="L22" s="17">
        <v>85735</v>
      </c>
      <c r="M22" s="17">
        <v>83002</v>
      </c>
      <c r="N22" s="17">
        <v>81392</v>
      </c>
      <c r="O22" s="17">
        <v>70736</v>
      </c>
      <c r="P22" s="17">
        <v>58369</v>
      </c>
      <c r="Q22" s="17">
        <v>38633</v>
      </c>
      <c r="R22" s="17">
        <v>21176</v>
      </c>
      <c r="S22" s="17">
        <v>16149</v>
      </c>
      <c r="T22" s="17">
        <v>11232</v>
      </c>
      <c r="U22" s="17">
        <v>11440</v>
      </c>
      <c r="V22" s="17">
        <v>3885</v>
      </c>
      <c r="W22" s="17">
        <v>704</v>
      </c>
      <c r="X22" s="17">
        <v>123</v>
      </c>
    </row>
    <row r="23" spans="1:24" s="13" customFormat="1" ht="24" customHeight="1" x14ac:dyDescent="0.25">
      <c r="A23" s="656"/>
      <c r="B23" s="459" t="s">
        <v>517</v>
      </c>
      <c r="C23" s="35">
        <v>1076199</v>
      </c>
      <c r="D23" s="17">
        <v>53522</v>
      </c>
      <c r="E23" s="17">
        <v>49099</v>
      </c>
      <c r="F23" s="17">
        <v>54994</v>
      </c>
      <c r="G23" s="17">
        <v>69359</v>
      </c>
      <c r="H23" s="17">
        <v>74453</v>
      </c>
      <c r="I23" s="17">
        <v>74259</v>
      </c>
      <c r="J23" s="17">
        <v>86762</v>
      </c>
      <c r="K23" s="17">
        <v>99248</v>
      </c>
      <c r="L23" s="17">
        <v>88487</v>
      </c>
      <c r="M23" s="17">
        <v>85785</v>
      </c>
      <c r="N23" s="17">
        <v>84893</v>
      </c>
      <c r="O23" s="17">
        <v>74828</v>
      </c>
      <c r="P23" s="17">
        <v>64427</v>
      </c>
      <c r="Q23" s="17">
        <v>44170</v>
      </c>
      <c r="R23" s="17">
        <v>25795</v>
      </c>
      <c r="S23" s="17">
        <v>21421</v>
      </c>
      <c r="T23" s="17">
        <v>13194</v>
      </c>
      <c r="U23" s="17">
        <v>7541</v>
      </c>
      <c r="V23" s="17">
        <v>3105</v>
      </c>
      <c r="W23" s="17">
        <v>750</v>
      </c>
      <c r="X23" s="17">
        <v>107</v>
      </c>
    </row>
    <row r="24" spans="1:24" s="13" customFormat="1" ht="24" customHeight="1" x14ac:dyDescent="0.25">
      <c r="A24" s="692" t="s">
        <v>524</v>
      </c>
      <c r="B24" s="459" t="s">
        <v>515</v>
      </c>
      <c r="C24" s="35">
        <v>2188017</v>
      </c>
      <c r="D24" s="17">
        <v>113184</v>
      </c>
      <c r="E24" s="17">
        <v>106424</v>
      </c>
      <c r="F24" s="17">
        <v>112041</v>
      </c>
      <c r="G24" s="17">
        <v>138989</v>
      </c>
      <c r="H24" s="17">
        <v>158198</v>
      </c>
      <c r="I24" s="17">
        <v>158479</v>
      </c>
      <c r="J24" s="17">
        <v>168211</v>
      </c>
      <c r="K24" s="17">
        <v>202008</v>
      </c>
      <c r="L24" s="17">
        <v>179184</v>
      </c>
      <c r="M24" s="17">
        <v>170852</v>
      </c>
      <c r="N24" s="17">
        <v>166021</v>
      </c>
      <c r="O24" s="17">
        <v>151286</v>
      </c>
      <c r="P24" s="17">
        <v>127136</v>
      </c>
      <c r="Q24" s="17">
        <v>93719</v>
      </c>
      <c r="R24" s="17">
        <v>49630</v>
      </c>
      <c r="S24" s="17">
        <v>39340</v>
      </c>
      <c r="T24" s="17">
        <v>25044</v>
      </c>
      <c r="U24" s="17">
        <v>18795</v>
      </c>
      <c r="V24" s="17">
        <v>7598</v>
      </c>
      <c r="W24" s="17">
        <v>1616</v>
      </c>
      <c r="X24" s="17">
        <v>262</v>
      </c>
    </row>
    <row r="25" spans="1:24" s="13" customFormat="1" ht="24" customHeight="1" x14ac:dyDescent="0.25">
      <c r="A25" s="692"/>
      <c r="B25" s="459" t="s">
        <v>516</v>
      </c>
      <c r="C25" s="460">
        <v>1089619</v>
      </c>
      <c r="D25" s="460">
        <v>58886</v>
      </c>
      <c r="E25" s="460">
        <v>55129</v>
      </c>
      <c r="F25" s="460">
        <v>58904</v>
      </c>
      <c r="G25" s="460">
        <v>72591</v>
      </c>
      <c r="H25" s="460">
        <v>82146</v>
      </c>
      <c r="I25" s="460">
        <v>81747</v>
      </c>
      <c r="J25" s="460">
        <v>83892</v>
      </c>
      <c r="K25" s="460">
        <v>99141</v>
      </c>
      <c r="L25" s="460">
        <v>88299</v>
      </c>
      <c r="M25" s="460">
        <v>83665</v>
      </c>
      <c r="N25" s="460">
        <v>81181</v>
      </c>
      <c r="O25" s="460">
        <v>73487</v>
      </c>
      <c r="P25" s="460">
        <v>60479</v>
      </c>
      <c r="Q25" s="460">
        <v>43693</v>
      </c>
      <c r="R25" s="460">
        <v>22605</v>
      </c>
      <c r="S25" s="460">
        <v>16932</v>
      </c>
      <c r="T25" s="460">
        <v>10759</v>
      </c>
      <c r="U25" s="460">
        <v>10839</v>
      </c>
      <c r="V25" s="460">
        <v>4328</v>
      </c>
      <c r="W25" s="460">
        <v>776</v>
      </c>
      <c r="X25" s="460">
        <v>140</v>
      </c>
    </row>
    <row r="26" spans="1:24" s="13" customFormat="1" ht="24" customHeight="1" x14ac:dyDescent="0.25">
      <c r="A26" s="692"/>
      <c r="B26" s="459" t="s">
        <v>517</v>
      </c>
      <c r="C26" s="35">
        <v>1098398</v>
      </c>
      <c r="D26" s="17">
        <v>54298</v>
      </c>
      <c r="E26" s="17">
        <v>51295</v>
      </c>
      <c r="F26" s="17">
        <v>53137</v>
      </c>
      <c r="G26" s="17">
        <v>66398</v>
      </c>
      <c r="H26" s="17">
        <v>76052</v>
      </c>
      <c r="I26" s="17">
        <v>76732</v>
      </c>
      <c r="J26" s="17">
        <v>84319</v>
      </c>
      <c r="K26" s="17">
        <v>102867</v>
      </c>
      <c r="L26" s="17">
        <v>90885</v>
      </c>
      <c r="M26" s="17">
        <v>87187</v>
      </c>
      <c r="N26" s="17">
        <v>84840</v>
      </c>
      <c r="O26" s="17">
        <v>77799</v>
      </c>
      <c r="P26" s="17">
        <v>66657</v>
      </c>
      <c r="Q26" s="17">
        <v>50026</v>
      </c>
      <c r="R26" s="17">
        <v>27025</v>
      </c>
      <c r="S26" s="17">
        <v>22408</v>
      </c>
      <c r="T26" s="17">
        <v>14285</v>
      </c>
      <c r="U26" s="17">
        <v>7956</v>
      </c>
      <c r="V26" s="17">
        <v>3270</v>
      </c>
      <c r="W26" s="17">
        <v>840</v>
      </c>
      <c r="X26" s="17">
        <v>122</v>
      </c>
    </row>
    <row r="27" spans="1:24" s="13" customFormat="1" ht="24" customHeight="1" x14ac:dyDescent="0.25">
      <c r="A27" s="692" t="s">
        <v>525</v>
      </c>
      <c r="B27" s="459" t="s">
        <v>515</v>
      </c>
      <c r="C27" s="35">
        <v>2220872</v>
      </c>
      <c r="D27" s="17">
        <v>117041</v>
      </c>
      <c r="E27" s="17">
        <v>107324</v>
      </c>
      <c r="F27" s="17">
        <v>110059</v>
      </c>
      <c r="G27" s="17">
        <v>136278</v>
      </c>
      <c r="H27" s="17">
        <v>154612</v>
      </c>
      <c r="I27" s="17">
        <v>159369</v>
      </c>
      <c r="J27" s="17">
        <v>167136</v>
      </c>
      <c r="K27" s="17">
        <v>204187</v>
      </c>
      <c r="L27" s="17">
        <v>186199</v>
      </c>
      <c r="M27" s="17">
        <v>170671</v>
      </c>
      <c r="N27" s="17">
        <v>165996</v>
      </c>
      <c r="O27" s="17">
        <v>156218</v>
      </c>
      <c r="P27" s="17">
        <v>132569</v>
      </c>
      <c r="Q27" s="17">
        <v>103298</v>
      </c>
      <c r="R27" s="17">
        <v>53945</v>
      </c>
      <c r="S27" s="17">
        <v>41161</v>
      </c>
      <c r="T27" s="17">
        <v>26266</v>
      </c>
      <c r="U27" s="17">
        <v>18034</v>
      </c>
      <c r="V27" s="17">
        <v>8457</v>
      </c>
      <c r="W27" s="17">
        <v>1789</v>
      </c>
      <c r="X27" s="17">
        <v>263</v>
      </c>
    </row>
    <row r="28" spans="1:24" s="13" customFormat="1" ht="24" customHeight="1" x14ac:dyDescent="0.25">
      <c r="A28" s="692"/>
      <c r="B28" s="459" t="s">
        <v>516</v>
      </c>
      <c r="C28" s="460">
        <v>1104073</v>
      </c>
      <c r="D28" s="460">
        <v>60801</v>
      </c>
      <c r="E28" s="460">
        <v>55717</v>
      </c>
      <c r="F28" s="460">
        <v>57777</v>
      </c>
      <c r="G28" s="460">
        <v>71272</v>
      </c>
      <c r="H28" s="460">
        <v>80255</v>
      </c>
      <c r="I28" s="460">
        <v>82003</v>
      </c>
      <c r="J28" s="460">
        <v>83636</v>
      </c>
      <c r="K28" s="460">
        <v>100208</v>
      </c>
      <c r="L28" s="460">
        <v>91638</v>
      </c>
      <c r="M28" s="460">
        <v>83628</v>
      </c>
      <c r="N28" s="460">
        <v>80983</v>
      </c>
      <c r="O28" s="460">
        <v>75752</v>
      </c>
      <c r="P28" s="460">
        <v>63241</v>
      </c>
      <c r="Q28" s="460">
        <v>48202</v>
      </c>
      <c r="R28" s="460">
        <v>24612</v>
      </c>
      <c r="S28" s="460">
        <v>17795</v>
      </c>
      <c r="T28" s="460">
        <v>10839</v>
      </c>
      <c r="U28" s="460">
        <v>9836</v>
      </c>
      <c r="V28" s="460">
        <v>4878</v>
      </c>
      <c r="W28" s="460">
        <v>872</v>
      </c>
      <c r="X28" s="460">
        <v>128</v>
      </c>
    </row>
    <row r="29" spans="1:24" s="13" customFormat="1" ht="24" customHeight="1" x14ac:dyDescent="0.25">
      <c r="A29" s="692"/>
      <c r="B29" s="459" t="s">
        <v>517</v>
      </c>
      <c r="C29" s="460">
        <v>1116799</v>
      </c>
      <c r="D29" s="460">
        <v>56240</v>
      </c>
      <c r="E29" s="460">
        <v>51607</v>
      </c>
      <c r="F29" s="460">
        <v>52282</v>
      </c>
      <c r="G29" s="460">
        <v>65006</v>
      </c>
      <c r="H29" s="460">
        <v>74357</v>
      </c>
      <c r="I29" s="460">
        <v>77366</v>
      </c>
      <c r="J29" s="460">
        <v>83500</v>
      </c>
      <c r="K29" s="460">
        <v>103979</v>
      </c>
      <c r="L29" s="460">
        <v>94561</v>
      </c>
      <c r="M29" s="460">
        <v>87043</v>
      </c>
      <c r="N29" s="460">
        <v>85013</v>
      </c>
      <c r="O29" s="460">
        <v>80466</v>
      </c>
      <c r="P29" s="460">
        <v>69328</v>
      </c>
      <c r="Q29" s="460">
        <v>55096</v>
      </c>
      <c r="R29" s="460">
        <v>29333</v>
      </c>
      <c r="S29" s="460">
        <v>23366</v>
      </c>
      <c r="T29" s="460">
        <v>15427</v>
      </c>
      <c r="U29" s="460">
        <v>8198</v>
      </c>
      <c r="V29" s="460">
        <v>3579</v>
      </c>
      <c r="W29" s="460">
        <v>917</v>
      </c>
      <c r="X29" s="460">
        <v>135</v>
      </c>
    </row>
    <row r="30" spans="1:24" s="13" customFormat="1" ht="24" customHeight="1" x14ac:dyDescent="0.25">
      <c r="A30" s="693" t="s">
        <v>526</v>
      </c>
      <c r="B30" s="459" t="s">
        <v>515</v>
      </c>
      <c r="C30" s="460">
        <v>2249037</v>
      </c>
      <c r="D30" s="460">
        <v>115649</v>
      </c>
      <c r="E30" s="460">
        <v>110791</v>
      </c>
      <c r="F30" s="460">
        <v>108132</v>
      </c>
      <c r="G30" s="460">
        <v>131072</v>
      </c>
      <c r="H30" s="460">
        <v>152331</v>
      </c>
      <c r="I30" s="460">
        <v>162559</v>
      </c>
      <c r="J30" s="460">
        <v>163726</v>
      </c>
      <c r="K30" s="460">
        <v>202026</v>
      </c>
      <c r="L30" s="460">
        <v>194683</v>
      </c>
      <c r="M30" s="460">
        <v>170627</v>
      </c>
      <c r="N30" s="460">
        <v>167286</v>
      </c>
      <c r="O30" s="460">
        <v>159975</v>
      </c>
      <c r="P30" s="460">
        <v>137832</v>
      </c>
      <c r="Q30" s="460">
        <v>111910</v>
      </c>
      <c r="R30" s="460">
        <v>60938</v>
      </c>
      <c r="S30" s="460">
        <v>42820</v>
      </c>
      <c r="T30" s="460">
        <v>27872</v>
      </c>
      <c r="U30" s="460">
        <v>17450</v>
      </c>
      <c r="V30" s="460">
        <v>9173</v>
      </c>
      <c r="W30" s="460">
        <v>1894</v>
      </c>
      <c r="X30" s="460">
        <v>291</v>
      </c>
    </row>
    <row r="31" spans="1:24" s="13" customFormat="1" ht="24" customHeight="1" x14ac:dyDescent="0.25">
      <c r="A31" s="692"/>
      <c r="B31" s="459" t="s">
        <v>516</v>
      </c>
      <c r="C31" s="460">
        <v>1116111</v>
      </c>
      <c r="D31" s="460">
        <v>60009</v>
      </c>
      <c r="E31" s="460">
        <v>57468</v>
      </c>
      <c r="F31" s="460">
        <v>56724</v>
      </c>
      <c r="G31" s="460">
        <v>68558</v>
      </c>
      <c r="H31" s="460">
        <v>78951</v>
      </c>
      <c r="I31" s="460">
        <v>83710</v>
      </c>
      <c r="J31" s="460">
        <v>82413</v>
      </c>
      <c r="K31" s="460">
        <v>99009</v>
      </c>
      <c r="L31" s="460">
        <v>95878</v>
      </c>
      <c r="M31" s="460">
        <v>83300</v>
      </c>
      <c r="N31" s="460">
        <v>81597</v>
      </c>
      <c r="O31" s="460">
        <v>77467</v>
      </c>
      <c r="P31" s="460">
        <v>65950</v>
      </c>
      <c r="Q31" s="460">
        <v>52043</v>
      </c>
      <c r="R31" s="460">
        <v>27947</v>
      </c>
      <c r="S31" s="460">
        <v>18646</v>
      </c>
      <c r="T31" s="460">
        <v>11320</v>
      </c>
      <c r="U31" s="460">
        <v>8740</v>
      </c>
      <c r="V31" s="460">
        <v>5308</v>
      </c>
      <c r="W31" s="460">
        <v>934</v>
      </c>
      <c r="X31" s="460">
        <v>139</v>
      </c>
    </row>
    <row r="32" spans="1:24" s="13" customFormat="1" ht="24" customHeight="1" thickBot="1" x14ac:dyDescent="0.3">
      <c r="A32" s="694"/>
      <c r="B32" s="461" t="s">
        <v>517</v>
      </c>
      <c r="C32" s="462">
        <v>1132926</v>
      </c>
      <c r="D32" s="463">
        <v>55640</v>
      </c>
      <c r="E32" s="463">
        <v>53323</v>
      </c>
      <c r="F32" s="463">
        <v>51408</v>
      </c>
      <c r="G32" s="463">
        <v>62514</v>
      </c>
      <c r="H32" s="463">
        <v>73380</v>
      </c>
      <c r="I32" s="463">
        <v>78849</v>
      </c>
      <c r="J32" s="463">
        <v>81313</v>
      </c>
      <c r="K32" s="463">
        <v>103017</v>
      </c>
      <c r="L32" s="463">
        <v>98805</v>
      </c>
      <c r="M32" s="463">
        <v>87327</v>
      </c>
      <c r="N32" s="463">
        <v>85689</v>
      </c>
      <c r="O32" s="463">
        <v>82508</v>
      </c>
      <c r="P32" s="463">
        <v>71882</v>
      </c>
      <c r="Q32" s="463">
        <v>59867</v>
      </c>
      <c r="R32" s="463">
        <v>32991</v>
      </c>
      <c r="S32" s="463">
        <v>24174</v>
      </c>
      <c r="T32" s="463">
        <v>16552</v>
      </c>
      <c r="U32" s="463">
        <v>8710</v>
      </c>
      <c r="V32" s="463">
        <v>3865</v>
      </c>
      <c r="W32" s="463">
        <v>960</v>
      </c>
      <c r="X32" s="463">
        <v>152</v>
      </c>
    </row>
    <row r="33" spans="1:24" s="13" customFormat="1" ht="15" customHeight="1" x14ac:dyDescent="0.25">
      <c r="A33" s="20" t="s">
        <v>44</v>
      </c>
      <c r="B33" s="18"/>
      <c r="C33" s="18"/>
      <c r="D33" s="18"/>
      <c r="E33" s="18"/>
      <c r="F33" s="18"/>
      <c r="G33" s="18"/>
      <c r="L33" s="18" t="s">
        <v>22</v>
      </c>
    </row>
    <row r="34" spans="1:24" s="13" customFormat="1" ht="18.95" customHeight="1" x14ac:dyDescent="0.25"/>
    <row r="35" spans="1:24" s="13" customFormat="1" ht="18.95" customHeight="1" x14ac:dyDescent="0.25"/>
    <row r="36" spans="1:24" s="13" customFormat="1" ht="18.95" customHeight="1" x14ac:dyDescent="0.25">
      <c r="A36" s="403"/>
      <c r="B36" s="1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S36" s="28"/>
      <c r="T36" s="464"/>
      <c r="W36" s="465"/>
    </row>
    <row r="37" spans="1:24" s="13" customFormat="1" ht="18.95" customHeight="1" x14ac:dyDescent="0.25">
      <c r="A37" s="403"/>
      <c r="B37" s="1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s="13" customFormat="1" ht="18.95" customHeight="1" x14ac:dyDescent="0.25">
      <c r="A38" s="403"/>
      <c r="B38" s="1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s="13" customFormat="1" ht="15.95" customHeight="1" x14ac:dyDescent="0.25">
      <c r="A39" s="403"/>
      <c r="B39" s="1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s="13" customFormat="1" ht="21.95" customHeight="1" x14ac:dyDescent="0.25">
      <c r="A40" s="403"/>
      <c r="B40" s="1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s="13" customFormat="1" ht="21.95" customHeight="1" x14ac:dyDescent="0.25">
      <c r="A41" s="403"/>
      <c r="B41" s="1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s="13" customFormat="1" ht="21.95" customHeight="1" x14ac:dyDescent="0.25">
      <c r="A42" s="403"/>
      <c r="B42" s="1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s="13" customFormat="1" ht="21.95" customHeight="1" x14ac:dyDescent="0.25">
      <c r="A43" s="403"/>
      <c r="B43" s="1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s="13" customFormat="1" ht="21.95" customHeight="1" x14ac:dyDescent="0.25">
      <c r="A44" s="403"/>
      <c r="B44" s="1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s="13" customFormat="1" ht="21.95" customHeight="1" x14ac:dyDescent="0.25">
      <c r="A45" s="403"/>
      <c r="B45" s="1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s="13" customFormat="1" ht="21.95" customHeight="1" x14ac:dyDescent="0.25">
      <c r="A46" s="403"/>
      <c r="B46" s="1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s="13" customFormat="1" ht="21.95" customHeight="1" x14ac:dyDescent="0.25">
      <c r="A47" s="403"/>
      <c r="B47" s="1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s="13" customFormat="1" ht="21.95" customHeight="1" x14ac:dyDescent="0.25">
      <c r="A48" s="403"/>
      <c r="B48" s="1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s="13" customFormat="1" ht="21.95" customHeight="1" x14ac:dyDescent="0.25">
      <c r="A49" s="403"/>
      <c r="B49" s="1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s="13" customFormat="1" ht="21.95" customHeight="1" x14ac:dyDescent="0.25">
      <c r="A50" s="403"/>
      <c r="B50" s="1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s="13" customFormat="1" ht="21.95" customHeight="1" x14ac:dyDescent="0.25">
      <c r="A51" s="403"/>
      <c r="B51" s="1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13" customFormat="1" ht="21.95" customHeight="1" x14ac:dyDescent="0.25">
      <c r="A52" s="403"/>
      <c r="B52" s="1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s="13" customFormat="1" ht="21.95" customHeight="1" x14ac:dyDescent="0.25">
      <c r="A53" s="403"/>
      <c r="B53" s="1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s="13" customFormat="1" ht="21.95" customHeight="1" x14ac:dyDescent="0.25">
      <c r="A54" s="403"/>
      <c r="B54" s="1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s="13" customFormat="1" ht="21.95" customHeight="1" x14ac:dyDescent="0.25">
      <c r="A55" s="403"/>
      <c r="B55" s="1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s="13" customFormat="1" ht="21.95" customHeight="1" x14ac:dyDescent="0.25">
      <c r="A56" s="403"/>
      <c r="B56" s="1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s="13" customFormat="1" ht="21.95" customHeight="1" x14ac:dyDescent="0.25">
      <c r="A57" s="403"/>
      <c r="B57" s="1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s="13" customFormat="1" ht="21.95" customHeight="1" x14ac:dyDescent="0.25">
      <c r="A58" s="403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s="13" customFormat="1" ht="21.95" customHeight="1" x14ac:dyDescent="0.25">
      <c r="A59" s="403"/>
      <c r="B59" s="10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</sheetData>
  <sheetProtection selectLockedCells="1" selectUnlockedCells="1"/>
  <mergeCells count="11">
    <mergeCell ref="A15:A17"/>
    <mergeCell ref="A2:K2"/>
    <mergeCell ref="L2:X2"/>
    <mergeCell ref="A6:A8"/>
    <mergeCell ref="A9:A11"/>
    <mergeCell ref="A12:A14"/>
    <mergeCell ref="A18:A20"/>
    <mergeCell ref="A21:A23"/>
    <mergeCell ref="A24:A26"/>
    <mergeCell ref="A27:A29"/>
    <mergeCell ref="A30:A32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415F-DB94-4636-803D-E7AACE2D2A06}">
  <dimension ref="A1:AB583"/>
  <sheetViews>
    <sheetView showGridLines="0" view="pageBreakPreview" zoomScaleNormal="120" zoomScaleSheetLayoutView="100" workbookViewId="0">
      <pane xSplit="2" ySplit="5" topLeftCell="C24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14.625" style="517" customWidth="1"/>
    <col min="2" max="2" width="7.625" style="518" customWidth="1"/>
    <col min="3" max="3" width="8.375" style="506" customWidth="1"/>
    <col min="4" max="11" width="7.375" style="506" customWidth="1"/>
    <col min="12" max="17" width="7.125" style="506" customWidth="1"/>
    <col min="18" max="23" width="6.625" style="506" customWidth="1"/>
    <col min="24" max="25" width="7.375" style="506" customWidth="1"/>
    <col min="26" max="16384" width="10.625" style="504"/>
  </cols>
  <sheetData>
    <row r="1" spans="1:28" s="470" customFormat="1" ht="17.100000000000001" customHeight="1" x14ac:dyDescent="0.25">
      <c r="A1" s="467" t="s">
        <v>70</v>
      </c>
      <c r="B1" s="467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9" t="s">
        <v>0</v>
      </c>
      <c r="Y1" s="469"/>
    </row>
    <row r="2" spans="1:28" s="472" customFormat="1" ht="21.95" customHeight="1" x14ac:dyDescent="0.25">
      <c r="A2" s="697" t="s">
        <v>527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 t="s">
        <v>528</v>
      </c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697"/>
      <c r="Y2" s="471"/>
    </row>
    <row r="3" spans="1:28" s="480" customFormat="1" ht="14.1" customHeight="1" thickBot="1" x14ac:dyDescent="0.3">
      <c r="A3" s="473"/>
      <c r="B3" s="474"/>
      <c r="C3" s="475"/>
      <c r="D3" s="475"/>
      <c r="E3" s="475"/>
      <c r="F3" s="475"/>
      <c r="G3" s="475"/>
      <c r="H3" s="475"/>
      <c r="I3" s="475"/>
      <c r="J3" s="476"/>
      <c r="K3" s="477" t="s">
        <v>42</v>
      </c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8" t="s">
        <v>2</v>
      </c>
      <c r="Y3" s="479"/>
    </row>
    <row r="4" spans="1:28" s="489" customFormat="1" ht="26.1" customHeight="1" x14ac:dyDescent="0.25">
      <c r="A4" s="481" t="s">
        <v>75</v>
      </c>
      <c r="B4" s="482" t="s">
        <v>45</v>
      </c>
      <c r="C4" s="483" t="s">
        <v>46</v>
      </c>
      <c r="D4" s="484" t="s">
        <v>47</v>
      </c>
      <c r="E4" s="485" t="s">
        <v>48</v>
      </c>
      <c r="F4" s="485" t="s">
        <v>49</v>
      </c>
      <c r="G4" s="485" t="s">
        <v>50</v>
      </c>
      <c r="H4" s="486" t="s">
        <v>51</v>
      </c>
      <c r="I4" s="486" t="s">
        <v>62</v>
      </c>
      <c r="J4" s="486" t="s">
        <v>52</v>
      </c>
      <c r="K4" s="485" t="s">
        <v>53</v>
      </c>
      <c r="L4" s="486" t="s">
        <v>54</v>
      </c>
      <c r="M4" s="485" t="s">
        <v>55</v>
      </c>
      <c r="N4" s="486" t="s">
        <v>56</v>
      </c>
      <c r="O4" s="486" t="s">
        <v>57</v>
      </c>
      <c r="P4" s="486" t="s">
        <v>58</v>
      </c>
      <c r="Q4" s="486" t="s">
        <v>59</v>
      </c>
      <c r="R4" s="486" t="s">
        <v>60</v>
      </c>
      <c r="S4" s="485" t="s">
        <v>61</v>
      </c>
      <c r="T4" s="485" t="s">
        <v>500</v>
      </c>
      <c r="U4" s="486" t="s">
        <v>501</v>
      </c>
      <c r="V4" s="485" t="s">
        <v>502</v>
      </c>
      <c r="W4" s="485" t="s">
        <v>503</v>
      </c>
      <c r="X4" s="487" t="s">
        <v>504</v>
      </c>
      <c r="Y4" s="488"/>
    </row>
    <row r="5" spans="1:28" s="495" customFormat="1" ht="26.1" customHeight="1" thickBot="1" x14ac:dyDescent="0.3">
      <c r="A5" s="490" t="s">
        <v>529</v>
      </c>
      <c r="B5" s="491" t="s">
        <v>4</v>
      </c>
      <c r="C5" s="492" t="s">
        <v>5</v>
      </c>
      <c r="D5" s="493" t="s">
        <v>506</v>
      </c>
      <c r="E5" s="493" t="s">
        <v>6</v>
      </c>
      <c r="F5" s="493" t="s">
        <v>507</v>
      </c>
      <c r="G5" s="493" t="s">
        <v>7</v>
      </c>
      <c r="H5" s="492" t="s">
        <v>8</v>
      </c>
      <c r="I5" s="492" t="s">
        <v>9</v>
      </c>
      <c r="J5" s="492" t="s">
        <v>10</v>
      </c>
      <c r="K5" s="493" t="s">
        <v>11</v>
      </c>
      <c r="L5" s="492" t="s">
        <v>12</v>
      </c>
      <c r="M5" s="493" t="s">
        <v>13</v>
      </c>
      <c r="N5" s="492" t="s">
        <v>508</v>
      </c>
      <c r="O5" s="492" t="s">
        <v>14</v>
      </c>
      <c r="P5" s="492" t="s">
        <v>15</v>
      </c>
      <c r="Q5" s="492" t="s">
        <v>16</v>
      </c>
      <c r="R5" s="492" t="s">
        <v>17</v>
      </c>
      <c r="S5" s="493" t="s">
        <v>18</v>
      </c>
      <c r="T5" s="493" t="s">
        <v>509</v>
      </c>
      <c r="U5" s="492" t="s">
        <v>510</v>
      </c>
      <c r="V5" s="493" t="s">
        <v>511</v>
      </c>
      <c r="W5" s="493" t="s">
        <v>512</v>
      </c>
      <c r="X5" s="494" t="s">
        <v>513</v>
      </c>
      <c r="Y5" s="488"/>
    </row>
    <row r="6" spans="1:28" s="480" customFormat="1" ht="15.95" customHeight="1" x14ac:dyDescent="0.25">
      <c r="A6" s="698" t="s">
        <v>530</v>
      </c>
      <c r="B6" s="496" t="s">
        <v>515</v>
      </c>
      <c r="C6" s="497">
        <v>2268807</v>
      </c>
      <c r="D6" s="497">
        <v>110901</v>
      </c>
      <c r="E6" s="497">
        <v>116944</v>
      </c>
      <c r="F6" s="497">
        <v>103919</v>
      </c>
      <c r="G6" s="497">
        <v>121941</v>
      </c>
      <c r="H6" s="497">
        <v>152212</v>
      </c>
      <c r="I6" s="497">
        <v>163106</v>
      </c>
      <c r="J6" s="497">
        <v>164876</v>
      </c>
      <c r="K6" s="497">
        <v>196750</v>
      </c>
      <c r="L6" s="497">
        <v>201964</v>
      </c>
      <c r="M6" s="497">
        <v>170560</v>
      </c>
      <c r="N6" s="497">
        <v>168575</v>
      </c>
      <c r="O6" s="497">
        <v>163267</v>
      </c>
      <c r="P6" s="497">
        <v>141733</v>
      </c>
      <c r="Q6" s="497">
        <v>120486</v>
      </c>
      <c r="R6" s="497">
        <v>69986</v>
      </c>
      <c r="S6" s="497">
        <v>42572</v>
      </c>
      <c r="T6" s="497">
        <v>29698</v>
      </c>
      <c r="U6" s="497">
        <v>17132</v>
      </c>
      <c r="V6" s="497">
        <v>9658</v>
      </c>
      <c r="W6" s="497">
        <v>2208</v>
      </c>
      <c r="X6" s="497">
        <v>319</v>
      </c>
      <c r="Y6" s="34"/>
      <c r="Z6" s="34"/>
      <c r="AA6" s="498"/>
      <c r="AB6" s="499"/>
    </row>
    <row r="7" spans="1:28" s="480" customFormat="1" ht="15.95" customHeight="1" x14ac:dyDescent="0.25">
      <c r="A7" s="695"/>
      <c r="B7" s="496" t="s">
        <v>516</v>
      </c>
      <c r="C7" s="497">
        <v>1124276</v>
      </c>
      <c r="D7" s="497">
        <v>57519</v>
      </c>
      <c r="E7" s="497">
        <v>60682</v>
      </c>
      <c r="F7" s="497">
        <v>54409</v>
      </c>
      <c r="G7" s="497">
        <v>63839</v>
      </c>
      <c r="H7" s="497">
        <v>79118</v>
      </c>
      <c r="I7" s="497">
        <v>83765</v>
      </c>
      <c r="J7" s="497">
        <v>83363</v>
      </c>
      <c r="K7" s="497">
        <v>96775</v>
      </c>
      <c r="L7" s="497">
        <v>99188</v>
      </c>
      <c r="M7" s="497">
        <v>83281</v>
      </c>
      <c r="N7" s="497">
        <v>82055</v>
      </c>
      <c r="O7" s="497">
        <v>78874</v>
      </c>
      <c r="P7" s="497">
        <v>67809</v>
      </c>
      <c r="Q7" s="497">
        <v>56277</v>
      </c>
      <c r="R7" s="497">
        <v>32112</v>
      </c>
      <c r="S7" s="497">
        <v>18524</v>
      </c>
      <c r="T7" s="497">
        <v>12113</v>
      </c>
      <c r="U7" s="497">
        <v>7782</v>
      </c>
      <c r="V7" s="497">
        <v>5509</v>
      </c>
      <c r="W7" s="497">
        <v>1129</v>
      </c>
      <c r="X7" s="497">
        <v>153</v>
      </c>
      <c r="Y7" s="34"/>
      <c r="Z7" s="34"/>
      <c r="AA7" s="498"/>
    </row>
    <row r="8" spans="1:28" s="480" customFormat="1" ht="15.95" customHeight="1" x14ac:dyDescent="0.25">
      <c r="A8" s="695"/>
      <c r="B8" s="496" t="s">
        <v>517</v>
      </c>
      <c r="C8" s="497">
        <v>1144531</v>
      </c>
      <c r="D8" s="497">
        <v>53382</v>
      </c>
      <c r="E8" s="497">
        <v>56262</v>
      </c>
      <c r="F8" s="497">
        <v>49510</v>
      </c>
      <c r="G8" s="497">
        <v>58102</v>
      </c>
      <c r="H8" s="497">
        <v>73094</v>
      </c>
      <c r="I8" s="497">
        <v>79341</v>
      </c>
      <c r="J8" s="497">
        <v>81513</v>
      </c>
      <c r="K8" s="497">
        <v>99975</v>
      </c>
      <c r="L8" s="497">
        <v>102776</v>
      </c>
      <c r="M8" s="497">
        <v>87279</v>
      </c>
      <c r="N8" s="497">
        <v>86520</v>
      </c>
      <c r="O8" s="497">
        <v>84393</v>
      </c>
      <c r="P8" s="497">
        <v>73924</v>
      </c>
      <c r="Q8" s="497">
        <v>64209</v>
      </c>
      <c r="R8" s="497">
        <v>37874</v>
      </c>
      <c r="S8" s="497">
        <v>24048</v>
      </c>
      <c r="T8" s="497">
        <v>17585</v>
      </c>
      <c r="U8" s="497">
        <v>9350</v>
      </c>
      <c r="V8" s="497">
        <v>4149</v>
      </c>
      <c r="W8" s="497">
        <v>1079</v>
      </c>
      <c r="X8" s="497">
        <v>166</v>
      </c>
      <c r="Y8" s="34"/>
      <c r="Z8" s="34"/>
      <c r="AA8" s="498"/>
    </row>
    <row r="9" spans="1:28" s="480" customFormat="1" ht="15.95" customHeight="1" x14ac:dyDescent="0.25">
      <c r="A9" s="695" t="s">
        <v>531</v>
      </c>
      <c r="B9" s="496" t="s">
        <v>515</v>
      </c>
      <c r="C9" s="497">
        <v>457245</v>
      </c>
      <c r="D9" s="497">
        <v>20830</v>
      </c>
      <c r="E9" s="497">
        <v>24756</v>
      </c>
      <c r="F9" s="497">
        <v>23122</v>
      </c>
      <c r="G9" s="497">
        <v>25472</v>
      </c>
      <c r="H9" s="497">
        <v>30785</v>
      </c>
      <c r="I9" s="497">
        <v>30821</v>
      </c>
      <c r="J9" s="497">
        <v>30750</v>
      </c>
      <c r="K9" s="497">
        <v>38360</v>
      </c>
      <c r="L9" s="497">
        <v>41410</v>
      </c>
      <c r="M9" s="497">
        <v>36769</v>
      </c>
      <c r="N9" s="497">
        <v>35691</v>
      </c>
      <c r="O9" s="497">
        <v>32804</v>
      </c>
      <c r="P9" s="497">
        <v>27912</v>
      </c>
      <c r="Q9" s="497">
        <v>24134</v>
      </c>
      <c r="R9" s="497">
        <v>14469</v>
      </c>
      <c r="S9" s="497">
        <v>8530</v>
      </c>
      <c r="T9" s="497">
        <v>5711</v>
      </c>
      <c r="U9" s="497">
        <v>3035</v>
      </c>
      <c r="V9" s="497">
        <v>1448</v>
      </c>
      <c r="W9" s="497">
        <v>381</v>
      </c>
      <c r="X9" s="497">
        <v>55</v>
      </c>
      <c r="Y9" s="34"/>
      <c r="Z9" s="34"/>
      <c r="AA9" s="498"/>
    </row>
    <row r="10" spans="1:28" s="480" customFormat="1" ht="15.95" customHeight="1" x14ac:dyDescent="0.25">
      <c r="A10" s="695"/>
      <c r="B10" s="496" t="s">
        <v>516</v>
      </c>
      <c r="C10" s="497">
        <v>221049</v>
      </c>
      <c r="D10" s="497">
        <v>10832</v>
      </c>
      <c r="E10" s="497">
        <v>12840</v>
      </c>
      <c r="F10" s="497">
        <v>12166</v>
      </c>
      <c r="G10" s="497">
        <v>13052</v>
      </c>
      <c r="H10" s="497">
        <v>15950</v>
      </c>
      <c r="I10" s="497">
        <v>15720</v>
      </c>
      <c r="J10" s="497">
        <v>15246</v>
      </c>
      <c r="K10" s="497">
        <v>18299</v>
      </c>
      <c r="L10" s="497">
        <v>19303</v>
      </c>
      <c r="M10" s="497">
        <v>17249</v>
      </c>
      <c r="N10" s="497">
        <v>16755</v>
      </c>
      <c r="O10" s="497">
        <v>15177</v>
      </c>
      <c r="P10" s="497">
        <v>12901</v>
      </c>
      <c r="Q10" s="497">
        <v>10889</v>
      </c>
      <c r="R10" s="497">
        <v>6517</v>
      </c>
      <c r="S10" s="497">
        <v>3708</v>
      </c>
      <c r="T10" s="497">
        <v>2264</v>
      </c>
      <c r="U10" s="497">
        <v>1305</v>
      </c>
      <c r="V10" s="497">
        <v>684</v>
      </c>
      <c r="W10" s="497">
        <v>176</v>
      </c>
      <c r="X10" s="497">
        <v>16</v>
      </c>
      <c r="Y10" s="34"/>
      <c r="Z10" s="34"/>
      <c r="AA10" s="498"/>
    </row>
    <row r="11" spans="1:28" s="480" customFormat="1" ht="15.95" customHeight="1" x14ac:dyDescent="0.25">
      <c r="A11" s="695"/>
      <c r="B11" s="496" t="s">
        <v>517</v>
      </c>
      <c r="C11" s="497">
        <v>236196</v>
      </c>
      <c r="D11" s="497">
        <v>9998</v>
      </c>
      <c r="E11" s="497">
        <v>11916</v>
      </c>
      <c r="F11" s="497">
        <v>10956</v>
      </c>
      <c r="G11" s="497">
        <v>12420</v>
      </c>
      <c r="H11" s="497">
        <v>14835</v>
      </c>
      <c r="I11" s="497">
        <v>15101</v>
      </c>
      <c r="J11" s="497">
        <v>15504</v>
      </c>
      <c r="K11" s="497">
        <v>20061</v>
      </c>
      <c r="L11" s="497">
        <v>22107</v>
      </c>
      <c r="M11" s="497">
        <v>19520</v>
      </c>
      <c r="N11" s="497">
        <v>18936</v>
      </c>
      <c r="O11" s="497">
        <v>17627</v>
      </c>
      <c r="P11" s="497">
        <v>15011</v>
      </c>
      <c r="Q11" s="497">
        <v>13245</v>
      </c>
      <c r="R11" s="497">
        <v>7952</v>
      </c>
      <c r="S11" s="497">
        <v>4822</v>
      </c>
      <c r="T11" s="497">
        <v>3447</v>
      </c>
      <c r="U11" s="497">
        <v>1730</v>
      </c>
      <c r="V11" s="497">
        <v>764</v>
      </c>
      <c r="W11" s="497">
        <v>205</v>
      </c>
      <c r="X11" s="497">
        <v>39</v>
      </c>
      <c r="Y11" s="34"/>
      <c r="Z11" s="34"/>
      <c r="AA11" s="498"/>
    </row>
    <row r="12" spans="1:28" s="480" customFormat="1" ht="15.95" customHeight="1" x14ac:dyDescent="0.25">
      <c r="A12" s="695" t="s">
        <v>532</v>
      </c>
      <c r="B12" s="496" t="s">
        <v>515</v>
      </c>
      <c r="C12" s="497">
        <v>422471</v>
      </c>
      <c r="D12" s="497">
        <v>20895</v>
      </c>
      <c r="E12" s="497">
        <v>22401</v>
      </c>
      <c r="F12" s="497">
        <v>19425</v>
      </c>
      <c r="G12" s="497">
        <v>21672</v>
      </c>
      <c r="H12" s="497">
        <v>27067</v>
      </c>
      <c r="I12" s="497">
        <v>30164</v>
      </c>
      <c r="J12" s="497">
        <v>31626</v>
      </c>
      <c r="K12" s="497">
        <v>37709</v>
      </c>
      <c r="L12" s="497">
        <v>38178</v>
      </c>
      <c r="M12" s="497">
        <v>31953</v>
      </c>
      <c r="N12" s="497">
        <v>31207</v>
      </c>
      <c r="O12" s="497">
        <v>29667</v>
      </c>
      <c r="P12" s="497">
        <v>25873</v>
      </c>
      <c r="Q12" s="497">
        <v>22058</v>
      </c>
      <c r="R12" s="497">
        <v>13298</v>
      </c>
      <c r="S12" s="497">
        <v>8059</v>
      </c>
      <c r="T12" s="497">
        <v>5404</v>
      </c>
      <c r="U12" s="497">
        <v>3227</v>
      </c>
      <c r="V12" s="497">
        <v>2070</v>
      </c>
      <c r="W12" s="497">
        <v>446</v>
      </c>
      <c r="X12" s="497">
        <v>72</v>
      </c>
      <c r="Y12" s="34"/>
      <c r="Z12" s="34"/>
      <c r="AA12" s="498"/>
    </row>
    <row r="13" spans="1:28" s="480" customFormat="1" ht="15.95" customHeight="1" x14ac:dyDescent="0.25">
      <c r="A13" s="695"/>
      <c r="B13" s="496" t="s">
        <v>516</v>
      </c>
      <c r="C13" s="497">
        <v>206991</v>
      </c>
      <c r="D13" s="497">
        <v>10742</v>
      </c>
      <c r="E13" s="497">
        <v>11586</v>
      </c>
      <c r="F13" s="497">
        <v>10120</v>
      </c>
      <c r="G13" s="497">
        <v>11448</v>
      </c>
      <c r="H13" s="497">
        <v>13971</v>
      </c>
      <c r="I13" s="497">
        <v>15400</v>
      </c>
      <c r="J13" s="497">
        <v>15884</v>
      </c>
      <c r="K13" s="497">
        <v>18374</v>
      </c>
      <c r="L13" s="497">
        <v>18663</v>
      </c>
      <c r="M13" s="497">
        <v>15587</v>
      </c>
      <c r="N13" s="497">
        <v>14938</v>
      </c>
      <c r="O13" s="497">
        <v>14088</v>
      </c>
      <c r="P13" s="497">
        <v>12013</v>
      </c>
      <c r="Q13" s="497">
        <v>9920</v>
      </c>
      <c r="R13" s="497">
        <v>5652</v>
      </c>
      <c r="S13" s="497">
        <v>3246</v>
      </c>
      <c r="T13" s="497">
        <v>2111</v>
      </c>
      <c r="U13" s="497">
        <v>1582</v>
      </c>
      <c r="V13" s="497">
        <v>1362</v>
      </c>
      <c r="W13" s="497">
        <v>258</v>
      </c>
      <c r="X13" s="497">
        <v>46</v>
      </c>
      <c r="Y13" s="34"/>
      <c r="Z13" s="34"/>
      <c r="AA13" s="498"/>
    </row>
    <row r="14" spans="1:28" s="480" customFormat="1" ht="15.95" customHeight="1" x14ac:dyDescent="0.25">
      <c r="A14" s="695"/>
      <c r="B14" s="496" t="s">
        <v>517</v>
      </c>
      <c r="C14" s="497">
        <v>215480</v>
      </c>
      <c r="D14" s="497">
        <v>10153</v>
      </c>
      <c r="E14" s="497">
        <v>10815</v>
      </c>
      <c r="F14" s="497">
        <v>9305</v>
      </c>
      <c r="G14" s="497">
        <v>10224</v>
      </c>
      <c r="H14" s="497">
        <v>13096</v>
      </c>
      <c r="I14" s="497">
        <v>14764</v>
      </c>
      <c r="J14" s="497">
        <v>15742</v>
      </c>
      <c r="K14" s="497">
        <v>19335</v>
      </c>
      <c r="L14" s="497">
        <v>19515</v>
      </c>
      <c r="M14" s="497">
        <v>16366</v>
      </c>
      <c r="N14" s="497">
        <v>16269</v>
      </c>
      <c r="O14" s="497">
        <v>15579</v>
      </c>
      <c r="P14" s="497">
        <v>13860</v>
      </c>
      <c r="Q14" s="497">
        <v>12138</v>
      </c>
      <c r="R14" s="497">
        <v>7646</v>
      </c>
      <c r="S14" s="497">
        <v>4813</v>
      </c>
      <c r="T14" s="497">
        <v>3293</v>
      </c>
      <c r="U14" s="497">
        <v>1645</v>
      </c>
      <c r="V14" s="497">
        <v>708</v>
      </c>
      <c r="W14" s="497">
        <v>188</v>
      </c>
      <c r="X14" s="497">
        <v>26</v>
      </c>
      <c r="Y14" s="34"/>
      <c r="Z14" s="34"/>
      <c r="AA14" s="498"/>
    </row>
    <row r="15" spans="1:28" s="480" customFormat="1" ht="15.95" customHeight="1" x14ac:dyDescent="0.25">
      <c r="A15" s="695" t="s">
        <v>533</v>
      </c>
      <c r="B15" s="496" t="s">
        <v>515</v>
      </c>
      <c r="C15" s="497">
        <v>95664</v>
      </c>
      <c r="D15" s="497">
        <v>4367</v>
      </c>
      <c r="E15" s="497">
        <v>4408</v>
      </c>
      <c r="F15" s="497">
        <v>4026</v>
      </c>
      <c r="G15" s="497">
        <v>5078</v>
      </c>
      <c r="H15" s="497">
        <v>6604</v>
      </c>
      <c r="I15" s="497">
        <v>7025</v>
      </c>
      <c r="J15" s="497">
        <v>6827</v>
      </c>
      <c r="K15" s="497">
        <v>7666</v>
      </c>
      <c r="L15" s="497">
        <v>7650</v>
      </c>
      <c r="M15" s="497">
        <v>6856</v>
      </c>
      <c r="N15" s="497">
        <v>7095</v>
      </c>
      <c r="O15" s="497">
        <v>7225</v>
      </c>
      <c r="P15" s="497">
        <v>6546</v>
      </c>
      <c r="Q15" s="497">
        <v>5491</v>
      </c>
      <c r="R15" s="497">
        <v>3235</v>
      </c>
      <c r="S15" s="497">
        <v>2093</v>
      </c>
      <c r="T15" s="497">
        <v>1654</v>
      </c>
      <c r="U15" s="497">
        <v>1098</v>
      </c>
      <c r="V15" s="497">
        <v>578</v>
      </c>
      <c r="W15" s="497">
        <v>125</v>
      </c>
      <c r="X15" s="497">
        <v>17</v>
      </c>
      <c r="Y15" s="34"/>
      <c r="Z15" s="34"/>
      <c r="AA15" s="498"/>
    </row>
    <row r="16" spans="1:28" s="480" customFormat="1" ht="15.95" customHeight="1" x14ac:dyDescent="0.25">
      <c r="A16" s="695"/>
      <c r="B16" s="496" t="s">
        <v>516</v>
      </c>
      <c r="C16" s="497">
        <v>48618</v>
      </c>
      <c r="D16" s="497">
        <v>2294</v>
      </c>
      <c r="E16" s="497">
        <v>2252</v>
      </c>
      <c r="F16" s="497">
        <v>2144</v>
      </c>
      <c r="G16" s="497">
        <v>2670</v>
      </c>
      <c r="H16" s="497">
        <v>3486</v>
      </c>
      <c r="I16" s="497">
        <v>3670</v>
      </c>
      <c r="J16" s="497">
        <v>3533</v>
      </c>
      <c r="K16" s="497">
        <v>3977</v>
      </c>
      <c r="L16" s="497">
        <v>3883</v>
      </c>
      <c r="M16" s="497">
        <v>3455</v>
      </c>
      <c r="N16" s="497">
        <v>3714</v>
      </c>
      <c r="O16" s="497">
        <v>3627</v>
      </c>
      <c r="P16" s="497">
        <v>3324</v>
      </c>
      <c r="Q16" s="497">
        <v>2620</v>
      </c>
      <c r="R16" s="497">
        <v>1470</v>
      </c>
      <c r="S16" s="497">
        <v>952</v>
      </c>
      <c r="T16" s="497">
        <v>705</v>
      </c>
      <c r="U16" s="497">
        <v>476</v>
      </c>
      <c r="V16" s="497">
        <v>305</v>
      </c>
      <c r="W16" s="497">
        <v>52</v>
      </c>
      <c r="X16" s="497">
        <v>9</v>
      </c>
      <c r="Y16" s="34"/>
      <c r="Z16" s="34"/>
      <c r="AA16" s="498"/>
    </row>
    <row r="17" spans="1:27" s="480" customFormat="1" ht="15.95" customHeight="1" x14ac:dyDescent="0.25">
      <c r="A17" s="695"/>
      <c r="B17" s="496" t="s">
        <v>517</v>
      </c>
      <c r="C17" s="497">
        <v>47046</v>
      </c>
      <c r="D17" s="497">
        <v>2073</v>
      </c>
      <c r="E17" s="497">
        <v>2156</v>
      </c>
      <c r="F17" s="497">
        <v>1882</v>
      </c>
      <c r="G17" s="497">
        <v>2408</v>
      </c>
      <c r="H17" s="497">
        <v>3118</v>
      </c>
      <c r="I17" s="497">
        <v>3355</v>
      </c>
      <c r="J17" s="497">
        <v>3294</v>
      </c>
      <c r="K17" s="497">
        <v>3689</v>
      </c>
      <c r="L17" s="497">
        <v>3767</v>
      </c>
      <c r="M17" s="497">
        <v>3401</v>
      </c>
      <c r="N17" s="497">
        <v>3381</v>
      </c>
      <c r="O17" s="497">
        <v>3598</v>
      </c>
      <c r="P17" s="497">
        <v>3222</v>
      </c>
      <c r="Q17" s="497">
        <v>2871</v>
      </c>
      <c r="R17" s="497">
        <v>1765</v>
      </c>
      <c r="S17" s="497">
        <v>1141</v>
      </c>
      <c r="T17" s="497">
        <v>949</v>
      </c>
      <c r="U17" s="497">
        <v>622</v>
      </c>
      <c r="V17" s="497">
        <v>273</v>
      </c>
      <c r="W17" s="497">
        <v>73</v>
      </c>
      <c r="X17" s="497">
        <v>8</v>
      </c>
      <c r="Y17" s="34"/>
      <c r="Z17" s="34"/>
      <c r="AA17" s="498"/>
    </row>
    <row r="18" spans="1:27" s="480" customFormat="1" ht="15.95" customHeight="1" x14ac:dyDescent="0.25">
      <c r="A18" s="695" t="s">
        <v>534</v>
      </c>
      <c r="B18" s="496" t="s">
        <v>515</v>
      </c>
      <c r="C18" s="497">
        <v>175142</v>
      </c>
      <c r="D18" s="497">
        <v>9013</v>
      </c>
      <c r="E18" s="497">
        <v>8953</v>
      </c>
      <c r="F18" s="497">
        <v>7967</v>
      </c>
      <c r="G18" s="497">
        <v>9678</v>
      </c>
      <c r="H18" s="497">
        <v>12307</v>
      </c>
      <c r="I18" s="497">
        <v>13234</v>
      </c>
      <c r="J18" s="497">
        <v>13007</v>
      </c>
      <c r="K18" s="497">
        <v>15090</v>
      </c>
      <c r="L18" s="497">
        <v>15149</v>
      </c>
      <c r="M18" s="497">
        <v>12653</v>
      </c>
      <c r="N18" s="497">
        <v>12821</v>
      </c>
      <c r="O18" s="497">
        <v>13020</v>
      </c>
      <c r="P18" s="497">
        <v>10824</v>
      </c>
      <c r="Q18" s="497">
        <v>8835</v>
      </c>
      <c r="R18" s="497">
        <v>4872</v>
      </c>
      <c r="S18" s="497">
        <v>3190</v>
      </c>
      <c r="T18" s="497">
        <v>2365</v>
      </c>
      <c r="U18" s="497">
        <v>1325</v>
      </c>
      <c r="V18" s="497">
        <v>662</v>
      </c>
      <c r="W18" s="497">
        <v>158</v>
      </c>
      <c r="X18" s="497">
        <v>19</v>
      </c>
      <c r="Y18" s="34"/>
      <c r="Z18" s="34"/>
      <c r="AA18" s="498"/>
    </row>
    <row r="19" spans="1:27" s="480" customFormat="1" ht="15.95" customHeight="1" x14ac:dyDescent="0.25">
      <c r="A19" s="695"/>
      <c r="B19" s="496" t="s">
        <v>516</v>
      </c>
      <c r="C19" s="497">
        <v>87889</v>
      </c>
      <c r="D19" s="497">
        <v>4665</v>
      </c>
      <c r="E19" s="497">
        <v>4688</v>
      </c>
      <c r="F19" s="497">
        <v>4170</v>
      </c>
      <c r="G19" s="497">
        <v>5159</v>
      </c>
      <c r="H19" s="497">
        <v>6426</v>
      </c>
      <c r="I19" s="497">
        <v>6745</v>
      </c>
      <c r="J19" s="497">
        <v>6686</v>
      </c>
      <c r="K19" s="497">
        <v>7498</v>
      </c>
      <c r="L19" s="497">
        <v>7501</v>
      </c>
      <c r="M19" s="497">
        <v>6202</v>
      </c>
      <c r="N19" s="497">
        <v>6184</v>
      </c>
      <c r="O19" s="497">
        <v>6457</v>
      </c>
      <c r="P19" s="497">
        <v>5312</v>
      </c>
      <c r="Q19" s="497">
        <v>4362</v>
      </c>
      <c r="R19" s="497">
        <v>2388</v>
      </c>
      <c r="S19" s="497">
        <v>1461</v>
      </c>
      <c r="T19" s="497">
        <v>1002</v>
      </c>
      <c r="U19" s="497">
        <v>590</v>
      </c>
      <c r="V19" s="497">
        <v>307</v>
      </c>
      <c r="W19" s="497">
        <v>75</v>
      </c>
      <c r="X19" s="497">
        <v>11</v>
      </c>
      <c r="Y19" s="34"/>
      <c r="Z19" s="34"/>
      <c r="AA19" s="498"/>
    </row>
    <row r="20" spans="1:27" s="480" customFormat="1" ht="15.95" customHeight="1" x14ac:dyDescent="0.25">
      <c r="A20" s="695"/>
      <c r="B20" s="496" t="s">
        <v>517</v>
      </c>
      <c r="C20" s="497">
        <v>87253</v>
      </c>
      <c r="D20" s="497">
        <v>4348</v>
      </c>
      <c r="E20" s="497">
        <v>4265</v>
      </c>
      <c r="F20" s="497">
        <v>3797</v>
      </c>
      <c r="G20" s="497">
        <v>4519</v>
      </c>
      <c r="H20" s="497">
        <v>5881</v>
      </c>
      <c r="I20" s="497">
        <v>6489</v>
      </c>
      <c r="J20" s="497">
        <v>6321</v>
      </c>
      <c r="K20" s="497">
        <v>7592</v>
      </c>
      <c r="L20" s="497">
        <v>7648</v>
      </c>
      <c r="M20" s="497">
        <v>6451</v>
      </c>
      <c r="N20" s="497">
        <v>6637</v>
      </c>
      <c r="O20" s="497">
        <v>6563</v>
      </c>
      <c r="P20" s="497">
        <v>5512</v>
      </c>
      <c r="Q20" s="497">
        <v>4473</v>
      </c>
      <c r="R20" s="497">
        <v>2484</v>
      </c>
      <c r="S20" s="497">
        <v>1729</v>
      </c>
      <c r="T20" s="497">
        <v>1363</v>
      </c>
      <c r="U20" s="497">
        <v>735</v>
      </c>
      <c r="V20" s="497">
        <v>355</v>
      </c>
      <c r="W20" s="497">
        <v>83</v>
      </c>
      <c r="X20" s="497">
        <v>8</v>
      </c>
      <c r="Y20" s="34"/>
      <c r="Z20" s="34"/>
      <c r="AA20" s="498"/>
    </row>
    <row r="21" spans="1:27" s="480" customFormat="1" ht="15.95" customHeight="1" x14ac:dyDescent="0.25">
      <c r="A21" s="695" t="s">
        <v>535</v>
      </c>
      <c r="B21" s="496" t="s">
        <v>515</v>
      </c>
      <c r="C21" s="497">
        <v>167060</v>
      </c>
      <c r="D21" s="497">
        <v>8518</v>
      </c>
      <c r="E21" s="497">
        <v>9754</v>
      </c>
      <c r="F21" s="497">
        <v>8986</v>
      </c>
      <c r="G21" s="497">
        <v>10122</v>
      </c>
      <c r="H21" s="497">
        <v>11653</v>
      </c>
      <c r="I21" s="497">
        <v>11370</v>
      </c>
      <c r="J21" s="497">
        <v>11100</v>
      </c>
      <c r="K21" s="497">
        <v>13848</v>
      </c>
      <c r="L21" s="497">
        <v>16020</v>
      </c>
      <c r="M21" s="497">
        <v>14001</v>
      </c>
      <c r="N21" s="497">
        <v>13237</v>
      </c>
      <c r="O21" s="497">
        <v>11479</v>
      </c>
      <c r="P21" s="497">
        <v>8932</v>
      </c>
      <c r="Q21" s="497">
        <v>7541</v>
      </c>
      <c r="R21" s="497">
        <v>4363</v>
      </c>
      <c r="S21" s="497">
        <v>2677</v>
      </c>
      <c r="T21" s="497">
        <v>1869</v>
      </c>
      <c r="U21" s="497">
        <v>977</v>
      </c>
      <c r="V21" s="497">
        <v>485</v>
      </c>
      <c r="W21" s="497">
        <v>116</v>
      </c>
      <c r="X21" s="497">
        <v>12</v>
      </c>
      <c r="Y21" s="34"/>
      <c r="Z21" s="34"/>
      <c r="AA21" s="498"/>
    </row>
    <row r="22" spans="1:27" s="480" customFormat="1" ht="15.95" customHeight="1" x14ac:dyDescent="0.25">
      <c r="A22" s="695"/>
      <c r="B22" s="496" t="s">
        <v>516</v>
      </c>
      <c r="C22" s="497">
        <v>82635</v>
      </c>
      <c r="D22" s="497">
        <v>4414</v>
      </c>
      <c r="E22" s="497">
        <v>5080</v>
      </c>
      <c r="F22" s="497">
        <v>4693</v>
      </c>
      <c r="G22" s="497">
        <v>5330</v>
      </c>
      <c r="H22" s="497">
        <v>5944</v>
      </c>
      <c r="I22" s="497">
        <v>5827</v>
      </c>
      <c r="J22" s="497">
        <v>5478</v>
      </c>
      <c r="K22" s="497">
        <v>6589</v>
      </c>
      <c r="L22" s="497">
        <v>7673</v>
      </c>
      <c r="M22" s="497">
        <v>6592</v>
      </c>
      <c r="N22" s="497">
        <v>6450</v>
      </c>
      <c r="O22" s="497">
        <v>5740</v>
      </c>
      <c r="P22" s="497">
        <v>4425</v>
      </c>
      <c r="Q22" s="497">
        <v>3563</v>
      </c>
      <c r="R22" s="497">
        <v>2141</v>
      </c>
      <c r="S22" s="497">
        <v>1205</v>
      </c>
      <c r="T22" s="497">
        <v>824</v>
      </c>
      <c r="U22" s="497">
        <v>391</v>
      </c>
      <c r="V22" s="497">
        <v>230</v>
      </c>
      <c r="W22" s="497">
        <v>40</v>
      </c>
      <c r="X22" s="497">
        <v>6</v>
      </c>
      <c r="Y22" s="34"/>
      <c r="Z22" s="34"/>
      <c r="AA22" s="498"/>
    </row>
    <row r="23" spans="1:27" s="480" customFormat="1" ht="15.95" customHeight="1" x14ac:dyDescent="0.25">
      <c r="A23" s="695"/>
      <c r="B23" s="496" t="s">
        <v>517</v>
      </c>
      <c r="C23" s="497">
        <v>84425</v>
      </c>
      <c r="D23" s="497">
        <v>4104</v>
      </c>
      <c r="E23" s="497">
        <v>4674</v>
      </c>
      <c r="F23" s="497">
        <v>4293</v>
      </c>
      <c r="G23" s="497">
        <v>4792</v>
      </c>
      <c r="H23" s="497">
        <v>5709</v>
      </c>
      <c r="I23" s="497">
        <v>5543</v>
      </c>
      <c r="J23" s="497">
        <v>5622</v>
      </c>
      <c r="K23" s="497">
        <v>7259</v>
      </c>
      <c r="L23" s="497">
        <v>8347</v>
      </c>
      <c r="M23" s="497">
        <v>7409</v>
      </c>
      <c r="N23" s="497">
        <v>6787</v>
      </c>
      <c r="O23" s="497">
        <v>5739</v>
      </c>
      <c r="P23" s="497">
        <v>4507</v>
      </c>
      <c r="Q23" s="497">
        <v>3978</v>
      </c>
      <c r="R23" s="497">
        <v>2222</v>
      </c>
      <c r="S23" s="497">
        <v>1472</v>
      </c>
      <c r="T23" s="497">
        <v>1045</v>
      </c>
      <c r="U23" s="497">
        <v>586</v>
      </c>
      <c r="V23" s="497">
        <v>255</v>
      </c>
      <c r="W23" s="497">
        <v>76</v>
      </c>
      <c r="X23" s="497">
        <v>6</v>
      </c>
      <c r="Y23" s="34"/>
      <c r="Z23" s="34"/>
      <c r="AA23" s="498"/>
    </row>
    <row r="24" spans="1:27" s="480" customFormat="1" ht="15.95" customHeight="1" x14ac:dyDescent="0.25">
      <c r="A24" s="695" t="s">
        <v>536</v>
      </c>
      <c r="B24" s="496" t="s">
        <v>515</v>
      </c>
      <c r="C24" s="497">
        <v>93887</v>
      </c>
      <c r="D24" s="497">
        <v>4691</v>
      </c>
      <c r="E24" s="497">
        <v>4517</v>
      </c>
      <c r="F24" s="497">
        <v>4137</v>
      </c>
      <c r="G24" s="497">
        <v>5167</v>
      </c>
      <c r="H24" s="497">
        <v>6626</v>
      </c>
      <c r="I24" s="497">
        <v>7354</v>
      </c>
      <c r="J24" s="497">
        <v>7241</v>
      </c>
      <c r="K24" s="497">
        <v>8170</v>
      </c>
      <c r="L24" s="497">
        <v>7770</v>
      </c>
      <c r="M24" s="497">
        <v>6440</v>
      </c>
      <c r="N24" s="497">
        <v>6973</v>
      </c>
      <c r="O24" s="497">
        <v>7070</v>
      </c>
      <c r="P24" s="497">
        <v>5940</v>
      </c>
      <c r="Q24" s="497">
        <v>4693</v>
      </c>
      <c r="R24" s="497">
        <v>2548</v>
      </c>
      <c r="S24" s="497">
        <v>1783</v>
      </c>
      <c r="T24" s="497">
        <v>1474</v>
      </c>
      <c r="U24" s="497">
        <v>793</v>
      </c>
      <c r="V24" s="497">
        <v>388</v>
      </c>
      <c r="W24" s="497">
        <v>97</v>
      </c>
      <c r="X24" s="497">
        <v>15</v>
      </c>
      <c r="Y24" s="34"/>
      <c r="Z24" s="34"/>
      <c r="AA24" s="498"/>
    </row>
    <row r="25" spans="1:27" s="480" customFormat="1" ht="15.95" customHeight="1" x14ac:dyDescent="0.25">
      <c r="A25" s="695"/>
      <c r="B25" s="496" t="s">
        <v>516</v>
      </c>
      <c r="C25" s="497">
        <v>47773</v>
      </c>
      <c r="D25" s="497">
        <v>2530</v>
      </c>
      <c r="E25" s="497">
        <v>2379</v>
      </c>
      <c r="F25" s="497">
        <v>2192</v>
      </c>
      <c r="G25" s="497">
        <v>2658</v>
      </c>
      <c r="H25" s="497">
        <v>3431</v>
      </c>
      <c r="I25" s="497">
        <v>3755</v>
      </c>
      <c r="J25" s="497">
        <v>3738</v>
      </c>
      <c r="K25" s="497">
        <v>3975</v>
      </c>
      <c r="L25" s="497">
        <v>3848</v>
      </c>
      <c r="M25" s="497">
        <v>3264</v>
      </c>
      <c r="N25" s="497">
        <v>3578</v>
      </c>
      <c r="O25" s="497">
        <v>3646</v>
      </c>
      <c r="P25" s="497">
        <v>3125</v>
      </c>
      <c r="Q25" s="497">
        <v>2410</v>
      </c>
      <c r="R25" s="497">
        <v>1297</v>
      </c>
      <c r="S25" s="497">
        <v>809</v>
      </c>
      <c r="T25" s="497">
        <v>629</v>
      </c>
      <c r="U25" s="497">
        <v>302</v>
      </c>
      <c r="V25" s="497">
        <v>162</v>
      </c>
      <c r="W25" s="497">
        <v>38</v>
      </c>
      <c r="X25" s="497">
        <v>7</v>
      </c>
      <c r="Y25" s="34"/>
      <c r="Z25" s="34"/>
      <c r="AA25" s="498"/>
    </row>
    <row r="26" spans="1:27" s="480" customFormat="1" ht="15.95" customHeight="1" x14ac:dyDescent="0.25">
      <c r="A26" s="695"/>
      <c r="B26" s="496" t="s">
        <v>517</v>
      </c>
      <c r="C26" s="497">
        <v>46114</v>
      </c>
      <c r="D26" s="497">
        <v>2161</v>
      </c>
      <c r="E26" s="497">
        <v>2138</v>
      </c>
      <c r="F26" s="497">
        <v>1945</v>
      </c>
      <c r="G26" s="497">
        <v>2509</v>
      </c>
      <c r="H26" s="497">
        <v>3195</v>
      </c>
      <c r="I26" s="497">
        <v>3599</v>
      </c>
      <c r="J26" s="497">
        <v>3503</v>
      </c>
      <c r="K26" s="497">
        <v>4195</v>
      </c>
      <c r="L26" s="497">
        <v>3922</v>
      </c>
      <c r="M26" s="497">
        <v>3176</v>
      </c>
      <c r="N26" s="497">
        <v>3395</v>
      </c>
      <c r="O26" s="497">
        <v>3424</v>
      </c>
      <c r="P26" s="497">
        <v>2815</v>
      </c>
      <c r="Q26" s="497">
        <v>2283</v>
      </c>
      <c r="R26" s="497">
        <v>1251</v>
      </c>
      <c r="S26" s="497">
        <v>974</v>
      </c>
      <c r="T26" s="497">
        <v>845</v>
      </c>
      <c r="U26" s="497">
        <v>491</v>
      </c>
      <c r="V26" s="497">
        <v>226</v>
      </c>
      <c r="W26" s="497">
        <v>59</v>
      </c>
      <c r="X26" s="497">
        <v>8</v>
      </c>
      <c r="Y26" s="34"/>
      <c r="Z26" s="34"/>
      <c r="AA26" s="498"/>
    </row>
    <row r="27" spans="1:27" s="480" customFormat="1" ht="15.95" customHeight="1" x14ac:dyDescent="0.25">
      <c r="A27" s="695" t="s">
        <v>537</v>
      </c>
      <c r="B27" s="496" t="s">
        <v>515</v>
      </c>
      <c r="C27" s="497">
        <v>164398</v>
      </c>
      <c r="D27" s="497">
        <v>8371</v>
      </c>
      <c r="E27" s="497">
        <v>8108</v>
      </c>
      <c r="F27" s="497">
        <v>6177</v>
      </c>
      <c r="G27" s="497">
        <v>8095</v>
      </c>
      <c r="H27" s="497">
        <v>10374</v>
      </c>
      <c r="I27" s="497">
        <v>11585</v>
      </c>
      <c r="J27" s="497">
        <v>12267</v>
      </c>
      <c r="K27" s="497">
        <v>15353</v>
      </c>
      <c r="L27" s="497">
        <v>15412</v>
      </c>
      <c r="M27" s="497">
        <v>12580</v>
      </c>
      <c r="N27" s="497">
        <v>12072</v>
      </c>
      <c r="O27" s="497">
        <v>11948</v>
      </c>
      <c r="P27" s="497">
        <v>10389</v>
      </c>
      <c r="Q27" s="497">
        <v>9228</v>
      </c>
      <c r="R27" s="497">
        <v>5237</v>
      </c>
      <c r="S27" s="497">
        <v>3022</v>
      </c>
      <c r="T27" s="497">
        <v>2048</v>
      </c>
      <c r="U27" s="497">
        <v>1209</v>
      </c>
      <c r="V27" s="497">
        <v>745</v>
      </c>
      <c r="W27" s="497">
        <v>155</v>
      </c>
      <c r="X27" s="497">
        <v>23</v>
      </c>
      <c r="Y27" s="34"/>
      <c r="Z27" s="34"/>
      <c r="AA27" s="498"/>
    </row>
    <row r="28" spans="1:27" s="480" customFormat="1" ht="15.95" customHeight="1" x14ac:dyDescent="0.25">
      <c r="A28" s="695"/>
      <c r="B28" s="496" t="s">
        <v>516</v>
      </c>
      <c r="C28" s="497">
        <v>81565</v>
      </c>
      <c r="D28" s="497">
        <v>4377</v>
      </c>
      <c r="E28" s="497">
        <v>4166</v>
      </c>
      <c r="F28" s="497">
        <v>3268</v>
      </c>
      <c r="G28" s="497">
        <v>4290</v>
      </c>
      <c r="H28" s="497">
        <v>5383</v>
      </c>
      <c r="I28" s="497">
        <v>5920</v>
      </c>
      <c r="J28" s="497">
        <v>6199</v>
      </c>
      <c r="K28" s="497">
        <v>7565</v>
      </c>
      <c r="L28" s="497">
        <v>7767</v>
      </c>
      <c r="M28" s="497">
        <v>6189</v>
      </c>
      <c r="N28" s="497">
        <v>5901</v>
      </c>
      <c r="O28" s="497">
        <v>5756</v>
      </c>
      <c r="P28" s="497">
        <v>4918</v>
      </c>
      <c r="Q28" s="497">
        <v>4319</v>
      </c>
      <c r="R28" s="497">
        <v>2368</v>
      </c>
      <c r="S28" s="497">
        <v>1271</v>
      </c>
      <c r="T28" s="497">
        <v>793</v>
      </c>
      <c r="U28" s="497">
        <v>565</v>
      </c>
      <c r="V28" s="497">
        <v>458</v>
      </c>
      <c r="W28" s="497">
        <v>87</v>
      </c>
      <c r="X28" s="497">
        <v>5</v>
      </c>
      <c r="Y28" s="34"/>
      <c r="Z28" s="34"/>
      <c r="AA28" s="498"/>
    </row>
    <row r="29" spans="1:27" s="480" customFormat="1" ht="15.95" customHeight="1" x14ac:dyDescent="0.25">
      <c r="A29" s="695"/>
      <c r="B29" s="496" t="s">
        <v>517</v>
      </c>
      <c r="C29" s="497">
        <v>82833</v>
      </c>
      <c r="D29" s="497">
        <v>3994</v>
      </c>
      <c r="E29" s="497">
        <v>3942</v>
      </c>
      <c r="F29" s="497">
        <v>2909</v>
      </c>
      <c r="G29" s="497">
        <v>3805</v>
      </c>
      <c r="H29" s="497">
        <v>4991</v>
      </c>
      <c r="I29" s="497">
        <v>5665</v>
      </c>
      <c r="J29" s="497">
        <v>6068</v>
      </c>
      <c r="K29" s="497">
        <v>7788</v>
      </c>
      <c r="L29" s="497">
        <v>7645</v>
      </c>
      <c r="M29" s="497">
        <v>6391</v>
      </c>
      <c r="N29" s="497">
        <v>6171</v>
      </c>
      <c r="O29" s="497">
        <v>6192</v>
      </c>
      <c r="P29" s="497">
        <v>5471</v>
      </c>
      <c r="Q29" s="497">
        <v>4909</v>
      </c>
      <c r="R29" s="497">
        <v>2869</v>
      </c>
      <c r="S29" s="497">
        <v>1751</v>
      </c>
      <c r="T29" s="497">
        <v>1255</v>
      </c>
      <c r="U29" s="497">
        <v>644</v>
      </c>
      <c r="V29" s="497">
        <v>287</v>
      </c>
      <c r="W29" s="497">
        <v>68</v>
      </c>
      <c r="X29" s="497">
        <v>18</v>
      </c>
      <c r="Y29" s="34"/>
      <c r="Z29" s="34"/>
      <c r="AA29" s="498"/>
    </row>
    <row r="30" spans="1:27" s="480" customFormat="1" ht="15.95" customHeight="1" x14ac:dyDescent="0.25">
      <c r="A30" s="695" t="s">
        <v>538</v>
      </c>
      <c r="B30" s="496" t="s">
        <v>515</v>
      </c>
      <c r="C30" s="497">
        <v>209202</v>
      </c>
      <c r="D30" s="497">
        <v>10882</v>
      </c>
      <c r="E30" s="497">
        <v>10682</v>
      </c>
      <c r="F30" s="497">
        <v>9062</v>
      </c>
      <c r="G30" s="497">
        <v>10550</v>
      </c>
      <c r="H30" s="497">
        <v>13296</v>
      </c>
      <c r="I30" s="497">
        <v>14976</v>
      </c>
      <c r="J30" s="497">
        <v>16373</v>
      </c>
      <c r="K30" s="497">
        <v>19936</v>
      </c>
      <c r="L30" s="497">
        <v>19624</v>
      </c>
      <c r="M30" s="497">
        <v>15319</v>
      </c>
      <c r="N30" s="497">
        <v>14422</v>
      </c>
      <c r="O30" s="497">
        <v>14127</v>
      </c>
      <c r="P30" s="497">
        <v>13299</v>
      </c>
      <c r="Q30" s="497">
        <v>11713</v>
      </c>
      <c r="R30" s="497">
        <v>6670</v>
      </c>
      <c r="S30" s="497">
        <v>3549</v>
      </c>
      <c r="T30" s="497">
        <v>2137</v>
      </c>
      <c r="U30" s="497">
        <v>1322</v>
      </c>
      <c r="V30" s="497">
        <v>961</v>
      </c>
      <c r="W30" s="497">
        <v>250</v>
      </c>
      <c r="X30" s="497">
        <v>52</v>
      </c>
      <c r="Y30" s="34"/>
      <c r="Z30" s="34"/>
      <c r="AA30" s="498"/>
    </row>
    <row r="31" spans="1:27" s="480" customFormat="1" ht="15.95" customHeight="1" x14ac:dyDescent="0.25">
      <c r="A31" s="695"/>
      <c r="B31" s="496" t="s">
        <v>516</v>
      </c>
      <c r="C31" s="497">
        <v>104026</v>
      </c>
      <c r="D31" s="497">
        <v>5689</v>
      </c>
      <c r="E31" s="497">
        <v>5612</v>
      </c>
      <c r="F31" s="497">
        <v>4644</v>
      </c>
      <c r="G31" s="497">
        <v>5494</v>
      </c>
      <c r="H31" s="497">
        <v>7116</v>
      </c>
      <c r="I31" s="497">
        <v>7676</v>
      </c>
      <c r="J31" s="497">
        <v>8196</v>
      </c>
      <c r="K31" s="497">
        <v>10081</v>
      </c>
      <c r="L31" s="497">
        <v>9934</v>
      </c>
      <c r="M31" s="497">
        <v>7746</v>
      </c>
      <c r="N31" s="497">
        <v>7047</v>
      </c>
      <c r="O31" s="497">
        <v>6517</v>
      </c>
      <c r="P31" s="497">
        <v>6088</v>
      </c>
      <c r="Q31" s="497">
        <v>5275</v>
      </c>
      <c r="R31" s="497">
        <v>2953</v>
      </c>
      <c r="S31" s="497">
        <v>1525</v>
      </c>
      <c r="T31" s="497">
        <v>811</v>
      </c>
      <c r="U31" s="497">
        <v>703</v>
      </c>
      <c r="V31" s="497">
        <v>711</v>
      </c>
      <c r="W31" s="497">
        <v>174</v>
      </c>
      <c r="X31" s="497">
        <v>34</v>
      </c>
      <c r="Y31" s="34"/>
      <c r="Z31" s="34"/>
      <c r="AA31" s="498"/>
    </row>
    <row r="32" spans="1:27" s="480" customFormat="1" ht="15.95" customHeight="1" x14ac:dyDescent="0.25">
      <c r="A32" s="695"/>
      <c r="B32" s="496" t="s">
        <v>517</v>
      </c>
      <c r="C32" s="497">
        <v>105176</v>
      </c>
      <c r="D32" s="497">
        <v>5193</v>
      </c>
      <c r="E32" s="497">
        <v>5070</v>
      </c>
      <c r="F32" s="497">
        <v>4418</v>
      </c>
      <c r="G32" s="497">
        <v>5056</v>
      </c>
      <c r="H32" s="497">
        <v>6180</v>
      </c>
      <c r="I32" s="497">
        <v>7300</v>
      </c>
      <c r="J32" s="497">
        <v>8177</v>
      </c>
      <c r="K32" s="497">
        <v>9855</v>
      </c>
      <c r="L32" s="497">
        <v>9690</v>
      </c>
      <c r="M32" s="497">
        <v>7573</v>
      </c>
      <c r="N32" s="497">
        <v>7375</v>
      </c>
      <c r="O32" s="497">
        <v>7610</v>
      </c>
      <c r="P32" s="497">
        <v>7211</v>
      </c>
      <c r="Q32" s="497">
        <v>6438</v>
      </c>
      <c r="R32" s="497">
        <v>3717</v>
      </c>
      <c r="S32" s="497">
        <v>2024</v>
      </c>
      <c r="T32" s="497">
        <v>1326</v>
      </c>
      <c r="U32" s="497">
        <v>619</v>
      </c>
      <c r="V32" s="497">
        <v>250</v>
      </c>
      <c r="W32" s="497">
        <v>76</v>
      </c>
      <c r="X32" s="497">
        <v>18</v>
      </c>
      <c r="Y32" s="34"/>
      <c r="Z32" s="34"/>
      <c r="AA32" s="498"/>
    </row>
    <row r="33" spans="1:27" s="480" customFormat="1" ht="15.95" customHeight="1" x14ac:dyDescent="0.25">
      <c r="A33" s="695" t="s">
        <v>539</v>
      </c>
      <c r="B33" s="496" t="s">
        <v>515</v>
      </c>
      <c r="C33" s="497">
        <v>124408</v>
      </c>
      <c r="D33" s="497">
        <v>5836</v>
      </c>
      <c r="E33" s="497">
        <v>5849</v>
      </c>
      <c r="F33" s="497">
        <v>5360</v>
      </c>
      <c r="G33" s="497">
        <v>6320</v>
      </c>
      <c r="H33" s="497">
        <v>8513</v>
      </c>
      <c r="I33" s="497">
        <v>9395</v>
      </c>
      <c r="J33" s="497">
        <v>9002</v>
      </c>
      <c r="K33" s="497">
        <v>10114</v>
      </c>
      <c r="L33" s="497">
        <v>10233</v>
      </c>
      <c r="M33" s="497">
        <v>8503</v>
      </c>
      <c r="N33" s="497">
        <v>9313</v>
      </c>
      <c r="O33" s="497">
        <v>9572</v>
      </c>
      <c r="P33" s="497">
        <v>8758</v>
      </c>
      <c r="Q33" s="497">
        <v>7439</v>
      </c>
      <c r="R33" s="497">
        <v>4239</v>
      </c>
      <c r="S33" s="497">
        <v>2431</v>
      </c>
      <c r="T33" s="497">
        <v>1673</v>
      </c>
      <c r="U33" s="497">
        <v>1058</v>
      </c>
      <c r="V33" s="497">
        <v>646</v>
      </c>
      <c r="W33" s="497">
        <v>142</v>
      </c>
      <c r="X33" s="497">
        <v>12</v>
      </c>
      <c r="Y33" s="34"/>
      <c r="Z33" s="34"/>
      <c r="AA33" s="498"/>
    </row>
    <row r="34" spans="1:27" s="480" customFormat="1" ht="15.95" customHeight="1" x14ac:dyDescent="0.25">
      <c r="A34" s="695"/>
      <c r="B34" s="496" t="s">
        <v>516</v>
      </c>
      <c r="C34" s="497">
        <v>61998</v>
      </c>
      <c r="D34" s="497">
        <v>2965</v>
      </c>
      <c r="E34" s="497">
        <v>2999</v>
      </c>
      <c r="F34" s="497">
        <v>2807</v>
      </c>
      <c r="G34" s="497">
        <v>3262</v>
      </c>
      <c r="H34" s="497">
        <v>4429</v>
      </c>
      <c r="I34" s="497">
        <v>4837</v>
      </c>
      <c r="J34" s="497">
        <v>4661</v>
      </c>
      <c r="K34" s="497">
        <v>5058</v>
      </c>
      <c r="L34" s="497">
        <v>5109</v>
      </c>
      <c r="M34" s="497">
        <v>4185</v>
      </c>
      <c r="N34" s="497">
        <v>4553</v>
      </c>
      <c r="O34" s="497">
        <v>4648</v>
      </c>
      <c r="P34" s="497">
        <v>4145</v>
      </c>
      <c r="Q34" s="497">
        <v>3546</v>
      </c>
      <c r="R34" s="497">
        <v>2014</v>
      </c>
      <c r="S34" s="497">
        <v>1088</v>
      </c>
      <c r="T34" s="497">
        <v>711</v>
      </c>
      <c r="U34" s="497">
        <v>514</v>
      </c>
      <c r="V34" s="497">
        <v>385</v>
      </c>
      <c r="W34" s="497">
        <v>76</v>
      </c>
      <c r="X34" s="497">
        <v>6</v>
      </c>
      <c r="Y34" s="34"/>
      <c r="Z34" s="34"/>
      <c r="AA34" s="498"/>
    </row>
    <row r="35" spans="1:27" s="480" customFormat="1" ht="15.95" customHeight="1" x14ac:dyDescent="0.25">
      <c r="A35" s="695"/>
      <c r="B35" s="496" t="s">
        <v>517</v>
      </c>
      <c r="C35" s="497">
        <v>62410</v>
      </c>
      <c r="D35" s="497">
        <v>2871</v>
      </c>
      <c r="E35" s="497">
        <v>2850</v>
      </c>
      <c r="F35" s="497">
        <v>2553</v>
      </c>
      <c r="G35" s="497">
        <v>3058</v>
      </c>
      <c r="H35" s="497">
        <v>4084</v>
      </c>
      <c r="I35" s="497">
        <v>4558</v>
      </c>
      <c r="J35" s="497">
        <v>4341</v>
      </c>
      <c r="K35" s="497">
        <v>5056</v>
      </c>
      <c r="L35" s="497">
        <v>5124</v>
      </c>
      <c r="M35" s="497">
        <v>4318</v>
      </c>
      <c r="N35" s="497">
        <v>4760</v>
      </c>
      <c r="O35" s="497">
        <v>4924</v>
      </c>
      <c r="P35" s="497">
        <v>4613</v>
      </c>
      <c r="Q35" s="497">
        <v>3893</v>
      </c>
      <c r="R35" s="497">
        <v>2225</v>
      </c>
      <c r="S35" s="497">
        <v>1343</v>
      </c>
      <c r="T35" s="497">
        <v>962</v>
      </c>
      <c r="U35" s="497">
        <v>544</v>
      </c>
      <c r="V35" s="497">
        <v>261</v>
      </c>
      <c r="W35" s="497">
        <v>66</v>
      </c>
      <c r="X35" s="497">
        <v>6</v>
      </c>
      <c r="Y35" s="34"/>
      <c r="Z35" s="34"/>
      <c r="AA35" s="498"/>
    </row>
    <row r="36" spans="1:27" s="480" customFormat="1" ht="15.95" customHeight="1" x14ac:dyDescent="0.25">
      <c r="A36" s="695" t="s">
        <v>540</v>
      </c>
      <c r="B36" s="496" t="s">
        <v>515</v>
      </c>
      <c r="C36" s="497">
        <v>228611</v>
      </c>
      <c r="D36" s="497">
        <v>11394</v>
      </c>
      <c r="E36" s="497">
        <v>12034</v>
      </c>
      <c r="F36" s="497">
        <v>10365</v>
      </c>
      <c r="G36" s="497">
        <v>12251</v>
      </c>
      <c r="H36" s="497">
        <v>15342</v>
      </c>
      <c r="I36" s="497">
        <v>16813</v>
      </c>
      <c r="J36" s="497">
        <v>17287</v>
      </c>
      <c r="K36" s="497">
        <v>20746</v>
      </c>
      <c r="L36" s="497">
        <v>20663</v>
      </c>
      <c r="M36" s="497">
        <v>16611</v>
      </c>
      <c r="N36" s="497">
        <v>15932</v>
      </c>
      <c r="O36" s="497">
        <v>15900</v>
      </c>
      <c r="P36" s="497">
        <v>14568</v>
      </c>
      <c r="Q36" s="497">
        <v>12585</v>
      </c>
      <c r="R36" s="497">
        <v>6980</v>
      </c>
      <c r="S36" s="497">
        <v>4031</v>
      </c>
      <c r="T36" s="497">
        <v>2525</v>
      </c>
      <c r="U36" s="497">
        <v>1436</v>
      </c>
      <c r="V36" s="497">
        <v>954</v>
      </c>
      <c r="W36" s="497">
        <v>173</v>
      </c>
      <c r="X36" s="497">
        <v>21</v>
      </c>
      <c r="Y36" s="34"/>
      <c r="Z36" s="34"/>
      <c r="AA36" s="498"/>
    </row>
    <row r="37" spans="1:27" s="480" customFormat="1" ht="15.95" customHeight="1" x14ac:dyDescent="0.25">
      <c r="A37" s="695"/>
      <c r="B37" s="496" t="s">
        <v>516</v>
      </c>
      <c r="C37" s="497">
        <v>113137</v>
      </c>
      <c r="D37" s="497">
        <v>5875</v>
      </c>
      <c r="E37" s="497">
        <v>6274</v>
      </c>
      <c r="F37" s="497">
        <v>5403</v>
      </c>
      <c r="G37" s="497">
        <v>6498</v>
      </c>
      <c r="H37" s="497">
        <v>8001</v>
      </c>
      <c r="I37" s="497">
        <v>8744</v>
      </c>
      <c r="J37" s="497">
        <v>8756</v>
      </c>
      <c r="K37" s="497">
        <v>10278</v>
      </c>
      <c r="L37" s="497">
        <v>10374</v>
      </c>
      <c r="M37" s="497">
        <v>8234</v>
      </c>
      <c r="N37" s="497">
        <v>7700</v>
      </c>
      <c r="O37" s="497">
        <v>7433</v>
      </c>
      <c r="P37" s="497">
        <v>6636</v>
      </c>
      <c r="Q37" s="497">
        <v>5680</v>
      </c>
      <c r="R37" s="497">
        <v>3087</v>
      </c>
      <c r="S37" s="497">
        <v>1726</v>
      </c>
      <c r="T37" s="497">
        <v>1032</v>
      </c>
      <c r="U37" s="497">
        <v>691</v>
      </c>
      <c r="V37" s="497">
        <v>616</v>
      </c>
      <c r="W37" s="497">
        <v>91</v>
      </c>
      <c r="X37" s="497">
        <v>8</v>
      </c>
      <c r="Y37" s="34"/>
      <c r="Z37" s="34"/>
      <c r="AA37" s="498"/>
    </row>
    <row r="38" spans="1:27" s="480" customFormat="1" ht="15.95" customHeight="1" x14ac:dyDescent="0.25">
      <c r="A38" s="695"/>
      <c r="B38" s="496" t="s">
        <v>517</v>
      </c>
      <c r="C38" s="497">
        <v>115474</v>
      </c>
      <c r="D38" s="497">
        <v>5519</v>
      </c>
      <c r="E38" s="497">
        <v>5760</v>
      </c>
      <c r="F38" s="497">
        <v>4962</v>
      </c>
      <c r="G38" s="497">
        <v>5753</v>
      </c>
      <c r="H38" s="497">
        <v>7341</v>
      </c>
      <c r="I38" s="497">
        <v>8069</v>
      </c>
      <c r="J38" s="497">
        <v>8531</v>
      </c>
      <c r="K38" s="497">
        <v>10468</v>
      </c>
      <c r="L38" s="497">
        <v>10289</v>
      </c>
      <c r="M38" s="497">
        <v>8377</v>
      </c>
      <c r="N38" s="497">
        <v>8232</v>
      </c>
      <c r="O38" s="497">
        <v>8467</v>
      </c>
      <c r="P38" s="497">
        <v>7932</v>
      </c>
      <c r="Q38" s="497">
        <v>6905</v>
      </c>
      <c r="R38" s="497">
        <v>3893</v>
      </c>
      <c r="S38" s="497">
        <v>2305</v>
      </c>
      <c r="T38" s="497">
        <v>1493</v>
      </c>
      <c r="U38" s="497">
        <v>745</v>
      </c>
      <c r="V38" s="497">
        <v>338</v>
      </c>
      <c r="W38" s="497">
        <v>82</v>
      </c>
      <c r="X38" s="497">
        <v>13</v>
      </c>
      <c r="Y38" s="34"/>
      <c r="Z38" s="34"/>
      <c r="AA38" s="498"/>
    </row>
    <row r="39" spans="1:27" s="480" customFormat="1" ht="15.95" customHeight="1" x14ac:dyDescent="0.25">
      <c r="A39" s="695" t="s">
        <v>541</v>
      </c>
      <c r="B39" s="496" t="s">
        <v>515</v>
      </c>
      <c r="C39" s="497">
        <v>49333</v>
      </c>
      <c r="D39" s="497">
        <v>1950</v>
      </c>
      <c r="E39" s="497">
        <v>1877</v>
      </c>
      <c r="F39" s="497">
        <v>1930</v>
      </c>
      <c r="G39" s="497">
        <v>2615</v>
      </c>
      <c r="H39" s="497">
        <v>3378</v>
      </c>
      <c r="I39" s="497">
        <v>3820</v>
      </c>
      <c r="J39" s="497">
        <v>3455</v>
      </c>
      <c r="K39" s="497">
        <v>3433</v>
      </c>
      <c r="L39" s="497">
        <v>3427</v>
      </c>
      <c r="M39" s="497">
        <v>3144</v>
      </c>
      <c r="N39" s="497">
        <v>3736</v>
      </c>
      <c r="O39" s="497">
        <v>4180</v>
      </c>
      <c r="P39" s="497">
        <v>3594</v>
      </c>
      <c r="Q39" s="497">
        <v>2910</v>
      </c>
      <c r="R39" s="497">
        <v>1804</v>
      </c>
      <c r="S39" s="497">
        <v>1478</v>
      </c>
      <c r="T39" s="497">
        <v>1356</v>
      </c>
      <c r="U39" s="497">
        <v>797</v>
      </c>
      <c r="V39" s="497">
        <v>346</v>
      </c>
      <c r="W39" s="497">
        <v>92</v>
      </c>
      <c r="X39" s="497">
        <v>11</v>
      </c>
      <c r="Y39" s="34"/>
      <c r="Z39" s="34"/>
      <c r="AA39" s="498"/>
    </row>
    <row r="40" spans="1:27" s="480" customFormat="1" ht="15.95" customHeight="1" x14ac:dyDescent="0.25">
      <c r="A40" s="695"/>
      <c r="B40" s="496" t="s">
        <v>516</v>
      </c>
      <c r="C40" s="497">
        <v>26218</v>
      </c>
      <c r="D40" s="497">
        <v>984</v>
      </c>
      <c r="E40" s="497">
        <v>991</v>
      </c>
      <c r="F40" s="497">
        <v>1039</v>
      </c>
      <c r="G40" s="497">
        <v>1428</v>
      </c>
      <c r="H40" s="497">
        <v>1716</v>
      </c>
      <c r="I40" s="497">
        <v>2031</v>
      </c>
      <c r="J40" s="497">
        <v>1870</v>
      </c>
      <c r="K40" s="497">
        <v>1838</v>
      </c>
      <c r="L40" s="497">
        <v>1856</v>
      </c>
      <c r="M40" s="497">
        <v>1608</v>
      </c>
      <c r="N40" s="497">
        <v>2043</v>
      </c>
      <c r="O40" s="497">
        <v>2346</v>
      </c>
      <c r="P40" s="497">
        <v>2051</v>
      </c>
      <c r="Q40" s="497">
        <v>1604</v>
      </c>
      <c r="R40" s="497">
        <v>1016</v>
      </c>
      <c r="S40" s="497">
        <v>699</v>
      </c>
      <c r="T40" s="497">
        <v>580</v>
      </c>
      <c r="U40" s="497">
        <v>339</v>
      </c>
      <c r="V40" s="497">
        <v>139</v>
      </c>
      <c r="W40" s="497">
        <v>37</v>
      </c>
      <c r="X40" s="497">
        <v>3</v>
      </c>
      <c r="Y40" s="34"/>
      <c r="Z40" s="34"/>
      <c r="AA40" s="498"/>
    </row>
    <row r="41" spans="1:27" s="480" customFormat="1" ht="15.95" customHeight="1" x14ac:dyDescent="0.25">
      <c r="A41" s="695"/>
      <c r="B41" s="496" t="s">
        <v>517</v>
      </c>
      <c r="C41" s="497">
        <v>23115</v>
      </c>
      <c r="D41" s="497">
        <v>966</v>
      </c>
      <c r="E41" s="497">
        <v>886</v>
      </c>
      <c r="F41" s="497">
        <v>891</v>
      </c>
      <c r="G41" s="497">
        <v>1187</v>
      </c>
      <c r="H41" s="497">
        <v>1662</v>
      </c>
      <c r="I41" s="497">
        <v>1789</v>
      </c>
      <c r="J41" s="497">
        <v>1585</v>
      </c>
      <c r="K41" s="497">
        <v>1595</v>
      </c>
      <c r="L41" s="497">
        <v>1571</v>
      </c>
      <c r="M41" s="497">
        <v>1536</v>
      </c>
      <c r="N41" s="497">
        <v>1693</v>
      </c>
      <c r="O41" s="497">
        <v>1834</v>
      </c>
      <c r="P41" s="497">
        <v>1543</v>
      </c>
      <c r="Q41" s="497">
        <v>1306</v>
      </c>
      <c r="R41" s="497">
        <v>788</v>
      </c>
      <c r="S41" s="497">
        <v>779</v>
      </c>
      <c r="T41" s="497">
        <v>776</v>
      </c>
      <c r="U41" s="497">
        <v>458</v>
      </c>
      <c r="V41" s="497">
        <v>207</v>
      </c>
      <c r="W41" s="497">
        <v>55</v>
      </c>
      <c r="X41" s="497">
        <v>8</v>
      </c>
      <c r="Y41" s="34"/>
      <c r="Z41" s="34"/>
      <c r="AA41" s="498"/>
    </row>
    <row r="42" spans="1:27" s="480" customFormat="1" ht="15.95" customHeight="1" x14ac:dyDescent="0.25">
      <c r="A42" s="695" t="s">
        <v>542</v>
      </c>
      <c r="B42" s="496" t="s">
        <v>515</v>
      </c>
      <c r="C42" s="497">
        <v>69032</v>
      </c>
      <c r="D42" s="497">
        <v>3325</v>
      </c>
      <c r="E42" s="497">
        <v>3025</v>
      </c>
      <c r="F42" s="497">
        <v>2847</v>
      </c>
      <c r="G42" s="497">
        <v>4218</v>
      </c>
      <c r="H42" s="497">
        <v>5334</v>
      </c>
      <c r="I42" s="497">
        <v>5590</v>
      </c>
      <c r="J42" s="497">
        <v>5094</v>
      </c>
      <c r="K42" s="497">
        <v>5452</v>
      </c>
      <c r="L42" s="497">
        <v>5506</v>
      </c>
      <c r="M42" s="497">
        <v>4828</v>
      </c>
      <c r="N42" s="497">
        <v>5161</v>
      </c>
      <c r="O42" s="497">
        <v>5370</v>
      </c>
      <c r="P42" s="497">
        <v>4217</v>
      </c>
      <c r="Q42" s="497">
        <v>3182</v>
      </c>
      <c r="R42" s="497">
        <v>1887</v>
      </c>
      <c r="S42" s="497">
        <v>1486</v>
      </c>
      <c r="T42" s="497">
        <v>1323</v>
      </c>
      <c r="U42" s="497">
        <v>771</v>
      </c>
      <c r="V42" s="497">
        <v>344</v>
      </c>
      <c r="W42" s="497">
        <v>63</v>
      </c>
      <c r="X42" s="497">
        <v>9</v>
      </c>
      <c r="Y42" s="34"/>
      <c r="Z42" s="34"/>
      <c r="AA42" s="498"/>
    </row>
    <row r="43" spans="1:27" s="480" customFormat="1" ht="15.95" customHeight="1" x14ac:dyDescent="0.25">
      <c r="A43" s="695"/>
      <c r="B43" s="496" t="s">
        <v>516</v>
      </c>
      <c r="C43" s="497">
        <v>35719</v>
      </c>
      <c r="D43" s="497">
        <v>1712</v>
      </c>
      <c r="E43" s="497">
        <v>1509</v>
      </c>
      <c r="F43" s="497">
        <v>1502</v>
      </c>
      <c r="G43" s="497">
        <v>2180</v>
      </c>
      <c r="H43" s="497">
        <v>2791</v>
      </c>
      <c r="I43" s="497">
        <v>2942</v>
      </c>
      <c r="J43" s="497">
        <v>2649</v>
      </c>
      <c r="K43" s="497">
        <v>2761</v>
      </c>
      <c r="L43" s="497">
        <v>2739</v>
      </c>
      <c r="M43" s="497">
        <v>2477</v>
      </c>
      <c r="N43" s="497">
        <v>2683</v>
      </c>
      <c r="O43" s="497">
        <v>2945</v>
      </c>
      <c r="P43" s="497">
        <v>2370</v>
      </c>
      <c r="Q43" s="497">
        <v>1721</v>
      </c>
      <c r="R43" s="497">
        <v>1010</v>
      </c>
      <c r="S43" s="497">
        <v>712</v>
      </c>
      <c r="T43" s="497">
        <v>565</v>
      </c>
      <c r="U43" s="497">
        <v>292</v>
      </c>
      <c r="V43" s="497">
        <v>137</v>
      </c>
      <c r="W43" s="497">
        <v>20</v>
      </c>
      <c r="X43" s="497">
        <v>2</v>
      </c>
      <c r="Y43" s="34"/>
      <c r="Z43" s="34"/>
      <c r="AA43" s="498"/>
    </row>
    <row r="44" spans="1:27" s="480" customFormat="1" ht="15.95" customHeight="1" x14ac:dyDescent="0.25">
      <c r="A44" s="695"/>
      <c r="B44" s="496" t="s">
        <v>521</v>
      </c>
      <c r="C44" s="497">
        <v>33313</v>
      </c>
      <c r="D44" s="497">
        <v>1613</v>
      </c>
      <c r="E44" s="497">
        <v>1516</v>
      </c>
      <c r="F44" s="497">
        <v>1345</v>
      </c>
      <c r="G44" s="497">
        <v>2038</v>
      </c>
      <c r="H44" s="497">
        <v>2543</v>
      </c>
      <c r="I44" s="497">
        <v>2648</v>
      </c>
      <c r="J44" s="497">
        <v>2445</v>
      </c>
      <c r="K44" s="497">
        <v>2691</v>
      </c>
      <c r="L44" s="497">
        <v>2767</v>
      </c>
      <c r="M44" s="497">
        <v>2351</v>
      </c>
      <c r="N44" s="497">
        <v>2478</v>
      </c>
      <c r="O44" s="497">
        <v>2425</v>
      </c>
      <c r="P44" s="497">
        <v>1847</v>
      </c>
      <c r="Q44" s="497">
        <v>1461</v>
      </c>
      <c r="R44" s="497">
        <v>877</v>
      </c>
      <c r="S44" s="497">
        <v>774</v>
      </c>
      <c r="T44" s="497">
        <v>758</v>
      </c>
      <c r="U44" s="497">
        <v>479</v>
      </c>
      <c r="V44" s="497">
        <v>207</v>
      </c>
      <c r="W44" s="497">
        <v>43</v>
      </c>
      <c r="X44" s="497">
        <v>7</v>
      </c>
      <c r="Y44" s="34"/>
      <c r="Z44" s="34"/>
      <c r="AA44" s="498"/>
    </row>
    <row r="45" spans="1:27" s="480" customFormat="1" ht="15.95" customHeight="1" x14ac:dyDescent="0.25">
      <c r="A45" s="695" t="s">
        <v>543</v>
      </c>
      <c r="B45" s="496" t="s">
        <v>515</v>
      </c>
      <c r="C45" s="497">
        <v>12354</v>
      </c>
      <c r="D45" s="497">
        <v>829</v>
      </c>
      <c r="E45" s="497">
        <v>580</v>
      </c>
      <c r="F45" s="497">
        <v>515</v>
      </c>
      <c r="G45" s="497">
        <v>703</v>
      </c>
      <c r="H45" s="497">
        <v>933</v>
      </c>
      <c r="I45" s="497">
        <v>959</v>
      </c>
      <c r="J45" s="497">
        <v>847</v>
      </c>
      <c r="K45" s="497">
        <v>873</v>
      </c>
      <c r="L45" s="497">
        <v>922</v>
      </c>
      <c r="M45" s="497">
        <v>903</v>
      </c>
      <c r="N45" s="497">
        <v>915</v>
      </c>
      <c r="O45" s="497">
        <v>905</v>
      </c>
      <c r="P45" s="497">
        <v>881</v>
      </c>
      <c r="Q45" s="497">
        <v>677</v>
      </c>
      <c r="R45" s="497">
        <v>384</v>
      </c>
      <c r="S45" s="497">
        <v>243</v>
      </c>
      <c r="T45" s="497">
        <v>159</v>
      </c>
      <c r="U45" s="497">
        <v>84</v>
      </c>
      <c r="V45" s="497">
        <v>31</v>
      </c>
      <c r="W45" s="497">
        <v>10</v>
      </c>
      <c r="X45" s="497">
        <v>1</v>
      </c>
      <c r="Y45" s="34"/>
      <c r="Z45" s="34"/>
      <c r="AA45" s="498"/>
    </row>
    <row r="46" spans="1:27" s="500" customFormat="1" ht="15.95" customHeight="1" x14ac:dyDescent="0.25">
      <c r="A46" s="695"/>
      <c r="B46" s="496" t="s">
        <v>516</v>
      </c>
      <c r="C46" s="497">
        <v>6658</v>
      </c>
      <c r="D46" s="497">
        <v>440</v>
      </c>
      <c r="E46" s="497">
        <v>306</v>
      </c>
      <c r="F46" s="497">
        <v>261</v>
      </c>
      <c r="G46" s="497">
        <v>370</v>
      </c>
      <c r="H46" s="497">
        <v>474</v>
      </c>
      <c r="I46" s="497">
        <v>498</v>
      </c>
      <c r="J46" s="497">
        <v>467</v>
      </c>
      <c r="K46" s="497">
        <v>482</v>
      </c>
      <c r="L46" s="497">
        <v>538</v>
      </c>
      <c r="M46" s="497">
        <v>493</v>
      </c>
      <c r="N46" s="497">
        <v>509</v>
      </c>
      <c r="O46" s="497">
        <v>494</v>
      </c>
      <c r="P46" s="497">
        <v>501</v>
      </c>
      <c r="Q46" s="497">
        <v>368</v>
      </c>
      <c r="R46" s="497">
        <v>199</v>
      </c>
      <c r="S46" s="497">
        <v>122</v>
      </c>
      <c r="T46" s="497">
        <v>86</v>
      </c>
      <c r="U46" s="497">
        <v>32</v>
      </c>
      <c r="V46" s="497">
        <v>13</v>
      </c>
      <c r="W46" s="497">
        <v>5</v>
      </c>
      <c r="X46" s="497">
        <v>0</v>
      </c>
      <c r="Y46" s="34"/>
      <c r="Z46" s="34"/>
      <c r="AA46" s="498"/>
    </row>
    <row r="47" spans="1:27" s="480" customFormat="1" ht="15.95" customHeight="1" thickBot="1" x14ac:dyDescent="0.3">
      <c r="A47" s="696"/>
      <c r="B47" s="501" t="s">
        <v>517</v>
      </c>
      <c r="C47" s="502">
        <v>5696</v>
      </c>
      <c r="D47" s="503">
        <v>389</v>
      </c>
      <c r="E47" s="503">
        <v>274</v>
      </c>
      <c r="F47" s="503">
        <v>254</v>
      </c>
      <c r="G47" s="503">
        <v>333</v>
      </c>
      <c r="H47" s="503">
        <v>459</v>
      </c>
      <c r="I47" s="503">
        <v>461</v>
      </c>
      <c r="J47" s="503">
        <v>380</v>
      </c>
      <c r="K47" s="503">
        <v>391</v>
      </c>
      <c r="L47" s="503">
        <v>384</v>
      </c>
      <c r="M47" s="503">
        <v>410</v>
      </c>
      <c r="N47" s="503">
        <v>406</v>
      </c>
      <c r="O47" s="503">
        <v>411</v>
      </c>
      <c r="P47" s="503">
        <v>380</v>
      </c>
      <c r="Q47" s="503">
        <v>309</v>
      </c>
      <c r="R47" s="503">
        <v>185</v>
      </c>
      <c r="S47" s="503">
        <v>121</v>
      </c>
      <c r="T47" s="503">
        <v>73</v>
      </c>
      <c r="U47" s="503">
        <v>52</v>
      </c>
      <c r="V47" s="503">
        <v>18</v>
      </c>
      <c r="W47" s="503">
        <v>5</v>
      </c>
      <c r="X47" s="503">
        <v>1</v>
      </c>
      <c r="Y47" s="34"/>
      <c r="Z47" s="34"/>
      <c r="AA47" s="498"/>
    </row>
    <row r="48" spans="1:27" s="480" customFormat="1" ht="21.95" customHeight="1" x14ac:dyDescent="0.25">
      <c r="A48" s="489"/>
      <c r="B48" s="470"/>
      <c r="C48" s="476"/>
      <c r="D48" s="476"/>
      <c r="E48" s="476"/>
      <c r="F48" s="476"/>
      <c r="G48" s="476"/>
      <c r="H48" s="476"/>
      <c r="I48" s="476"/>
      <c r="J48" s="476"/>
      <c r="K48" s="476"/>
      <c r="L48" s="476"/>
      <c r="M48" s="476"/>
      <c r="N48" s="476"/>
      <c r="O48" s="476"/>
      <c r="P48" s="476"/>
      <c r="Q48" s="476"/>
      <c r="R48" s="476"/>
      <c r="S48" s="476"/>
      <c r="T48" s="476"/>
      <c r="U48" s="476"/>
      <c r="V48" s="476"/>
      <c r="W48" s="476"/>
      <c r="X48" s="476"/>
      <c r="Y48" s="476"/>
    </row>
    <row r="49" spans="1:25" ht="21.95" customHeight="1" x14ac:dyDescent="0.25">
      <c r="A49" s="46"/>
      <c r="B49" s="46"/>
      <c r="C49" s="46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</row>
    <row r="50" spans="1:25" ht="21.95" customHeight="1" x14ac:dyDescent="0.25">
      <c r="A50" s="46"/>
      <c r="B50" s="46"/>
      <c r="C50" s="46"/>
      <c r="D50" s="504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4"/>
      <c r="Q50" s="504"/>
      <c r="R50" s="504"/>
      <c r="S50" s="504"/>
      <c r="T50" s="504"/>
      <c r="U50" s="504"/>
      <c r="V50" s="504"/>
      <c r="W50" s="504"/>
      <c r="X50" s="504"/>
      <c r="Y50" s="504"/>
    </row>
    <row r="51" spans="1:25" ht="21.95" customHeight="1" x14ac:dyDescent="0.25">
      <c r="A51" s="46"/>
      <c r="B51" s="46"/>
      <c r="C51" s="46"/>
      <c r="D51" s="504"/>
      <c r="E51" s="504"/>
      <c r="F51" s="504"/>
      <c r="G51" s="504"/>
      <c r="H51" s="504"/>
      <c r="I51" s="504"/>
      <c r="J51" s="504"/>
      <c r="K51" s="504"/>
      <c r="L51" s="504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</row>
    <row r="52" spans="1:25" ht="21.95" customHeight="1" x14ac:dyDescent="0.25">
      <c r="A52" s="505"/>
      <c r="B52" s="505"/>
      <c r="D52" s="504"/>
      <c r="E52" s="504"/>
      <c r="F52" s="504"/>
      <c r="G52" s="504"/>
      <c r="H52" s="504"/>
      <c r="I52" s="504"/>
      <c r="J52" s="504"/>
      <c r="K52" s="504"/>
      <c r="L52" s="504"/>
      <c r="M52" s="504"/>
      <c r="N52" s="504"/>
      <c r="O52" s="504"/>
      <c r="P52" s="504"/>
      <c r="Q52" s="504"/>
      <c r="R52" s="504"/>
      <c r="S52" s="504"/>
      <c r="T52" s="504"/>
      <c r="U52" s="504"/>
      <c r="V52" s="504"/>
      <c r="W52" s="504"/>
      <c r="X52" s="504"/>
      <c r="Y52" s="504"/>
    </row>
    <row r="53" spans="1:25" ht="21.95" customHeight="1" x14ac:dyDescent="0.25">
      <c r="A53" s="505"/>
      <c r="B53" s="505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</row>
    <row r="54" spans="1:25" ht="21.95" customHeight="1" x14ac:dyDescent="0.25">
      <c r="A54" s="505"/>
      <c r="B54" s="505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</row>
    <row r="55" spans="1:25" ht="21.95" customHeight="1" x14ac:dyDescent="0.25">
      <c r="A55" s="505"/>
      <c r="B55" s="505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04"/>
      <c r="S55" s="504"/>
      <c r="T55" s="504"/>
      <c r="U55" s="504"/>
      <c r="V55" s="504"/>
      <c r="W55" s="504"/>
      <c r="X55" s="504"/>
      <c r="Y55" s="504"/>
    </row>
    <row r="56" spans="1:25" ht="21.95" customHeight="1" x14ac:dyDescent="0.25">
      <c r="A56" s="505"/>
      <c r="B56" s="505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</row>
    <row r="57" spans="1:25" ht="21.95" customHeight="1" x14ac:dyDescent="0.25">
      <c r="A57" s="505"/>
      <c r="B57" s="505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04"/>
      <c r="S57" s="504"/>
      <c r="T57" s="504"/>
      <c r="U57" s="504"/>
      <c r="V57" s="504"/>
      <c r="W57" s="504"/>
      <c r="X57" s="504"/>
      <c r="Y57" s="504"/>
    </row>
    <row r="58" spans="1:25" ht="21.95" customHeight="1" x14ac:dyDescent="0.25">
      <c r="A58" s="505"/>
      <c r="B58" s="505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4"/>
      <c r="R58" s="504"/>
      <c r="S58" s="504"/>
      <c r="T58" s="504"/>
      <c r="U58" s="504"/>
      <c r="V58" s="504"/>
      <c r="W58" s="504"/>
      <c r="X58" s="504"/>
      <c r="Y58" s="504"/>
    </row>
    <row r="59" spans="1:25" ht="21.95" customHeight="1" x14ac:dyDescent="0.25">
      <c r="A59" s="505"/>
      <c r="B59" s="505"/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  <c r="P59" s="504"/>
      <c r="Q59" s="504"/>
      <c r="R59" s="504"/>
      <c r="S59" s="504"/>
      <c r="T59" s="504"/>
      <c r="U59" s="504"/>
      <c r="V59" s="504"/>
      <c r="W59" s="504"/>
      <c r="X59" s="504"/>
      <c r="Y59" s="504"/>
    </row>
    <row r="60" spans="1:25" ht="21.95" customHeight="1" x14ac:dyDescent="0.25">
      <c r="A60" s="505"/>
      <c r="B60" s="505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</row>
    <row r="61" spans="1:25" ht="21.95" customHeight="1" x14ac:dyDescent="0.25">
      <c r="A61" s="505"/>
      <c r="B61" s="505"/>
      <c r="D61" s="504"/>
      <c r="E61" s="504"/>
      <c r="F61" s="504"/>
      <c r="G61" s="504"/>
      <c r="H61" s="504"/>
      <c r="I61" s="504"/>
      <c r="J61" s="504"/>
      <c r="K61" s="504"/>
      <c r="L61" s="504"/>
      <c r="M61" s="504"/>
      <c r="N61" s="504"/>
      <c r="O61" s="504"/>
      <c r="P61" s="504"/>
      <c r="Q61" s="504"/>
      <c r="R61" s="504"/>
      <c r="S61" s="504"/>
      <c r="T61" s="504"/>
      <c r="U61" s="504"/>
      <c r="V61" s="504"/>
      <c r="W61" s="504"/>
      <c r="X61" s="504"/>
      <c r="Y61" s="504"/>
    </row>
    <row r="62" spans="1:25" ht="21.95" customHeight="1" x14ac:dyDescent="0.25">
      <c r="A62" s="505"/>
      <c r="B62" s="505"/>
      <c r="D62" s="504"/>
      <c r="E62" s="504"/>
      <c r="F62" s="504"/>
      <c r="G62" s="504"/>
      <c r="H62" s="504"/>
      <c r="I62" s="504"/>
      <c r="J62" s="504"/>
      <c r="K62" s="504"/>
      <c r="L62" s="504"/>
      <c r="M62" s="504"/>
      <c r="N62" s="504"/>
      <c r="O62" s="504"/>
      <c r="P62" s="504"/>
      <c r="Q62" s="504"/>
      <c r="R62" s="504"/>
      <c r="S62" s="504"/>
      <c r="T62" s="504"/>
      <c r="U62" s="504"/>
      <c r="V62" s="504"/>
      <c r="W62" s="504"/>
      <c r="X62" s="504"/>
      <c r="Y62" s="504"/>
    </row>
    <row r="63" spans="1:25" ht="21.95" customHeight="1" x14ac:dyDescent="0.25">
      <c r="A63" s="505"/>
      <c r="B63" s="505"/>
      <c r="D63" s="504"/>
      <c r="E63" s="504"/>
      <c r="F63" s="504"/>
      <c r="G63" s="504"/>
      <c r="H63" s="504"/>
      <c r="I63" s="504"/>
      <c r="J63" s="504"/>
      <c r="K63" s="504"/>
      <c r="L63" s="504"/>
      <c r="M63" s="504"/>
      <c r="N63" s="504"/>
      <c r="O63" s="504"/>
      <c r="P63" s="504"/>
      <c r="Q63" s="504"/>
      <c r="R63" s="504"/>
      <c r="S63" s="504"/>
      <c r="T63" s="504"/>
      <c r="U63" s="504"/>
      <c r="V63" s="504"/>
      <c r="W63" s="504"/>
      <c r="X63" s="504"/>
      <c r="Y63" s="504"/>
    </row>
    <row r="64" spans="1:25" ht="21.95" customHeight="1" x14ac:dyDescent="0.25">
      <c r="A64" s="505"/>
      <c r="B64" s="505"/>
      <c r="D64" s="504"/>
      <c r="E64" s="504"/>
      <c r="F64" s="504"/>
      <c r="G64" s="504"/>
      <c r="H64" s="504"/>
      <c r="I64" s="504"/>
      <c r="J64" s="504"/>
      <c r="K64" s="504"/>
      <c r="L64" s="504"/>
      <c r="M64" s="504"/>
      <c r="N64" s="504"/>
      <c r="O64" s="504"/>
      <c r="P64" s="504"/>
      <c r="Q64" s="504"/>
      <c r="R64" s="504"/>
      <c r="S64" s="504"/>
      <c r="T64" s="504"/>
      <c r="U64" s="504"/>
      <c r="V64" s="504"/>
      <c r="W64" s="504"/>
      <c r="X64" s="504"/>
      <c r="Y64" s="504"/>
    </row>
    <row r="65" spans="1:25" ht="21.95" customHeight="1" x14ac:dyDescent="0.25">
      <c r="A65" s="505"/>
      <c r="B65" s="505"/>
      <c r="D65" s="504"/>
      <c r="E65" s="504"/>
      <c r="F65" s="504"/>
      <c r="G65" s="504"/>
      <c r="H65" s="504"/>
      <c r="I65" s="504"/>
      <c r="J65" s="504"/>
      <c r="K65" s="504"/>
      <c r="L65" s="504"/>
      <c r="M65" s="504"/>
      <c r="N65" s="504"/>
      <c r="O65" s="504"/>
      <c r="P65" s="504"/>
      <c r="Q65" s="504"/>
      <c r="R65" s="504"/>
      <c r="S65" s="504"/>
      <c r="T65" s="504"/>
      <c r="U65" s="504"/>
      <c r="V65" s="504"/>
      <c r="W65" s="504"/>
      <c r="X65" s="504"/>
      <c r="Y65" s="504"/>
    </row>
    <row r="66" spans="1:25" ht="21.95" customHeight="1" x14ac:dyDescent="0.25">
      <c r="A66" s="505"/>
      <c r="B66" s="505"/>
      <c r="D66" s="504"/>
      <c r="E66" s="504"/>
      <c r="F66" s="504"/>
      <c r="G66" s="504"/>
      <c r="H66" s="504"/>
      <c r="I66" s="504"/>
      <c r="J66" s="504"/>
      <c r="K66" s="504"/>
      <c r="L66" s="504"/>
      <c r="M66" s="504"/>
      <c r="N66" s="504"/>
      <c r="O66" s="504"/>
      <c r="P66" s="504"/>
      <c r="Q66" s="504"/>
      <c r="R66" s="504"/>
      <c r="S66" s="504"/>
      <c r="T66" s="504"/>
      <c r="U66" s="504"/>
      <c r="V66" s="504"/>
      <c r="W66" s="504"/>
      <c r="X66" s="504"/>
      <c r="Y66" s="504"/>
    </row>
    <row r="67" spans="1:25" ht="21.95" customHeight="1" x14ac:dyDescent="0.25">
      <c r="A67" s="505"/>
      <c r="B67" s="505"/>
      <c r="D67" s="504"/>
      <c r="E67" s="504"/>
      <c r="F67" s="504"/>
      <c r="G67" s="504"/>
      <c r="H67" s="504"/>
      <c r="I67" s="504"/>
      <c r="J67" s="504"/>
      <c r="K67" s="504"/>
      <c r="L67" s="504"/>
      <c r="M67" s="504"/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4"/>
    </row>
    <row r="68" spans="1:25" ht="21.95" customHeight="1" x14ac:dyDescent="0.25">
      <c r="A68" s="505"/>
      <c r="B68" s="505"/>
      <c r="D68" s="504"/>
      <c r="E68" s="504"/>
      <c r="F68" s="504"/>
      <c r="G68" s="504"/>
      <c r="H68" s="504"/>
      <c r="I68" s="504"/>
      <c r="J68" s="504"/>
      <c r="K68" s="504"/>
      <c r="L68" s="504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</row>
    <row r="69" spans="1:25" ht="21.95" customHeight="1" x14ac:dyDescent="0.25">
      <c r="A69" s="505"/>
      <c r="B69" s="505"/>
      <c r="D69" s="504"/>
      <c r="E69" s="504"/>
      <c r="F69" s="504"/>
      <c r="G69" s="504"/>
      <c r="H69" s="504"/>
      <c r="I69" s="504"/>
      <c r="J69" s="504"/>
      <c r="K69" s="504"/>
      <c r="L69" s="504"/>
      <c r="M69" s="504"/>
      <c r="N69" s="504"/>
      <c r="O69" s="504"/>
      <c r="P69" s="504"/>
      <c r="Q69" s="504"/>
      <c r="R69" s="504"/>
      <c r="S69" s="504"/>
      <c r="T69" s="504"/>
      <c r="U69" s="504"/>
      <c r="V69" s="504"/>
      <c r="W69" s="504"/>
      <c r="X69" s="504"/>
      <c r="Y69" s="504"/>
    </row>
    <row r="70" spans="1:25" ht="21.95" customHeight="1" x14ac:dyDescent="0.25">
      <c r="A70" s="505"/>
      <c r="B70" s="505"/>
      <c r="D70" s="504"/>
      <c r="E70" s="504"/>
      <c r="F70" s="504"/>
      <c r="G70" s="504"/>
      <c r="H70" s="504"/>
      <c r="I70" s="504"/>
      <c r="J70" s="504"/>
      <c r="K70" s="504"/>
      <c r="L70" s="504"/>
      <c r="M70" s="504"/>
      <c r="N70" s="504"/>
      <c r="O70" s="504"/>
      <c r="P70" s="504"/>
      <c r="Q70" s="504"/>
      <c r="R70" s="504"/>
      <c r="S70" s="504"/>
      <c r="T70" s="504"/>
      <c r="U70" s="504"/>
      <c r="V70" s="504"/>
      <c r="W70" s="504"/>
      <c r="X70" s="504"/>
      <c r="Y70" s="504"/>
    </row>
    <row r="71" spans="1:25" ht="21.95" customHeight="1" x14ac:dyDescent="0.25">
      <c r="A71" s="505"/>
      <c r="B71" s="505"/>
      <c r="D71" s="504"/>
      <c r="E71" s="504"/>
      <c r="F71" s="504"/>
      <c r="G71" s="504"/>
      <c r="H71" s="504"/>
      <c r="I71" s="504"/>
      <c r="J71" s="504"/>
      <c r="K71" s="504"/>
      <c r="L71" s="504"/>
      <c r="M71" s="504"/>
      <c r="N71" s="504"/>
      <c r="O71" s="504"/>
      <c r="P71" s="504"/>
      <c r="Q71" s="504"/>
      <c r="R71" s="504"/>
      <c r="S71" s="504"/>
      <c r="T71" s="504"/>
      <c r="U71" s="504"/>
      <c r="V71" s="504"/>
      <c r="W71" s="504"/>
      <c r="X71" s="504"/>
      <c r="Y71" s="504"/>
    </row>
    <row r="72" spans="1:25" ht="21.95" customHeight="1" x14ac:dyDescent="0.25">
      <c r="A72" s="505"/>
      <c r="B72" s="505"/>
      <c r="D72" s="504"/>
      <c r="E72" s="504"/>
      <c r="F72" s="504"/>
      <c r="G72" s="504"/>
      <c r="H72" s="504"/>
      <c r="I72" s="504"/>
      <c r="J72" s="504"/>
      <c r="K72" s="504"/>
      <c r="L72" s="504"/>
      <c r="M72" s="504"/>
      <c r="N72" s="504"/>
      <c r="O72" s="504"/>
      <c r="P72" s="504"/>
      <c r="Q72" s="504"/>
      <c r="R72" s="504"/>
      <c r="S72" s="504"/>
      <c r="T72" s="504"/>
      <c r="U72" s="504"/>
      <c r="V72" s="504"/>
      <c r="W72" s="504"/>
      <c r="X72" s="504"/>
      <c r="Y72" s="504"/>
    </row>
    <row r="73" spans="1:25" ht="21.95" customHeight="1" x14ac:dyDescent="0.25">
      <c r="A73" s="505"/>
      <c r="B73" s="505"/>
      <c r="D73" s="504"/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/>
      <c r="P73" s="504"/>
      <c r="Q73" s="504"/>
      <c r="R73" s="504"/>
      <c r="S73" s="504"/>
      <c r="T73" s="504"/>
      <c r="U73" s="504"/>
      <c r="V73" s="504"/>
      <c r="W73" s="504"/>
      <c r="X73" s="504"/>
      <c r="Y73" s="504"/>
    </row>
    <row r="74" spans="1:25" ht="21.95" customHeight="1" x14ac:dyDescent="0.25">
      <c r="A74" s="505"/>
      <c r="B74" s="505"/>
      <c r="D74" s="504"/>
      <c r="E74" s="504"/>
      <c r="F74" s="504"/>
      <c r="G74" s="504"/>
      <c r="H74" s="504"/>
      <c r="I74" s="504"/>
      <c r="J74" s="504"/>
      <c r="K74" s="504"/>
      <c r="L74" s="504"/>
      <c r="M74" s="504"/>
      <c r="N74" s="504"/>
      <c r="O74" s="504"/>
      <c r="P74" s="504"/>
      <c r="Q74" s="504"/>
      <c r="R74" s="504"/>
      <c r="S74" s="504"/>
      <c r="T74" s="504"/>
      <c r="U74" s="504"/>
      <c r="V74" s="504"/>
      <c r="W74" s="504"/>
      <c r="X74" s="504"/>
      <c r="Y74" s="504"/>
    </row>
    <row r="75" spans="1:25" ht="21.95" customHeight="1" x14ac:dyDescent="0.25">
      <c r="A75" s="505"/>
      <c r="B75" s="505"/>
      <c r="D75" s="504"/>
      <c r="E75" s="504"/>
      <c r="F75" s="504"/>
      <c r="G75" s="504"/>
      <c r="H75" s="504"/>
      <c r="I75" s="504"/>
      <c r="J75" s="504"/>
      <c r="K75" s="504"/>
      <c r="L75" s="504"/>
      <c r="M75" s="504"/>
      <c r="N75" s="504"/>
      <c r="O75" s="504"/>
      <c r="P75" s="504"/>
      <c r="Q75" s="504"/>
      <c r="R75" s="504"/>
      <c r="S75" s="504"/>
      <c r="T75" s="504"/>
      <c r="U75" s="504"/>
      <c r="V75" s="504"/>
      <c r="W75" s="504"/>
      <c r="X75" s="504"/>
      <c r="Y75" s="504"/>
    </row>
    <row r="76" spans="1:25" ht="21.95" customHeight="1" x14ac:dyDescent="0.25">
      <c r="A76" s="505"/>
      <c r="B76" s="505"/>
      <c r="D76" s="504"/>
      <c r="E76" s="504"/>
      <c r="F76" s="504"/>
      <c r="G76" s="504"/>
      <c r="H76" s="504"/>
      <c r="I76" s="504"/>
      <c r="J76" s="504"/>
      <c r="K76" s="504"/>
      <c r="L76" s="504"/>
      <c r="M76" s="504"/>
      <c r="N76" s="504"/>
      <c r="O76" s="504"/>
      <c r="P76" s="504"/>
      <c r="Q76" s="504"/>
      <c r="R76" s="504"/>
      <c r="S76" s="504"/>
      <c r="T76" s="504"/>
      <c r="U76" s="504"/>
      <c r="V76" s="504"/>
      <c r="W76" s="504"/>
      <c r="X76" s="504"/>
      <c r="Y76" s="504"/>
    </row>
    <row r="77" spans="1:25" ht="21.95" customHeight="1" x14ac:dyDescent="0.25">
      <c r="A77" s="505"/>
      <c r="B77" s="505"/>
      <c r="D77" s="504"/>
      <c r="E77" s="504"/>
      <c r="F77" s="504"/>
      <c r="G77" s="504"/>
      <c r="H77" s="504"/>
      <c r="I77" s="504"/>
      <c r="J77" s="504"/>
      <c r="K77" s="504"/>
      <c r="L77" s="504"/>
      <c r="M77" s="504"/>
      <c r="N77" s="504"/>
      <c r="O77" s="504"/>
      <c r="P77" s="504"/>
      <c r="Q77" s="504"/>
      <c r="R77" s="504"/>
      <c r="S77" s="504"/>
      <c r="T77" s="504"/>
      <c r="U77" s="504"/>
      <c r="V77" s="504"/>
      <c r="W77" s="504"/>
      <c r="X77" s="504"/>
      <c r="Y77" s="504"/>
    </row>
    <row r="78" spans="1:25" ht="21.95" customHeight="1" x14ac:dyDescent="0.25">
      <c r="A78" s="505"/>
      <c r="B78" s="505"/>
      <c r="D78" s="504"/>
      <c r="E78" s="504"/>
      <c r="F78" s="504"/>
      <c r="G78" s="504"/>
      <c r="H78" s="504"/>
      <c r="I78" s="504"/>
      <c r="J78" s="504"/>
      <c r="K78" s="504"/>
      <c r="L78" s="504"/>
      <c r="M78" s="504"/>
      <c r="N78" s="504"/>
      <c r="O78" s="504"/>
      <c r="P78" s="504"/>
      <c r="Q78" s="504"/>
      <c r="R78" s="504"/>
      <c r="S78" s="504"/>
      <c r="T78" s="504"/>
      <c r="U78" s="504"/>
      <c r="V78" s="504"/>
      <c r="W78" s="504"/>
      <c r="X78" s="504"/>
      <c r="Y78" s="504"/>
    </row>
    <row r="79" spans="1:25" ht="21.95" customHeight="1" x14ac:dyDescent="0.25">
      <c r="A79" s="505"/>
      <c r="B79" s="505"/>
      <c r="D79" s="504"/>
      <c r="E79" s="504"/>
      <c r="F79" s="504"/>
      <c r="G79" s="504"/>
      <c r="H79" s="504"/>
      <c r="I79" s="504"/>
      <c r="J79" s="504"/>
      <c r="K79" s="504"/>
      <c r="L79" s="504"/>
      <c r="M79" s="504"/>
      <c r="N79" s="504"/>
      <c r="O79" s="504"/>
      <c r="P79" s="504"/>
      <c r="Q79" s="504"/>
      <c r="R79" s="504"/>
      <c r="S79" s="504"/>
      <c r="T79" s="504"/>
      <c r="U79" s="504"/>
      <c r="V79" s="504"/>
      <c r="W79" s="504"/>
      <c r="X79" s="504"/>
      <c r="Y79" s="504"/>
    </row>
    <row r="80" spans="1:25" ht="21.95" customHeight="1" x14ac:dyDescent="0.25">
      <c r="A80" s="505"/>
      <c r="B80" s="505"/>
      <c r="D80" s="504"/>
      <c r="E80" s="504"/>
      <c r="F80" s="504"/>
      <c r="G80" s="504"/>
      <c r="H80" s="504"/>
      <c r="I80" s="504"/>
      <c r="J80" s="504"/>
      <c r="K80" s="504"/>
      <c r="L80" s="504"/>
      <c r="M80" s="504"/>
      <c r="N80" s="504"/>
      <c r="O80" s="504"/>
      <c r="P80" s="504"/>
      <c r="Q80" s="504"/>
      <c r="R80" s="504"/>
      <c r="S80" s="504"/>
      <c r="T80" s="504"/>
      <c r="U80" s="504"/>
      <c r="V80" s="504"/>
      <c r="W80" s="504"/>
      <c r="X80" s="504"/>
      <c r="Y80" s="504"/>
    </row>
    <row r="81" spans="1:25" ht="21.95" customHeight="1" x14ac:dyDescent="0.25">
      <c r="A81" s="505"/>
      <c r="B81" s="505"/>
      <c r="D81" s="504"/>
      <c r="E81" s="504"/>
      <c r="F81" s="504"/>
      <c r="G81" s="504"/>
      <c r="H81" s="504"/>
      <c r="I81" s="504"/>
      <c r="J81" s="504"/>
      <c r="K81" s="504"/>
      <c r="L81" s="504"/>
      <c r="M81" s="504"/>
      <c r="N81" s="504"/>
      <c r="O81" s="504"/>
      <c r="P81" s="504"/>
      <c r="Q81" s="504"/>
      <c r="R81" s="504"/>
      <c r="S81" s="504"/>
      <c r="T81" s="504"/>
      <c r="U81" s="504"/>
      <c r="V81" s="504"/>
      <c r="W81" s="504"/>
      <c r="X81" s="504"/>
      <c r="Y81" s="504"/>
    </row>
    <row r="82" spans="1:25" ht="21.95" customHeight="1" x14ac:dyDescent="0.25">
      <c r="A82" s="505"/>
      <c r="B82" s="505"/>
      <c r="D82" s="504"/>
      <c r="E82" s="504"/>
      <c r="F82" s="504"/>
      <c r="G82" s="504"/>
      <c r="H82" s="504"/>
      <c r="I82" s="504"/>
      <c r="J82" s="504"/>
      <c r="K82" s="504"/>
      <c r="L82" s="504"/>
      <c r="M82" s="504"/>
      <c r="N82" s="504"/>
      <c r="O82" s="504"/>
      <c r="P82" s="504"/>
      <c r="Q82" s="504"/>
      <c r="R82" s="504"/>
      <c r="S82" s="504"/>
      <c r="T82" s="504"/>
      <c r="U82" s="504"/>
      <c r="V82" s="504"/>
      <c r="W82" s="504"/>
      <c r="X82" s="504"/>
      <c r="Y82" s="504"/>
    </row>
    <row r="83" spans="1:25" ht="21.95" customHeight="1" x14ac:dyDescent="0.25">
      <c r="A83" s="505"/>
      <c r="B83" s="505"/>
      <c r="D83" s="504"/>
      <c r="E83" s="504"/>
      <c r="F83" s="504"/>
      <c r="G83" s="504"/>
      <c r="H83" s="504"/>
      <c r="I83" s="504"/>
      <c r="J83" s="504"/>
      <c r="K83" s="504"/>
      <c r="L83" s="504"/>
      <c r="M83" s="504"/>
      <c r="N83" s="504"/>
      <c r="O83" s="504"/>
      <c r="P83" s="504"/>
      <c r="Q83" s="504"/>
      <c r="R83" s="504"/>
      <c r="S83" s="504"/>
      <c r="T83" s="504"/>
      <c r="U83" s="504"/>
      <c r="V83" s="504"/>
      <c r="W83" s="504"/>
      <c r="X83" s="504"/>
      <c r="Y83" s="504"/>
    </row>
    <row r="84" spans="1:25" ht="21.95" customHeight="1" x14ac:dyDescent="0.25">
      <c r="A84" s="505"/>
      <c r="B84" s="507"/>
      <c r="D84" s="504"/>
      <c r="E84" s="504"/>
      <c r="F84" s="504"/>
      <c r="G84" s="504"/>
      <c r="H84" s="504"/>
      <c r="I84" s="504"/>
      <c r="J84" s="504"/>
      <c r="K84" s="504"/>
      <c r="L84" s="504"/>
      <c r="M84" s="504"/>
      <c r="N84" s="504"/>
      <c r="O84" s="504"/>
      <c r="P84" s="504"/>
      <c r="Q84" s="504"/>
      <c r="R84" s="504"/>
      <c r="S84" s="504"/>
      <c r="T84" s="504"/>
      <c r="U84" s="504"/>
      <c r="V84" s="504"/>
      <c r="W84" s="504"/>
      <c r="X84" s="504"/>
      <c r="Y84" s="504"/>
    </row>
    <row r="85" spans="1:25" ht="21.95" customHeight="1" x14ac:dyDescent="0.25">
      <c r="A85" s="505"/>
      <c r="B85" s="507"/>
      <c r="D85" s="504"/>
      <c r="E85" s="504"/>
      <c r="F85" s="504"/>
      <c r="G85" s="504"/>
      <c r="H85" s="504"/>
      <c r="I85" s="504"/>
      <c r="J85" s="504"/>
      <c r="K85" s="504"/>
      <c r="L85" s="504"/>
      <c r="M85" s="504"/>
      <c r="N85" s="504"/>
      <c r="O85" s="504"/>
      <c r="P85" s="504"/>
      <c r="Q85" s="504"/>
      <c r="R85" s="504"/>
      <c r="S85" s="504"/>
      <c r="T85" s="504"/>
      <c r="U85" s="504"/>
      <c r="V85" s="504"/>
      <c r="W85" s="504"/>
      <c r="X85" s="504"/>
      <c r="Y85" s="504"/>
    </row>
    <row r="86" spans="1:25" ht="21.95" customHeight="1" x14ac:dyDescent="0.25">
      <c r="A86" s="505"/>
      <c r="B86" s="505"/>
      <c r="D86" s="504"/>
      <c r="E86" s="504"/>
      <c r="F86" s="504"/>
      <c r="G86" s="504"/>
      <c r="H86" s="504"/>
      <c r="I86" s="504"/>
      <c r="J86" s="504"/>
      <c r="K86" s="504"/>
      <c r="L86" s="504"/>
      <c r="M86" s="504"/>
      <c r="N86" s="504"/>
      <c r="O86" s="504"/>
      <c r="P86" s="504"/>
      <c r="Q86" s="504"/>
      <c r="R86" s="504"/>
      <c r="S86" s="504"/>
      <c r="T86" s="504"/>
      <c r="U86" s="504"/>
      <c r="V86" s="504"/>
      <c r="W86" s="504"/>
      <c r="X86" s="504"/>
      <c r="Y86" s="504"/>
    </row>
    <row r="87" spans="1:25" ht="21.95" customHeight="1" x14ac:dyDescent="0.25">
      <c r="A87" s="505"/>
      <c r="B87" s="507"/>
      <c r="D87" s="504"/>
      <c r="E87" s="504"/>
      <c r="F87" s="504"/>
      <c r="G87" s="504"/>
      <c r="H87" s="504"/>
      <c r="I87" s="504"/>
      <c r="J87" s="504"/>
      <c r="K87" s="504"/>
      <c r="L87" s="504"/>
      <c r="M87" s="504"/>
      <c r="N87" s="504"/>
      <c r="O87" s="504"/>
      <c r="P87" s="504"/>
      <c r="Q87" s="504"/>
      <c r="R87" s="504"/>
      <c r="S87" s="504"/>
      <c r="T87" s="504"/>
      <c r="U87" s="504"/>
      <c r="V87" s="504"/>
      <c r="W87" s="504"/>
      <c r="X87" s="504"/>
      <c r="Y87" s="504"/>
    </row>
    <row r="88" spans="1:25" ht="21.95" customHeight="1" x14ac:dyDescent="0.25">
      <c r="A88" s="505"/>
      <c r="B88" s="507"/>
      <c r="D88" s="504"/>
      <c r="E88" s="504"/>
      <c r="F88" s="504"/>
      <c r="G88" s="504"/>
      <c r="H88" s="504"/>
      <c r="I88" s="504"/>
      <c r="J88" s="504"/>
      <c r="K88" s="504"/>
      <c r="L88" s="504"/>
      <c r="M88" s="504"/>
      <c r="N88" s="504"/>
      <c r="O88" s="504"/>
      <c r="P88" s="504"/>
      <c r="Q88" s="504"/>
      <c r="R88" s="504"/>
      <c r="S88" s="504"/>
      <c r="T88" s="504"/>
      <c r="U88" s="504"/>
      <c r="V88" s="504"/>
      <c r="W88" s="504"/>
      <c r="X88" s="504"/>
      <c r="Y88" s="504"/>
    </row>
    <row r="89" spans="1:25" ht="21.95" customHeight="1" x14ac:dyDescent="0.25">
      <c r="A89" s="505"/>
      <c r="B89" s="507"/>
      <c r="D89" s="504"/>
      <c r="E89" s="504"/>
      <c r="F89" s="504"/>
      <c r="G89" s="504"/>
      <c r="H89" s="504"/>
      <c r="I89" s="504"/>
      <c r="J89" s="504"/>
      <c r="K89" s="504"/>
      <c r="L89" s="504"/>
      <c r="M89" s="504"/>
      <c r="N89" s="504"/>
      <c r="O89" s="504"/>
      <c r="P89" s="504"/>
      <c r="Q89" s="504"/>
      <c r="R89" s="504"/>
      <c r="S89" s="504"/>
      <c r="T89" s="504"/>
      <c r="U89" s="504"/>
      <c r="V89" s="504"/>
      <c r="W89" s="504"/>
      <c r="X89" s="504"/>
      <c r="Y89" s="504"/>
    </row>
    <row r="90" spans="1:25" ht="21.95" customHeight="1" x14ac:dyDescent="0.25">
      <c r="A90" s="507"/>
      <c r="B90" s="507"/>
      <c r="D90" s="504"/>
      <c r="E90" s="504"/>
      <c r="F90" s="504"/>
      <c r="G90" s="504"/>
      <c r="H90" s="504"/>
      <c r="I90" s="504"/>
      <c r="J90" s="504"/>
      <c r="K90" s="504"/>
      <c r="L90" s="504"/>
      <c r="M90" s="504"/>
      <c r="N90" s="504"/>
      <c r="O90" s="504"/>
      <c r="P90" s="504"/>
      <c r="Q90" s="504"/>
      <c r="R90" s="504"/>
      <c r="S90" s="504"/>
      <c r="T90" s="504"/>
      <c r="U90" s="504"/>
      <c r="V90" s="504"/>
      <c r="W90" s="504"/>
      <c r="X90" s="504"/>
      <c r="Y90" s="504"/>
    </row>
    <row r="91" spans="1:25" ht="21.95" customHeight="1" thickBot="1" x14ac:dyDescent="0.3">
      <c r="A91" s="508"/>
      <c r="B91" s="509"/>
      <c r="D91" s="504"/>
      <c r="E91" s="504"/>
      <c r="F91" s="504"/>
      <c r="G91" s="504"/>
      <c r="H91" s="504"/>
      <c r="I91" s="504"/>
      <c r="J91" s="504"/>
      <c r="K91" s="504"/>
      <c r="L91" s="504"/>
      <c r="M91" s="504"/>
      <c r="N91" s="504"/>
      <c r="O91" s="504"/>
      <c r="P91" s="504"/>
      <c r="Q91" s="504"/>
      <c r="R91" s="504"/>
      <c r="S91" s="504"/>
      <c r="T91" s="504"/>
      <c r="U91" s="504"/>
      <c r="V91" s="504"/>
      <c r="W91" s="504"/>
      <c r="X91" s="504"/>
      <c r="Y91" s="504"/>
    </row>
    <row r="92" spans="1:25" ht="21.95" customHeight="1" x14ac:dyDescent="0.25">
      <c r="A92" s="46"/>
      <c r="B92" s="46"/>
      <c r="C92" s="46"/>
      <c r="D92" s="504"/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</row>
    <row r="93" spans="1:25" ht="21.95" customHeight="1" x14ac:dyDescent="0.25">
      <c r="A93" s="46"/>
      <c r="B93" s="46"/>
      <c r="C93" s="46"/>
      <c r="D93" s="504"/>
      <c r="E93" s="504"/>
      <c r="F93" s="504"/>
      <c r="G93" s="504"/>
      <c r="H93" s="504"/>
      <c r="I93" s="504"/>
      <c r="J93" s="504"/>
      <c r="K93" s="504"/>
      <c r="L93" s="504"/>
      <c r="M93" s="504"/>
      <c r="N93" s="504"/>
      <c r="O93" s="504"/>
      <c r="P93" s="504"/>
      <c r="Q93" s="504"/>
      <c r="R93" s="504"/>
      <c r="S93" s="504"/>
      <c r="T93" s="504"/>
      <c r="U93" s="504"/>
      <c r="V93" s="504"/>
      <c r="W93" s="504"/>
      <c r="X93" s="504"/>
      <c r="Y93" s="504"/>
    </row>
    <row r="94" spans="1:25" ht="21.95" customHeight="1" x14ac:dyDescent="0.25">
      <c r="A94" s="46"/>
      <c r="B94" s="46"/>
      <c r="C94" s="46"/>
      <c r="D94" s="504"/>
      <c r="E94" s="504"/>
      <c r="F94" s="504"/>
      <c r="G94" s="504"/>
      <c r="H94" s="504"/>
      <c r="I94" s="504"/>
      <c r="J94" s="504"/>
      <c r="K94" s="504"/>
      <c r="L94" s="504"/>
      <c r="M94" s="504"/>
      <c r="N94" s="504"/>
      <c r="O94" s="504"/>
      <c r="P94" s="504"/>
      <c r="Q94" s="504"/>
      <c r="R94" s="504"/>
      <c r="S94" s="504"/>
      <c r="T94" s="504"/>
      <c r="U94" s="504"/>
      <c r="V94" s="504"/>
      <c r="W94" s="504"/>
      <c r="X94" s="504"/>
      <c r="Y94" s="504"/>
    </row>
    <row r="95" spans="1:25" ht="21.95" customHeight="1" x14ac:dyDescent="0.25">
      <c r="A95" s="46"/>
      <c r="B95" s="46"/>
      <c r="C95" s="46"/>
      <c r="D95" s="504"/>
      <c r="E95" s="504"/>
      <c r="F95" s="504"/>
      <c r="G95" s="504"/>
      <c r="H95" s="504"/>
      <c r="I95" s="504"/>
      <c r="J95" s="504"/>
      <c r="K95" s="504"/>
      <c r="L95" s="504"/>
      <c r="M95" s="504"/>
      <c r="N95" s="504"/>
      <c r="O95" s="504"/>
      <c r="P95" s="504"/>
      <c r="Q95" s="504"/>
      <c r="R95" s="504"/>
      <c r="S95" s="504"/>
      <c r="T95" s="504"/>
      <c r="U95" s="504"/>
      <c r="V95" s="504"/>
      <c r="W95" s="504"/>
      <c r="X95" s="504"/>
      <c r="Y95" s="504"/>
    </row>
    <row r="96" spans="1:25" ht="21.95" customHeight="1" x14ac:dyDescent="0.25">
      <c r="A96" s="46"/>
      <c r="B96" s="46"/>
      <c r="C96" s="46"/>
      <c r="D96" s="504"/>
      <c r="E96" s="504"/>
      <c r="F96" s="504"/>
      <c r="G96" s="504"/>
      <c r="H96" s="504"/>
      <c r="I96" s="504"/>
      <c r="J96" s="504"/>
      <c r="K96" s="504"/>
      <c r="L96" s="504"/>
      <c r="M96" s="504"/>
      <c r="N96" s="504"/>
      <c r="O96" s="504"/>
      <c r="P96" s="504"/>
      <c r="Q96" s="504"/>
      <c r="R96" s="504"/>
      <c r="S96" s="504"/>
      <c r="T96" s="504"/>
      <c r="U96" s="504"/>
      <c r="V96" s="504"/>
      <c r="W96" s="504"/>
      <c r="X96" s="504"/>
      <c r="Y96" s="504"/>
    </row>
    <row r="97" spans="1:25" ht="21.95" customHeight="1" x14ac:dyDescent="0.25">
      <c r="A97" s="46"/>
      <c r="B97" s="46"/>
      <c r="C97" s="46"/>
      <c r="D97" s="504"/>
      <c r="E97" s="504"/>
      <c r="F97" s="504"/>
      <c r="G97" s="504"/>
      <c r="H97" s="504"/>
      <c r="I97" s="504"/>
      <c r="J97" s="504"/>
      <c r="K97" s="504"/>
      <c r="L97" s="504"/>
      <c r="M97" s="504"/>
      <c r="N97" s="504"/>
      <c r="O97" s="504"/>
      <c r="P97" s="504"/>
      <c r="Q97" s="504"/>
      <c r="R97" s="504"/>
      <c r="S97" s="504"/>
      <c r="T97" s="504"/>
      <c r="U97" s="504"/>
      <c r="V97" s="504"/>
      <c r="W97" s="504"/>
      <c r="X97" s="504"/>
      <c r="Y97" s="504"/>
    </row>
    <row r="98" spans="1:25" ht="21.95" customHeight="1" x14ac:dyDescent="0.25">
      <c r="A98" s="46"/>
      <c r="B98" s="46"/>
      <c r="C98" s="46"/>
      <c r="D98" s="504"/>
      <c r="E98" s="504"/>
      <c r="F98" s="504"/>
      <c r="G98" s="504"/>
      <c r="H98" s="504"/>
      <c r="I98" s="504"/>
      <c r="J98" s="504"/>
      <c r="K98" s="504"/>
      <c r="L98" s="504"/>
      <c r="M98" s="504"/>
      <c r="N98" s="504"/>
      <c r="O98" s="504"/>
      <c r="P98" s="504"/>
      <c r="Q98" s="504"/>
      <c r="R98" s="504"/>
      <c r="S98" s="504"/>
      <c r="T98" s="504"/>
      <c r="U98" s="504"/>
      <c r="V98" s="504"/>
      <c r="W98" s="504"/>
      <c r="X98" s="504"/>
      <c r="Y98" s="504"/>
    </row>
    <row r="99" spans="1:25" ht="21.95" customHeight="1" x14ac:dyDescent="0.25">
      <c r="A99" s="505"/>
      <c r="B99" s="505"/>
      <c r="D99" s="504"/>
      <c r="E99" s="504"/>
      <c r="F99" s="504"/>
      <c r="G99" s="504"/>
      <c r="H99" s="504"/>
      <c r="I99" s="504"/>
      <c r="J99" s="504"/>
      <c r="K99" s="504"/>
      <c r="L99" s="504"/>
      <c r="M99" s="504"/>
      <c r="N99" s="504"/>
      <c r="O99" s="504"/>
      <c r="P99" s="504"/>
      <c r="Q99" s="504"/>
      <c r="R99" s="504"/>
      <c r="S99" s="504"/>
      <c r="T99" s="504"/>
      <c r="U99" s="504"/>
      <c r="V99" s="504"/>
      <c r="W99" s="504"/>
      <c r="X99" s="504"/>
      <c r="Y99" s="504"/>
    </row>
    <row r="100" spans="1:25" ht="21.95" customHeight="1" x14ac:dyDescent="0.25">
      <c r="A100" s="505"/>
      <c r="B100" s="505"/>
      <c r="D100" s="504"/>
      <c r="E100" s="504"/>
      <c r="F100" s="504"/>
      <c r="G100" s="504"/>
      <c r="H100" s="504"/>
      <c r="I100" s="504"/>
      <c r="J100" s="504"/>
      <c r="K100" s="504"/>
      <c r="L100" s="504"/>
      <c r="M100" s="504"/>
      <c r="N100" s="504"/>
      <c r="O100" s="504"/>
      <c r="P100" s="504"/>
      <c r="Q100" s="504"/>
      <c r="R100" s="504"/>
      <c r="S100" s="504"/>
      <c r="T100" s="504"/>
      <c r="U100" s="504"/>
      <c r="V100" s="504"/>
      <c r="W100" s="504"/>
      <c r="X100" s="504"/>
      <c r="Y100" s="504"/>
    </row>
    <row r="101" spans="1:25" ht="21.95" customHeight="1" x14ac:dyDescent="0.25">
      <c r="A101" s="505"/>
      <c r="B101" s="505"/>
      <c r="D101" s="504"/>
      <c r="E101" s="504"/>
      <c r="F101" s="504"/>
      <c r="G101" s="504"/>
      <c r="H101" s="504"/>
      <c r="I101" s="504"/>
      <c r="J101" s="504"/>
      <c r="K101" s="504"/>
      <c r="L101" s="504"/>
      <c r="M101" s="504"/>
      <c r="N101" s="504"/>
      <c r="O101" s="504"/>
      <c r="P101" s="504"/>
      <c r="Q101" s="504"/>
      <c r="R101" s="504"/>
      <c r="S101" s="504"/>
      <c r="T101" s="504"/>
      <c r="U101" s="504"/>
      <c r="V101" s="504"/>
      <c r="W101" s="504"/>
      <c r="X101" s="504"/>
      <c r="Y101" s="504"/>
    </row>
    <row r="102" spans="1:25" ht="21.95" customHeight="1" x14ac:dyDescent="0.25">
      <c r="A102" s="505"/>
      <c r="B102" s="505"/>
      <c r="D102" s="504"/>
      <c r="E102" s="504"/>
      <c r="F102" s="504"/>
      <c r="G102" s="504"/>
      <c r="H102" s="504"/>
      <c r="I102" s="504"/>
      <c r="J102" s="504"/>
      <c r="K102" s="504"/>
      <c r="L102" s="504"/>
      <c r="M102" s="504"/>
      <c r="N102" s="504"/>
      <c r="O102" s="504"/>
      <c r="P102" s="504"/>
      <c r="Q102" s="504"/>
      <c r="R102" s="504"/>
      <c r="S102" s="504"/>
      <c r="T102" s="504"/>
      <c r="U102" s="504"/>
      <c r="V102" s="504"/>
      <c r="W102" s="504"/>
      <c r="X102" s="504"/>
      <c r="Y102" s="504"/>
    </row>
    <row r="103" spans="1:25" ht="21.95" customHeight="1" x14ac:dyDescent="0.25">
      <c r="A103" s="505"/>
      <c r="B103" s="505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</row>
    <row r="104" spans="1:25" ht="21.95" customHeight="1" x14ac:dyDescent="0.25">
      <c r="A104" s="505"/>
      <c r="B104" s="505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504"/>
      <c r="W104" s="504"/>
      <c r="X104" s="504"/>
      <c r="Y104" s="504"/>
    </row>
    <row r="105" spans="1:25" ht="21.95" customHeight="1" x14ac:dyDescent="0.25">
      <c r="A105" s="505"/>
      <c r="B105" s="505"/>
      <c r="D105" s="504"/>
      <c r="E105" s="504"/>
      <c r="F105" s="504"/>
      <c r="G105" s="504"/>
      <c r="H105" s="50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/>
      <c r="T105" s="504"/>
      <c r="U105" s="504"/>
      <c r="V105" s="504"/>
      <c r="W105" s="504"/>
      <c r="X105" s="504"/>
      <c r="Y105" s="504"/>
    </row>
    <row r="106" spans="1:25" ht="21.95" customHeight="1" x14ac:dyDescent="0.25">
      <c r="A106" s="505"/>
      <c r="B106" s="505"/>
      <c r="D106" s="504"/>
      <c r="E106" s="504"/>
      <c r="F106" s="504"/>
      <c r="G106" s="504"/>
      <c r="H106" s="504"/>
      <c r="I106" s="504"/>
      <c r="J106" s="504"/>
      <c r="K106" s="504"/>
      <c r="L106" s="504"/>
      <c r="M106" s="504"/>
      <c r="N106" s="504"/>
      <c r="O106" s="504"/>
      <c r="P106" s="504"/>
      <c r="Q106" s="504"/>
      <c r="R106" s="504"/>
      <c r="S106" s="504"/>
      <c r="T106" s="504"/>
      <c r="U106" s="504"/>
      <c r="V106" s="504"/>
      <c r="W106" s="504"/>
      <c r="X106" s="504"/>
      <c r="Y106" s="504"/>
    </row>
    <row r="107" spans="1:25" ht="21.95" customHeight="1" x14ac:dyDescent="0.25">
      <c r="A107" s="505"/>
      <c r="B107" s="505"/>
      <c r="D107" s="504"/>
      <c r="E107" s="504"/>
      <c r="F107" s="504"/>
      <c r="G107" s="504"/>
      <c r="H107" s="504"/>
      <c r="I107" s="504"/>
      <c r="J107" s="504"/>
      <c r="K107" s="504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504"/>
      <c r="W107" s="504"/>
      <c r="X107" s="504"/>
      <c r="Y107" s="504"/>
    </row>
    <row r="108" spans="1:25" ht="21.95" customHeight="1" x14ac:dyDescent="0.25">
      <c r="A108" s="505"/>
      <c r="B108" s="505"/>
      <c r="D108" s="504"/>
      <c r="E108" s="504"/>
      <c r="F108" s="504"/>
      <c r="G108" s="504"/>
      <c r="H108" s="504"/>
      <c r="I108" s="504"/>
      <c r="J108" s="504"/>
      <c r="K108" s="504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504"/>
      <c r="W108" s="504"/>
      <c r="X108" s="504"/>
      <c r="Y108" s="504"/>
    </row>
    <row r="109" spans="1:25" ht="21.95" customHeight="1" x14ac:dyDescent="0.25">
      <c r="A109" s="505"/>
      <c r="B109" s="505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  <c r="N109" s="504"/>
      <c r="O109" s="504"/>
      <c r="P109" s="504"/>
      <c r="Q109" s="504"/>
      <c r="R109" s="504"/>
      <c r="S109" s="504"/>
      <c r="T109" s="504"/>
      <c r="U109" s="504"/>
      <c r="V109" s="504"/>
      <c r="W109" s="504"/>
      <c r="X109" s="504"/>
      <c r="Y109" s="504"/>
    </row>
    <row r="110" spans="1:25" ht="21.95" customHeight="1" x14ac:dyDescent="0.25">
      <c r="A110" s="505"/>
      <c r="B110" s="505"/>
      <c r="D110" s="504"/>
      <c r="E110" s="504"/>
      <c r="F110" s="504"/>
      <c r="G110" s="504"/>
      <c r="H110" s="504"/>
      <c r="I110" s="504"/>
      <c r="J110" s="504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504"/>
      <c r="W110" s="504"/>
      <c r="X110" s="504"/>
      <c r="Y110" s="504"/>
    </row>
    <row r="111" spans="1:25" ht="21.95" customHeight="1" x14ac:dyDescent="0.25">
      <c r="A111" s="505"/>
      <c r="B111" s="505"/>
      <c r="D111" s="504"/>
      <c r="E111" s="504"/>
      <c r="F111" s="504"/>
      <c r="G111" s="504"/>
      <c r="H111" s="504"/>
      <c r="I111" s="504"/>
      <c r="J111" s="504"/>
      <c r="K111" s="504"/>
      <c r="L111" s="504"/>
      <c r="M111" s="504"/>
      <c r="N111" s="504"/>
      <c r="O111" s="504"/>
      <c r="P111" s="504"/>
      <c r="Q111" s="504"/>
      <c r="R111" s="504"/>
      <c r="S111" s="504"/>
      <c r="T111" s="504"/>
      <c r="U111" s="504"/>
      <c r="V111" s="504"/>
      <c r="W111" s="504"/>
      <c r="X111" s="504"/>
      <c r="Y111" s="504"/>
    </row>
    <row r="112" spans="1:25" ht="21.95" customHeight="1" x14ac:dyDescent="0.25">
      <c r="A112" s="505"/>
      <c r="B112" s="505"/>
      <c r="D112" s="504"/>
      <c r="E112" s="504"/>
      <c r="F112" s="504"/>
      <c r="G112" s="504"/>
      <c r="H112" s="504"/>
      <c r="I112" s="504"/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</row>
    <row r="113" spans="1:25" ht="21.95" customHeight="1" x14ac:dyDescent="0.25">
      <c r="A113" s="505"/>
      <c r="B113" s="505"/>
      <c r="D113" s="504"/>
      <c r="E113" s="504"/>
      <c r="F113" s="504"/>
      <c r="G113" s="504"/>
      <c r="H113" s="504"/>
      <c r="I113" s="504"/>
      <c r="J113" s="504"/>
      <c r="K113" s="504"/>
      <c r="L113" s="504"/>
      <c r="M113" s="504"/>
      <c r="N113" s="504"/>
      <c r="O113" s="504"/>
      <c r="P113" s="504"/>
      <c r="Q113" s="504"/>
      <c r="R113" s="504"/>
      <c r="S113" s="504"/>
      <c r="T113" s="504"/>
      <c r="U113" s="504"/>
      <c r="V113" s="504"/>
      <c r="W113" s="504"/>
      <c r="X113" s="504"/>
      <c r="Y113" s="504"/>
    </row>
    <row r="114" spans="1:25" ht="21.95" customHeight="1" x14ac:dyDescent="0.25">
      <c r="A114" s="505"/>
      <c r="B114" s="505"/>
      <c r="D114" s="504"/>
      <c r="E114" s="504"/>
      <c r="F114" s="504"/>
      <c r="G114" s="504"/>
      <c r="H114" s="504"/>
      <c r="I114" s="504"/>
      <c r="J114" s="504"/>
      <c r="K114" s="504"/>
      <c r="L114" s="504"/>
      <c r="M114" s="504"/>
      <c r="N114" s="504"/>
      <c r="O114" s="504"/>
      <c r="P114" s="504"/>
      <c r="Q114" s="504"/>
      <c r="R114" s="504"/>
      <c r="S114" s="504"/>
      <c r="T114" s="504"/>
      <c r="U114" s="504"/>
      <c r="V114" s="504"/>
      <c r="W114" s="504"/>
      <c r="X114" s="504"/>
      <c r="Y114" s="504"/>
    </row>
    <row r="115" spans="1:25" ht="21.95" customHeight="1" x14ac:dyDescent="0.25">
      <c r="A115" s="505"/>
      <c r="B115" s="505"/>
      <c r="D115" s="504"/>
      <c r="E115" s="504"/>
      <c r="F115" s="504"/>
      <c r="G115" s="504"/>
      <c r="H115" s="504"/>
      <c r="I115" s="504"/>
      <c r="J115" s="504"/>
      <c r="K115" s="504"/>
      <c r="L115" s="504"/>
      <c r="M115" s="504"/>
      <c r="N115" s="504"/>
      <c r="O115" s="504"/>
      <c r="P115" s="504"/>
      <c r="Q115" s="504"/>
      <c r="R115" s="504"/>
      <c r="S115" s="504"/>
      <c r="T115" s="504"/>
      <c r="U115" s="504"/>
      <c r="V115" s="504"/>
      <c r="W115" s="504"/>
      <c r="X115" s="504"/>
      <c r="Y115" s="504"/>
    </row>
    <row r="116" spans="1:25" ht="21.95" customHeight="1" x14ac:dyDescent="0.25">
      <c r="A116" s="505"/>
      <c r="B116" s="505"/>
      <c r="D116" s="504"/>
      <c r="E116" s="504"/>
      <c r="F116" s="504"/>
      <c r="G116" s="504"/>
      <c r="H116" s="504"/>
      <c r="I116" s="504"/>
      <c r="J116" s="504"/>
      <c r="K116" s="504"/>
      <c r="L116" s="504"/>
      <c r="M116" s="504"/>
      <c r="N116" s="504"/>
      <c r="O116" s="504"/>
      <c r="P116" s="504"/>
      <c r="Q116" s="504"/>
      <c r="R116" s="504"/>
      <c r="S116" s="504"/>
      <c r="T116" s="504"/>
      <c r="U116" s="504"/>
      <c r="V116" s="504"/>
      <c r="W116" s="504"/>
      <c r="X116" s="504"/>
      <c r="Y116" s="504"/>
    </row>
    <row r="117" spans="1:25" ht="21.95" customHeight="1" x14ac:dyDescent="0.25">
      <c r="A117" s="505"/>
      <c r="B117" s="505"/>
      <c r="D117" s="50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  <c r="P117" s="504"/>
      <c r="Q117" s="504"/>
      <c r="R117" s="504"/>
      <c r="S117" s="504"/>
      <c r="T117" s="504"/>
      <c r="U117" s="504"/>
      <c r="V117" s="504"/>
      <c r="W117" s="504"/>
      <c r="X117" s="504"/>
      <c r="Y117" s="504"/>
    </row>
    <row r="118" spans="1:25" ht="21.95" customHeight="1" x14ac:dyDescent="0.25">
      <c r="A118" s="505"/>
      <c r="B118" s="505"/>
      <c r="D118" s="504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  <c r="P118" s="504"/>
      <c r="Q118" s="504"/>
      <c r="R118" s="504"/>
      <c r="S118" s="504"/>
      <c r="T118" s="504"/>
      <c r="U118" s="504"/>
      <c r="V118" s="504"/>
      <c r="W118" s="504"/>
      <c r="X118" s="504"/>
      <c r="Y118" s="504"/>
    </row>
    <row r="119" spans="1:25" ht="21.95" customHeight="1" x14ac:dyDescent="0.25">
      <c r="A119" s="505"/>
      <c r="B119" s="505"/>
      <c r="D119" s="504"/>
      <c r="E119" s="504"/>
      <c r="F119" s="504"/>
      <c r="G119" s="504"/>
      <c r="H119" s="504"/>
      <c r="I119" s="504"/>
      <c r="J119" s="504"/>
      <c r="K119" s="504"/>
      <c r="L119" s="504"/>
      <c r="M119" s="504"/>
      <c r="N119" s="504"/>
      <c r="O119" s="504"/>
      <c r="P119" s="504"/>
      <c r="Q119" s="504"/>
      <c r="R119" s="504"/>
      <c r="S119" s="504"/>
      <c r="T119" s="504"/>
      <c r="U119" s="504"/>
      <c r="V119" s="504"/>
      <c r="W119" s="504"/>
      <c r="X119" s="504"/>
      <c r="Y119" s="504"/>
    </row>
    <row r="120" spans="1:25" ht="21.95" customHeight="1" x14ac:dyDescent="0.25">
      <c r="A120" s="505"/>
      <c r="B120" s="505"/>
      <c r="D120" s="504"/>
      <c r="E120" s="504"/>
      <c r="F120" s="504"/>
      <c r="G120" s="504"/>
      <c r="H120" s="504"/>
      <c r="I120" s="504"/>
      <c r="J120" s="504"/>
      <c r="K120" s="504"/>
      <c r="L120" s="504"/>
      <c r="M120" s="504"/>
      <c r="N120" s="504"/>
      <c r="O120" s="504"/>
      <c r="P120" s="504"/>
      <c r="Q120" s="504"/>
      <c r="R120" s="504"/>
      <c r="S120" s="504"/>
      <c r="T120" s="504"/>
      <c r="U120" s="504"/>
      <c r="V120" s="504"/>
      <c r="W120" s="504"/>
      <c r="X120" s="504"/>
      <c r="Y120" s="504"/>
    </row>
    <row r="121" spans="1:25" ht="21.95" customHeight="1" x14ac:dyDescent="0.25">
      <c r="A121" s="505"/>
      <c r="B121" s="505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/>
      <c r="S121" s="504"/>
      <c r="T121" s="504"/>
      <c r="U121" s="504"/>
      <c r="V121" s="504"/>
      <c r="W121" s="504"/>
      <c r="X121" s="504"/>
      <c r="Y121" s="504"/>
    </row>
    <row r="122" spans="1:25" ht="21.95" customHeight="1" x14ac:dyDescent="0.25">
      <c r="A122" s="505"/>
      <c r="B122" s="505"/>
      <c r="D122" s="504"/>
      <c r="E122" s="504"/>
      <c r="F122" s="504"/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504"/>
      <c r="R122" s="504"/>
      <c r="S122" s="504"/>
      <c r="T122" s="504"/>
      <c r="U122" s="504"/>
      <c r="V122" s="504"/>
      <c r="W122" s="504"/>
      <c r="X122" s="504"/>
      <c r="Y122" s="504"/>
    </row>
    <row r="123" spans="1:25" ht="21.95" customHeight="1" x14ac:dyDescent="0.25">
      <c r="A123" s="505"/>
      <c r="B123" s="505"/>
      <c r="D123" s="504"/>
      <c r="E123" s="504"/>
      <c r="F123" s="504"/>
      <c r="G123" s="504"/>
      <c r="H123" s="504"/>
      <c r="I123" s="504"/>
      <c r="J123" s="504"/>
      <c r="K123" s="504"/>
      <c r="L123" s="504"/>
      <c r="M123" s="504"/>
      <c r="N123" s="504"/>
      <c r="O123" s="504"/>
      <c r="P123" s="504"/>
      <c r="Q123" s="504"/>
      <c r="R123" s="504"/>
      <c r="S123" s="504"/>
      <c r="T123" s="504"/>
      <c r="U123" s="504"/>
      <c r="V123" s="504"/>
      <c r="W123" s="504"/>
      <c r="X123" s="504"/>
      <c r="Y123" s="504"/>
    </row>
    <row r="124" spans="1:25" ht="21.95" customHeight="1" x14ac:dyDescent="0.25">
      <c r="A124" s="505"/>
      <c r="B124" s="505"/>
      <c r="D124" s="504"/>
      <c r="E124" s="504"/>
      <c r="F124" s="504"/>
      <c r="G124" s="504"/>
      <c r="H124" s="504"/>
      <c r="I124" s="504"/>
      <c r="J124" s="504"/>
      <c r="K124" s="504"/>
      <c r="L124" s="504"/>
      <c r="M124" s="504"/>
      <c r="N124" s="504"/>
      <c r="O124" s="504"/>
      <c r="P124" s="504"/>
      <c r="Q124" s="504"/>
      <c r="R124" s="504"/>
      <c r="S124" s="504"/>
      <c r="T124" s="504"/>
      <c r="U124" s="504"/>
      <c r="V124" s="504"/>
      <c r="W124" s="504"/>
      <c r="X124" s="504"/>
      <c r="Y124" s="504"/>
    </row>
    <row r="125" spans="1:25" ht="21.95" customHeight="1" x14ac:dyDescent="0.25">
      <c r="A125" s="505"/>
      <c r="B125" s="505"/>
      <c r="D125" s="504"/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S125" s="504"/>
      <c r="T125" s="504"/>
      <c r="U125" s="504"/>
      <c r="V125" s="504"/>
      <c r="W125" s="504"/>
      <c r="X125" s="504"/>
      <c r="Y125" s="504"/>
    </row>
    <row r="126" spans="1:25" ht="21.95" customHeight="1" x14ac:dyDescent="0.25">
      <c r="A126" s="505"/>
      <c r="B126" s="505"/>
      <c r="D126" s="504"/>
      <c r="E126" s="504"/>
      <c r="F126" s="504"/>
      <c r="G126" s="504"/>
      <c r="H126" s="504"/>
      <c r="I126" s="504"/>
      <c r="J126" s="504"/>
      <c r="K126" s="504"/>
      <c r="L126" s="504"/>
      <c r="M126" s="504"/>
      <c r="N126" s="504"/>
      <c r="O126" s="504"/>
      <c r="P126" s="504"/>
      <c r="Q126" s="504"/>
      <c r="R126" s="504"/>
      <c r="S126" s="504"/>
      <c r="T126" s="504"/>
      <c r="U126" s="504"/>
      <c r="V126" s="504"/>
      <c r="W126" s="504"/>
      <c r="X126" s="504"/>
      <c r="Y126" s="504"/>
    </row>
    <row r="127" spans="1:25" ht="21.95" customHeight="1" x14ac:dyDescent="0.25">
      <c r="A127" s="505"/>
      <c r="B127" s="505"/>
      <c r="D127" s="504"/>
      <c r="E127" s="504"/>
      <c r="F127" s="504"/>
      <c r="G127" s="504"/>
      <c r="H127" s="504"/>
      <c r="I127" s="504"/>
      <c r="J127" s="504"/>
      <c r="K127" s="504"/>
      <c r="L127" s="504"/>
      <c r="M127" s="504"/>
      <c r="N127" s="504"/>
      <c r="O127" s="504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</row>
    <row r="128" spans="1:25" ht="21.95" customHeight="1" x14ac:dyDescent="0.25">
      <c r="A128" s="505"/>
      <c r="B128" s="505"/>
      <c r="D128" s="504"/>
      <c r="E128" s="504"/>
      <c r="F128" s="504"/>
      <c r="G128" s="504"/>
      <c r="H128" s="504"/>
      <c r="I128" s="504"/>
      <c r="J128" s="504"/>
      <c r="K128" s="504"/>
      <c r="L128" s="504"/>
      <c r="M128" s="504"/>
      <c r="N128" s="504"/>
      <c r="O128" s="504"/>
      <c r="P128" s="504"/>
      <c r="Q128" s="504"/>
      <c r="R128" s="504"/>
      <c r="S128" s="504"/>
      <c r="T128" s="504"/>
      <c r="U128" s="504"/>
      <c r="V128" s="504"/>
      <c r="W128" s="504"/>
      <c r="X128" s="504"/>
      <c r="Y128" s="504"/>
    </row>
    <row r="129" spans="1:25" ht="21.95" customHeight="1" x14ac:dyDescent="0.25">
      <c r="A129" s="505"/>
      <c r="B129" s="505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504"/>
      <c r="W129" s="504"/>
      <c r="X129" s="504"/>
      <c r="Y129" s="504"/>
    </row>
    <row r="130" spans="1:25" ht="21.95" customHeight="1" x14ac:dyDescent="0.25">
      <c r="A130" s="505"/>
      <c r="B130" s="507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  <c r="O130" s="504"/>
      <c r="P130" s="504"/>
      <c r="Q130" s="504"/>
      <c r="R130" s="504"/>
      <c r="S130" s="504"/>
      <c r="T130" s="504"/>
      <c r="U130" s="504"/>
      <c r="V130" s="504"/>
      <c r="W130" s="504"/>
      <c r="X130" s="504"/>
      <c r="Y130" s="504"/>
    </row>
    <row r="131" spans="1:25" ht="21.95" customHeight="1" x14ac:dyDescent="0.25">
      <c r="A131" s="505"/>
      <c r="B131" s="507"/>
      <c r="D131" s="504"/>
      <c r="E131" s="504"/>
      <c r="F131" s="504"/>
      <c r="G131" s="504"/>
      <c r="H131" s="504"/>
      <c r="I131" s="504"/>
      <c r="J131" s="504"/>
      <c r="K131" s="504"/>
      <c r="L131" s="504"/>
      <c r="M131" s="504"/>
      <c r="N131" s="504"/>
      <c r="O131" s="504"/>
      <c r="P131" s="504"/>
      <c r="Q131" s="504"/>
      <c r="R131" s="504"/>
      <c r="S131" s="504"/>
      <c r="T131" s="504"/>
      <c r="U131" s="504"/>
      <c r="V131" s="504"/>
      <c r="W131" s="504"/>
      <c r="X131" s="504"/>
      <c r="Y131" s="504"/>
    </row>
    <row r="132" spans="1:25" ht="21.95" customHeight="1" x14ac:dyDescent="0.25">
      <c r="A132" s="505"/>
      <c r="B132" s="505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04"/>
      <c r="T132" s="504"/>
      <c r="U132" s="504"/>
      <c r="V132" s="504"/>
      <c r="W132" s="504"/>
      <c r="X132" s="504"/>
      <c r="Y132" s="504"/>
    </row>
    <row r="133" spans="1:25" ht="21.95" customHeight="1" x14ac:dyDescent="0.25">
      <c r="A133" s="505"/>
      <c r="B133" s="507"/>
      <c r="D133" s="504"/>
      <c r="E133" s="504"/>
      <c r="F133" s="504"/>
      <c r="G133" s="504"/>
      <c r="H133" s="504"/>
      <c r="I133" s="504"/>
      <c r="J133" s="504"/>
      <c r="K133" s="504"/>
      <c r="L133" s="504"/>
      <c r="M133" s="504"/>
      <c r="N133" s="504"/>
      <c r="O133" s="504"/>
      <c r="P133" s="504"/>
      <c r="Q133" s="504"/>
      <c r="R133" s="504"/>
      <c r="S133" s="504"/>
      <c r="T133" s="504"/>
      <c r="U133" s="504"/>
      <c r="V133" s="504"/>
      <c r="W133" s="504"/>
      <c r="X133" s="504"/>
      <c r="Y133" s="504"/>
    </row>
    <row r="134" spans="1:25" ht="21.95" customHeight="1" x14ac:dyDescent="0.25">
      <c r="A134" s="505"/>
      <c r="B134" s="507"/>
      <c r="D134" s="504"/>
      <c r="E134" s="504"/>
      <c r="F134" s="504"/>
      <c r="G134" s="504"/>
      <c r="H134" s="504"/>
      <c r="I134" s="504"/>
      <c r="J134" s="504"/>
      <c r="K134" s="504"/>
      <c r="L134" s="504"/>
      <c r="M134" s="504"/>
      <c r="N134" s="504"/>
      <c r="O134" s="504"/>
      <c r="P134" s="504"/>
      <c r="Q134" s="504"/>
      <c r="R134" s="504"/>
      <c r="S134" s="504"/>
      <c r="T134" s="504"/>
      <c r="U134" s="504"/>
      <c r="V134" s="504"/>
      <c r="W134" s="504"/>
      <c r="X134" s="504"/>
      <c r="Y134" s="504"/>
    </row>
    <row r="135" spans="1:25" ht="21.95" customHeight="1" x14ac:dyDescent="0.25">
      <c r="A135" s="505"/>
      <c r="B135" s="507"/>
      <c r="D135" s="504"/>
      <c r="E135" s="504"/>
      <c r="F135" s="504"/>
      <c r="G135" s="504"/>
      <c r="H135" s="504"/>
      <c r="I135" s="504"/>
      <c r="J135" s="504"/>
      <c r="K135" s="504"/>
      <c r="L135" s="504"/>
      <c r="M135" s="504"/>
      <c r="N135" s="504"/>
      <c r="O135" s="504"/>
      <c r="P135" s="504"/>
      <c r="Q135" s="504"/>
      <c r="R135" s="504"/>
      <c r="S135" s="504"/>
      <c r="T135" s="504"/>
      <c r="U135" s="504"/>
      <c r="V135" s="504"/>
      <c r="W135" s="504"/>
      <c r="X135" s="504"/>
      <c r="Y135" s="504"/>
    </row>
    <row r="136" spans="1:25" ht="21.95" customHeight="1" x14ac:dyDescent="0.25">
      <c r="A136" s="507"/>
      <c r="B136" s="507"/>
      <c r="D136" s="504"/>
      <c r="E136" s="504"/>
      <c r="F136" s="504"/>
      <c r="G136" s="504"/>
      <c r="H136" s="504"/>
      <c r="I136" s="504"/>
      <c r="J136" s="504"/>
      <c r="K136" s="504"/>
      <c r="L136" s="504"/>
      <c r="M136" s="504"/>
      <c r="N136" s="504"/>
      <c r="O136" s="504"/>
      <c r="P136" s="504"/>
      <c r="Q136" s="504"/>
      <c r="R136" s="504"/>
      <c r="S136" s="504"/>
      <c r="T136" s="504"/>
      <c r="U136" s="504"/>
      <c r="V136" s="504"/>
      <c r="W136" s="504"/>
      <c r="X136" s="504"/>
      <c r="Y136" s="504"/>
    </row>
    <row r="137" spans="1:25" ht="21.95" customHeight="1" thickBot="1" x14ac:dyDescent="0.3">
      <c r="A137" s="508"/>
      <c r="B137" s="509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/>
      <c r="S137" s="504"/>
      <c r="T137" s="504"/>
      <c r="U137" s="504"/>
      <c r="V137" s="504"/>
      <c r="W137" s="504"/>
      <c r="X137" s="504"/>
      <c r="Y137" s="504"/>
    </row>
    <row r="138" spans="1:25" ht="21.95" customHeight="1" x14ac:dyDescent="0.25">
      <c r="A138" s="506"/>
      <c r="B138" s="506"/>
      <c r="D138" s="504"/>
      <c r="E138" s="504"/>
      <c r="F138" s="504"/>
      <c r="G138" s="504"/>
      <c r="H138" s="504"/>
      <c r="I138" s="504"/>
      <c r="J138" s="504"/>
      <c r="K138" s="504"/>
      <c r="L138" s="504"/>
      <c r="M138" s="504"/>
      <c r="N138" s="504"/>
      <c r="O138" s="504"/>
      <c r="P138" s="504"/>
      <c r="Q138" s="504"/>
      <c r="R138" s="504"/>
      <c r="S138" s="504"/>
      <c r="T138" s="504"/>
      <c r="U138" s="504"/>
      <c r="V138" s="504"/>
      <c r="W138" s="504"/>
      <c r="X138" s="504"/>
      <c r="Y138" s="504"/>
    </row>
    <row r="139" spans="1:25" ht="21.95" customHeight="1" thickBot="1" x14ac:dyDescent="0.3">
      <c r="A139" s="510"/>
      <c r="B139" s="511" t="s">
        <v>544</v>
      </c>
      <c r="D139" s="504"/>
      <c r="E139" s="504"/>
      <c r="F139" s="504"/>
      <c r="G139" s="504"/>
      <c r="H139" s="504"/>
      <c r="I139" s="504"/>
      <c r="J139" s="504"/>
      <c r="K139" s="504"/>
      <c r="L139" s="504"/>
      <c r="M139" s="504"/>
      <c r="N139" s="504"/>
      <c r="O139" s="504"/>
      <c r="P139" s="504"/>
      <c r="Q139" s="504"/>
      <c r="R139" s="504"/>
      <c r="S139" s="504"/>
      <c r="T139" s="504"/>
      <c r="U139" s="504"/>
      <c r="V139" s="504"/>
      <c r="W139" s="504"/>
      <c r="X139" s="504"/>
      <c r="Y139" s="504"/>
    </row>
    <row r="140" spans="1:25" ht="21.95" customHeight="1" x14ac:dyDescent="0.25">
      <c r="A140" s="512" t="s">
        <v>545</v>
      </c>
      <c r="B140" s="513" t="s">
        <v>546</v>
      </c>
      <c r="D140" s="504"/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04"/>
      <c r="T140" s="504"/>
      <c r="U140" s="504"/>
      <c r="V140" s="504"/>
      <c r="W140" s="504"/>
      <c r="X140" s="504"/>
      <c r="Y140" s="504"/>
    </row>
    <row r="141" spans="1:25" ht="21.95" customHeight="1" thickBot="1" x14ac:dyDescent="0.3">
      <c r="A141" s="514" t="s">
        <v>512</v>
      </c>
      <c r="B141" s="515" t="s">
        <v>547</v>
      </c>
      <c r="D141" s="504"/>
      <c r="E141" s="504"/>
      <c r="F141" s="504"/>
      <c r="G141" s="504"/>
      <c r="H141" s="504"/>
      <c r="I141" s="504"/>
      <c r="J141" s="504"/>
      <c r="K141" s="504"/>
      <c r="L141" s="504"/>
      <c r="M141" s="504"/>
      <c r="N141" s="504"/>
      <c r="O141" s="504"/>
      <c r="P141" s="504"/>
      <c r="Q141" s="504"/>
      <c r="R141" s="504"/>
      <c r="S141" s="504"/>
      <c r="T141" s="504"/>
      <c r="U141" s="504"/>
      <c r="V141" s="504"/>
      <c r="W141" s="504"/>
      <c r="X141" s="504"/>
      <c r="Y141" s="504"/>
    </row>
    <row r="142" spans="1:25" ht="21.95" customHeight="1" x14ac:dyDescent="0.25">
      <c r="A142" s="516"/>
      <c r="B142" s="516"/>
      <c r="D142" s="504"/>
      <c r="E142" s="504"/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/>
      <c r="U142" s="504"/>
      <c r="V142" s="504"/>
      <c r="W142" s="504"/>
      <c r="X142" s="504"/>
      <c r="Y142" s="504"/>
    </row>
    <row r="143" spans="1:25" ht="21.95" customHeight="1" x14ac:dyDescent="0.25">
      <c r="A143" s="505"/>
      <c r="B143" s="505"/>
      <c r="D143" s="504"/>
      <c r="E143" s="504"/>
      <c r="F143" s="504"/>
      <c r="G143" s="504"/>
      <c r="H143" s="504"/>
      <c r="I143" s="504"/>
      <c r="J143" s="504"/>
      <c r="K143" s="504"/>
      <c r="L143" s="504"/>
      <c r="M143" s="504"/>
      <c r="N143" s="504"/>
      <c r="O143" s="504"/>
      <c r="P143" s="504"/>
      <c r="Q143" s="504"/>
      <c r="R143" s="504"/>
      <c r="S143" s="504"/>
      <c r="T143" s="504"/>
      <c r="U143" s="504"/>
      <c r="V143" s="504"/>
      <c r="W143" s="504"/>
      <c r="X143" s="504"/>
      <c r="Y143" s="504"/>
    </row>
    <row r="144" spans="1:25" ht="21.95" customHeight="1" x14ac:dyDescent="0.25">
      <c r="A144" s="505"/>
      <c r="B144" s="505"/>
      <c r="D144" s="504"/>
      <c r="E144" s="504"/>
      <c r="F144" s="504"/>
      <c r="G144" s="504"/>
      <c r="H144" s="504"/>
      <c r="I144" s="504"/>
      <c r="J144" s="504"/>
      <c r="K144" s="504"/>
      <c r="L144" s="504"/>
      <c r="M144" s="504"/>
      <c r="N144" s="504"/>
      <c r="O144" s="504"/>
      <c r="P144" s="504"/>
      <c r="Q144" s="504"/>
      <c r="R144" s="504"/>
      <c r="S144" s="504"/>
      <c r="T144" s="504"/>
      <c r="U144" s="504"/>
      <c r="V144" s="504"/>
      <c r="W144" s="504"/>
      <c r="X144" s="504"/>
      <c r="Y144" s="504"/>
    </row>
    <row r="145" spans="1:25" ht="21.95" customHeight="1" x14ac:dyDescent="0.25">
      <c r="A145" s="505"/>
      <c r="B145" s="505"/>
      <c r="D145" s="504"/>
      <c r="E145" s="504"/>
      <c r="F145" s="504"/>
      <c r="G145" s="504"/>
      <c r="H145" s="504"/>
      <c r="I145" s="504"/>
      <c r="J145" s="504"/>
      <c r="K145" s="504"/>
      <c r="L145" s="504"/>
      <c r="M145" s="504"/>
      <c r="N145" s="504"/>
      <c r="O145" s="504"/>
      <c r="P145" s="504"/>
      <c r="Q145" s="504"/>
      <c r="R145" s="504"/>
      <c r="S145" s="504"/>
      <c r="T145" s="504"/>
      <c r="U145" s="504"/>
      <c r="V145" s="504"/>
      <c r="W145" s="504"/>
      <c r="X145" s="504"/>
      <c r="Y145" s="504"/>
    </row>
    <row r="146" spans="1:25" ht="21.95" customHeight="1" x14ac:dyDescent="0.25">
      <c r="A146" s="505"/>
      <c r="B146" s="505"/>
      <c r="D146" s="504"/>
      <c r="E146" s="504"/>
      <c r="F146" s="504"/>
      <c r="G146" s="504"/>
      <c r="H146" s="504"/>
      <c r="I146" s="504"/>
      <c r="J146" s="504"/>
      <c r="K146" s="504"/>
      <c r="L146" s="504"/>
      <c r="M146" s="504"/>
      <c r="N146" s="504"/>
      <c r="O146" s="504"/>
      <c r="P146" s="504"/>
      <c r="Q146" s="504"/>
      <c r="R146" s="504"/>
      <c r="S146" s="504"/>
      <c r="T146" s="504"/>
      <c r="U146" s="504"/>
      <c r="V146" s="504"/>
      <c r="W146" s="504"/>
      <c r="X146" s="504"/>
      <c r="Y146" s="504"/>
    </row>
    <row r="147" spans="1:25" ht="21.95" customHeight="1" x14ac:dyDescent="0.25">
      <c r="A147" s="505"/>
      <c r="B147" s="505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/>
      <c r="N147" s="504"/>
      <c r="O147" s="504"/>
      <c r="P147" s="504"/>
      <c r="Q147" s="504"/>
      <c r="R147" s="504"/>
      <c r="S147" s="504"/>
      <c r="T147" s="504"/>
      <c r="U147" s="504"/>
      <c r="V147" s="504"/>
      <c r="W147" s="504"/>
      <c r="X147" s="504"/>
      <c r="Y147" s="504"/>
    </row>
    <row r="148" spans="1:25" ht="21.95" customHeight="1" x14ac:dyDescent="0.25">
      <c r="A148" s="505"/>
      <c r="B148" s="505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4"/>
      <c r="T148" s="504"/>
      <c r="U148" s="504"/>
      <c r="V148" s="504"/>
      <c r="W148" s="504"/>
      <c r="X148" s="504"/>
      <c r="Y148" s="504"/>
    </row>
    <row r="149" spans="1:25" ht="21.95" customHeight="1" x14ac:dyDescent="0.25">
      <c r="A149" s="505"/>
      <c r="B149" s="505"/>
      <c r="D149" s="504"/>
      <c r="E149" s="504"/>
      <c r="F149" s="504"/>
      <c r="G149" s="504"/>
      <c r="H149" s="504"/>
      <c r="I149" s="504"/>
      <c r="J149" s="504"/>
      <c r="K149" s="504"/>
      <c r="L149" s="504"/>
      <c r="M149" s="504"/>
      <c r="N149" s="504"/>
      <c r="O149" s="504"/>
      <c r="P149" s="504"/>
      <c r="Q149" s="504"/>
      <c r="R149" s="504"/>
      <c r="S149" s="504"/>
      <c r="T149" s="504"/>
      <c r="U149" s="504"/>
      <c r="V149" s="504"/>
      <c r="W149" s="504"/>
      <c r="X149" s="504"/>
      <c r="Y149" s="504"/>
    </row>
    <row r="150" spans="1:25" ht="21.95" customHeight="1" x14ac:dyDescent="0.25">
      <c r="A150" s="505"/>
      <c r="B150" s="505"/>
      <c r="D150" s="504"/>
      <c r="E150" s="504"/>
      <c r="F150" s="504"/>
      <c r="G150" s="504"/>
      <c r="H150" s="504"/>
      <c r="I150" s="504"/>
      <c r="J150" s="504"/>
      <c r="K150" s="504"/>
      <c r="L150" s="504"/>
      <c r="M150" s="504"/>
      <c r="N150" s="504"/>
      <c r="O150" s="504"/>
      <c r="P150" s="504"/>
      <c r="Q150" s="504"/>
      <c r="R150" s="504"/>
      <c r="S150" s="504"/>
      <c r="T150" s="504"/>
      <c r="U150" s="504"/>
      <c r="V150" s="504"/>
      <c r="W150" s="504"/>
      <c r="X150" s="504"/>
      <c r="Y150" s="504"/>
    </row>
    <row r="151" spans="1:25" ht="21.95" customHeight="1" x14ac:dyDescent="0.25">
      <c r="A151" s="505"/>
      <c r="B151" s="505"/>
      <c r="D151" s="504"/>
      <c r="E151" s="504"/>
      <c r="F151" s="504"/>
      <c r="G151" s="504"/>
      <c r="H151" s="504"/>
      <c r="I151" s="504"/>
      <c r="J151" s="504"/>
      <c r="K151" s="504"/>
      <c r="L151" s="504"/>
      <c r="M151" s="504"/>
      <c r="N151" s="504"/>
      <c r="O151" s="504"/>
      <c r="P151" s="504"/>
      <c r="Q151" s="504"/>
      <c r="R151" s="504"/>
      <c r="S151" s="504"/>
      <c r="T151" s="504"/>
      <c r="U151" s="504"/>
      <c r="V151" s="504"/>
      <c r="W151" s="504"/>
      <c r="X151" s="504"/>
      <c r="Y151" s="504"/>
    </row>
    <row r="152" spans="1:25" ht="21.95" customHeight="1" x14ac:dyDescent="0.25">
      <c r="A152" s="505"/>
      <c r="B152" s="505"/>
      <c r="D152" s="504"/>
      <c r="E152" s="504"/>
      <c r="F152" s="504"/>
      <c r="G152" s="504"/>
      <c r="H152" s="504"/>
      <c r="I152" s="504"/>
      <c r="J152" s="504"/>
      <c r="K152" s="504"/>
      <c r="L152" s="504"/>
      <c r="M152" s="504"/>
      <c r="N152" s="504"/>
      <c r="O152" s="504"/>
      <c r="P152" s="504"/>
      <c r="Q152" s="504"/>
      <c r="R152" s="504"/>
      <c r="S152" s="504"/>
      <c r="T152" s="504"/>
      <c r="U152" s="504"/>
      <c r="V152" s="504"/>
      <c r="W152" s="504"/>
      <c r="X152" s="504"/>
      <c r="Y152" s="504"/>
    </row>
    <row r="153" spans="1:25" ht="21.95" customHeight="1" x14ac:dyDescent="0.25">
      <c r="A153" s="505"/>
      <c r="B153" s="505"/>
      <c r="D153" s="504"/>
      <c r="E153" s="504"/>
      <c r="F153" s="504"/>
      <c r="G153" s="504"/>
      <c r="H153" s="504"/>
      <c r="I153" s="504"/>
      <c r="J153" s="504"/>
      <c r="K153" s="504"/>
      <c r="L153" s="504"/>
      <c r="M153" s="504"/>
      <c r="N153" s="504"/>
      <c r="O153" s="504"/>
      <c r="P153" s="504"/>
      <c r="Q153" s="504"/>
      <c r="R153" s="504"/>
      <c r="S153" s="504"/>
      <c r="T153" s="504"/>
      <c r="U153" s="504"/>
      <c r="V153" s="504"/>
      <c r="W153" s="504"/>
      <c r="X153" s="504"/>
      <c r="Y153" s="504"/>
    </row>
    <row r="154" spans="1:25" ht="21.95" customHeight="1" x14ac:dyDescent="0.25">
      <c r="A154" s="505"/>
      <c r="B154" s="505"/>
      <c r="D154" s="504"/>
      <c r="E154" s="504"/>
      <c r="F154" s="504"/>
      <c r="G154" s="504"/>
      <c r="H154" s="504"/>
      <c r="I154" s="504"/>
      <c r="J154" s="504"/>
      <c r="K154" s="504"/>
      <c r="L154" s="504"/>
      <c r="M154" s="504"/>
      <c r="N154" s="504"/>
      <c r="O154" s="504"/>
      <c r="P154" s="504"/>
      <c r="Q154" s="504"/>
      <c r="R154" s="504"/>
      <c r="S154" s="504"/>
      <c r="T154" s="504"/>
      <c r="U154" s="504"/>
      <c r="V154" s="504"/>
      <c r="W154" s="504"/>
      <c r="X154" s="504"/>
      <c r="Y154" s="504"/>
    </row>
    <row r="155" spans="1:25" ht="21.95" customHeight="1" x14ac:dyDescent="0.25">
      <c r="A155" s="505"/>
      <c r="B155" s="505"/>
      <c r="D155" s="504"/>
      <c r="E155" s="504"/>
      <c r="F155" s="504"/>
      <c r="G155" s="504"/>
      <c r="H155" s="504"/>
      <c r="I155" s="504"/>
      <c r="J155" s="504"/>
      <c r="K155" s="504"/>
      <c r="L155" s="504"/>
      <c r="M155" s="504"/>
      <c r="N155" s="504"/>
      <c r="O155" s="504"/>
      <c r="P155" s="504"/>
      <c r="Q155" s="504"/>
      <c r="R155" s="504"/>
      <c r="S155" s="504"/>
      <c r="T155" s="504"/>
      <c r="U155" s="504"/>
      <c r="V155" s="504"/>
      <c r="W155" s="504"/>
      <c r="X155" s="504"/>
      <c r="Y155" s="504"/>
    </row>
    <row r="156" spans="1:25" ht="21.95" customHeight="1" x14ac:dyDescent="0.25">
      <c r="A156" s="505"/>
      <c r="B156" s="505"/>
      <c r="D156" s="504"/>
      <c r="E156" s="504"/>
      <c r="F156" s="504"/>
      <c r="G156" s="504"/>
      <c r="H156" s="504"/>
      <c r="I156" s="504"/>
      <c r="J156" s="504"/>
      <c r="K156" s="504"/>
      <c r="L156" s="504"/>
      <c r="M156" s="504"/>
      <c r="N156" s="504"/>
      <c r="O156" s="504"/>
      <c r="P156" s="504"/>
      <c r="Q156" s="504"/>
      <c r="R156" s="504"/>
      <c r="S156" s="504"/>
      <c r="T156" s="504"/>
      <c r="U156" s="504"/>
      <c r="V156" s="504"/>
      <c r="W156" s="504"/>
      <c r="X156" s="504"/>
      <c r="Y156" s="504"/>
    </row>
    <row r="157" spans="1:25" ht="21.95" customHeight="1" x14ac:dyDescent="0.25">
      <c r="A157" s="505"/>
      <c r="B157" s="505"/>
      <c r="D157" s="504"/>
      <c r="E157" s="504"/>
      <c r="F157" s="504"/>
      <c r="G157" s="504"/>
      <c r="H157" s="504"/>
      <c r="I157" s="504"/>
      <c r="J157" s="504"/>
      <c r="K157" s="504"/>
      <c r="L157" s="504"/>
      <c r="M157" s="504"/>
      <c r="N157" s="504"/>
      <c r="O157" s="504"/>
      <c r="P157" s="504"/>
      <c r="Q157" s="504"/>
      <c r="R157" s="504"/>
      <c r="S157" s="504"/>
      <c r="T157" s="504"/>
      <c r="U157" s="504"/>
      <c r="V157" s="504"/>
      <c r="W157" s="504"/>
      <c r="X157" s="504"/>
      <c r="Y157" s="504"/>
    </row>
    <row r="158" spans="1:25" ht="21.95" customHeight="1" x14ac:dyDescent="0.25">
      <c r="A158" s="505"/>
      <c r="B158" s="505"/>
      <c r="D158" s="504"/>
      <c r="E158" s="504"/>
      <c r="F158" s="504"/>
      <c r="G158" s="504"/>
      <c r="H158" s="504"/>
      <c r="I158" s="504"/>
      <c r="J158" s="504"/>
      <c r="K158" s="504"/>
      <c r="L158" s="504"/>
      <c r="M158" s="504"/>
      <c r="N158" s="504"/>
      <c r="O158" s="504"/>
      <c r="P158" s="504"/>
      <c r="Q158" s="504"/>
      <c r="R158" s="504"/>
      <c r="S158" s="504"/>
      <c r="T158" s="504"/>
      <c r="U158" s="504"/>
      <c r="V158" s="504"/>
      <c r="W158" s="504"/>
      <c r="X158" s="504"/>
      <c r="Y158" s="504"/>
    </row>
    <row r="159" spans="1:25" ht="21.95" customHeight="1" x14ac:dyDescent="0.25">
      <c r="A159" s="505"/>
      <c r="B159" s="505"/>
      <c r="D159" s="504"/>
      <c r="E159" s="504"/>
      <c r="F159" s="504"/>
      <c r="G159" s="504"/>
      <c r="H159" s="504"/>
      <c r="I159" s="504"/>
      <c r="J159" s="504"/>
      <c r="K159" s="504"/>
      <c r="L159" s="504"/>
      <c r="M159" s="504"/>
      <c r="N159" s="504"/>
      <c r="O159" s="504"/>
      <c r="P159" s="504"/>
      <c r="Q159" s="504"/>
      <c r="R159" s="504"/>
      <c r="S159" s="504"/>
      <c r="T159" s="504"/>
      <c r="U159" s="504"/>
      <c r="V159" s="504"/>
      <c r="W159" s="504"/>
      <c r="X159" s="504"/>
      <c r="Y159" s="504"/>
    </row>
    <row r="160" spans="1:25" ht="21.95" customHeight="1" x14ac:dyDescent="0.25">
      <c r="A160" s="505"/>
      <c r="B160" s="505"/>
      <c r="D160" s="504"/>
      <c r="E160" s="504"/>
      <c r="F160" s="504"/>
      <c r="G160" s="504"/>
      <c r="H160" s="504"/>
      <c r="I160" s="504"/>
      <c r="J160" s="504"/>
      <c r="K160" s="504"/>
      <c r="L160" s="504"/>
      <c r="M160" s="504"/>
      <c r="N160" s="504"/>
      <c r="O160" s="504"/>
      <c r="P160" s="504"/>
      <c r="Q160" s="504"/>
      <c r="R160" s="504"/>
      <c r="S160" s="504"/>
      <c r="T160" s="504"/>
      <c r="U160" s="504"/>
      <c r="V160" s="504"/>
      <c r="W160" s="504"/>
      <c r="X160" s="504"/>
      <c r="Y160" s="504"/>
    </row>
    <row r="161" spans="1:25" ht="21.95" customHeight="1" x14ac:dyDescent="0.25">
      <c r="A161" s="505"/>
      <c r="B161" s="505"/>
      <c r="D161" s="504"/>
      <c r="E161" s="504"/>
      <c r="F161" s="504"/>
      <c r="G161" s="504"/>
      <c r="H161" s="504"/>
      <c r="I161" s="504"/>
      <c r="J161" s="504"/>
      <c r="K161" s="504"/>
      <c r="L161" s="504"/>
      <c r="M161" s="504"/>
      <c r="N161" s="504"/>
      <c r="O161" s="504"/>
      <c r="P161" s="504"/>
      <c r="Q161" s="504"/>
      <c r="R161" s="504"/>
      <c r="S161" s="504"/>
      <c r="T161" s="504"/>
      <c r="U161" s="504"/>
      <c r="V161" s="504"/>
      <c r="W161" s="504"/>
      <c r="X161" s="504"/>
      <c r="Y161" s="504"/>
    </row>
    <row r="162" spans="1:25" ht="21.95" customHeight="1" x14ac:dyDescent="0.25">
      <c r="A162" s="505"/>
      <c r="B162" s="505"/>
      <c r="D162" s="504"/>
      <c r="E162" s="504"/>
      <c r="F162" s="504"/>
      <c r="G162" s="504"/>
      <c r="H162" s="504"/>
      <c r="I162" s="504"/>
      <c r="J162" s="504"/>
      <c r="K162" s="504"/>
      <c r="L162" s="504"/>
      <c r="M162" s="504"/>
      <c r="N162" s="504"/>
      <c r="O162" s="504"/>
      <c r="P162" s="504"/>
      <c r="Q162" s="504"/>
      <c r="R162" s="504"/>
      <c r="S162" s="504"/>
      <c r="T162" s="504"/>
      <c r="U162" s="504"/>
      <c r="V162" s="504"/>
      <c r="W162" s="504"/>
      <c r="X162" s="504"/>
      <c r="Y162" s="504"/>
    </row>
    <row r="163" spans="1:25" ht="21.95" customHeight="1" x14ac:dyDescent="0.25">
      <c r="A163" s="505"/>
      <c r="B163" s="505"/>
      <c r="D163" s="504"/>
      <c r="E163" s="504"/>
      <c r="F163" s="504"/>
      <c r="G163" s="504"/>
      <c r="H163" s="504"/>
      <c r="I163" s="504"/>
      <c r="J163" s="504"/>
      <c r="K163" s="504"/>
      <c r="L163" s="504"/>
      <c r="M163" s="504"/>
      <c r="N163" s="504"/>
      <c r="O163" s="504"/>
      <c r="P163" s="504"/>
      <c r="Q163" s="504"/>
      <c r="R163" s="504"/>
      <c r="S163" s="504"/>
      <c r="T163" s="504"/>
      <c r="U163" s="504"/>
      <c r="V163" s="504"/>
      <c r="W163" s="504"/>
      <c r="X163" s="504"/>
      <c r="Y163" s="504"/>
    </row>
    <row r="164" spans="1:25" ht="21.95" customHeight="1" x14ac:dyDescent="0.25">
      <c r="A164" s="505"/>
      <c r="B164" s="505"/>
      <c r="D164" s="504"/>
      <c r="E164" s="504"/>
      <c r="F164" s="504"/>
      <c r="G164" s="504"/>
      <c r="H164" s="504"/>
      <c r="I164" s="504"/>
      <c r="J164" s="504"/>
      <c r="K164" s="504"/>
      <c r="L164" s="504"/>
      <c r="M164" s="504"/>
      <c r="N164" s="504"/>
      <c r="O164" s="504"/>
      <c r="P164" s="504"/>
      <c r="Q164" s="504"/>
      <c r="R164" s="504"/>
      <c r="S164" s="504"/>
      <c r="T164" s="504"/>
      <c r="U164" s="504"/>
      <c r="V164" s="504"/>
      <c r="W164" s="504"/>
      <c r="X164" s="504"/>
      <c r="Y164" s="504"/>
    </row>
    <row r="165" spans="1:25" ht="21.95" customHeight="1" x14ac:dyDescent="0.25">
      <c r="A165" s="505"/>
      <c r="B165" s="505"/>
      <c r="D165" s="504"/>
      <c r="E165" s="504"/>
      <c r="F165" s="504"/>
      <c r="G165" s="504"/>
      <c r="H165" s="504"/>
      <c r="I165" s="504"/>
      <c r="J165" s="504"/>
      <c r="K165" s="504"/>
      <c r="L165" s="504"/>
      <c r="M165" s="504"/>
      <c r="N165" s="504"/>
      <c r="O165" s="504"/>
      <c r="P165" s="504"/>
      <c r="Q165" s="504"/>
      <c r="R165" s="504"/>
      <c r="S165" s="504"/>
      <c r="T165" s="504"/>
      <c r="U165" s="504"/>
      <c r="V165" s="504"/>
      <c r="W165" s="504"/>
      <c r="X165" s="504"/>
      <c r="Y165" s="504"/>
    </row>
    <row r="166" spans="1:25" ht="21.95" customHeight="1" x14ac:dyDescent="0.25">
      <c r="A166" s="505"/>
      <c r="B166" s="505"/>
      <c r="D166" s="504"/>
      <c r="E166" s="504"/>
      <c r="F166" s="504"/>
      <c r="G166" s="504"/>
      <c r="H166" s="504"/>
      <c r="I166" s="504"/>
      <c r="J166" s="504"/>
      <c r="K166" s="504"/>
      <c r="L166" s="504"/>
      <c r="M166" s="504"/>
      <c r="N166" s="504"/>
      <c r="O166" s="504"/>
      <c r="P166" s="504"/>
      <c r="Q166" s="504"/>
      <c r="R166" s="504"/>
      <c r="S166" s="504"/>
      <c r="T166" s="504"/>
      <c r="U166" s="504"/>
      <c r="V166" s="504"/>
      <c r="W166" s="504"/>
      <c r="X166" s="504"/>
      <c r="Y166" s="504"/>
    </row>
    <row r="167" spans="1:25" ht="21.95" customHeight="1" x14ac:dyDescent="0.25">
      <c r="A167" s="505"/>
      <c r="B167" s="505"/>
      <c r="D167" s="504"/>
      <c r="E167" s="504"/>
      <c r="F167" s="504"/>
      <c r="G167" s="504"/>
      <c r="H167" s="504"/>
      <c r="I167" s="504"/>
      <c r="J167" s="504"/>
      <c r="K167" s="504"/>
      <c r="L167" s="504"/>
      <c r="M167" s="504"/>
      <c r="N167" s="504"/>
      <c r="O167" s="504"/>
      <c r="P167" s="504"/>
      <c r="Q167" s="504"/>
      <c r="R167" s="504"/>
      <c r="S167" s="504"/>
      <c r="T167" s="504"/>
      <c r="U167" s="504"/>
      <c r="V167" s="504"/>
      <c r="W167" s="504"/>
      <c r="X167" s="504"/>
      <c r="Y167" s="504"/>
    </row>
    <row r="168" spans="1:25" ht="21.95" customHeight="1" x14ac:dyDescent="0.25">
      <c r="A168" s="505"/>
      <c r="B168" s="505"/>
      <c r="D168" s="504"/>
      <c r="E168" s="504"/>
      <c r="F168" s="504"/>
      <c r="G168" s="504"/>
      <c r="H168" s="504"/>
      <c r="I168" s="504"/>
      <c r="J168" s="504"/>
      <c r="K168" s="504"/>
      <c r="L168" s="504"/>
      <c r="M168" s="504"/>
      <c r="N168" s="504"/>
      <c r="O168" s="504"/>
      <c r="P168" s="504"/>
      <c r="Q168" s="504"/>
      <c r="R168" s="504"/>
      <c r="S168" s="504"/>
      <c r="T168" s="504"/>
      <c r="U168" s="504"/>
      <c r="V168" s="504"/>
      <c r="W168" s="504"/>
      <c r="X168" s="504"/>
      <c r="Y168" s="504"/>
    </row>
    <row r="169" spans="1:25" ht="21.95" customHeight="1" x14ac:dyDescent="0.25">
      <c r="A169" s="505"/>
      <c r="B169" s="505"/>
      <c r="D169" s="504"/>
      <c r="E169" s="504"/>
      <c r="F169" s="504"/>
      <c r="G169" s="504"/>
      <c r="H169" s="504"/>
      <c r="I169" s="504"/>
      <c r="J169" s="504"/>
      <c r="K169" s="504"/>
      <c r="L169" s="504"/>
      <c r="M169" s="504"/>
      <c r="N169" s="504"/>
      <c r="O169" s="504"/>
      <c r="P169" s="504"/>
      <c r="Q169" s="504"/>
      <c r="R169" s="504"/>
      <c r="S169" s="504"/>
      <c r="T169" s="504"/>
      <c r="U169" s="504"/>
      <c r="V169" s="504"/>
      <c r="W169" s="504"/>
      <c r="X169" s="504"/>
      <c r="Y169" s="504"/>
    </row>
    <row r="170" spans="1:25" ht="21.95" customHeight="1" x14ac:dyDescent="0.25">
      <c r="A170" s="505"/>
      <c r="B170" s="505"/>
      <c r="D170" s="504"/>
      <c r="E170" s="504"/>
      <c r="F170" s="504"/>
      <c r="G170" s="504"/>
      <c r="H170" s="504"/>
      <c r="I170" s="504"/>
      <c r="J170" s="504"/>
      <c r="K170" s="504"/>
      <c r="L170" s="504"/>
      <c r="M170" s="504"/>
      <c r="N170" s="504"/>
      <c r="O170" s="504"/>
      <c r="P170" s="504"/>
      <c r="Q170" s="504"/>
      <c r="R170" s="504"/>
      <c r="S170" s="504"/>
      <c r="T170" s="504"/>
      <c r="U170" s="504"/>
      <c r="V170" s="504"/>
      <c r="W170" s="504"/>
      <c r="X170" s="504"/>
      <c r="Y170" s="504"/>
    </row>
    <row r="171" spans="1:25" ht="21.95" customHeight="1" x14ac:dyDescent="0.25">
      <c r="A171" s="505"/>
      <c r="B171" s="505"/>
      <c r="D171" s="504"/>
      <c r="E171" s="504"/>
      <c r="F171" s="504"/>
      <c r="G171" s="504"/>
      <c r="H171" s="504"/>
      <c r="I171" s="504"/>
      <c r="J171" s="504"/>
      <c r="K171" s="504"/>
      <c r="L171" s="504"/>
      <c r="M171" s="504"/>
      <c r="N171" s="504"/>
      <c r="O171" s="504"/>
      <c r="P171" s="504"/>
      <c r="Q171" s="504"/>
      <c r="R171" s="504"/>
      <c r="S171" s="504"/>
      <c r="T171" s="504"/>
      <c r="U171" s="504"/>
      <c r="V171" s="504"/>
      <c r="W171" s="504"/>
      <c r="X171" s="504"/>
      <c r="Y171" s="504"/>
    </row>
    <row r="172" spans="1:25" ht="21.95" customHeight="1" x14ac:dyDescent="0.25">
      <c r="A172" s="505"/>
      <c r="B172" s="505"/>
      <c r="D172" s="504"/>
      <c r="E172" s="504"/>
      <c r="F172" s="504"/>
      <c r="G172" s="504"/>
      <c r="H172" s="504"/>
      <c r="I172" s="504"/>
      <c r="J172" s="504"/>
      <c r="K172" s="504"/>
      <c r="L172" s="504"/>
      <c r="M172" s="504"/>
      <c r="N172" s="504"/>
      <c r="O172" s="504"/>
      <c r="P172" s="504"/>
      <c r="Q172" s="504"/>
      <c r="R172" s="504"/>
      <c r="S172" s="504"/>
      <c r="T172" s="504"/>
      <c r="U172" s="504"/>
      <c r="V172" s="504"/>
      <c r="W172" s="504"/>
      <c r="X172" s="504"/>
      <c r="Y172" s="504"/>
    </row>
    <row r="173" spans="1:25" ht="21.95" customHeight="1" x14ac:dyDescent="0.25">
      <c r="A173" s="505"/>
      <c r="B173" s="505"/>
      <c r="D173" s="504"/>
      <c r="E173" s="504"/>
      <c r="F173" s="504"/>
      <c r="G173" s="504"/>
      <c r="H173" s="504"/>
      <c r="I173" s="504"/>
      <c r="J173" s="504"/>
      <c r="K173" s="504"/>
      <c r="L173" s="504"/>
      <c r="M173" s="504"/>
      <c r="N173" s="504"/>
      <c r="O173" s="504"/>
      <c r="P173" s="504"/>
      <c r="Q173" s="504"/>
      <c r="R173" s="504"/>
      <c r="S173" s="504"/>
      <c r="T173" s="504"/>
      <c r="U173" s="504"/>
      <c r="V173" s="504"/>
      <c r="W173" s="504"/>
      <c r="X173" s="504"/>
      <c r="Y173" s="504"/>
    </row>
    <row r="174" spans="1:25" ht="21.95" customHeight="1" x14ac:dyDescent="0.25">
      <c r="A174" s="505"/>
      <c r="B174" s="505"/>
      <c r="D174" s="504"/>
      <c r="E174" s="504"/>
      <c r="F174" s="504"/>
      <c r="G174" s="504"/>
      <c r="H174" s="504"/>
      <c r="I174" s="504"/>
      <c r="J174" s="504"/>
      <c r="K174" s="504"/>
      <c r="L174" s="504"/>
      <c r="M174" s="504"/>
      <c r="N174" s="504"/>
      <c r="O174" s="504"/>
      <c r="P174" s="504"/>
      <c r="Q174" s="504"/>
      <c r="R174" s="504"/>
      <c r="S174" s="504"/>
      <c r="T174" s="504"/>
      <c r="U174" s="504"/>
      <c r="V174" s="504"/>
      <c r="W174" s="504"/>
      <c r="X174" s="504"/>
      <c r="Y174" s="504"/>
    </row>
    <row r="175" spans="1:25" ht="21.95" customHeight="1" x14ac:dyDescent="0.25">
      <c r="A175" s="505"/>
      <c r="B175" s="505"/>
      <c r="D175" s="504"/>
      <c r="E175" s="504"/>
      <c r="F175" s="504"/>
      <c r="G175" s="504"/>
      <c r="H175" s="504"/>
      <c r="I175" s="504"/>
      <c r="J175" s="504"/>
      <c r="K175" s="504"/>
      <c r="L175" s="504"/>
      <c r="M175" s="504"/>
      <c r="N175" s="504"/>
      <c r="O175" s="504"/>
      <c r="P175" s="504"/>
      <c r="Q175" s="504"/>
      <c r="R175" s="504"/>
      <c r="S175" s="504"/>
      <c r="T175" s="504"/>
      <c r="U175" s="504"/>
      <c r="V175" s="504"/>
      <c r="W175" s="504"/>
      <c r="X175" s="504"/>
      <c r="Y175" s="504"/>
    </row>
    <row r="176" spans="1:25" ht="21.95" customHeight="1" x14ac:dyDescent="0.25">
      <c r="A176" s="505"/>
      <c r="B176" s="507"/>
      <c r="D176" s="504"/>
      <c r="E176" s="504"/>
      <c r="F176" s="504"/>
      <c r="G176" s="504"/>
      <c r="H176" s="504"/>
      <c r="I176" s="504"/>
      <c r="J176" s="504"/>
      <c r="K176" s="504"/>
      <c r="L176" s="504"/>
      <c r="M176" s="504"/>
      <c r="N176" s="504"/>
      <c r="O176" s="504"/>
      <c r="P176" s="504"/>
      <c r="Q176" s="504"/>
      <c r="R176" s="504"/>
      <c r="S176" s="504"/>
      <c r="T176" s="504"/>
      <c r="U176" s="504"/>
      <c r="V176" s="504"/>
      <c r="W176" s="504"/>
      <c r="X176" s="504"/>
      <c r="Y176" s="504"/>
    </row>
    <row r="177" spans="1:25" ht="21.95" customHeight="1" x14ac:dyDescent="0.25">
      <c r="A177" s="505"/>
      <c r="B177" s="507"/>
      <c r="D177" s="504"/>
      <c r="E177" s="504"/>
      <c r="F177" s="504"/>
      <c r="G177" s="504"/>
      <c r="H177" s="504"/>
      <c r="I177" s="504"/>
      <c r="J177" s="504"/>
      <c r="K177" s="504"/>
      <c r="L177" s="504"/>
      <c r="M177" s="504"/>
      <c r="N177" s="504"/>
      <c r="O177" s="504"/>
      <c r="P177" s="504"/>
      <c r="Q177" s="504"/>
      <c r="R177" s="504"/>
      <c r="S177" s="504"/>
      <c r="T177" s="504"/>
      <c r="U177" s="504"/>
      <c r="V177" s="504"/>
      <c r="W177" s="504"/>
      <c r="X177" s="504"/>
      <c r="Y177" s="504"/>
    </row>
    <row r="178" spans="1:25" ht="21.95" customHeight="1" x14ac:dyDescent="0.25">
      <c r="A178" s="505"/>
      <c r="B178" s="505"/>
      <c r="D178" s="504"/>
      <c r="E178" s="504"/>
      <c r="F178" s="504"/>
      <c r="G178" s="504"/>
      <c r="H178" s="504"/>
      <c r="I178" s="504"/>
      <c r="J178" s="504"/>
      <c r="K178" s="504"/>
      <c r="L178" s="504"/>
      <c r="M178" s="504"/>
      <c r="N178" s="504"/>
      <c r="O178" s="504"/>
      <c r="P178" s="504"/>
      <c r="Q178" s="504"/>
      <c r="R178" s="504"/>
      <c r="S178" s="504"/>
      <c r="T178" s="504"/>
      <c r="U178" s="504"/>
      <c r="V178" s="504"/>
      <c r="W178" s="504"/>
      <c r="X178" s="504"/>
      <c r="Y178" s="504"/>
    </row>
    <row r="179" spans="1:25" ht="21.95" customHeight="1" x14ac:dyDescent="0.25">
      <c r="A179" s="505"/>
      <c r="B179" s="507"/>
      <c r="D179" s="504"/>
      <c r="E179" s="504"/>
      <c r="F179" s="504"/>
      <c r="G179" s="504"/>
      <c r="H179" s="504"/>
      <c r="I179" s="504"/>
      <c r="J179" s="504"/>
      <c r="K179" s="504"/>
      <c r="L179" s="504"/>
      <c r="M179" s="504"/>
      <c r="N179" s="504"/>
      <c r="O179" s="504"/>
      <c r="P179" s="504"/>
      <c r="Q179" s="504"/>
      <c r="R179" s="504"/>
      <c r="S179" s="504"/>
      <c r="T179" s="504"/>
      <c r="U179" s="504"/>
      <c r="V179" s="504"/>
      <c r="W179" s="504"/>
      <c r="X179" s="504"/>
      <c r="Y179" s="504"/>
    </row>
    <row r="180" spans="1:25" ht="21.95" customHeight="1" x14ac:dyDescent="0.25">
      <c r="A180" s="505"/>
      <c r="B180" s="507"/>
      <c r="D180" s="504"/>
      <c r="E180" s="504"/>
      <c r="F180" s="504"/>
      <c r="G180" s="504"/>
      <c r="H180" s="504"/>
      <c r="I180" s="504"/>
      <c r="J180" s="504"/>
      <c r="K180" s="504"/>
      <c r="L180" s="504"/>
      <c r="M180" s="504"/>
      <c r="N180" s="504"/>
      <c r="O180" s="504"/>
      <c r="P180" s="504"/>
      <c r="Q180" s="504"/>
      <c r="R180" s="504"/>
      <c r="S180" s="504"/>
      <c r="T180" s="504"/>
      <c r="U180" s="504"/>
      <c r="V180" s="504"/>
      <c r="W180" s="504"/>
      <c r="X180" s="504"/>
      <c r="Y180" s="504"/>
    </row>
    <row r="181" spans="1:25" ht="21.95" customHeight="1" x14ac:dyDescent="0.25">
      <c r="A181" s="505"/>
      <c r="B181" s="507"/>
      <c r="D181" s="504"/>
      <c r="E181" s="504"/>
      <c r="F181" s="504"/>
      <c r="G181" s="504"/>
      <c r="H181" s="504"/>
      <c r="I181" s="504"/>
      <c r="J181" s="504"/>
      <c r="K181" s="504"/>
      <c r="L181" s="504"/>
      <c r="M181" s="504"/>
      <c r="N181" s="504"/>
      <c r="O181" s="504"/>
      <c r="P181" s="504"/>
      <c r="Q181" s="504"/>
      <c r="R181" s="504"/>
      <c r="S181" s="504"/>
      <c r="T181" s="504"/>
      <c r="U181" s="504"/>
      <c r="V181" s="504"/>
      <c r="W181" s="504"/>
      <c r="X181" s="504"/>
      <c r="Y181" s="504"/>
    </row>
    <row r="182" spans="1:25" ht="21.95" customHeight="1" x14ac:dyDescent="0.25">
      <c r="A182" s="507"/>
      <c r="B182" s="507"/>
      <c r="D182" s="504"/>
      <c r="E182" s="504"/>
      <c r="F182" s="504"/>
      <c r="G182" s="504"/>
      <c r="H182" s="504"/>
      <c r="I182" s="504"/>
      <c r="J182" s="504"/>
      <c r="K182" s="504"/>
      <c r="L182" s="504"/>
      <c r="M182" s="504"/>
      <c r="N182" s="504"/>
      <c r="O182" s="504"/>
      <c r="P182" s="504"/>
      <c r="Q182" s="504"/>
      <c r="R182" s="504"/>
      <c r="S182" s="504"/>
      <c r="T182" s="504"/>
      <c r="U182" s="504"/>
      <c r="V182" s="504"/>
      <c r="W182" s="504"/>
      <c r="X182" s="504"/>
      <c r="Y182" s="504"/>
    </row>
    <row r="183" spans="1:25" ht="21.95" customHeight="1" thickBot="1" x14ac:dyDescent="0.3">
      <c r="A183" s="508"/>
      <c r="B183" s="509"/>
      <c r="D183" s="504"/>
      <c r="E183" s="504"/>
      <c r="F183" s="504"/>
      <c r="G183" s="504"/>
      <c r="H183" s="504"/>
      <c r="I183" s="504"/>
      <c r="J183" s="504"/>
      <c r="K183" s="504"/>
      <c r="L183" s="504"/>
      <c r="M183" s="504"/>
      <c r="N183" s="504"/>
      <c r="O183" s="504"/>
      <c r="P183" s="504"/>
      <c r="Q183" s="504"/>
      <c r="R183" s="504"/>
      <c r="S183" s="504"/>
      <c r="T183" s="504"/>
      <c r="U183" s="504"/>
      <c r="V183" s="504"/>
      <c r="W183" s="504"/>
      <c r="X183" s="504"/>
      <c r="Y183" s="504"/>
    </row>
    <row r="184" spans="1:25" ht="21.95" customHeight="1" x14ac:dyDescent="0.25">
      <c r="A184" s="506"/>
      <c r="B184" s="506"/>
      <c r="D184" s="504"/>
      <c r="E184" s="504"/>
      <c r="F184" s="504"/>
      <c r="G184" s="504"/>
      <c r="H184" s="504"/>
      <c r="I184" s="504"/>
      <c r="J184" s="504"/>
      <c r="K184" s="504"/>
      <c r="L184" s="504"/>
      <c r="M184" s="504"/>
      <c r="N184" s="504"/>
      <c r="O184" s="504"/>
      <c r="P184" s="504"/>
      <c r="Q184" s="504"/>
      <c r="R184" s="504"/>
      <c r="S184" s="504"/>
      <c r="T184" s="504"/>
      <c r="U184" s="504"/>
      <c r="V184" s="504"/>
      <c r="W184" s="504"/>
      <c r="X184" s="504"/>
      <c r="Y184" s="504"/>
    </row>
    <row r="185" spans="1:25" ht="21.95" customHeight="1" thickBot="1" x14ac:dyDescent="0.3">
      <c r="A185" s="510"/>
      <c r="B185" s="511" t="s">
        <v>544</v>
      </c>
      <c r="D185" s="504"/>
      <c r="E185" s="504"/>
      <c r="F185" s="504"/>
      <c r="G185" s="504"/>
      <c r="H185" s="504"/>
      <c r="I185" s="504"/>
      <c r="J185" s="504"/>
      <c r="K185" s="504"/>
      <c r="L185" s="504"/>
      <c r="M185" s="504"/>
      <c r="N185" s="504"/>
      <c r="O185" s="504"/>
      <c r="P185" s="504"/>
      <c r="Q185" s="504"/>
      <c r="R185" s="504"/>
      <c r="S185" s="504"/>
      <c r="T185" s="504"/>
      <c r="U185" s="504"/>
      <c r="V185" s="504"/>
      <c r="W185" s="504"/>
      <c r="X185" s="504"/>
      <c r="Y185" s="504"/>
    </row>
    <row r="186" spans="1:25" ht="21.95" customHeight="1" x14ac:dyDescent="0.25">
      <c r="A186" s="512" t="s">
        <v>545</v>
      </c>
      <c r="B186" s="513" t="s">
        <v>546</v>
      </c>
      <c r="D186" s="504"/>
      <c r="E186" s="504"/>
      <c r="F186" s="504"/>
      <c r="G186" s="504"/>
      <c r="H186" s="504"/>
      <c r="I186" s="504"/>
      <c r="J186" s="504"/>
      <c r="K186" s="504"/>
      <c r="L186" s="504"/>
      <c r="M186" s="504"/>
      <c r="N186" s="504"/>
      <c r="O186" s="504"/>
      <c r="P186" s="504"/>
      <c r="Q186" s="504"/>
      <c r="R186" s="504"/>
      <c r="S186" s="504"/>
      <c r="T186" s="504"/>
      <c r="U186" s="504"/>
      <c r="V186" s="504"/>
      <c r="W186" s="504"/>
      <c r="X186" s="504"/>
      <c r="Y186" s="504"/>
    </row>
    <row r="187" spans="1:25" ht="21.95" customHeight="1" thickBot="1" x14ac:dyDescent="0.3">
      <c r="A187" s="514" t="s">
        <v>512</v>
      </c>
      <c r="B187" s="515" t="s">
        <v>547</v>
      </c>
      <c r="D187" s="504"/>
      <c r="E187" s="504"/>
      <c r="F187" s="504"/>
      <c r="G187" s="504"/>
      <c r="H187" s="504"/>
      <c r="I187" s="504"/>
      <c r="J187" s="504"/>
      <c r="K187" s="504"/>
      <c r="L187" s="504"/>
      <c r="M187" s="504"/>
      <c r="N187" s="504"/>
      <c r="O187" s="504"/>
      <c r="P187" s="504"/>
      <c r="Q187" s="504"/>
      <c r="R187" s="504"/>
      <c r="S187" s="504"/>
      <c r="T187" s="504"/>
      <c r="U187" s="504"/>
      <c r="V187" s="504"/>
      <c r="W187" s="504"/>
      <c r="X187" s="504"/>
      <c r="Y187" s="504"/>
    </row>
    <row r="188" spans="1:25" ht="21.95" customHeight="1" x14ac:dyDescent="0.25">
      <c r="A188" s="516"/>
      <c r="B188" s="516"/>
      <c r="D188" s="504"/>
      <c r="E188" s="504"/>
      <c r="F188" s="504"/>
      <c r="G188" s="504"/>
      <c r="H188" s="504"/>
      <c r="I188" s="504"/>
      <c r="J188" s="504"/>
      <c r="K188" s="504"/>
      <c r="L188" s="504"/>
      <c r="M188" s="504"/>
      <c r="N188" s="504"/>
      <c r="O188" s="504"/>
      <c r="P188" s="504"/>
      <c r="Q188" s="504"/>
      <c r="R188" s="504"/>
      <c r="S188" s="504"/>
      <c r="T188" s="504"/>
      <c r="U188" s="504"/>
      <c r="V188" s="504"/>
      <c r="W188" s="504"/>
      <c r="X188" s="504"/>
      <c r="Y188" s="504"/>
    </row>
    <row r="189" spans="1:25" ht="21.95" customHeight="1" x14ac:dyDescent="0.25">
      <c r="A189" s="505"/>
      <c r="B189" s="505"/>
      <c r="D189" s="504"/>
      <c r="E189" s="504"/>
      <c r="F189" s="504"/>
      <c r="G189" s="504"/>
      <c r="H189" s="504"/>
      <c r="I189" s="504"/>
      <c r="J189" s="504"/>
      <c r="K189" s="504"/>
      <c r="L189" s="504"/>
      <c r="M189" s="504"/>
      <c r="N189" s="504"/>
      <c r="O189" s="504"/>
      <c r="P189" s="504"/>
      <c r="Q189" s="504"/>
      <c r="R189" s="504"/>
      <c r="S189" s="504"/>
      <c r="T189" s="504"/>
      <c r="U189" s="504"/>
      <c r="V189" s="504"/>
      <c r="W189" s="504"/>
      <c r="X189" s="504"/>
      <c r="Y189" s="504"/>
    </row>
    <row r="190" spans="1:25" ht="21.95" customHeight="1" x14ac:dyDescent="0.25">
      <c r="A190" s="505"/>
      <c r="B190" s="505"/>
      <c r="D190" s="504"/>
      <c r="E190" s="504"/>
      <c r="F190" s="504"/>
      <c r="G190" s="504"/>
      <c r="H190" s="504"/>
      <c r="I190" s="504"/>
      <c r="J190" s="504"/>
      <c r="K190" s="504"/>
      <c r="L190" s="504"/>
      <c r="M190" s="504"/>
      <c r="N190" s="504"/>
      <c r="O190" s="504"/>
      <c r="P190" s="504"/>
      <c r="Q190" s="504"/>
      <c r="R190" s="504"/>
      <c r="S190" s="504"/>
      <c r="T190" s="504"/>
      <c r="U190" s="504"/>
      <c r="V190" s="504"/>
      <c r="W190" s="504"/>
      <c r="X190" s="504"/>
      <c r="Y190" s="504"/>
    </row>
    <row r="191" spans="1:25" ht="21.95" customHeight="1" x14ac:dyDescent="0.25">
      <c r="A191" s="505"/>
      <c r="B191" s="505"/>
      <c r="D191" s="504"/>
      <c r="E191" s="504"/>
      <c r="F191" s="504"/>
      <c r="G191" s="504"/>
      <c r="H191" s="504"/>
      <c r="I191" s="504"/>
      <c r="J191" s="504"/>
      <c r="K191" s="504"/>
      <c r="L191" s="504"/>
      <c r="M191" s="504"/>
      <c r="N191" s="504"/>
      <c r="O191" s="504"/>
      <c r="P191" s="504"/>
      <c r="Q191" s="504"/>
      <c r="R191" s="504"/>
      <c r="S191" s="504"/>
      <c r="T191" s="504"/>
      <c r="U191" s="504"/>
      <c r="V191" s="504"/>
      <c r="W191" s="504"/>
      <c r="X191" s="504"/>
      <c r="Y191" s="504"/>
    </row>
    <row r="192" spans="1:25" ht="21.95" customHeight="1" x14ac:dyDescent="0.25">
      <c r="A192" s="505"/>
      <c r="B192" s="505"/>
      <c r="D192" s="504"/>
      <c r="E192" s="504"/>
      <c r="F192" s="504"/>
      <c r="G192" s="504"/>
      <c r="H192" s="504"/>
      <c r="I192" s="504"/>
      <c r="J192" s="504"/>
      <c r="K192" s="504"/>
      <c r="L192" s="504"/>
      <c r="M192" s="504"/>
      <c r="N192" s="504"/>
      <c r="O192" s="504"/>
      <c r="P192" s="504"/>
      <c r="Q192" s="504"/>
      <c r="R192" s="504"/>
      <c r="S192" s="504"/>
      <c r="T192" s="504"/>
      <c r="U192" s="504"/>
      <c r="V192" s="504"/>
      <c r="W192" s="504"/>
      <c r="X192" s="504"/>
      <c r="Y192" s="504"/>
    </row>
    <row r="193" spans="1:25" ht="21.95" customHeight="1" x14ac:dyDescent="0.25">
      <c r="A193" s="505"/>
      <c r="B193" s="505"/>
      <c r="D193" s="504"/>
      <c r="E193" s="504"/>
      <c r="F193" s="504"/>
      <c r="G193" s="504"/>
      <c r="H193" s="504"/>
      <c r="I193" s="504"/>
      <c r="J193" s="504"/>
      <c r="K193" s="504"/>
      <c r="L193" s="504"/>
      <c r="M193" s="504"/>
      <c r="N193" s="504"/>
      <c r="O193" s="504"/>
      <c r="P193" s="504"/>
      <c r="Q193" s="504"/>
      <c r="R193" s="504"/>
      <c r="S193" s="504"/>
      <c r="T193" s="504"/>
      <c r="U193" s="504"/>
      <c r="V193" s="504"/>
      <c r="W193" s="504"/>
      <c r="X193" s="504"/>
      <c r="Y193" s="504"/>
    </row>
    <row r="194" spans="1:25" ht="21.95" customHeight="1" x14ac:dyDescent="0.25">
      <c r="A194" s="505"/>
      <c r="B194" s="505"/>
      <c r="D194" s="504"/>
      <c r="E194" s="504"/>
      <c r="F194" s="504"/>
      <c r="G194" s="504"/>
      <c r="H194" s="504"/>
      <c r="I194" s="504"/>
      <c r="J194" s="504"/>
      <c r="K194" s="504"/>
      <c r="L194" s="504"/>
      <c r="M194" s="504"/>
      <c r="N194" s="504"/>
      <c r="O194" s="504"/>
      <c r="P194" s="504"/>
      <c r="Q194" s="504"/>
      <c r="R194" s="504"/>
      <c r="S194" s="504"/>
      <c r="T194" s="504"/>
      <c r="U194" s="504"/>
      <c r="V194" s="504"/>
      <c r="W194" s="504"/>
      <c r="X194" s="504"/>
      <c r="Y194" s="504"/>
    </row>
    <row r="195" spans="1:25" ht="21.95" customHeight="1" x14ac:dyDescent="0.25">
      <c r="A195" s="505"/>
      <c r="B195" s="505"/>
      <c r="D195" s="504"/>
      <c r="E195" s="504"/>
      <c r="F195" s="504"/>
      <c r="G195" s="504"/>
      <c r="H195" s="504"/>
      <c r="I195" s="504"/>
      <c r="J195" s="504"/>
      <c r="K195" s="504"/>
      <c r="L195" s="504"/>
      <c r="M195" s="504"/>
      <c r="N195" s="504"/>
      <c r="O195" s="504"/>
      <c r="P195" s="504"/>
      <c r="Q195" s="504"/>
      <c r="R195" s="504"/>
      <c r="S195" s="504"/>
      <c r="T195" s="504"/>
      <c r="U195" s="504"/>
      <c r="V195" s="504"/>
      <c r="W195" s="504"/>
      <c r="X195" s="504"/>
      <c r="Y195" s="504"/>
    </row>
    <row r="196" spans="1:25" ht="21.95" customHeight="1" x14ac:dyDescent="0.25">
      <c r="A196" s="505"/>
      <c r="B196" s="505"/>
      <c r="D196" s="504"/>
      <c r="E196" s="504"/>
      <c r="F196" s="504"/>
      <c r="G196" s="504"/>
      <c r="H196" s="504"/>
      <c r="I196" s="504"/>
      <c r="J196" s="504"/>
      <c r="K196" s="504"/>
      <c r="L196" s="504"/>
      <c r="M196" s="504"/>
      <c r="N196" s="504"/>
      <c r="O196" s="504"/>
      <c r="P196" s="504"/>
      <c r="Q196" s="504"/>
      <c r="R196" s="504"/>
      <c r="S196" s="504"/>
      <c r="T196" s="504"/>
      <c r="U196" s="504"/>
      <c r="V196" s="504"/>
      <c r="W196" s="504"/>
      <c r="X196" s="504"/>
      <c r="Y196" s="504"/>
    </row>
    <row r="197" spans="1:25" ht="21.95" customHeight="1" x14ac:dyDescent="0.25">
      <c r="A197" s="505"/>
      <c r="B197" s="505"/>
      <c r="D197" s="504"/>
      <c r="E197" s="504"/>
      <c r="F197" s="504"/>
      <c r="G197" s="504"/>
      <c r="H197" s="504"/>
      <c r="I197" s="504"/>
      <c r="J197" s="504"/>
      <c r="K197" s="504"/>
      <c r="L197" s="504"/>
      <c r="M197" s="504"/>
      <c r="N197" s="504"/>
      <c r="O197" s="504"/>
      <c r="P197" s="504"/>
      <c r="Q197" s="504"/>
      <c r="R197" s="504"/>
      <c r="S197" s="504"/>
      <c r="T197" s="504"/>
      <c r="U197" s="504"/>
      <c r="V197" s="504"/>
      <c r="W197" s="504"/>
      <c r="X197" s="504"/>
      <c r="Y197" s="504"/>
    </row>
    <row r="198" spans="1:25" ht="21.95" customHeight="1" x14ac:dyDescent="0.25">
      <c r="A198" s="505"/>
      <c r="B198" s="505"/>
      <c r="D198" s="504"/>
      <c r="E198" s="504"/>
      <c r="F198" s="504"/>
      <c r="G198" s="504"/>
      <c r="H198" s="504"/>
      <c r="I198" s="504"/>
      <c r="J198" s="504"/>
      <c r="K198" s="504"/>
      <c r="L198" s="504"/>
      <c r="M198" s="504"/>
      <c r="N198" s="504"/>
      <c r="O198" s="504"/>
      <c r="P198" s="504"/>
      <c r="Q198" s="504"/>
      <c r="R198" s="504"/>
      <c r="S198" s="504"/>
      <c r="T198" s="504"/>
      <c r="U198" s="504"/>
      <c r="V198" s="504"/>
      <c r="W198" s="504"/>
      <c r="X198" s="504"/>
      <c r="Y198" s="504"/>
    </row>
    <row r="199" spans="1:25" ht="21.95" customHeight="1" x14ac:dyDescent="0.25">
      <c r="A199" s="505"/>
      <c r="B199" s="505"/>
      <c r="D199" s="504"/>
      <c r="E199" s="504"/>
      <c r="F199" s="504"/>
      <c r="G199" s="504"/>
      <c r="H199" s="504"/>
      <c r="I199" s="504"/>
      <c r="J199" s="504"/>
      <c r="K199" s="504"/>
      <c r="L199" s="504"/>
      <c r="M199" s="504"/>
      <c r="N199" s="504"/>
      <c r="O199" s="504"/>
      <c r="P199" s="504"/>
      <c r="Q199" s="504"/>
      <c r="R199" s="504"/>
      <c r="S199" s="504"/>
      <c r="T199" s="504"/>
      <c r="U199" s="504"/>
      <c r="V199" s="504"/>
      <c r="W199" s="504"/>
      <c r="X199" s="504"/>
      <c r="Y199" s="504"/>
    </row>
    <row r="200" spans="1:25" ht="21.95" customHeight="1" x14ac:dyDescent="0.25">
      <c r="A200" s="505"/>
      <c r="B200" s="505"/>
      <c r="D200" s="504"/>
      <c r="E200" s="504"/>
      <c r="F200" s="504"/>
      <c r="G200" s="504"/>
      <c r="H200" s="504"/>
      <c r="I200" s="504"/>
      <c r="J200" s="504"/>
      <c r="K200" s="504"/>
      <c r="L200" s="504"/>
      <c r="M200" s="504"/>
      <c r="N200" s="504"/>
      <c r="O200" s="504"/>
      <c r="P200" s="504"/>
      <c r="Q200" s="504"/>
      <c r="R200" s="504"/>
      <c r="S200" s="504"/>
      <c r="T200" s="504"/>
      <c r="U200" s="504"/>
      <c r="V200" s="504"/>
      <c r="W200" s="504"/>
      <c r="X200" s="504"/>
      <c r="Y200" s="504"/>
    </row>
    <row r="201" spans="1:25" ht="21.95" customHeight="1" x14ac:dyDescent="0.25">
      <c r="A201" s="505"/>
      <c r="B201" s="505"/>
      <c r="D201" s="504"/>
      <c r="E201" s="504"/>
      <c r="F201" s="504"/>
      <c r="G201" s="504"/>
      <c r="H201" s="504"/>
      <c r="I201" s="504"/>
      <c r="J201" s="504"/>
      <c r="K201" s="504"/>
      <c r="L201" s="504"/>
      <c r="M201" s="504"/>
      <c r="N201" s="504"/>
      <c r="O201" s="504"/>
      <c r="P201" s="504"/>
      <c r="Q201" s="504"/>
      <c r="R201" s="504"/>
      <c r="S201" s="504"/>
      <c r="T201" s="504"/>
      <c r="U201" s="504"/>
      <c r="V201" s="504"/>
      <c r="W201" s="504"/>
      <c r="X201" s="504"/>
      <c r="Y201" s="504"/>
    </row>
    <row r="202" spans="1:25" ht="21.95" customHeight="1" x14ac:dyDescent="0.25">
      <c r="A202" s="505"/>
      <c r="B202" s="505"/>
      <c r="D202" s="504"/>
      <c r="E202" s="504"/>
      <c r="F202" s="504"/>
      <c r="G202" s="504"/>
      <c r="H202" s="504"/>
      <c r="I202" s="504"/>
      <c r="J202" s="504"/>
      <c r="K202" s="504"/>
      <c r="L202" s="504"/>
      <c r="M202" s="504"/>
      <c r="N202" s="504"/>
      <c r="O202" s="504"/>
      <c r="P202" s="504"/>
      <c r="Q202" s="504"/>
      <c r="R202" s="504"/>
      <c r="S202" s="504"/>
      <c r="T202" s="504"/>
      <c r="U202" s="504"/>
      <c r="V202" s="504"/>
      <c r="W202" s="504"/>
      <c r="X202" s="504"/>
      <c r="Y202" s="504"/>
    </row>
    <row r="203" spans="1:25" ht="21.95" customHeight="1" x14ac:dyDescent="0.25">
      <c r="A203" s="505"/>
      <c r="B203" s="505"/>
      <c r="D203" s="504"/>
      <c r="E203" s="504"/>
      <c r="F203" s="504"/>
      <c r="G203" s="504"/>
      <c r="H203" s="504"/>
      <c r="I203" s="504"/>
      <c r="J203" s="504"/>
      <c r="K203" s="504"/>
      <c r="L203" s="504"/>
      <c r="M203" s="504"/>
      <c r="N203" s="504"/>
      <c r="O203" s="504"/>
      <c r="P203" s="504"/>
      <c r="Q203" s="504"/>
      <c r="R203" s="504"/>
      <c r="S203" s="504"/>
      <c r="T203" s="504"/>
      <c r="U203" s="504"/>
      <c r="V203" s="504"/>
      <c r="W203" s="504"/>
      <c r="X203" s="504"/>
      <c r="Y203" s="504"/>
    </row>
    <row r="204" spans="1:25" ht="21.95" customHeight="1" x14ac:dyDescent="0.25">
      <c r="A204" s="505"/>
      <c r="B204" s="505"/>
      <c r="D204" s="504"/>
      <c r="E204" s="504"/>
      <c r="F204" s="504"/>
      <c r="G204" s="504"/>
      <c r="H204" s="504"/>
      <c r="I204" s="504"/>
      <c r="J204" s="504"/>
      <c r="K204" s="504"/>
      <c r="L204" s="504"/>
      <c r="M204" s="504"/>
      <c r="N204" s="504"/>
      <c r="O204" s="504"/>
      <c r="P204" s="504"/>
      <c r="Q204" s="504"/>
      <c r="R204" s="504"/>
      <c r="S204" s="504"/>
      <c r="T204" s="504"/>
      <c r="U204" s="504"/>
      <c r="V204" s="504"/>
      <c r="W204" s="504"/>
      <c r="X204" s="504"/>
      <c r="Y204" s="504"/>
    </row>
    <row r="205" spans="1:25" ht="21.95" customHeight="1" x14ac:dyDescent="0.25">
      <c r="A205" s="505"/>
      <c r="B205" s="505"/>
      <c r="D205" s="504"/>
      <c r="E205" s="504"/>
      <c r="F205" s="504"/>
      <c r="G205" s="504"/>
      <c r="H205" s="504"/>
      <c r="I205" s="504"/>
      <c r="J205" s="504"/>
      <c r="K205" s="504"/>
      <c r="L205" s="504"/>
      <c r="M205" s="504"/>
      <c r="N205" s="504"/>
      <c r="O205" s="504"/>
      <c r="P205" s="504"/>
      <c r="Q205" s="504"/>
      <c r="R205" s="504"/>
      <c r="S205" s="504"/>
      <c r="T205" s="504"/>
      <c r="U205" s="504"/>
      <c r="V205" s="504"/>
      <c r="W205" s="504"/>
      <c r="X205" s="504"/>
      <c r="Y205" s="504"/>
    </row>
    <row r="206" spans="1:25" ht="21.95" customHeight="1" x14ac:dyDescent="0.25">
      <c r="A206" s="505"/>
      <c r="B206" s="505"/>
      <c r="D206" s="504"/>
      <c r="E206" s="504"/>
      <c r="F206" s="504"/>
      <c r="G206" s="504"/>
      <c r="H206" s="504"/>
      <c r="I206" s="504"/>
      <c r="J206" s="504"/>
      <c r="K206" s="504"/>
      <c r="L206" s="504"/>
      <c r="M206" s="504"/>
      <c r="N206" s="504"/>
      <c r="O206" s="504"/>
      <c r="P206" s="504"/>
      <c r="Q206" s="504"/>
      <c r="R206" s="504"/>
      <c r="S206" s="504"/>
      <c r="T206" s="504"/>
      <c r="U206" s="504"/>
      <c r="V206" s="504"/>
      <c r="W206" s="504"/>
      <c r="X206" s="504"/>
      <c r="Y206" s="504"/>
    </row>
    <row r="207" spans="1:25" ht="21.95" customHeight="1" x14ac:dyDescent="0.25">
      <c r="A207" s="505"/>
      <c r="B207" s="505"/>
      <c r="D207" s="504"/>
      <c r="E207" s="504"/>
      <c r="F207" s="504"/>
      <c r="G207" s="504"/>
      <c r="H207" s="504"/>
      <c r="I207" s="504"/>
      <c r="J207" s="504"/>
      <c r="K207" s="504"/>
      <c r="L207" s="504"/>
      <c r="M207" s="504"/>
      <c r="N207" s="504"/>
      <c r="O207" s="504"/>
      <c r="P207" s="504"/>
      <c r="Q207" s="504"/>
      <c r="R207" s="504"/>
      <c r="S207" s="504"/>
      <c r="T207" s="504"/>
      <c r="U207" s="504"/>
      <c r="V207" s="504"/>
      <c r="W207" s="504"/>
      <c r="X207" s="504"/>
      <c r="Y207" s="504"/>
    </row>
    <row r="208" spans="1:25" ht="21.95" customHeight="1" x14ac:dyDescent="0.25">
      <c r="A208" s="505"/>
      <c r="B208" s="505"/>
      <c r="D208" s="504"/>
      <c r="E208" s="504"/>
      <c r="F208" s="504"/>
      <c r="G208" s="504"/>
      <c r="H208" s="504"/>
      <c r="I208" s="504"/>
      <c r="J208" s="504"/>
      <c r="K208" s="504"/>
      <c r="L208" s="504"/>
      <c r="M208" s="504"/>
      <c r="N208" s="504"/>
      <c r="O208" s="504"/>
      <c r="P208" s="504"/>
      <c r="Q208" s="504"/>
      <c r="R208" s="504"/>
      <c r="S208" s="504"/>
      <c r="T208" s="504"/>
      <c r="U208" s="504"/>
      <c r="V208" s="504"/>
      <c r="W208" s="504"/>
      <c r="X208" s="504"/>
      <c r="Y208" s="504"/>
    </row>
    <row r="209" spans="1:25" ht="21.95" customHeight="1" x14ac:dyDescent="0.25">
      <c r="A209" s="505"/>
      <c r="B209" s="505"/>
      <c r="D209" s="504"/>
      <c r="E209" s="504"/>
      <c r="F209" s="504"/>
      <c r="G209" s="504"/>
      <c r="H209" s="504"/>
      <c r="I209" s="504"/>
      <c r="J209" s="504"/>
      <c r="K209" s="504"/>
      <c r="L209" s="504"/>
      <c r="M209" s="504"/>
      <c r="N209" s="504"/>
      <c r="O209" s="504"/>
      <c r="P209" s="504"/>
      <c r="Q209" s="504"/>
      <c r="R209" s="504"/>
      <c r="S209" s="504"/>
      <c r="T209" s="504"/>
      <c r="U209" s="504"/>
      <c r="V209" s="504"/>
      <c r="W209" s="504"/>
      <c r="X209" s="504"/>
      <c r="Y209" s="504"/>
    </row>
    <row r="210" spans="1:25" ht="21.95" customHeight="1" x14ac:dyDescent="0.25">
      <c r="A210" s="505"/>
      <c r="B210" s="505"/>
      <c r="D210" s="504"/>
      <c r="E210" s="504"/>
      <c r="F210" s="504"/>
      <c r="G210" s="504"/>
      <c r="H210" s="504"/>
      <c r="I210" s="504"/>
      <c r="J210" s="504"/>
      <c r="K210" s="504"/>
      <c r="L210" s="504"/>
      <c r="M210" s="504"/>
      <c r="N210" s="504"/>
      <c r="O210" s="504"/>
      <c r="P210" s="504"/>
      <c r="Q210" s="504"/>
      <c r="R210" s="504"/>
      <c r="S210" s="504"/>
      <c r="T210" s="504"/>
      <c r="U210" s="504"/>
      <c r="V210" s="504"/>
      <c r="W210" s="504"/>
      <c r="X210" s="504"/>
      <c r="Y210" s="504"/>
    </row>
    <row r="211" spans="1:25" ht="21.95" customHeight="1" x14ac:dyDescent="0.25">
      <c r="A211" s="505"/>
      <c r="B211" s="505"/>
      <c r="D211" s="504"/>
      <c r="E211" s="504"/>
      <c r="F211" s="504"/>
      <c r="G211" s="504"/>
      <c r="H211" s="504"/>
      <c r="I211" s="504"/>
      <c r="J211" s="504"/>
      <c r="K211" s="504"/>
      <c r="L211" s="504"/>
      <c r="M211" s="504"/>
      <c r="N211" s="504"/>
      <c r="O211" s="504"/>
      <c r="P211" s="504"/>
      <c r="Q211" s="504"/>
      <c r="R211" s="504"/>
      <c r="S211" s="504"/>
      <c r="T211" s="504"/>
      <c r="U211" s="504"/>
      <c r="V211" s="504"/>
      <c r="W211" s="504"/>
      <c r="X211" s="504"/>
      <c r="Y211" s="504"/>
    </row>
    <row r="212" spans="1:25" ht="21.95" customHeight="1" x14ac:dyDescent="0.25">
      <c r="A212" s="505"/>
      <c r="B212" s="505"/>
      <c r="D212" s="504"/>
      <c r="E212" s="504"/>
      <c r="F212" s="504"/>
      <c r="G212" s="504"/>
      <c r="H212" s="504"/>
      <c r="I212" s="504"/>
      <c r="J212" s="504"/>
      <c r="K212" s="504"/>
      <c r="L212" s="504"/>
      <c r="M212" s="504"/>
      <c r="N212" s="504"/>
      <c r="O212" s="504"/>
      <c r="P212" s="504"/>
      <c r="Q212" s="504"/>
      <c r="R212" s="504"/>
      <c r="S212" s="504"/>
      <c r="T212" s="504"/>
      <c r="U212" s="504"/>
      <c r="V212" s="504"/>
      <c r="W212" s="504"/>
      <c r="X212" s="504"/>
      <c r="Y212" s="504"/>
    </row>
    <row r="213" spans="1:25" ht="21.95" customHeight="1" x14ac:dyDescent="0.25">
      <c r="A213" s="505"/>
      <c r="B213" s="505"/>
      <c r="D213" s="504"/>
      <c r="E213" s="504"/>
      <c r="F213" s="504"/>
      <c r="G213" s="504"/>
      <c r="H213" s="504"/>
      <c r="I213" s="504"/>
      <c r="J213" s="504"/>
      <c r="K213" s="504"/>
      <c r="L213" s="504"/>
      <c r="M213" s="504"/>
      <c r="N213" s="504"/>
      <c r="O213" s="504"/>
      <c r="P213" s="504"/>
      <c r="Q213" s="504"/>
      <c r="R213" s="504"/>
      <c r="S213" s="504"/>
      <c r="T213" s="504"/>
      <c r="U213" s="504"/>
      <c r="V213" s="504"/>
      <c r="W213" s="504"/>
      <c r="X213" s="504"/>
      <c r="Y213" s="504"/>
    </row>
    <row r="214" spans="1:25" ht="21.95" customHeight="1" x14ac:dyDescent="0.25">
      <c r="A214" s="505"/>
      <c r="B214" s="505"/>
      <c r="D214" s="504"/>
      <c r="E214" s="504"/>
      <c r="F214" s="504"/>
      <c r="G214" s="504"/>
      <c r="H214" s="504"/>
      <c r="I214" s="504"/>
      <c r="J214" s="504"/>
      <c r="K214" s="504"/>
      <c r="L214" s="504"/>
      <c r="M214" s="504"/>
      <c r="N214" s="504"/>
      <c r="O214" s="504"/>
      <c r="P214" s="504"/>
      <c r="Q214" s="504"/>
      <c r="R214" s="504"/>
      <c r="S214" s="504"/>
      <c r="T214" s="504"/>
      <c r="U214" s="504"/>
      <c r="V214" s="504"/>
      <c r="W214" s="504"/>
      <c r="X214" s="504"/>
      <c r="Y214" s="504"/>
    </row>
    <row r="215" spans="1:25" ht="21.95" customHeight="1" x14ac:dyDescent="0.25">
      <c r="A215" s="505"/>
      <c r="B215" s="505"/>
      <c r="D215" s="504"/>
      <c r="E215" s="504"/>
      <c r="F215" s="504"/>
      <c r="G215" s="504"/>
      <c r="H215" s="504"/>
      <c r="I215" s="504"/>
      <c r="J215" s="504"/>
      <c r="K215" s="504"/>
      <c r="L215" s="504"/>
      <c r="M215" s="504"/>
      <c r="N215" s="504"/>
      <c r="O215" s="504"/>
      <c r="P215" s="504"/>
      <c r="Q215" s="504"/>
      <c r="R215" s="504"/>
      <c r="S215" s="504"/>
      <c r="T215" s="504"/>
      <c r="U215" s="504"/>
      <c r="V215" s="504"/>
      <c r="W215" s="504"/>
      <c r="X215" s="504"/>
      <c r="Y215" s="504"/>
    </row>
    <row r="216" spans="1:25" ht="21.95" customHeight="1" x14ac:dyDescent="0.25">
      <c r="A216" s="505"/>
      <c r="B216" s="505"/>
      <c r="D216" s="504"/>
      <c r="E216" s="504"/>
      <c r="F216" s="504"/>
      <c r="G216" s="504"/>
      <c r="H216" s="504"/>
      <c r="I216" s="504"/>
      <c r="J216" s="504"/>
      <c r="K216" s="504"/>
      <c r="L216" s="504"/>
      <c r="M216" s="504"/>
      <c r="N216" s="504"/>
      <c r="O216" s="504"/>
      <c r="P216" s="504"/>
      <c r="Q216" s="504"/>
      <c r="R216" s="504"/>
      <c r="S216" s="504"/>
      <c r="T216" s="504"/>
      <c r="U216" s="504"/>
      <c r="V216" s="504"/>
      <c r="W216" s="504"/>
      <c r="X216" s="504"/>
      <c r="Y216" s="504"/>
    </row>
    <row r="217" spans="1:25" ht="21.95" customHeight="1" x14ac:dyDescent="0.25">
      <c r="A217" s="505"/>
      <c r="B217" s="505"/>
      <c r="D217" s="504"/>
      <c r="E217" s="504"/>
      <c r="F217" s="504"/>
      <c r="G217" s="504"/>
      <c r="H217" s="504"/>
      <c r="I217" s="504"/>
      <c r="J217" s="504"/>
      <c r="K217" s="504"/>
      <c r="L217" s="504"/>
      <c r="M217" s="504"/>
      <c r="N217" s="504"/>
      <c r="O217" s="504"/>
      <c r="P217" s="504"/>
      <c r="Q217" s="504"/>
      <c r="R217" s="504"/>
      <c r="S217" s="504"/>
      <c r="T217" s="504"/>
      <c r="U217" s="504"/>
      <c r="V217" s="504"/>
      <c r="W217" s="504"/>
      <c r="X217" s="504"/>
      <c r="Y217" s="504"/>
    </row>
    <row r="218" spans="1:25" ht="21.95" customHeight="1" x14ac:dyDescent="0.25">
      <c r="A218" s="505"/>
      <c r="B218" s="505"/>
      <c r="D218" s="504"/>
      <c r="E218" s="504"/>
      <c r="F218" s="504"/>
      <c r="G218" s="504"/>
      <c r="H218" s="504"/>
      <c r="I218" s="504"/>
      <c r="J218" s="504"/>
      <c r="K218" s="504"/>
      <c r="L218" s="504"/>
      <c r="M218" s="504"/>
      <c r="N218" s="504"/>
      <c r="O218" s="504"/>
      <c r="P218" s="504"/>
      <c r="Q218" s="504"/>
      <c r="R218" s="504"/>
      <c r="S218" s="504"/>
      <c r="T218" s="504"/>
      <c r="U218" s="504"/>
      <c r="V218" s="504"/>
      <c r="W218" s="504"/>
      <c r="X218" s="504"/>
      <c r="Y218" s="504"/>
    </row>
    <row r="219" spans="1:25" ht="21.95" customHeight="1" x14ac:dyDescent="0.25">
      <c r="A219" s="505"/>
      <c r="B219" s="505"/>
      <c r="D219" s="504"/>
      <c r="E219" s="504"/>
      <c r="F219" s="504"/>
      <c r="G219" s="504"/>
      <c r="H219" s="504"/>
      <c r="I219" s="504"/>
      <c r="J219" s="504"/>
      <c r="K219" s="504"/>
      <c r="L219" s="504"/>
      <c r="M219" s="504"/>
      <c r="N219" s="504"/>
      <c r="O219" s="504"/>
      <c r="P219" s="504"/>
      <c r="Q219" s="504"/>
      <c r="R219" s="504"/>
      <c r="S219" s="504"/>
      <c r="T219" s="504"/>
      <c r="U219" s="504"/>
      <c r="V219" s="504"/>
      <c r="W219" s="504"/>
      <c r="X219" s="504"/>
      <c r="Y219" s="504"/>
    </row>
    <row r="220" spans="1:25" ht="21.95" customHeight="1" x14ac:dyDescent="0.25">
      <c r="A220" s="505"/>
      <c r="B220" s="505"/>
      <c r="D220" s="504"/>
      <c r="E220" s="504"/>
      <c r="F220" s="504"/>
      <c r="G220" s="504"/>
      <c r="H220" s="504"/>
      <c r="I220" s="504"/>
      <c r="J220" s="504"/>
      <c r="K220" s="504"/>
      <c r="L220" s="504"/>
      <c r="M220" s="504"/>
      <c r="N220" s="504"/>
      <c r="O220" s="504"/>
      <c r="P220" s="504"/>
      <c r="Q220" s="504"/>
      <c r="R220" s="504"/>
      <c r="S220" s="504"/>
      <c r="T220" s="504"/>
      <c r="U220" s="504"/>
      <c r="V220" s="504"/>
      <c r="W220" s="504"/>
      <c r="X220" s="504"/>
      <c r="Y220" s="504"/>
    </row>
    <row r="221" spans="1:25" ht="21.95" customHeight="1" x14ac:dyDescent="0.25">
      <c r="A221" s="505"/>
      <c r="B221" s="505"/>
      <c r="D221" s="504"/>
      <c r="E221" s="504"/>
      <c r="F221" s="504"/>
      <c r="G221" s="504"/>
      <c r="H221" s="504"/>
      <c r="I221" s="504"/>
      <c r="J221" s="504"/>
      <c r="K221" s="504"/>
      <c r="L221" s="504"/>
      <c r="M221" s="504"/>
      <c r="N221" s="504"/>
      <c r="O221" s="504"/>
      <c r="P221" s="504"/>
      <c r="Q221" s="504"/>
      <c r="R221" s="504"/>
      <c r="S221" s="504"/>
      <c r="T221" s="504"/>
      <c r="U221" s="504"/>
      <c r="V221" s="504"/>
      <c r="W221" s="504"/>
      <c r="X221" s="504"/>
      <c r="Y221" s="504"/>
    </row>
    <row r="222" spans="1:25" ht="21.95" customHeight="1" x14ac:dyDescent="0.25">
      <c r="A222" s="505"/>
      <c r="B222" s="507"/>
      <c r="D222" s="504"/>
      <c r="E222" s="504"/>
      <c r="F222" s="504"/>
      <c r="G222" s="504"/>
      <c r="H222" s="504"/>
      <c r="I222" s="504"/>
      <c r="J222" s="504"/>
      <c r="K222" s="504"/>
      <c r="L222" s="504"/>
      <c r="M222" s="504"/>
      <c r="N222" s="504"/>
      <c r="O222" s="504"/>
      <c r="P222" s="504"/>
      <c r="Q222" s="504"/>
      <c r="R222" s="504"/>
      <c r="S222" s="504"/>
      <c r="T222" s="504"/>
      <c r="U222" s="504"/>
      <c r="V222" s="504"/>
      <c r="W222" s="504"/>
      <c r="X222" s="504"/>
      <c r="Y222" s="504"/>
    </row>
    <row r="223" spans="1:25" ht="21.95" customHeight="1" x14ac:dyDescent="0.25">
      <c r="A223" s="505"/>
      <c r="B223" s="507"/>
      <c r="D223" s="504"/>
      <c r="E223" s="504"/>
      <c r="F223" s="504"/>
      <c r="G223" s="504"/>
      <c r="H223" s="504"/>
      <c r="I223" s="504"/>
      <c r="J223" s="504"/>
      <c r="K223" s="504"/>
      <c r="L223" s="504"/>
      <c r="M223" s="504"/>
      <c r="N223" s="504"/>
      <c r="O223" s="504"/>
      <c r="P223" s="504"/>
      <c r="Q223" s="504"/>
      <c r="R223" s="504"/>
      <c r="S223" s="504"/>
      <c r="T223" s="504"/>
      <c r="U223" s="504"/>
      <c r="V223" s="504"/>
      <c r="W223" s="504"/>
      <c r="X223" s="504"/>
      <c r="Y223" s="504"/>
    </row>
    <row r="224" spans="1:25" ht="21.95" customHeight="1" x14ac:dyDescent="0.25">
      <c r="A224" s="505"/>
      <c r="B224" s="505"/>
      <c r="D224" s="504"/>
      <c r="E224" s="504"/>
      <c r="F224" s="504"/>
      <c r="G224" s="504"/>
      <c r="H224" s="504"/>
      <c r="I224" s="504"/>
      <c r="J224" s="504"/>
      <c r="K224" s="504"/>
      <c r="L224" s="504"/>
      <c r="M224" s="504"/>
      <c r="N224" s="504"/>
      <c r="O224" s="504"/>
      <c r="P224" s="504"/>
      <c r="Q224" s="504"/>
      <c r="R224" s="504"/>
      <c r="S224" s="504"/>
      <c r="T224" s="504"/>
      <c r="U224" s="504"/>
      <c r="V224" s="504"/>
      <c r="W224" s="504"/>
      <c r="X224" s="504"/>
      <c r="Y224" s="504"/>
    </row>
    <row r="225" spans="1:25" ht="21.95" customHeight="1" x14ac:dyDescent="0.25">
      <c r="A225" s="505"/>
      <c r="B225" s="507"/>
      <c r="D225" s="504"/>
      <c r="E225" s="504"/>
      <c r="F225" s="504"/>
      <c r="G225" s="504"/>
      <c r="H225" s="504"/>
      <c r="I225" s="504"/>
      <c r="J225" s="504"/>
      <c r="K225" s="504"/>
      <c r="L225" s="504"/>
      <c r="M225" s="504"/>
      <c r="N225" s="504"/>
      <c r="O225" s="504"/>
      <c r="P225" s="504"/>
      <c r="Q225" s="504"/>
      <c r="R225" s="504"/>
      <c r="S225" s="504"/>
      <c r="T225" s="504"/>
      <c r="U225" s="504"/>
      <c r="V225" s="504"/>
      <c r="W225" s="504"/>
      <c r="X225" s="504"/>
      <c r="Y225" s="504"/>
    </row>
    <row r="226" spans="1:25" ht="21.95" customHeight="1" x14ac:dyDescent="0.25">
      <c r="A226" s="505"/>
      <c r="B226" s="507"/>
      <c r="D226" s="504"/>
      <c r="E226" s="504"/>
      <c r="F226" s="504"/>
      <c r="G226" s="504"/>
      <c r="H226" s="504"/>
      <c r="I226" s="504"/>
      <c r="J226" s="504"/>
      <c r="K226" s="504"/>
      <c r="L226" s="504"/>
      <c r="M226" s="504"/>
      <c r="N226" s="504"/>
      <c r="O226" s="504"/>
      <c r="P226" s="504"/>
      <c r="Q226" s="504"/>
      <c r="R226" s="504"/>
      <c r="S226" s="504"/>
      <c r="T226" s="504"/>
      <c r="U226" s="504"/>
      <c r="V226" s="504"/>
      <c r="W226" s="504"/>
      <c r="X226" s="504"/>
      <c r="Y226" s="504"/>
    </row>
    <row r="227" spans="1:25" ht="21.95" customHeight="1" x14ac:dyDescent="0.25">
      <c r="A227" s="505"/>
      <c r="B227" s="507"/>
      <c r="D227" s="504"/>
      <c r="E227" s="504"/>
      <c r="F227" s="504"/>
      <c r="G227" s="504"/>
      <c r="H227" s="504"/>
      <c r="I227" s="504"/>
      <c r="J227" s="504"/>
      <c r="K227" s="504"/>
      <c r="L227" s="504"/>
      <c r="M227" s="504"/>
      <c r="N227" s="504"/>
      <c r="O227" s="504"/>
      <c r="P227" s="504"/>
      <c r="Q227" s="504"/>
      <c r="R227" s="504"/>
      <c r="S227" s="504"/>
      <c r="T227" s="504"/>
      <c r="U227" s="504"/>
      <c r="V227" s="504"/>
      <c r="W227" s="504"/>
      <c r="X227" s="504"/>
      <c r="Y227" s="504"/>
    </row>
    <row r="228" spans="1:25" ht="21.95" customHeight="1" x14ac:dyDescent="0.25">
      <c r="A228" s="507"/>
      <c r="B228" s="507"/>
      <c r="D228" s="504"/>
      <c r="E228" s="504"/>
      <c r="F228" s="504"/>
      <c r="G228" s="504"/>
      <c r="H228" s="504"/>
      <c r="I228" s="504"/>
      <c r="J228" s="504"/>
      <c r="K228" s="504"/>
      <c r="L228" s="504"/>
      <c r="M228" s="504"/>
      <c r="N228" s="504"/>
      <c r="O228" s="504"/>
      <c r="P228" s="504"/>
      <c r="Q228" s="504"/>
      <c r="R228" s="504"/>
      <c r="S228" s="504"/>
      <c r="T228" s="504"/>
      <c r="U228" s="504"/>
      <c r="V228" s="504"/>
      <c r="W228" s="504"/>
      <c r="X228" s="504"/>
      <c r="Y228" s="504"/>
    </row>
    <row r="229" spans="1:25" ht="21.95" customHeight="1" thickBot="1" x14ac:dyDescent="0.3">
      <c r="A229" s="508"/>
      <c r="B229" s="509"/>
      <c r="D229" s="504"/>
      <c r="E229" s="504"/>
      <c r="F229" s="504"/>
      <c r="G229" s="504"/>
      <c r="H229" s="504"/>
      <c r="I229" s="504"/>
      <c r="J229" s="504"/>
      <c r="K229" s="504"/>
      <c r="L229" s="504"/>
      <c r="M229" s="504"/>
      <c r="N229" s="504"/>
      <c r="O229" s="504"/>
      <c r="P229" s="504"/>
      <c r="Q229" s="504"/>
      <c r="R229" s="504"/>
      <c r="S229" s="504"/>
      <c r="T229" s="504"/>
      <c r="U229" s="504"/>
      <c r="V229" s="504"/>
      <c r="W229" s="504"/>
      <c r="X229" s="504"/>
      <c r="Y229" s="504"/>
    </row>
    <row r="230" spans="1:25" ht="21.95" customHeight="1" x14ac:dyDescent="0.25">
      <c r="A230" s="506"/>
      <c r="B230" s="506"/>
      <c r="D230" s="504"/>
      <c r="E230" s="504"/>
      <c r="F230" s="504"/>
      <c r="G230" s="504"/>
      <c r="H230" s="504"/>
      <c r="I230" s="504"/>
      <c r="J230" s="504"/>
      <c r="K230" s="504"/>
      <c r="L230" s="504"/>
      <c r="M230" s="504"/>
      <c r="N230" s="504"/>
      <c r="O230" s="504"/>
      <c r="P230" s="504"/>
      <c r="Q230" s="504"/>
      <c r="R230" s="504"/>
      <c r="S230" s="504"/>
      <c r="T230" s="504"/>
      <c r="U230" s="504"/>
      <c r="V230" s="504"/>
      <c r="W230" s="504"/>
      <c r="X230" s="504"/>
      <c r="Y230" s="504"/>
    </row>
    <row r="231" spans="1:25" ht="21.95" customHeight="1" thickBot="1" x14ac:dyDescent="0.3">
      <c r="A231" s="510"/>
      <c r="B231" s="511" t="s">
        <v>544</v>
      </c>
      <c r="D231" s="504"/>
      <c r="E231" s="504"/>
      <c r="F231" s="504"/>
      <c r="G231" s="504"/>
      <c r="H231" s="504"/>
      <c r="I231" s="504"/>
      <c r="J231" s="504"/>
      <c r="K231" s="504"/>
      <c r="L231" s="504"/>
      <c r="M231" s="504"/>
      <c r="N231" s="504"/>
      <c r="O231" s="504"/>
      <c r="P231" s="504"/>
      <c r="Q231" s="504"/>
      <c r="R231" s="504"/>
      <c r="S231" s="504"/>
      <c r="T231" s="504"/>
      <c r="U231" s="504"/>
      <c r="V231" s="504"/>
      <c r="W231" s="504"/>
      <c r="X231" s="504"/>
      <c r="Y231" s="504"/>
    </row>
    <row r="232" spans="1:25" ht="21.95" customHeight="1" x14ac:dyDescent="0.25">
      <c r="A232" s="512" t="s">
        <v>545</v>
      </c>
      <c r="B232" s="513" t="s">
        <v>546</v>
      </c>
      <c r="D232" s="504"/>
      <c r="E232" s="504"/>
      <c r="F232" s="504"/>
      <c r="G232" s="504"/>
      <c r="H232" s="504"/>
      <c r="I232" s="504"/>
      <c r="J232" s="504"/>
      <c r="K232" s="504"/>
      <c r="L232" s="504"/>
      <c r="M232" s="504"/>
      <c r="N232" s="504"/>
      <c r="O232" s="504"/>
      <c r="P232" s="504"/>
      <c r="Q232" s="504"/>
      <c r="R232" s="504"/>
      <c r="S232" s="504"/>
      <c r="T232" s="504"/>
      <c r="U232" s="504"/>
      <c r="V232" s="504"/>
      <c r="W232" s="504"/>
      <c r="X232" s="504"/>
      <c r="Y232" s="504"/>
    </row>
    <row r="233" spans="1:25" ht="21.95" customHeight="1" thickBot="1" x14ac:dyDescent="0.3">
      <c r="A233" s="514" t="s">
        <v>512</v>
      </c>
      <c r="B233" s="515" t="s">
        <v>547</v>
      </c>
      <c r="D233" s="504"/>
      <c r="E233" s="504"/>
      <c r="F233" s="504"/>
      <c r="G233" s="504"/>
      <c r="H233" s="504"/>
      <c r="I233" s="504"/>
      <c r="J233" s="504"/>
      <c r="K233" s="504"/>
      <c r="L233" s="504"/>
      <c r="M233" s="504"/>
      <c r="N233" s="504"/>
      <c r="O233" s="504"/>
      <c r="P233" s="504"/>
      <c r="Q233" s="504"/>
      <c r="R233" s="504"/>
      <c r="S233" s="504"/>
      <c r="T233" s="504"/>
      <c r="U233" s="504"/>
      <c r="V233" s="504"/>
      <c r="W233" s="504"/>
      <c r="X233" s="504"/>
      <c r="Y233" s="504"/>
    </row>
    <row r="234" spans="1:25" ht="21.95" customHeight="1" x14ac:dyDescent="0.25">
      <c r="A234" s="516"/>
      <c r="B234" s="516"/>
      <c r="D234" s="504"/>
      <c r="E234" s="504"/>
      <c r="F234" s="504"/>
      <c r="G234" s="504"/>
      <c r="H234" s="504"/>
      <c r="I234" s="504"/>
      <c r="J234" s="504"/>
      <c r="K234" s="504"/>
      <c r="L234" s="504"/>
      <c r="M234" s="504"/>
      <c r="N234" s="504"/>
      <c r="O234" s="504"/>
      <c r="P234" s="504"/>
      <c r="Q234" s="504"/>
      <c r="R234" s="504"/>
      <c r="S234" s="504"/>
      <c r="T234" s="504"/>
      <c r="U234" s="504"/>
      <c r="V234" s="504"/>
      <c r="W234" s="504"/>
      <c r="X234" s="504"/>
      <c r="Y234" s="504"/>
    </row>
    <row r="235" spans="1:25" ht="21.95" customHeight="1" x14ac:dyDescent="0.25">
      <c r="A235" s="505"/>
      <c r="B235" s="505"/>
      <c r="D235" s="504"/>
      <c r="E235" s="504"/>
      <c r="F235" s="504"/>
      <c r="G235" s="504"/>
      <c r="H235" s="504"/>
      <c r="I235" s="504"/>
      <c r="J235" s="504"/>
      <c r="K235" s="504"/>
      <c r="L235" s="504"/>
      <c r="M235" s="504"/>
      <c r="N235" s="504"/>
      <c r="O235" s="504"/>
      <c r="P235" s="504"/>
      <c r="Q235" s="504"/>
      <c r="R235" s="504"/>
      <c r="S235" s="504"/>
      <c r="T235" s="504"/>
      <c r="U235" s="504"/>
      <c r="V235" s="504"/>
      <c r="W235" s="504"/>
      <c r="X235" s="504"/>
      <c r="Y235" s="504"/>
    </row>
    <row r="236" spans="1:25" ht="21.95" customHeight="1" x14ac:dyDescent="0.25">
      <c r="A236" s="505"/>
      <c r="B236" s="505"/>
      <c r="D236" s="504"/>
      <c r="E236" s="504"/>
      <c r="F236" s="504"/>
      <c r="G236" s="504"/>
      <c r="H236" s="504"/>
      <c r="I236" s="504"/>
      <c r="J236" s="504"/>
      <c r="K236" s="504"/>
      <c r="L236" s="504"/>
      <c r="M236" s="504"/>
      <c r="N236" s="504"/>
      <c r="O236" s="504"/>
      <c r="P236" s="504"/>
      <c r="Q236" s="504"/>
      <c r="R236" s="504"/>
      <c r="S236" s="504"/>
      <c r="T236" s="504"/>
      <c r="U236" s="504"/>
      <c r="V236" s="504"/>
      <c r="W236" s="504"/>
      <c r="X236" s="504"/>
      <c r="Y236" s="504"/>
    </row>
    <row r="237" spans="1:25" ht="21.95" customHeight="1" x14ac:dyDescent="0.25">
      <c r="A237" s="505"/>
      <c r="B237" s="505"/>
      <c r="D237" s="504"/>
      <c r="E237" s="504"/>
      <c r="F237" s="504"/>
      <c r="G237" s="504"/>
      <c r="H237" s="504"/>
      <c r="I237" s="504"/>
      <c r="J237" s="504"/>
      <c r="K237" s="504"/>
      <c r="L237" s="504"/>
      <c r="M237" s="504"/>
      <c r="N237" s="504"/>
      <c r="O237" s="504"/>
      <c r="P237" s="504"/>
      <c r="Q237" s="504"/>
      <c r="R237" s="504"/>
      <c r="S237" s="504"/>
      <c r="T237" s="504"/>
      <c r="U237" s="504"/>
      <c r="V237" s="504"/>
      <c r="W237" s="504"/>
      <c r="X237" s="504"/>
      <c r="Y237" s="504"/>
    </row>
    <row r="238" spans="1:25" ht="21.95" customHeight="1" x14ac:dyDescent="0.25">
      <c r="A238" s="505"/>
      <c r="B238" s="505"/>
      <c r="D238" s="504"/>
      <c r="E238" s="504"/>
      <c r="F238" s="504"/>
      <c r="G238" s="504"/>
      <c r="H238" s="504"/>
      <c r="I238" s="504"/>
      <c r="J238" s="504"/>
      <c r="K238" s="504"/>
      <c r="L238" s="504"/>
      <c r="M238" s="504"/>
      <c r="N238" s="504"/>
      <c r="O238" s="504"/>
      <c r="P238" s="504"/>
      <c r="Q238" s="504"/>
      <c r="R238" s="504"/>
      <c r="S238" s="504"/>
      <c r="T238" s="504"/>
      <c r="U238" s="504"/>
      <c r="V238" s="504"/>
      <c r="W238" s="504"/>
      <c r="X238" s="504"/>
      <c r="Y238" s="504"/>
    </row>
    <row r="239" spans="1:25" ht="21.95" customHeight="1" x14ac:dyDescent="0.25">
      <c r="A239" s="505"/>
      <c r="B239" s="505"/>
      <c r="D239" s="504"/>
      <c r="E239" s="504"/>
      <c r="F239" s="504"/>
      <c r="G239" s="504"/>
      <c r="H239" s="504"/>
      <c r="I239" s="504"/>
      <c r="J239" s="504"/>
      <c r="K239" s="504"/>
      <c r="L239" s="504"/>
      <c r="M239" s="504"/>
      <c r="N239" s="504"/>
      <c r="O239" s="504"/>
      <c r="P239" s="504"/>
      <c r="Q239" s="504"/>
      <c r="R239" s="504"/>
      <c r="S239" s="504"/>
      <c r="T239" s="504"/>
      <c r="U239" s="504"/>
      <c r="V239" s="504"/>
      <c r="W239" s="504"/>
      <c r="X239" s="504"/>
      <c r="Y239" s="504"/>
    </row>
    <row r="240" spans="1:25" ht="21.95" customHeight="1" x14ac:dyDescent="0.25">
      <c r="A240" s="505"/>
      <c r="B240" s="505"/>
      <c r="D240" s="504"/>
      <c r="E240" s="504"/>
      <c r="F240" s="504"/>
      <c r="G240" s="504"/>
      <c r="H240" s="504"/>
      <c r="I240" s="504"/>
      <c r="J240" s="504"/>
      <c r="K240" s="504"/>
      <c r="L240" s="504"/>
      <c r="M240" s="504"/>
      <c r="N240" s="504"/>
      <c r="O240" s="504"/>
      <c r="P240" s="504"/>
      <c r="Q240" s="504"/>
      <c r="R240" s="504"/>
      <c r="S240" s="504"/>
      <c r="T240" s="504"/>
      <c r="U240" s="504"/>
      <c r="V240" s="504"/>
      <c r="W240" s="504"/>
      <c r="X240" s="504"/>
      <c r="Y240" s="504"/>
    </row>
    <row r="241" spans="1:25" ht="21.95" customHeight="1" x14ac:dyDescent="0.25">
      <c r="A241" s="505"/>
      <c r="B241" s="505"/>
      <c r="D241" s="504"/>
      <c r="E241" s="504"/>
      <c r="F241" s="504"/>
      <c r="G241" s="504"/>
      <c r="H241" s="504"/>
      <c r="I241" s="504"/>
      <c r="J241" s="504"/>
      <c r="K241" s="504"/>
      <c r="L241" s="504"/>
      <c r="M241" s="504"/>
      <c r="N241" s="504"/>
      <c r="O241" s="504"/>
      <c r="P241" s="504"/>
      <c r="Q241" s="504"/>
      <c r="R241" s="504"/>
      <c r="S241" s="504"/>
      <c r="T241" s="504"/>
      <c r="U241" s="504"/>
      <c r="V241" s="504"/>
      <c r="W241" s="504"/>
      <c r="X241" s="504"/>
      <c r="Y241" s="504"/>
    </row>
    <row r="242" spans="1:25" ht="21.95" customHeight="1" x14ac:dyDescent="0.25">
      <c r="A242" s="505"/>
      <c r="B242" s="505"/>
      <c r="D242" s="504"/>
      <c r="E242" s="504"/>
      <c r="F242" s="504"/>
      <c r="G242" s="504"/>
      <c r="H242" s="504"/>
      <c r="I242" s="504"/>
      <c r="J242" s="504"/>
      <c r="K242" s="504"/>
      <c r="L242" s="504"/>
      <c r="M242" s="504"/>
      <c r="N242" s="504"/>
      <c r="O242" s="504"/>
      <c r="P242" s="504"/>
      <c r="Q242" s="504"/>
      <c r="R242" s="504"/>
      <c r="S242" s="504"/>
      <c r="T242" s="504"/>
      <c r="U242" s="504"/>
      <c r="V242" s="504"/>
      <c r="W242" s="504"/>
      <c r="X242" s="504"/>
      <c r="Y242" s="504"/>
    </row>
    <row r="243" spans="1:25" ht="21.95" customHeight="1" x14ac:dyDescent="0.25">
      <c r="A243" s="505"/>
      <c r="B243" s="505"/>
      <c r="D243" s="504"/>
      <c r="E243" s="504"/>
      <c r="F243" s="504"/>
      <c r="G243" s="504"/>
      <c r="H243" s="504"/>
      <c r="I243" s="504"/>
      <c r="J243" s="504"/>
      <c r="K243" s="504"/>
      <c r="L243" s="504"/>
      <c r="M243" s="504"/>
      <c r="N243" s="504"/>
      <c r="O243" s="504"/>
      <c r="P243" s="504"/>
      <c r="Q243" s="504"/>
      <c r="R243" s="504"/>
      <c r="S243" s="504"/>
      <c r="T243" s="504"/>
      <c r="U243" s="504"/>
      <c r="V243" s="504"/>
      <c r="W243" s="504"/>
      <c r="X243" s="504"/>
      <c r="Y243" s="504"/>
    </row>
    <row r="244" spans="1:25" ht="21.95" customHeight="1" x14ac:dyDescent="0.25">
      <c r="A244" s="505"/>
      <c r="B244" s="505"/>
      <c r="D244" s="504"/>
      <c r="E244" s="504"/>
      <c r="F244" s="504"/>
      <c r="G244" s="504"/>
      <c r="H244" s="504"/>
      <c r="I244" s="504"/>
      <c r="J244" s="504"/>
      <c r="K244" s="504"/>
      <c r="L244" s="504"/>
      <c r="M244" s="504"/>
      <c r="N244" s="504"/>
      <c r="O244" s="504"/>
      <c r="P244" s="504"/>
      <c r="Q244" s="504"/>
      <c r="R244" s="504"/>
      <c r="S244" s="504"/>
      <c r="T244" s="504"/>
      <c r="U244" s="504"/>
      <c r="V244" s="504"/>
      <c r="W244" s="504"/>
      <c r="X244" s="504"/>
      <c r="Y244" s="504"/>
    </row>
    <row r="245" spans="1:25" ht="21.95" customHeight="1" x14ac:dyDescent="0.25">
      <c r="A245" s="505"/>
      <c r="B245" s="505"/>
      <c r="D245" s="504"/>
      <c r="E245" s="504"/>
      <c r="F245" s="504"/>
      <c r="G245" s="504"/>
      <c r="H245" s="504"/>
      <c r="I245" s="504"/>
      <c r="J245" s="504"/>
      <c r="K245" s="504"/>
      <c r="L245" s="504"/>
      <c r="M245" s="504"/>
      <c r="N245" s="504"/>
      <c r="O245" s="504"/>
      <c r="P245" s="504"/>
      <c r="Q245" s="504"/>
      <c r="R245" s="504"/>
      <c r="S245" s="504"/>
      <c r="T245" s="504"/>
      <c r="U245" s="504"/>
      <c r="V245" s="504"/>
      <c r="W245" s="504"/>
      <c r="X245" s="504"/>
      <c r="Y245" s="504"/>
    </row>
    <row r="246" spans="1:25" ht="21.95" customHeight="1" x14ac:dyDescent="0.25">
      <c r="A246" s="505"/>
      <c r="B246" s="505"/>
      <c r="D246" s="504"/>
      <c r="E246" s="504"/>
      <c r="F246" s="504"/>
      <c r="G246" s="504"/>
      <c r="H246" s="504"/>
      <c r="I246" s="504"/>
      <c r="J246" s="504"/>
      <c r="K246" s="504"/>
      <c r="L246" s="504"/>
      <c r="M246" s="504"/>
      <c r="N246" s="504"/>
      <c r="O246" s="504"/>
      <c r="P246" s="504"/>
      <c r="Q246" s="504"/>
      <c r="R246" s="504"/>
      <c r="S246" s="504"/>
      <c r="T246" s="504"/>
      <c r="U246" s="504"/>
      <c r="V246" s="504"/>
      <c r="W246" s="504"/>
      <c r="X246" s="504"/>
      <c r="Y246" s="504"/>
    </row>
    <row r="247" spans="1:25" ht="21.95" customHeight="1" x14ac:dyDescent="0.25">
      <c r="A247" s="505"/>
      <c r="B247" s="505"/>
      <c r="D247" s="504"/>
      <c r="E247" s="504"/>
      <c r="F247" s="504"/>
      <c r="G247" s="504"/>
      <c r="H247" s="504"/>
      <c r="I247" s="504"/>
      <c r="J247" s="504"/>
      <c r="K247" s="504"/>
      <c r="L247" s="504"/>
      <c r="M247" s="504"/>
      <c r="N247" s="504"/>
      <c r="O247" s="504"/>
      <c r="P247" s="504"/>
      <c r="Q247" s="504"/>
      <c r="R247" s="504"/>
      <c r="S247" s="504"/>
      <c r="T247" s="504"/>
      <c r="U247" s="504"/>
      <c r="V247" s="504"/>
      <c r="W247" s="504"/>
      <c r="X247" s="504"/>
      <c r="Y247" s="504"/>
    </row>
    <row r="248" spans="1:25" ht="21.95" customHeight="1" x14ac:dyDescent="0.25">
      <c r="A248" s="505"/>
      <c r="B248" s="505"/>
      <c r="D248" s="504"/>
      <c r="E248" s="504"/>
      <c r="F248" s="504"/>
      <c r="G248" s="504"/>
      <c r="H248" s="504"/>
      <c r="I248" s="504"/>
      <c r="J248" s="504"/>
      <c r="K248" s="504"/>
      <c r="L248" s="504"/>
      <c r="M248" s="504"/>
      <c r="N248" s="504"/>
      <c r="O248" s="504"/>
      <c r="P248" s="504"/>
      <c r="Q248" s="504"/>
      <c r="R248" s="504"/>
      <c r="S248" s="504"/>
      <c r="T248" s="504"/>
      <c r="U248" s="504"/>
      <c r="V248" s="504"/>
      <c r="W248" s="504"/>
      <c r="X248" s="504"/>
      <c r="Y248" s="504"/>
    </row>
    <row r="249" spans="1:25" ht="21.95" customHeight="1" x14ac:dyDescent="0.25">
      <c r="A249" s="505"/>
      <c r="B249" s="505"/>
      <c r="D249" s="504"/>
      <c r="E249" s="504"/>
      <c r="F249" s="504"/>
      <c r="G249" s="504"/>
      <c r="H249" s="504"/>
      <c r="I249" s="504"/>
      <c r="J249" s="504"/>
      <c r="K249" s="504"/>
      <c r="L249" s="504"/>
      <c r="M249" s="504"/>
      <c r="N249" s="504"/>
      <c r="O249" s="504"/>
      <c r="P249" s="504"/>
      <c r="Q249" s="504"/>
      <c r="R249" s="504"/>
      <c r="S249" s="504"/>
      <c r="T249" s="504"/>
      <c r="U249" s="504"/>
      <c r="V249" s="504"/>
      <c r="W249" s="504"/>
      <c r="X249" s="504"/>
      <c r="Y249" s="504"/>
    </row>
    <row r="250" spans="1:25" ht="21.95" customHeight="1" x14ac:dyDescent="0.25">
      <c r="A250" s="505"/>
      <c r="B250" s="505"/>
      <c r="D250" s="504"/>
      <c r="E250" s="504"/>
      <c r="F250" s="504"/>
      <c r="G250" s="504"/>
      <c r="H250" s="504"/>
      <c r="I250" s="504"/>
      <c r="J250" s="504"/>
      <c r="K250" s="504"/>
      <c r="L250" s="504"/>
      <c r="M250" s="504"/>
      <c r="N250" s="504"/>
      <c r="O250" s="504"/>
      <c r="P250" s="504"/>
      <c r="Q250" s="504"/>
      <c r="R250" s="504"/>
      <c r="S250" s="504"/>
      <c r="T250" s="504"/>
      <c r="U250" s="504"/>
      <c r="V250" s="504"/>
      <c r="W250" s="504"/>
      <c r="X250" s="504"/>
      <c r="Y250" s="504"/>
    </row>
    <row r="251" spans="1:25" ht="21.95" customHeight="1" x14ac:dyDescent="0.25">
      <c r="A251" s="505"/>
      <c r="B251" s="505"/>
      <c r="D251" s="504"/>
      <c r="E251" s="504"/>
      <c r="F251" s="504"/>
      <c r="G251" s="504"/>
      <c r="H251" s="504"/>
      <c r="I251" s="504"/>
      <c r="J251" s="504"/>
      <c r="K251" s="504"/>
      <c r="L251" s="504"/>
      <c r="M251" s="504"/>
      <c r="N251" s="504"/>
      <c r="O251" s="504"/>
      <c r="P251" s="504"/>
      <c r="Q251" s="504"/>
      <c r="R251" s="504"/>
      <c r="S251" s="504"/>
      <c r="T251" s="504"/>
      <c r="U251" s="504"/>
      <c r="V251" s="504"/>
      <c r="W251" s="504"/>
      <c r="X251" s="504"/>
      <c r="Y251" s="504"/>
    </row>
    <row r="252" spans="1:25" ht="21.95" customHeight="1" x14ac:dyDescent="0.25">
      <c r="A252" s="505"/>
      <c r="B252" s="505"/>
      <c r="D252" s="504"/>
      <c r="E252" s="504"/>
      <c r="F252" s="504"/>
      <c r="G252" s="504"/>
      <c r="H252" s="504"/>
      <c r="I252" s="504"/>
      <c r="J252" s="504"/>
      <c r="K252" s="504"/>
      <c r="L252" s="504"/>
      <c r="M252" s="504"/>
      <c r="N252" s="504"/>
      <c r="O252" s="504"/>
      <c r="P252" s="504"/>
      <c r="Q252" s="504"/>
      <c r="R252" s="504"/>
      <c r="S252" s="504"/>
      <c r="T252" s="504"/>
      <c r="U252" s="504"/>
      <c r="V252" s="504"/>
      <c r="W252" s="504"/>
      <c r="X252" s="504"/>
      <c r="Y252" s="504"/>
    </row>
    <row r="253" spans="1:25" ht="21.95" customHeight="1" x14ac:dyDescent="0.25">
      <c r="A253" s="505"/>
      <c r="B253" s="505"/>
      <c r="D253" s="504"/>
      <c r="E253" s="504"/>
      <c r="F253" s="504"/>
      <c r="G253" s="504"/>
      <c r="H253" s="504"/>
      <c r="I253" s="504"/>
      <c r="J253" s="504"/>
      <c r="K253" s="504"/>
      <c r="L253" s="504"/>
      <c r="M253" s="504"/>
      <c r="N253" s="504"/>
      <c r="O253" s="504"/>
      <c r="P253" s="504"/>
      <c r="Q253" s="504"/>
      <c r="R253" s="504"/>
      <c r="S253" s="504"/>
      <c r="T253" s="504"/>
      <c r="U253" s="504"/>
      <c r="V253" s="504"/>
      <c r="W253" s="504"/>
      <c r="X253" s="504"/>
      <c r="Y253" s="504"/>
    </row>
    <row r="254" spans="1:25" ht="21.95" customHeight="1" x14ac:dyDescent="0.25">
      <c r="A254" s="505"/>
      <c r="B254" s="505"/>
      <c r="D254" s="504"/>
      <c r="E254" s="504"/>
      <c r="F254" s="504"/>
      <c r="G254" s="504"/>
      <c r="H254" s="504"/>
      <c r="I254" s="504"/>
      <c r="J254" s="504"/>
      <c r="K254" s="504"/>
      <c r="L254" s="504"/>
      <c r="M254" s="504"/>
      <c r="N254" s="504"/>
      <c r="O254" s="504"/>
      <c r="P254" s="504"/>
      <c r="Q254" s="504"/>
      <c r="R254" s="504"/>
      <c r="S254" s="504"/>
      <c r="T254" s="504"/>
      <c r="U254" s="504"/>
      <c r="V254" s="504"/>
      <c r="W254" s="504"/>
      <c r="X254" s="504"/>
      <c r="Y254" s="504"/>
    </row>
    <row r="255" spans="1:25" ht="21.95" customHeight="1" x14ac:dyDescent="0.25">
      <c r="A255" s="505"/>
      <c r="B255" s="505"/>
      <c r="D255" s="504"/>
      <c r="E255" s="504"/>
      <c r="F255" s="504"/>
      <c r="G255" s="504"/>
      <c r="H255" s="504"/>
      <c r="I255" s="504"/>
      <c r="J255" s="504"/>
      <c r="K255" s="504"/>
      <c r="L255" s="504"/>
      <c r="M255" s="504"/>
      <c r="N255" s="504"/>
      <c r="O255" s="504"/>
      <c r="P255" s="504"/>
      <c r="Q255" s="504"/>
      <c r="R255" s="504"/>
      <c r="S255" s="504"/>
      <c r="T255" s="504"/>
      <c r="U255" s="504"/>
      <c r="V255" s="504"/>
      <c r="W255" s="504"/>
      <c r="X255" s="504"/>
      <c r="Y255" s="504"/>
    </row>
    <row r="256" spans="1:25" ht="21.95" customHeight="1" x14ac:dyDescent="0.25">
      <c r="A256" s="505"/>
      <c r="B256" s="505"/>
      <c r="D256" s="504"/>
      <c r="E256" s="504"/>
      <c r="F256" s="504"/>
      <c r="G256" s="504"/>
      <c r="H256" s="504"/>
      <c r="I256" s="504"/>
      <c r="J256" s="504"/>
      <c r="K256" s="504"/>
      <c r="L256" s="504"/>
      <c r="M256" s="504"/>
      <c r="N256" s="504"/>
      <c r="O256" s="504"/>
      <c r="P256" s="504"/>
      <c r="Q256" s="504"/>
      <c r="R256" s="504"/>
      <c r="S256" s="504"/>
      <c r="T256" s="504"/>
      <c r="U256" s="504"/>
      <c r="V256" s="504"/>
      <c r="W256" s="504"/>
      <c r="X256" s="504"/>
      <c r="Y256" s="504"/>
    </row>
    <row r="257" spans="1:25" ht="21.95" customHeight="1" x14ac:dyDescent="0.25">
      <c r="A257" s="505"/>
      <c r="B257" s="505"/>
      <c r="D257" s="504"/>
      <c r="E257" s="504"/>
      <c r="F257" s="504"/>
      <c r="G257" s="504"/>
      <c r="H257" s="504"/>
      <c r="I257" s="504"/>
      <c r="J257" s="504"/>
      <c r="K257" s="504"/>
      <c r="L257" s="504"/>
      <c r="M257" s="504"/>
      <c r="N257" s="504"/>
      <c r="O257" s="504"/>
      <c r="P257" s="504"/>
      <c r="Q257" s="504"/>
      <c r="R257" s="504"/>
      <c r="S257" s="504"/>
      <c r="T257" s="504"/>
      <c r="U257" s="504"/>
      <c r="V257" s="504"/>
      <c r="W257" s="504"/>
      <c r="X257" s="504"/>
      <c r="Y257" s="504"/>
    </row>
    <row r="258" spans="1:25" ht="21.95" customHeight="1" x14ac:dyDescent="0.25">
      <c r="A258" s="505"/>
      <c r="B258" s="505"/>
      <c r="D258" s="504"/>
      <c r="E258" s="504"/>
      <c r="F258" s="504"/>
      <c r="G258" s="504"/>
      <c r="H258" s="504"/>
      <c r="I258" s="504"/>
      <c r="J258" s="504"/>
      <c r="K258" s="504"/>
      <c r="L258" s="504"/>
      <c r="M258" s="504"/>
      <c r="N258" s="504"/>
      <c r="O258" s="504"/>
      <c r="P258" s="504"/>
      <c r="Q258" s="504"/>
      <c r="R258" s="504"/>
      <c r="S258" s="504"/>
      <c r="T258" s="504"/>
      <c r="U258" s="504"/>
      <c r="V258" s="504"/>
      <c r="W258" s="504"/>
      <c r="X258" s="504"/>
      <c r="Y258" s="504"/>
    </row>
    <row r="259" spans="1:25" ht="21.95" customHeight="1" x14ac:dyDescent="0.25">
      <c r="A259" s="505"/>
      <c r="B259" s="505"/>
      <c r="D259" s="504"/>
      <c r="E259" s="504"/>
      <c r="F259" s="504"/>
      <c r="G259" s="504"/>
      <c r="H259" s="504"/>
      <c r="I259" s="504"/>
      <c r="J259" s="504"/>
      <c r="K259" s="504"/>
      <c r="L259" s="504"/>
      <c r="M259" s="504"/>
      <c r="N259" s="504"/>
      <c r="O259" s="504"/>
      <c r="P259" s="504"/>
      <c r="Q259" s="504"/>
      <c r="R259" s="504"/>
      <c r="S259" s="504"/>
      <c r="T259" s="504"/>
      <c r="U259" s="504"/>
      <c r="V259" s="504"/>
      <c r="W259" s="504"/>
      <c r="X259" s="504"/>
      <c r="Y259" s="504"/>
    </row>
    <row r="260" spans="1:25" ht="21.95" customHeight="1" x14ac:dyDescent="0.25">
      <c r="A260" s="505"/>
      <c r="B260" s="505"/>
      <c r="D260" s="504"/>
      <c r="E260" s="504"/>
      <c r="F260" s="504"/>
      <c r="G260" s="504"/>
      <c r="H260" s="504"/>
      <c r="I260" s="504"/>
      <c r="J260" s="504"/>
      <c r="K260" s="504"/>
      <c r="L260" s="504"/>
      <c r="M260" s="504"/>
      <c r="N260" s="504"/>
      <c r="O260" s="504"/>
      <c r="P260" s="504"/>
      <c r="Q260" s="504"/>
      <c r="R260" s="504"/>
      <c r="S260" s="504"/>
      <c r="T260" s="504"/>
      <c r="U260" s="504"/>
      <c r="V260" s="504"/>
      <c r="W260" s="504"/>
      <c r="X260" s="504"/>
      <c r="Y260" s="504"/>
    </row>
    <row r="261" spans="1:25" ht="21.95" customHeight="1" x14ac:dyDescent="0.25">
      <c r="A261" s="505"/>
      <c r="B261" s="505"/>
      <c r="D261" s="504"/>
      <c r="E261" s="504"/>
      <c r="F261" s="504"/>
      <c r="G261" s="504"/>
      <c r="H261" s="504"/>
      <c r="I261" s="504"/>
      <c r="J261" s="504"/>
      <c r="K261" s="504"/>
      <c r="L261" s="504"/>
      <c r="M261" s="504"/>
      <c r="N261" s="504"/>
      <c r="O261" s="504"/>
      <c r="P261" s="504"/>
      <c r="Q261" s="504"/>
      <c r="R261" s="504"/>
      <c r="S261" s="504"/>
      <c r="T261" s="504"/>
      <c r="U261" s="504"/>
      <c r="V261" s="504"/>
      <c r="W261" s="504"/>
      <c r="X261" s="504"/>
      <c r="Y261" s="504"/>
    </row>
    <row r="262" spans="1:25" ht="21.95" customHeight="1" x14ac:dyDescent="0.25">
      <c r="A262" s="505"/>
      <c r="B262" s="505"/>
      <c r="D262" s="504"/>
      <c r="E262" s="504"/>
      <c r="F262" s="504"/>
      <c r="G262" s="504"/>
      <c r="H262" s="504"/>
      <c r="I262" s="504"/>
      <c r="J262" s="504"/>
      <c r="K262" s="504"/>
      <c r="L262" s="504"/>
      <c r="M262" s="504"/>
      <c r="N262" s="504"/>
      <c r="O262" s="504"/>
      <c r="P262" s="504"/>
      <c r="Q262" s="504"/>
      <c r="R262" s="504"/>
      <c r="S262" s="504"/>
      <c r="T262" s="504"/>
      <c r="U262" s="504"/>
      <c r="V262" s="504"/>
      <c r="W262" s="504"/>
      <c r="X262" s="504"/>
      <c r="Y262" s="504"/>
    </row>
    <row r="263" spans="1:25" ht="21.95" customHeight="1" x14ac:dyDescent="0.25">
      <c r="A263" s="505"/>
      <c r="B263" s="505"/>
      <c r="D263" s="504"/>
      <c r="E263" s="504"/>
      <c r="F263" s="504"/>
      <c r="G263" s="504"/>
      <c r="H263" s="504"/>
      <c r="I263" s="504"/>
      <c r="J263" s="504"/>
      <c r="K263" s="504"/>
      <c r="L263" s="504"/>
      <c r="M263" s="504"/>
      <c r="N263" s="504"/>
      <c r="O263" s="504"/>
      <c r="P263" s="504"/>
      <c r="Q263" s="504"/>
      <c r="R263" s="504"/>
      <c r="S263" s="504"/>
      <c r="T263" s="504"/>
      <c r="U263" s="504"/>
      <c r="V263" s="504"/>
      <c r="W263" s="504"/>
      <c r="X263" s="504"/>
      <c r="Y263" s="504"/>
    </row>
    <row r="264" spans="1:25" ht="21.95" customHeight="1" x14ac:dyDescent="0.25">
      <c r="A264" s="505"/>
      <c r="B264" s="505"/>
      <c r="D264" s="504"/>
      <c r="E264" s="504"/>
      <c r="F264" s="504"/>
      <c r="G264" s="504"/>
      <c r="H264" s="504"/>
      <c r="I264" s="504"/>
      <c r="J264" s="504"/>
      <c r="K264" s="504"/>
      <c r="L264" s="504"/>
      <c r="M264" s="504"/>
      <c r="N264" s="504"/>
      <c r="O264" s="504"/>
      <c r="P264" s="504"/>
      <c r="Q264" s="504"/>
      <c r="R264" s="504"/>
      <c r="S264" s="504"/>
      <c r="T264" s="504"/>
      <c r="U264" s="504"/>
      <c r="V264" s="504"/>
      <c r="W264" s="504"/>
      <c r="X264" s="504"/>
      <c r="Y264" s="504"/>
    </row>
    <row r="265" spans="1:25" ht="21.95" customHeight="1" x14ac:dyDescent="0.25">
      <c r="A265" s="505"/>
      <c r="B265" s="505"/>
      <c r="D265" s="504"/>
      <c r="E265" s="504"/>
      <c r="F265" s="504"/>
      <c r="G265" s="504"/>
      <c r="H265" s="504"/>
      <c r="I265" s="504"/>
      <c r="J265" s="504"/>
      <c r="K265" s="504"/>
      <c r="L265" s="504"/>
      <c r="M265" s="504"/>
      <c r="N265" s="504"/>
      <c r="O265" s="504"/>
      <c r="P265" s="504"/>
      <c r="Q265" s="504"/>
      <c r="R265" s="504"/>
      <c r="S265" s="504"/>
      <c r="T265" s="504"/>
      <c r="U265" s="504"/>
      <c r="V265" s="504"/>
      <c r="W265" s="504"/>
      <c r="X265" s="504"/>
      <c r="Y265" s="504"/>
    </row>
    <row r="266" spans="1:25" ht="21.95" customHeight="1" x14ac:dyDescent="0.25">
      <c r="A266" s="505"/>
      <c r="B266" s="505"/>
      <c r="D266" s="504"/>
      <c r="E266" s="504"/>
      <c r="F266" s="504"/>
      <c r="G266" s="504"/>
      <c r="H266" s="504"/>
      <c r="I266" s="504"/>
      <c r="J266" s="504"/>
      <c r="K266" s="504"/>
      <c r="L266" s="504"/>
      <c r="M266" s="504"/>
      <c r="N266" s="504"/>
      <c r="O266" s="504"/>
      <c r="P266" s="504"/>
      <c r="Q266" s="504"/>
      <c r="R266" s="504"/>
      <c r="S266" s="504"/>
      <c r="T266" s="504"/>
      <c r="U266" s="504"/>
      <c r="V266" s="504"/>
      <c r="W266" s="504"/>
      <c r="X266" s="504"/>
      <c r="Y266" s="504"/>
    </row>
    <row r="267" spans="1:25" ht="21.95" customHeight="1" x14ac:dyDescent="0.25">
      <c r="A267" s="505"/>
      <c r="B267" s="505"/>
      <c r="D267" s="504"/>
      <c r="E267" s="504"/>
      <c r="F267" s="504"/>
      <c r="G267" s="504"/>
      <c r="H267" s="504"/>
      <c r="I267" s="504"/>
      <c r="J267" s="504"/>
      <c r="K267" s="504"/>
      <c r="L267" s="504"/>
      <c r="M267" s="504"/>
      <c r="N267" s="504"/>
      <c r="O267" s="504"/>
      <c r="P267" s="504"/>
      <c r="Q267" s="504"/>
      <c r="R267" s="504"/>
      <c r="S267" s="504"/>
      <c r="T267" s="504"/>
      <c r="U267" s="504"/>
      <c r="V267" s="504"/>
      <c r="W267" s="504"/>
      <c r="X267" s="504"/>
      <c r="Y267" s="504"/>
    </row>
    <row r="268" spans="1:25" ht="21.95" customHeight="1" x14ac:dyDescent="0.25">
      <c r="A268" s="505"/>
      <c r="B268" s="507"/>
      <c r="D268" s="504"/>
      <c r="E268" s="504"/>
      <c r="F268" s="504"/>
      <c r="G268" s="504"/>
      <c r="H268" s="504"/>
      <c r="I268" s="504"/>
      <c r="J268" s="504"/>
      <c r="K268" s="504"/>
      <c r="L268" s="504"/>
      <c r="M268" s="504"/>
      <c r="N268" s="504"/>
      <c r="O268" s="504"/>
      <c r="P268" s="504"/>
      <c r="Q268" s="504"/>
      <c r="R268" s="504"/>
      <c r="S268" s="504"/>
      <c r="T268" s="504"/>
      <c r="U268" s="504"/>
      <c r="V268" s="504"/>
      <c r="W268" s="504"/>
      <c r="X268" s="504"/>
      <c r="Y268" s="504"/>
    </row>
    <row r="269" spans="1:25" ht="21.95" customHeight="1" x14ac:dyDescent="0.25">
      <c r="A269" s="505"/>
      <c r="B269" s="507"/>
      <c r="D269" s="504"/>
      <c r="E269" s="504"/>
      <c r="F269" s="504"/>
      <c r="G269" s="504"/>
      <c r="H269" s="504"/>
      <c r="I269" s="504"/>
      <c r="J269" s="504"/>
      <c r="K269" s="504"/>
      <c r="L269" s="504"/>
      <c r="M269" s="504"/>
      <c r="N269" s="504"/>
      <c r="O269" s="504"/>
      <c r="P269" s="504"/>
      <c r="Q269" s="504"/>
      <c r="R269" s="504"/>
      <c r="S269" s="504"/>
      <c r="T269" s="504"/>
      <c r="U269" s="504"/>
      <c r="V269" s="504"/>
      <c r="W269" s="504"/>
      <c r="X269" s="504"/>
      <c r="Y269" s="504"/>
    </row>
    <row r="270" spans="1:25" ht="21.95" customHeight="1" x14ac:dyDescent="0.25">
      <c r="A270" s="505"/>
      <c r="B270" s="505"/>
      <c r="D270" s="504"/>
      <c r="E270" s="504"/>
      <c r="F270" s="504"/>
      <c r="G270" s="504"/>
      <c r="H270" s="504"/>
      <c r="I270" s="504"/>
      <c r="J270" s="504"/>
      <c r="K270" s="504"/>
      <c r="L270" s="504"/>
      <c r="M270" s="504"/>
      <c r="N270" s="504"/>
      <c r="O270" s="504"/>
      <c r="P270" s="504"/>
      <c r="Q270" s="504"/>
      <c r="R270" s="504"/>
      <c r="S270" s="504"/>
      <c r="T270" s="504"/>
      <c r="U270" s="504"/>
      <c r="V270" s="504"/>
      <c r="W270" s="504"/>
      <c r="X270" s="504"/>
      <c r="Y270" s="504"/>
    </row>
    <row r="271" spans="1:25" ht="21.95" customHeight="1" x14ac:dyDescent="0.25">
      <c r="A271" s="505"/>
      <c r="B271" s="507"/>
      <c r="D271" s="504"/>
      <c r="E271" s="504"/>
      <c r="F271" s="504"/>
      <c r="G271" s="504"/>
      <c r="H271" s="504"/>
      <c r="I271" s="504"/>
      <c r="J271" s="504"/>
      <c r="K271" s="504"/>
      <c r="L271" s="504"/>
      <c r="M271" s="504"/>
      <c r="N271" s="504"/>
      <c r="O271" s="504"/>
      <c r="P271" s="504"/>
      <c r="Q271" s="504"/>
      <c r="R271" s="504"/>
      <c r="S271" s="504"/>
      <c r="T271" s="504"/>
      <c r="U271" s="504"/>
      <c r="V271" s="504"/>
      <c r="W271" s="504"/>
      <c r="X271" s="504"/>
      <c r="Y271" s="504"/>
    </row>
    <row r="272" spans="1:25" ht="21.95" customHeight="1" x14ac:dyDescent="0.25">
      <c r="A272" s="505"/>
      <c r="B272" s="507"/>
      <c r="D272" s="504"/>
      <c r="E272" s="504"/>
      <c r="F272" s="504"/>
      <c r="G272" s="504"/>
      <c r="H272" s="504"/>
      <c r="I272" s="504"/>
      <c r="J272" s="504"/>
      <c r="K272" s="504"/>
      <c r="L272" s="504"/>
      <c r="M272" s="504"/>
      <c r="N272" s="504"/>
      <c r="O272" s="504"/>
      <c r="P272" s="504"/>
      <c r="Q272" s="504"/>
      <c r="R272" s="504"/>
      <c r="S272" s="504"/>
      <c r="T272" s="504"/>
      <c r="U272" s="504"/>
      <c r="V272" s="504"/>
      <c r="W272" s="504"/>
      <c r="X272" s="504"/>
      <c r="Y272" s="504"/>
    </row>
    <row r="273" spans="1:25" ht="21.95" customHeight="1" x14ac:dyDescent="0.25">
      <c r="A273" s="505"/>
      <c r="B273" s="507"/>
      <c r="D273" s="504"/>
      <c r="E273" s="504"/>
      <c r="F273" s="504"/>
      <c r="G273" s="504"/>
      <c r="H273" s="504"/>
      <c r="I273" s="504"/>
      <c r="J273" s="504"/>
      <c r="K273" s="504"/>
      <c r="L273" s="504"/>
      <c r="M273" s="504"/>
      <c r="N273" s="504"/>
      <c r="O273" s="504"/>
      <c r="P273" s="504"/>
      <c r="Q273" s="504"/>
      <c r="R273" s="504"/>
      <c r="S273" s="504"/>
      <c r="T273" s="504"/>
      <c r="U273" s="504"/>
      <c r="V273" s="504"/>
      <c r="W273" s="504"/>
      <c r="X273" s="504"/>
      <c r="Y273" s="504"/>
    </row>
    <row r="274" spans="1:25" ht="21.95" customHeight="1" x14ac:dyDescent="0.25">
      <c r="A274" s="507"/>
      <c r="B274" s="507"/>
      <c r="D274" s="504"/>
      <c r="E274" s="504"/>
      <c r="F274" s="504"/>
      <c r="G274" s="504"/>
      <c r="H274" s="504"/>
      <c r="I274" s="504"/>
      <c r="J274" s="504"/>
      <c r="K274" s="504"/>
      <c r="L274" s="504"/>
      <c r="M274" s="504"/>
      <c r="N274" s="504"/>
      <c r="O274" s="504"/>
      <c r="P274" s="504"/>
      <c r="Q274" s="504"/>
      <c r="R274" s="504"/>
      <c r="S274" s="504"/>
      <c r="T274" s="504"/>
      <c r="U274" s="504"/>
      <c r="V274" s="504"/>
      <c r="W274" s="504"/>
      <c r="X274" s="504"/>
      <c r="Y274" s="504"/>
    </row>
    <row r="275" spans="1:25" ht="21.95" customHeight="1" thickBot="1" x14ac:dyDescent="0.3">
      <c r="A275" s="508"/>
      <c r="B275" s="509"/>
      <c r="D275" s="504"/>
      <c r="E275" s="504"/>
      <c r="F275" s="504"/>
      <c r="G275" s="504"/>
      <c r="H275" s="504"/>
      <c r="I275" s="504"/>
      <c r="J275" s="504"/>
      <c r="K275" s="504"/>
      <c r="L275" s="504"/>
      <c r="M275" s="504"/>
      <c r="N275" s="504"/>
      <c r="O275" s="504"/>
      <c r="P275" s="504"/>
      <c r="Q275" s="504"/>
      <c r="R275" s="504"/>
      <c r="S275" s="504"/>
      <c r="T275" s="504"/>
      <c r="U275" s="504"/>
      <c r="V275" s="504"/>
      <c r="W275" s="504"/>
      <c r="X275" s="504"/>
      <c r="Y275" s="504"/>
    </row>
    <row r="276" spans="1:25" ht="21.95" customHeight="1" x14ac:dyDescent="0.25">
      <c r="A276" s="506"/>
      <c r="B276" s="506"/>
      <c r="D276" s="504"/>
      <c r="E276" s="504"/>
      <c r="F276" s="504"/>
      <c r="G276" s="504"/>
      <c r="H276" s="504"/>
      <c r="I276" s="504"/>
      <c r="J276" s="504"/>
      <c r="K276" s="504"/>
      <c r="L276" s="504"/>
      <c r="M276" s="504"/>
      <c r="N276" s="504"/>
      <c r="O276" s="504"/>
      <c r="P276" s="504"/>
      <c r="Q276" s="504"/>
      <c r="R276" s="504"/>
      <c r="S276" s="504"/>
      <c r="T276" s="504"/>
      <c r="U276" s="504"/>
      <c r="V276" s="504"/>
      <c r="W276" s="504"/>
      <c r="X276" s="504"/>
      <c r="Y276" s="504"/>
    </row>
    <row r="277" spans="1:25" ht="21.95" customHeight="1" thickBot="1" x14ac:dyDescent="0.3">
      <c r="A277" s="510"/>
      <c r="B277" s="511" t="s">
        <v>544</v>
      </c>
      <c r="D277" s="504"/>
      <c r="E277" s="504"/>
      <c r="F277" s="504"/>
      <c r="G277" s="504"/>
      <c r="H277" s="504"/>
      <c r="I277" s="504"/>
      <c r="J277" s="504"/>
      <c r="K277" s="504"/>
      <c r="L277" s="504"/>
      <c r="M277" s="504"/>
      <c r="N277" s="504"/>
      <c r="O277" s="504"/>
      <c r="P277" s="504"/>
      <c r="Q277" s="504"/>
      <c r="R277" s="504"/>
      <c r="S277" s="504"/>
      <c r="T277" s="504"/>
      <c r="U277" s="504"/>
      <c r="V277" s="504"/>
      <c r="W277" s="504"/>
      <c r="X277" s="504"/>
      <c r="Y277" s="504"/>
    </row>
    <row r="278" spans="1:25" ht="21.95" customHeight="1" x14ac:dyDescent="0.25">
      <c r="A278" s="512" t="s">
        <v>545</v>
      </c>
      <c r="B278" s="513" t="s">
        <v>546</v>
      </c>
      <c r="D278" s="504"/>
      <c r="E278" s="504"/>
      <c r="F278" s="504"/>
      <c r="G278" s="504"/>
      <c r="H278" s="504"/>
      <c r="I278" s="504"/>
      <c r="J278" s="504"/>
      <c r="K278" s="504"/>
      <c r="L278" s="504"/>
      <c r="M278" s="504"/>
      <c r="N278" s="504"/>
      <c r="O278" s="504"/>
      <c r="P278" s="504"/>
      <c r="Q278" s="504"/>
      <c r="R278" s="504"/>
      <c r="S278" s="504"/>
      <c r="T278" s="504"/>
      <c r="U278" s="504"/>
      <c r="V278" s="504"/>
      <c r="W278" s="504"/>
      <c r="X278" s="504"/>
      <c r="Y278" s="504"/>
    </row>
    <row r="279" spans="1:25" ht="21.95" customHeight="1" thickBot="1" x14ac:dyDescent="0.3">
      <c r="A279" s="514" t="s">
        <v>512</v>
      </c>
      <c r="B279" s="515" t="s">
        <v>547</v>
      </c>
      <c r="D279" s="504"/>
      <c r="E279" s="504"/>
      <c r="F279" s="504"/>
      <c r="G279" s="504"/>
      <c r="H279" s="504"/>
      <c r="I279" s="504"/>
      <c r="J279" s="504"/>
      <c r="K279" s="504"/>
      <c r="L279" s="504"/>
      <c r="M279" s="504"/>
      <c r="N279" s="504"/>
      <c r="O279" s="504"/>
      <c r="P279" s="504"/>
      <c r="Q279" s="504"/>
      <c r="R279" s="504"/>
      <c r="S279" s="504"/>
      <c r="T279" s="504"/>
      <c r="U279" s="504"/>
      <c r="V279" s="504"/>
      <c r="W279" s="504"/>
      <c r="X279" s="504"/>
      <c r="Y279" s="504"/>
    </row>
    <row r="280" spans="1:25" ht="21.95" customHeight="1" x14ac:dyDescent="0.25">
      <c r="A280" s="516"/>
      <c r="B280" s="516"/>
      <c r="D280" s="504"/>
      <c r="E280" s="504"/>
      <c r="F280" s="504"/>
      <c r="G280" s="504"/>
      <c r="H280" s="504"/>
      <c r="I280" s="504"/>
      <c r="J280" s="504"/>
      <c r="K280" s="504"/>
      <c r="L280" s="504"/>
      <c r="M280" s="504"/>
      <c r="N280" s="504"/>
      <c r="O280" s="504"/>
      <c r="P280" s="504"/>
      <c r="Q280" s="504"/>
      <c r="R280" s="504"/>
      <c r="S280" s="504"/>
      <c r="T280" s="504"/>
      <c r="U280" s="504"/>
      <c r="V280" s="504"/>
      <c r="W280" s="504"/>
      <c r="X280" s="504"/>
      <c r="Y280" s="504"/>
    </row>
    <row r="281" spans="1:25" ht="21.95" customHeight="1" x14ac:dyDescent="0.25">
      <c r="A281" s="505"/>
      <c r="B281" s="505"/>
      <c r="D281" s="504"/>
      <c r="E281" s="504"/>
      <c r="F281" s="504"/>
      <c r="G281" s="504"/>
      <c r="H281" s="504"/>
      <c r="I281" s="504"/>
      <c r="J281" s="504"/>
      <c r="K281" s="504"/>
      <c r="L281" s="504"/>
      <c r="M281" s="504"/>
      <c r="N281" s="504"/>
      <c r="O281" s="504"/>
      <c r="P281" s="504"/>
      <c r="Q281" s="504"/>
      <c r="R281" s="504"/>
      <c r="S281" s="504"/>
      <c r="T281" s="504"/>
      <c r="U281" s="504"/>
      <c r="V281" s="504"/>
      <c r="W281" s="504"/>
      <c r="X281" s="504"/>
      <c r="Y281" s="504"/>
    </row>
    <row r="282" spans="1:25" ht="21.95" customHeight="1" x14ac:dyDescent="0.25">
      <c r="A282" s="505"/>
      <c r="B282" s="505"/>
      <c r="D282" s="504"/>
      <c r="E282" s="504"/>
      <c r="F282" s="504"/>
      <c r="G282" s="504"/>
      <c r="H282" s="504"/>
      <c r="I282" s="504"/>
      <c r="J282" s="504"/>
      <c r="K282" s="504"/>
      <c r="L282" s="504"/>
      <c r="M282" s="504"/>
      <c r="N282" s="504"/>
      <c r="O282" s="504"/>
      <c r="P282" s="504"/>
      <c r="Q282" s="504"/>
      <c r="R282" s="504"/>
      <c r="S282" s="504"/>
      <c r="T282" s="504"/>
      <c r="U282" s="504"/>
      <c r="V282" s="504"/>
      <c r="W282" s="504"/>
      <c r="X282" s="504"/>
      <c r="Y282" s="504"/>
    </row>
    <row r="283" spans="1:25" ht="21.95" customHeight="1" x14ac:dyDescent="0.25">
      <c r="A283" s="505"/>
      <c r="B283" s="505"/>
      <c r="D283" s="504"/>
      <c r="E283" s="504"/>
      <c r="F283" s="504"/>
      <c r="G283" s="504"/>
      <c r="H283" s="504"/>
      <c r="I283" s="504"/>
      <c r="J283" s="504"/>
      <c r="K283" s="504"/>
      <c r="L283" s="504"/>
      <c r="M283" s="504"/>
      <c r="N283" s="504"/>
      <c r="O283" s="504"/>
      <c r="P283" s="504"/>
      <c r="Q283" s="504"/>
      <c r="R283" s="504"/>
      <c r="S283" s="504"/>
      <c r="T283" s="504"/>
      <c r="U283" s="504"/>
      <c r="V283" s="504"/>
      <c r="W283" s="504"/>
      <c r="X283" s="504"/>
      <c r="Y283" s="504"/>
    </row>
    <row r="284" spans="1:25" ht="21.95" customHeight="1" x14ac:dyDescent="0.25">
      <c r="A284" s="505"/>
      <c r="B284" s="505"/>
      <c r="D284" s="504"/>
      <c r="E284" s="504"/>
      <c r="F284" s="504"/>
      <c r="G284" s="504"/>
      <c r="H284" s="504"/>
      <c r="I284" s="504"/>
      <c r="J284" s="504"/>
      <c r="K284" s="504"/>
      <c r="L284" s="504"/>
      <c r="M284" s="504"/>
      <c r="N284" s="504"/>
      <c r="O284" s="504"/>
      <c r="P284" s="504"/>
      <c r="Q284" s="504"/>
      <c r="R284" s="504"/>
      <c r="S284" s="504"/>
      <c r="T284" s="504"/>
      <c r="U284" s="504"/>
      <c r="V284" s="504"/>
      <c r="W284" s="504"/>
      <c r="X284" s="504"/>
      <c r="Y284" s="504"/>
    </row>
    <row r="285" spans="1:25" ht="21.95" customHeight="1" x14ac:dyDescent="0.25">
      <c r="A285" s="505"/>
      <c r="B285" s="505"/>
      <c r="D285" s="504"/>
      <c r="E285" s="504"/>
      <c r="F285" s="504"/>
      <c r="G285" s="504"/>
      <c r="H285" s="504"/>
      <c r="I285" s="504"/>
      <c r="J285" s="504"/>
      <c r="K285" s="504"/>
      <c r="L285" s="504"/>
      <c r="M285" s="504"/>
      <c r="N285" s="504"/>
      <c r="O285" s="504"/>
      <c r="P285" s="504"/>
      <c r="Q285" s="504"/>
      <c r="R285" s="504"/>
      <c r="S285" s="504"/>
      <c r="T285" s="504"/>
      <c r="U285" s="504"/>
      <c r="V285" s="504"/>
      <c r="W285" s="504"/>
      <c r="X285" s="504"/>
      <c r="Y285" s="504"/>
    </row>
    <row r="286" spans="1:25" ht="21.95" customHeight="1" x14ac:dyDescent="0.25">
      <c r="A286" s="505"/>
      <c r="B286" s="505"/>
      <c r="D286" s="504"/>
      <c r="E286" s="504"/>
      <c r="F286" s="504"/>
      <c r="G286" s="504"/>
      <c r="H286" s="504"/>
      <c r="I286" s="504"/>
      <c r="J286" s="504"/>
      <c r="K286" s="504"/>
      <c r="L286" s="504"/>
      <c r="M286" s="504"/>
      <c r="N286" s="504"/>
      <c r="O286" s="504"/>
      <c r="P286" s="504"/>
      <c r="Q286" s="504"/>
      <c r="R286" s="504"/>
      <c r="S286" s="504"/>
      <c r="T286" s="504"/>
      <c r="U286" s="504"/>
      <c r="V286" s="504"/>
      <c r="W286" s="504"/>
      <c r="X286" s="504"/>
      <c r="Y286" s="504"/>
    </row>
    <row r="287" spans="1:25" ht="21.95" customHeight="1" x14ac:dyDescent="0.25">
      <c r="A287" s="505"/>
      <c r="B287" s="505"/>
      <c r="D287" s="504"/>
      <c r="E287" s="504"/>
      <c r="F287" s="504"/>
      <c r="G287" s="504"/>
      <c r="H287" s="504"/>
      <c r="I287" s="504"/>
      <c r="J287" s="504"/>
      <c r="K287" s="504"/>
      <c r="L287" s="504"/>
      <c r="M287" s="504"/>
      <c r="N287" s="504"/>
      <c r="O287" s="504"/>
      <c r="P287" s="504"/>
      <c r="Q287" s="504"/>
      <c r="R287" s="504"/>
      <c r="S287" s="504"/>
      <c r="T287" s="504"/>
      <c r="U287" s="504"/>
      <c r="V287" s="504"/>
      <c r="W287" s="504"/>
      <c r="X287" s="504"/>
      <c r="Y287" s="504"/>
    </row>
    <row r="288" spans="1:25" ht="21.95" customHeight="1" x14ac:dyDescent="0.25">
      <c r="A288" s="505"/>
      <c r="B288" s="505"/>
      <c r="D288" s="504"/>
      <c r="E288" s="504"/>
      <c r="F288" s="504"/>
      <c r="G288" s="504"/>
      <c r="H288" s="504"/>
      <c r="I288" s="504"/>
      <c r="J288" s="504"/>
      <c r="K288" s="504"/>
      <c r="L288" s="504"/>
      <c r="M288" s="504"/>
      <c r="N288" s="504"/>
      <c r="O288" s="504"/>
      <c r="P288" s="504"/>
      <c r="Q288" s="504"/>
      <c r="R288" s="504"/>
      <c r="S288" s="504"/>
      <c r="T288" s="504"/>
      <c r="U288" s="504"/>
      <c r="V288" s="504"/>
      <c r="W288" s="504"/>
      <c r="X288" s="504"/>
      <c r="Y288" s="504"/>
    </row>
    <row r="289" spans="1:25" ht="21.95" customHeight="1" x14ac:dyDescent="0.25">
      <c r="A289" s="505"/>
      <c r="B289" s="505"/>
      <c r="D289" s="504"/>
      <c r="E289" s="504"/>
      <c r="F289" s="504"/>
      <c r="G289" s="504"/>
      <c r="H289" s="504"/>
      <c r="I289" s="504"/>
      <c r="J289" s="504"/>
      <c r="K289" s="504"/>
      <c r="L289" s="504"/>
      <c r="M289" s="504"/>
      <c r="N289" s="504"/>
      <c r="O289" s="504"/>
      <c r="P289" s="504"/>
      <c r="Q289" s="504"/>
      <c r="R289" s="504"/>
      <c r="S289" s="504"/>
      <c r="T289" s="504"/>
      <c r="U289" s="504"/>
      <c r="V289" s="504"/>
      <c r="W289" s="504"/>
      <c r="X289" s="504"/>
      <c r="Y289" s="504"/>
    </row>
    <row r="290" spans="1:25" ht="21.95" customHeight="1" x14ac:dyDescent="0.25">
      <c r="A290" s="505"/>
      <c r="B290" s="505"/>
      <c r="D290" s="504"/>
      <c r="E290" s="504"/>
      <c r="F290" s="504"/>
      <c r="G290" s="504"/>
      <c r="H290" s="504"/>
      <c r="I290" s="504"/>
      <c r="J290" s="504"/>
      <c r="K290" s="504"/>
      <c r="L290" s="504"/>
      <c r="M290" s="504"/>
      <c r="N290" s="504"/>
      <c r="O290" s="504"/>
      <c r="P290" s="504"/>
      <c r="Q290" s="504"/>
      <c r="R290" s="504"/>
      <c r="S290" s="504"/>
      <c r="T290" s="504"/>
      <c r="U290" s="504"/>
      <c r="V290" s="504"/>
      <c r="W290" s="504"/>
      <c r="X290" s="504"/>
      <c r="Y290" s="504"/>
    </row>
    <row r="291" spans="1:25" ht="21.95" customHeight="1" x14ac:dyDescent="0.25">
      <c r="A291" s="505"/>
      <c r="B291" s="505"/>
      <c r="D291" s="504"/>
      <c r="E291" s="504"/>
      <c r="F291" s="504"/>
      <c r="G291" s="504"/>
      <c r="H291" s="504"/>
      <c r="I291" s="504"/>
      <c r="J291" s="504"/>
      <c r="K291" s="504"/>
      <c r="L291" s="504"/>
      <c r="M291" s="504"/>
      <c r="N291" s="504"/>
      <c r="O291" s="504"/>
      <c r="P291" s="504"/>
      <c r="Q291" s="504"/>
      <c r="R291" s="504"/>
      <c r="S291" s="504"/>
      <c r="T291" s="504"/>
      <c r="U291" s="504"/>
      <c r="V291" s="504"/>
      <c r="W291" s="504"/>
      <c r="X291" s="504"/>
      <c r="Y291" s="504"/>
    </row>
    <row r="292" spans="1:25" ht="21.95" customHeight="1" x14ac:dyDescent="0.25">
      <c r="A292" s="505"/>
      <c r="B292" s="505"/>
      <c r="D292" s="504"/>
      <c r="E292" s="504"/>
      <c r="F292" s="504"/>
      <c r="G292" s="504"/>
      <c r="H292" s="504"/>
      <c r="I292" s="504"/>
      <c r="J292" s="504"/>
      <c r="K292" s="504"/>
      <c r="L292" s="504"/>
      <c r="M292" s="504"/>
      <c r="N292" s="504"/>
      <c r="O292" s="504"/>
      <c r="P292" s="504"/>
      <c r="Q292" s="504"/>
      <c r="R292" s="504"/>
      <c r="S292" s="504"/>
      <c r="T292" s="504"/>
      <c r="U292" s="504"/>
      <c r="V292" s="504"/>
      <c r="W292" s="504"/>
      <c r="X292" s="504"/>
      <c r="Y292" s="504"/>
    </row>
    <row r="293" spans="1:25" ht="21.95" customHeight="1" x14ac:dyDescent="0.25">
      <c r="A293" s="505"/>
      <c r="B293" s="505"/>
      <c r="D293" s="504"/>
      <c r="E293" s="504"/>
      <c r="F293" s="504"/>
      <c r="G293" s="504"/>
      <c r="H293" s="504"/>
      <c r="I293" s="504"/>
      <c r="J293" s="504"/>
      <c r="K293" s="504"/>
      <c r="L293" s="504"/>
      <c r="M293" s="504"/>
      <c r="N293" s="504"/>
      <c r="O293" s="504"/>
      <c r="P293" s="504"/>
      <c r="Q293" s="504"/>
      <c r="R293" s="504"/>
      <c r="S293" s="504"/>
      <c r="T293" s="504"/>
      <c r="U293" s="504"/>
      <c r="V293" s="504"/>
      <c r="W293" s="504"/>
      <c r="X293" s="504"/>
      <c r="Y293" s="504"/>
    </row>
    <row r="294" spans="1:25" ht="21.95" customHeight="1" x14ac:dyDescent="0.25">
      <c r="A294" s="505"/>
      <c r="B294" s="505"/>
      <c r="D294" s="504"/>
      <c r="E294" s="504"/>
      <c r="F294" s="504"/>
      <c r="G294" s="504"/>
      <c r="H294" s="504"/>
      <c r="I294" s="504"/>
      <c r="J294" s="504"/>
      <c r="K294" s="504"/>
      <c r="L294" s="504"/>
      <c r="M294" s="504"/>
      <c r="N294" s="504"/>
      <c r="O294" s="504"/>
      <c r="P294" s="504"/>
      <c r="Q294" s="504"/>
      <c r="R294" s="504"/>
      <c r="S294" s="504"/>
      <c r="T294" s="504"/>
      <c r="U294" s="504"/>
      <c r="V294" s="504"/>
      <c r="W294" s="504"/>
      <c r="X294" s="504"/>
      <c r="Y294" s="504"/>
    </row>
    <row r="295" spans="1:25" ht="21.95" customHeight="1" x14ac:dyDescent="0.25">
      <c r="A295" s="505"/>
      <c r="B295" s="505"/>
      <c r="D295" s="504"/>
      <c r="E295" s="504"/>
      <c r="F295" s="504"/>
      <c r="G295" s="504"/>
      <c r="H295" s="504"/>
      <c r="I295" s="504"/>
      <c r="J295" s="504"/>
      <c r="K295" s="504"/>
      <c r="L295" s="504"/>
      <c r="M295" s="504"/>
      <c r="N295" s="504"/>
      <c r="O295" s="504"/>
      <c r="P295" s="504"/>
      <c r="Q295" s="504"/>
      <c r="R295" s="504"/>
      <c r="S295" s="504"/>
      <c r="T295" s="504"/>
      <c r="U295" s="504"/>
      <c r="V295" s="504"/>
      <c r="W295" s="504"/>
      <c r="X295" s="504"/>
      <c r="Y295" s="504"/>
    </row>
    <row r="296" spans="1:25" ht="21.95" customHeight="1" x14ac:dyDescent="0.25">
      <c r="A296" s="505"/>
      <c r="B296" s="505"/>
      <c r="D296" s="504"/>
      <c r="E296" s="504"/>
      <c r="F296" s="504"/>
      <c r="G296" s="504"/>
      <c r="H296" s="504"/>
      <c r="I296" s="504"/>
      <c r="J296" s="504"/>
      <c r="K296" s="504"/>
      <c r="L296" s="504"/>
      <c r="M296" s="504"/>
      <c r="N296" s="504"/>
      <c r="O296" s="504"/>
      <c r="P296" s="504"/>
      <c r="Q296" s="504"/>
      <c r="R296" s="504"/>
      <c r="S296" s="504"/>
      <c r="T296" s="504"/>
      <c r="U296" s="504"/>
      <c r="V296" s="504"/>
      <c r="W296" s="504"/>
      <c r="X296" s="504"/>
      <c r="Y296" s="504"/>
    </row>
    <row r="297" spans="1:25" ht="21.95" customHeight="1" x14ac:dyDescent="0.25">
      <c r="A297" s="505"/>
      <c r="B297" s="505"/>
      <c r="D297" s="504"/>
      <c r="E297" s="504"/>
      <c r="F297" s="504"/>
      <c r="G297" s="504"/>
      <c r="H297" s="504"/>
      <c r="I297" s="504"/>
      <c r="J297" s="504"/>
      <c r="K297" s="504"/>
      <c r="L297" s="504"/>
      <c r="M297" s="504"/>
      <c r="N297" s="504"/>
      <c r="O297" s="504"/>
      <c r="P297" s="504"/>
      <c r="Q297" s="504"/>
      <c r="R297" s="504"/>
      <c r="S297" s="504"/>
      <c r="T297" s="504"/>
      <c r="U297" s="504"/>
      <c r="V297" s="504"/>
      <c r="W297" s="504"/>
      <c r="X297" s="504"/>
      <c r="Y297" s="504"/>
    </row>
    <row r="298" spans="1:25" ht="21.95" customHeight="1" x14ac:dyDescent="0.25">
      <c r="A298" s="505"/>
      <c r="B298" s="505"/>
      <c r="D298" s="504"/>
      <c r="E298" s="504"/>
      <c r="F298" s="504"/>
      <c r="G298" s="504"/>
      <c r="H298" s="504"/>
      <c r="I298" s="504"/>
      <c r="J298" s="504"/>
      <c r="K298" s="504"/>
      <c r="L298" s="504"/>
      <c r="M298" s="504"/>
      <c r="N298" s="504"/>
      <c r="O298" s="504"/>
      <c r="P298" s="504"/>
      <c r="Q298" s="504"/>
      <c r="R298" s="504"/>
      <c r="S298" s="504"/>
      <c r="T298" s="504"/>
      <c r="U298" s="504"/>
      <c r="V298" s="504"/>
      <c r="W298" s="504"/>
      <c r="X298" s="504"/>
      <c r="Y298" s="504"/>
    </row>
    <row r="299" spans="1:25" ht="21.95" customHeight="1" x14ac:dyDescent="0.25">
      <c r="A299" s="505"/>
      <c r="B299" s="505"/>
      <c r="D299" s="504"/>
      <c r="E299" s="504"/>
      <c r="F299" s="504"/>
      <c r="G299" s="504"/>
      <c r="H299" s="504"/>
      <c r="I299" s="504"/>
      <c r="J299" s="504"/>
      <c r="K299" s="504"/>
      <c r="L299" s="504"/>
      <c r="M299" s="504"/>
      <c r="N299" s="504"/>
      <c r="O299" s="504"/>
      <c r="P299" s="504"/>
      <c r="Q299" s="504"/>
      <c r="R299" s="504"/>
      <c r="S299" s="504"/>
      <c r="T299" s="504"/>
      <c r="U299" s="504"/>
      <c r="V299" s="504"/>
      <c r="W299" s="504"/>
      <c r="X299" s="504"/>
      <c r="Y299" s="504"/>
    </row>
    <row r="300" spans="1:25" ht="21.95" customHeight="1" x14ac:dyDescent="0.25">
      <c r="A300" s="505"/>
      <c r="B300" s="505"/>
      <c r="D300" s="504"/>
      <c r="E300" s="504"/>
      <c r="F300" s="504"/>
      <c r="G300" s="504"/>
      <c r="H300" s="504"/>
      <c r="I300" s="504"/>
      <c r="J300" s="504"/>
      <c r="K300" s="504"/>
      <c r="L300" s="504"/>
      <c r="M300" s="504"/>
      <c r="N300" s="504"/>
      <c r="O300" s="504"/>
      <c r="P300" s="504"/>
      <c r="Q300" s="504"/>
      <c r="R300" s="504"/>
      <c r="S300" s="504"/>
      <c r="T300" s="504"/>
      <c r="U300" s="504"/>
      <c r="V300" s="504"/>
      <c r="W300" s="504"/>
      <c r="X300" s="504"/>
      <c r="Y300" s="504"/>
    </row>
    <row r="301" spans="1:25" ht="21.95" customHeight="1" x14ac:dyDescent="0.25">
      <c r="A301" s="505"/>
      <c r="B301" s="505"/>
      <c r="D301" s="504"/>
      <c r="E301" s="504"/>
      <c r="F301" s="504"/>
      <c r="G301" s="504"/>
      <c r="H301" s="504"/>
      <c r="I301" s="504"/>
      <c r="J301" s="504"/>
      <c r="K301" s="504"/>
      <c r="L301" s="504"/>
      <c r="M301" s="504"/>
      <c r="N301" s="504"/>
      <c r="O301" s="504"/>
      <c r="P301" s="504"/>
      <c r="Q301" s="504"/>
      <c r="R301" s="504"/>
      <c r="S301" s="504"/>
      <c r="T301" s="504"/>
      <c r="U301" s="504"/>
      <c r="V301" s="504"/>
      <c r="W301" s="504"/>
      <c r="X301" s="504"/>
      <c r="Y301" s="504"/>
    </row>
    <row r="302" spans="1:25" ht="21.95" customHeight="1" x14ac:dyDescent="0.25">
      <c r="A302" s="505"/>
      <c r="B302" s="505"/>
      <c r="D302" s="504"/>
      <c r="E302" s="504"/>
      <c r="F302" s="504"/>
      <c r="G302" s="504"/>
      <c r="H302" s="504"/>
      <c r="I302" s="504"/>
      <c r="J302" s="504"/>
      <c r="K302" s="504"/>
      <c r="L302" s="504"/>
      <c r="M302" s="504"/>
      <c r="N302" s="504"/>
      <c r="O302" s="504"/>
      <c r="P302" s="504"/>
      <c r="Q302" s="504"/>
      <c r="R302" s="504"/>
      <c r="S302" s="504"/>
      <c r="T302" s="504"/>
      <c r="U302" s="504"/>
      <c r="V302" s="504"/>
      <c r="W302" s="504"/>
      <c r="X302" s="504"/>
      <c r="Y302" s="504"/>
    </row>
    <row r="303" spans="1:25" ht="21.95" customHeight="1" x14ac:dyDescent="0.25">
      <c r="A303" s="505"/>
      <c r="B303" s="505"/>
      <c r="D303" s="504"/>
      <c r="E303" s="504"/>
      <c r="F303" s="504"/>
      <c r="G303" s="504"/>
      <c r="H303" s="504"/>
      <c r="I303" s="504"/>
      <c r="J303" s="504"/>
      <c r="K303" s="504"/>
      <c r="L303" s="504"/>
      <c r="M303" s="504"/>
      <c r="N303" s="504"/>
      <c r="O303" s="504"/>
      <c r="P303" s="504"/>
      <c r="Q303" s="504"/>
      <c r="R303" s="504"/>
      <c r="S303" s="504"/>
      <c r="T303" s="504"/>
      <c r="U303" s="504"/>
      <c r="V303" s="504"/>
      <c r="W303" s="504"/>
      <c r="X303" s="504"/>
      <c r="Y303" s="504"/>
    </row>
    <row r="304" spans="1:25" ht="21.95" customHeight="1" x14ac:dyDescent="0.25">
      <c r="A304" s="505"/>
      <c r="B304" s="505"/>
      <c r="D304" s="504"/>
      <c r="E304" s="504"/>
      <c r="F304" s="504"/>
      <c r="G304" s="504"/>
      <c r="H304" s="504"/>
      <c r="I304" s="504"/>
      <c r="J304" s="504"/>
      <c r="K304" s="504"/>
      <c r="L304" s="504"/>
      <c r="M304" s="504"/>
      <c r="N304" s="504"/>
      <c r="O304" s="504"/>
      <c r="P304" s="504"/>
      <c r="Q304" s="504"/>
      <c r="R304" s="504"/>
      <c r="S304" s="504"/>
      <c r="T304" s="504"/>
      <c r="U304" s="504"/>
      <c r="V304" s="504"/>
      <c r="W304" s="504"/>
      <c r="X304" s="504"/>
      <c r="Y304" s="504"/>
    </row>
    <row r="305" spans="1:25" ht="21.95" customHeight="1" x14ac:dyDescent="0.25">
      <c r="A305" s="505"/>
      <c r="B305" s="505"/>
      <c r="D305" s="504"/>
      <c r="E305" s="504"/>
      <c r="F305" s="504"/>
      <c r="G305" s="504"/>
      <c r="H305" s="504"/>
      <c r="I305" s="504"/>
      <c r="J305" s="504"/>
      <c r="K305" s="504"/>
      <c r="L305" s="504"/>
      <c r="M305" s="504"/>
      <c r="N305" s="504"/>
      <c r="O305" s="504"/>
      <c r="P305" s="504"/>
      <c r="Q305" s="504"/>
      <c r="R305" s="504"/>
      <c r="S305" s="504"/>
      <c r="T305" s="504"/>
      <c r="U305" s="504"/>
      <c r="V305" s="504"/>
      <c r="W305" s="504"/>
      <c r="X305" s="504"/>
      <c r="Y305" s="504"/>
    </row>
    <row r="306" spans="1:25" ht="21.95" customHeight="1" x14ac:dyDescent="0.25">
      <c r="A306" s="505"/>
      <c r="B306" s="505"/>
      <c r="D306" s="504"/>
      <c r="E306" s="504"/>
      <c r="F306" s="504"/>
      <c r="G306" s="504"/>
      <c r="H306" s="504"/>
      <c r="I306" s="504"/>
      <c r="J306" s="504"/>
      <c r="K306" s="504"/>
      <c r="L306" s="504"/>
      <c r="M306" s="504"/>
      <c r="N306" s="504"/>
      <c r="O306" s="504"/>
      <c r="P306" s="504"/>
      <c r="Q306" s="504"/>
      <c r="R306" s="504"/>
      <c r="S306" s="504"/>
      <c r="T306" s="504"/>
      <c r="U306" s="504"/>
      <c r="V306" s="504"/>
      <c r="W306" s="504"/>
      <c r="X306" s="504"/>
      <c r="Y306" s="504"/>
    </row>
    <row r="307" spans="1:25" ht="21.95" customHeight="1" x14ac:dyDescent="0.25">
      <c r="A307" s="505"/>
      <c r="B307" s="505"/>
      <c r="D307" s="504"/>
      <c r="E307" s="504"/>
      <c r="F307" s="504"/>
      <c r="G307" s="504"/>
      <c r="H307" s="504"/>
      <c r="I307" s="504"/>
      <c r="J307" s="504"/>
      <c r="K307" s="504"/>
      <c r="L307" s="504"/>
      <c r="M307" s="504"/>
      <c r="N307" s="504"/>
      <c r="O307" s="504"/>
      <c r="P307" s="504"/>
      <c r="Q307" s="504"/>
      <c r="R307" s="504"/>
      <c r="S307" s="504"/>
      <c r="T307" s="504"/>
      <c r="U307" s="504"/>
      <c r="V307" s="504"/>
      <c r="W307" s="504"/>
      <c r="X307" s="504"/>
      <c r="Y307" s="504"/>
    </row>
    <row r="308" spans="1:25" ht="21.95" customHeight="1" x14ac:dyDescent="0.25">
      <c r="A308" s="505"/>
      <c r="B308" s="505"/>
      <c r="D308" s="504"/>
      <c r="E308" s="504"/>
      <c r="F308" s="504"/>
      <c r="G308" s="504"/>
      <c r="H308" s="504"/>
      <c r="I308" s="504"/>
      <c r="J308" s="504"/>
      <c r="K308" s="504"/>
      <c r="L308" s="504"/>
      <c r="M308" s="504"/>
      <c r="N308" s="504"/>
      <c r="O308" s="504"/>
      <c r="P308" s="504"/>
      <c r="Q308" s="504"/>
      <c r="R308" s="504"/>
      <c r="S308" s="504"/>
      <c r="T308" s="504"/>
      <c r="U308" s="504"/>
      <c r="V308" s="504"/>
      <c r="W308" s="504"/>
      <c r="X308" s="504"/>
      <c r="Y308" s="504"/>
    </row>
    <row r="309" spans="1:25" ht="21.95" customHeight="1" x14ac:dyDescent="0.25">
      <c r="A309" s="505"/>
      <c r="B309" s="505"/>
      <c r="D309" s="504"/>
      <c r="E309" s="504"/>
      <c r="F309" s="504"/>
      <c r="G309" s="504"/>
      <c r="H309" s="504"/>
      <c r="I309" s="504"/>
      <c r="J309" s="504"/>
      <c r="K309" s="504"/>
      <c r="L309" s="504"/>
      <c r="M309" s="504"/>
      <c r="N309" s="504"/>
      <c r="O309" s="504"/>
      <c r="P309" s="504"/>
      <c r="Q309" s="504"/>
      <c r="R309" s="504"/>
      <c r="S309" s="504"/>
      <c r="T309" s="504"/>
      <c r="U309" s="504"/>
      <c r="V309" s="504"/>
      <c r="W309" s="504"/>
      <c r="X309" s="504"/>
      <c r="Y309" s="504"/>
    </row>
    <row r="310" spans="1:25" ht="21.95" customHeight="1" x14ac:dyDescent="0.25">
      <c r="A310" s="505"/>
      <c r="B310" s="505"/>
      <c r="D310" s="504"/>
      <c r="E310" s="504"/>
      <c r="F310" s="504"/>
      <c r="G310" s="504"/>
      <c r="H310" s="504"/>
      <c r="I310" s="504"/>
      <c r="J310" s="504"/>
      <c r="K310" s="504"/>
      <c r="L310" s="504"/>
      <c r="M310" s="504"/>
      <c r="N310" s="504"/>
      <c r="O310" s="504"/>
      <c r="P310" s="504"/>
      <c r="Q310" s="504"/>
      <c r="R310" s="504"/>
      <c r="S310" s="504"/>
      <c r="T310" s="504"/>
      <c r="U310" s="504"/>
      <c r="V310" s="504"/>
      <c r="W310" s="504"/>
      <c r="X310" s="504"/>
      <c r="Y310" s="504"/>
    </row>
    <row r="311" spans="1:25" ht="21.95" customHeight="1" x14ac:dyDescent="0.25">
      <c r="A311" s="505"/>
      <c r="B311" s="505"/>
      <c r="D311" s="504"/>
      <c r="E311" s="504"/>
      <c r="F311" s="504"/>
      <c r="G311" s="504"/>
      <c r="H311" s="504"/>
      <c r="I311" s="504"/>
      <c r="J311" s="504"/>
      <c r="K311" s="504"/>
      <c r="L311" s="504"/>
      <c r="M311" s="504"/>
      <c r="N311" s="504"/>
      <c r="O311" s="504"/>
      <c r="P311" s="504"/>
      <c r="Q311" s="504"/>
      <c r="R311" s="504"/>
      <c r="S311" s="504"/>
      <c r="T311" s="504"/>
      <c r="U311" s="504"/>
      <c r="V311" s="504"/>
      <c r="W311" s="504"/>
      <c r="X311" s="504"/>
      <c r="Y311" s="504"/>
    </row>
    <row r="312" spans="1:25" ht="21.95" customHeight="1" x14ac:dyDescent="0.25">
      <c r="A312" s="505"/>
      <c r="B312" s="505"/>
      <c r="D312" s="504"/>
      <c r="E312" s="504"/>
      <c r="F312" s="504"/>
      <c r="G312" s="504"/>
      <c r="H312" s="504"/>
      <c r="I312" s="504"/>
      <c r="J312" s="504"/>
      <c r="K312" s="504"/>
      <c r="L312" s="504"/>
      <c r="M312" s="504"/>
      <c r="N312" s="504"/>
      <c r="O312" s="504"/>
      <c r="P312" s="504"/>
      <c r="Q312" s="504"/>
      <c r="R312" s="504"/>
      <c r="S312" s="504"/>
      <c r="T312" s="504"/>
      <c r="U312" s="504"/>
      <c r="V312" s="504"/>
      <c r="W312" s="504"/>
      <c r="X312" s="504"/>
      <c r="Y312" s="504"/>
    </row>
    <row r="313" spans="1:25" ht="21.95" customHeight="1" x14ac:dyDescent="0.25">
      <c r="A313" s="505"/>
      <c r="B313" s="505"/>
      <c r="D313" s="504"/>
      <c r="E313" s="504"/>
      <c r="F313" s="504"/>
      <c r="G313" s="504"/>
      <c r="H313" s="504"/>
      <c r="I313" s="504"/>
      <c r="J313" s="504"/>
      <c r="K313" s="504"/>
      <c r="L313" s="504"/>
      <c r="M313" s="504"/>
      <c r="N313" s="504"/>
      <c r="O313" s="504"/>
      <c r="P313" s="504"/>
      <c r="Q313" s="504"/>
      <c r="R313" s="504"/>
      <c r="S313" s="504"/>
      <c r="T313" s="504"/>
      <c r="U313" s="504"/>
      <c r="V313" s="504"/>
      <c r="W313" s="504"/>
      <c r="X313" s="504"/>
      <c r="Y313" s="504"/>
    </row>
    <row r="314" spans="1:25" ht="21.95" customHeight="1" x14ac:dyDescent="0.25">
      <c r="A314" s="505"/>
      <c r="B314" s="507"/>
      <c r="D314" s="504"/>
      <c r="E314" s="504"/>
      <c r="F314" s="504"/>
      <c r="G314" s="504"/>
      <c r="H314" s="504"/>
      <c r="I314" s="504"/>
      <c r="J314" s="504"/>
      <c r="K314" s="504"/>
      <c r="L314" s="504"/>
      <c r="M314" s="504"/>
      <c r="N314" s="504"/>
      <c r="O314" s="504"/>
      <c r="P314" s="504"/>
      <c r="Q314" s="504"/>
      <c r="R314" s="504"/>
      <c r="S314" s="504"/>
      <c r="T314" s="504"/>
      <c r="U314" s="504"/>
      <c r="V314" s="504"/>
      <c r="W314" s="504"/>
      <c r="X314" s="504"/>
      <c r="Y314" s="504"/>
    </row>
    <row r="315" spans="1:25" ht="21.95" customHeight="1" x14ac:dyDescent="0.25">
      <c r="A315" s="505"/>
      <c r="B315" s="507"/>
      <c r="D315" s="504"/>
      <c r="E315" s="504"/>
      <c r="F315" s="504"/>
      <c r="G315" s="504"/>
      <c r="H315" s="504"/>
      <c r="I315" s="504"/>
      <c r="J315" s="504"/>
      <c r="K315" s="504"/>
      <c r="L315" s="504"/>
      <c r="M315" s="504"/>
      <c r="N315" s="504"/>
      <c r="O315" s="504"/>
      <c r="P315" s="504"/>
      <c r="Q315" s="504"/>
      <c r="R315" s="504"/>
      <c r="S315" s="504"/>
      <c r="T315" s="504"/>
      <c r="U315" s="504"/>
      <c r="V315" s="504"/>
      <c r="W315" s="504"/>
      <c r="X315" s="504"/>
      <c r="Y315" s="504"/>
    </row>
    <row r="316" spans="1:25" ht="21.95" customHeight="1" x14ac:dyDescent="0.25">
      <c r="A316" s="505"/>
      <c r="B316" s="505"/>
      <c r="D316" s="504"/>
      <c r="E316" s="504"/>
      <c r="F316" s="504"/>
      <c r="G316" s="504"/>
      <c r="H316" s="504"/>
      <c r="I316" s="504"/>
      <c r="J316" s="504"/>
      <c r="K316" s="504"/>
      <c r="L316" s="504"/>
      <c r="M316" s="504"/>
      <c r="N316" s="504"/>
      <c r="O316" s="504"/>
      <c r="P316" s="504"/>
      <c r="Q316" s="504"/>
      <c r="R316" s="504"/>
      <c r="S316" s="504"/>
      <c r="T316" s="504"/>
      <c r="U316" s="504"/>
      <c r="V316" s="504"/>
      <c r="W316" s="504"/>
      <c r="X316" s="504"/>
      <c r="Y316" s="504"/>
    </row>
    <row r="317" spans="1:25" ht="21.95" customHeight="1" x14ac:dyDescent="0.25">
      <c r="A317" s="505"/>
      <c r="B317" s="507"/>
      <c r="D317" s="504"/>
      <c r="E317" s="504"/>
      <c r="F317" s="504"/>
      <c r="G317" s="504"/>
      <c r="H317" s="504"/>
      <c r="I317" s="504"/>
      <c r="J317" s="504"/>
      <c r="K317" s="504"/>
      <c r="L317" s="504"/>
      <c r="M317" s="504"/>
      <c r="N317" s="504"/>
      <c r="O317" s="504"/>
      <c r="P317" s="504"/>
      <c r="Q317" s="504"/>
      <c r="R317" s="504"/>
      <c r="S317" s="504"/>
      <c r="T317" s="504"/>
      <c r="U317" s="504"/>
      <c r="V317" s="504"/>
      <c r="W317" s="504"/>
      <c r="X317" s="504"/>
      <c r="Y317" s="504"/>
    </row>
    <row r="318" spans="1:25" ht="21.95" customHeight="1" x14ac:dyDescent="0.25">
      <c r="A318" s="505"/>
      <c r="B318" s="507"/>
      <c r="D318" s="504"/>
      <c r="E318" s="504"/>
      <c r="F318" s="504"/>
      <c r="G318" s="504"/>
      <c r="H318" s="504"/>
      <c r="I318" s="504"/>
      <c r="J318" s="504"/>
      <c r="K318" s="504"/>
      <c r="L318" s="504"/>
      <c r="M318" s="504"/>
      <c r="N318" s="504"/>
      <c r="O318" s="504"/>
      <c r="P318" s="504"/>
      <c r="Q318" s="504"/>
      <c r="R318" s="504"/>
      <c r="S318" s="504"/>
      <c r="T318" s="504"/>
      <c r="U318" s="504"/>
      <c r="V318" s="504"/>
      <c r="W318" s="504"/>
      <c r="X318" s="504"/>
      <c r="Y318" s="504"/>
    </row>
    <row r="319" spans="1:25" ht="21.95" customHeight="1" x14ac:dyDescent="0.25">
      <c r="A319" s="505"/>
      <c r="B319" s="507"/>
      <c r="D319" s="504"/>
      <c r="E319" s="504"/>
      <c r="F319" s="504"/>
      <c r="G319" s="504"/>
      <c r="H319" s="504"/>
      <c r="I319" s="504"/>
      <c r="J319" s="504"/>
      <c r="K319" s="504"/>
      <c r="L319" s="504"/>
      <c r="M319" s="504"/>
      <c r="N319" s="504"/>
      <c r="O319" s="504"/>
      <c r="P319" s="504"/>
      <c r="Q319" s="504"/>
      <c r="R319" s="504"/>
      <c r="S319" s="504"/>
      <c r="T319" s="504"/>
      <c r="U319" s="504"/>
      <c r="V319" s="504"/>
      <c r="W319" s="504"/>
      <c r="X319" s="504"/>
      <c r="Y319" s="504"/>
    </row>
    <row r="320" spans="1:25" ht="21.95" customHeight="1" x14ac:dyDescent="0.25">
      <c r="A320" s="507"/>
      <c r="B320" s="507"/>
      <c r="D320" s="504"/>
      <c r="E320" s="504"/>
      <c r="F320" s="504"/>
      <c r="G320" s="504"/>
      <c r="H320" s="504"/>
      <c r="I320" s="504"/>
      <c r="J320" s="504"/>
      <c r="K320" s="504"/>
      <c r="L320" s="504"/>
      <c r="M320" s="504"/>
      <c r="N320" s="504"/>
      <c r="O320" s="504"/>
      <c r="P320" s="504"/>
      <c r="Q320" s="504"/>
      <c r="R320" s="504"/>
      <c r="S320" s="504"/>
      <c r="T320" s="504"/>
      <c r="U320" s="504"/>
      <c r="V320" s="504"/>
      <c r="W320" s="504"/>
      <c r="X320" s="504"/>
      <c r="Y320" s="504"/>
    </row>
    <row r="321" spans="1:25" ht="21.95" customHeight="1" thickBot="1" x14ac:dyDescent="0.3">
      <c r="A321" s="508"/>
      <c r="B321" s="509"/>
      <c r="D321" s="504"/>
      <c r="E321" s="504"/>
      <c r="F321" s="504"/>
      <c r="G321" s="504"/>
      <c r="H321" s="504"/>
      <c r="I321" s="504"/>
      <c r="J321" s="504"/>
      <c r="K321" s="504"/>
      <c r="L321" s="504"/>
      <c r="M321" s="504"/>
      <c r="N321" s="504"/>
      <c r="O321" s="504"/>
      <c r="P321" s="504"/>
      <c r="Q321" s="504"/>
      <c r="R321" s="504"/>
      <c r="S321" s="504"/>
      <c r="T321" s="504"/>
      <c r="U321" s="504"/>
      <c r="V321" s="504"/>
      <c r="W321" s="504"/>
      <c r="X321" s="504"/>
      <c r="Y321" s="504"/>
    </row>
    <row r="322" spans="1:25" ht="21.95" customHeight="1" x14ac:dyDescent="0.25">
      <c r="A322" s="506"/>
      <c r="B322" s="506"/>
      <c r="D322" s="504"/>
      <c r="E322" s="504"/>
      <c r="F322" s="504"/>
      <c r="G322" s="504"/>
      <c r="H322" s="504"/>
      <c r="I322" s="504"/>
      <c r="J322" s="504"/>
      <c r="K322" s="504"/>
      <c r="L322" s="504"/>
      <c r="M322" s="504"/>
      <c r="N322" s="504"/>
      <c r="O322" s="504"/>
      <c r="P322" s="504"/>
      <c r="Q322" s="504"/>
      <c r="R322" s="504"/>
      <c r="S322" s="504"/>
      <c r="T322" s="504"/>
      <c r="U322" s="504"/>
      <c r="V322" s="504"/>
      <c r="W322" s="504"/>
      <c r="X322" s="504"/>
      <c r="Y322" s="504"/>
    </row>
    <row r="323" spans="1:25" ht="21.95" customHeight="1" thickBot="1" x14ac:dyDescent="0.3">
      <c r="A323" s="510"/>
      <c r="B323" s="511" t="s">
        <v>544</v>
      </c>
      <c r="D323" s="504"/>
      <c r="E323" s="504"/>
      <c r="F323" s="504"/>
      <c r="G323" s="504"/>
      <c r="H323" s="504"/>
      <c r="I323" s="504"/>
      <c r="J323" s="504"/>
      <c r="K323" s="504"/>
      <c r="L323" s="504"/>
      <c r="M323" s="504"/>
      <c r="N323" s="504"/>
      <c r="O323" s="504"/>
      <c r="P323" s="504"/>
      <c r="Q323" s="504"/>
      <c r="R323" s="504"/>
      <c r="S323" s="504"/>
      <c r="T323" s="504"/>
      <c r="U323" s="504"/>
      <c r="V323" s="504"/>
      <c r="W323" s="504"/>
      <c r="X323" s="504"/>
      <c r="Y323" s="504"/>
    </row>
    <row r="324" spans="1:25" ht="21.95" customHeight="1" x14ac:dyDescent="0.25">
      <c r="A324" s="512" t="s">
        <v>545</v>
      </c>
      <c r="B324" s="513" t="s">
        <v>546</v>
      </c>
      <c r="D324" s="504"/>
      <c r="E324" s="504"/>
      <c r="F324" s="504"/>
      <c r="G324" s="504"/>
      <c r="H324" s="504"/>
      <c r="I324" s="504"/>
      <c r="J324" s="504"/>
      <c r="K324" s="504"/>
      <c r="L324" s="504"/>
      <c r="M324" s="504"/>
      <c r="N324" s="504"/>
      <c r="O324" s="504"/>
      <c r="P324" s="504"/>
      <c r="Q324" s="504"/>
      <c r="R324" s="504"/>
      <c r="S324" s="504"/>
      <c r="T324" s="504"/>
      <c r="U324" s="504"/>
      <c r="V324" s="504"/>
      <c r="W324" s="504"/>
      <c r="X324" s="504"/>
      <c r="Y324" s="504"/>
    </row>
    <row r="325" spans="1:25" ht="21.95" customHeight="1" thickBot="1" x14ac:dyDescent="0.3">
      <c r="A325" s="514" t="s">
        <v>512</v>
      </c>
      <c r="B325" s="515" t="s">
        <v>547</v>
      </c>
      <c r="D325" s="504"/>
      <c r="E325" s="504"/>
      <c r="F325" s="504"/>
      <c r="G325" s="504"/>
      <c r="H325" s="504"/>
      <c r="I325" s="504"/>
      <c r="J325" s="504"/>
      <c r="K325" s="504"/>
      <c r="L325" s="504"/>
      <c r="M325" s="504"/>
      <c r="N325" s="504"/>
      <c r="O325" s="504"/>
      <c r="P325" s="504"/>
      <c r="Q325" s="504"/>
      <c r="R325" s="504"/>
      <c r="S325" s="504"/>
      <c r="T325" s="504"/>
      <c r="U325" s="504"/>
      <c r="V325" s="504"/>
      <c r="W325" s="504"/>
      <c r="X325" s="504"/>
      <c r="Y325" s="504"/>
    </row>
    <row r="326" spans="1:25" ht="21.95" customHeight="1" x14ac:dyDescent="0.25">
      <c r="A326" s="516"/>
      <c r="B326" s="516"/>
      <c r="D326" s="504"/>
      <c r="E326" s="504"/>
      <c r="F326" s="504"/>
      <c r="G326" s="504"/>
      <c r="H326" s="504"/>
      <c r="I326" s="504"/>
      <c r="J326" s="504"/>
      <c r="K326" s="504"/>
      <c r="L326" s="504"/>
      <c r="M326" s="504"/>
      <c r="N326" s="504"/>
      <c r="O326" s="504"/>
      <c r="P326" s="504"/>
      <c r="Q326" s="504"/>
      <c r="R326" s="504"/>
      <c r="S326" s="504"/>
      <c r="T326" s="504"/>
      <c r="U326" s="504"/>
      <c r="V326" s="504"/>
      <c r="W326" s="504"/>
      <c r="X326" s="504"/>
      <c r="Y326" s="504"/>
    </row>
    <row r="327" spans="1:25" ht="21.95" customHeight="1" x14ac:dyDescent="0.25">
      <c r="A327" s="505"/>
      <c r="B327" s="505"/>
      <c r="D327" s="504"/>
      <c r="E327" s="504"/>
      <c r="F327" s="504"/>
      <c r="G327" s="504"/>
      <c r="H327" s="504"/>
      <c r="I327" s="504"/>
      <c r="J327" s="504"/>
      <c r="K327" s="504"/>
      <c r="L327" s="504"/>
      <c r="M327" s="504"/>
      <c r="N327" s="504"/>
      <c r="O327" s="504"/>
      <c r="P327" s="504"/>
      <c r="Q327" s="504"/>
      <c r="R327" s="504"/>
      <c r="S327" s="504"/>
      <c r="T327" s="504"/>
      <c r="U327" s="504"/>
      <c r="V327" s="504"/>
      <c r="W327" s="504"/>
      <c r="X327" s="504"/>
      <c r="Y327" s="504"/>
    </row>
    <row r="328" spans="1:25" ht="21.95" customHeight="1" x14ac:dyDescent="0.25">
      <c r="A328" s="505"/>
      <c r="B328" s="505"/>
      <c r="D328" s="504"/>
      <c r="E328" s="504"/>
      <c r="F328" s="504"/>
      <c r="G328" s="504"/>
      <c r="H328" s="504"/>
      <c r="I328" s="504"/>
      <c r="J328" s="504"/>
      <c r="K328" s="504"/>
      <c r="L328" s="504"/>
      <c r="M328" s="504"/>
      <c r="N328" s="504"/>
      <c r="O328" s="504"/>
      <c r="P328" s="504"/>
      <c r="Q328" s="504"/>
      <c r="R328" s="504"/>
      <c r="S328" s="504"/>
      <c r="T328" s="504"/>
      <c r="U328" s="504"/>
      <c r="V328" s="504"/>
      <c r="W328" s="504"/>
      <c r="X328" s="504"/>
      <c r="Y328" s="504"/>
    </row>
    <row r="329" spans="1:25" ht="21.95" customHeight="1" x14ac:dyDescent="0.25">
      <c r="A329" s="505"/>
      <c r="B329" s="505"/>
      <c r="D329" s="504"/>
      <c r="E329" s="504"/>
      <c r="F329" s="504"/>
      <c r="G329" s="504"/>
      <c r="H329" s="504"/>
      <c r="I329" s="504"/>
      <c r="J329" s="504"/>
      <c r="K329" s="504"/>
      <c r="L329" s="504"/>
      <c r="M329" s="504"/>
      <c r="N329" s="504"/>
      <c r="O329" s="504"/>
      <c r="P329" s="504"/>
      <c r="Q329" s="504"/>
      <c r="R329" s="504"/>
      <c r="S329" s="504"/>
      <c r="T329" s="504"/>
      <c r="U329" s="504"/>
      <c r="V329" s="504"/>
      <c r="W329" s="504"/>
      <c r="X329" s="504"/>
      <c r="Y329" s="504"/>
    </row>
    <row r="330" spans="1:25" ht="21.95" customHeight="1" x14ac:dyDescent="0.25">
      <c r="A330" s="505"/>
      <c r="B330" s="505"/>
      <c r="D330" s="504"/>
      <c r="E330" s="504"/>
      <c r="F330" s="504"/>
      <c r="G330" s="504"/>
      <c r="H330" s="504"/>
      <c r="I330" s="504"/>
      <c r="J330" s="504"/>
      <c r="K330" s="504"/>
      <c r="L330" s="504"/>
      <c r="M330" s="504"/>
      <c r="N330" s="504"/>
      <c r="O330" s="504"/>
      <c r="P330" s="504"/>
      <c r="Q330" s="504"/>
      <c r="R330" s="504"/>
      <c r="S330" s="504"/>
      <c r="T330" s="504"/>
      <c r="U330" s="504"/>
      <c r="V330" s="504"/>
      <c r="W330" s="504"/>
      <c r="X330" s="504"/>
      <c r="Y330" s="504"/>
    </row>
    <row r="331" spans="1:25" ht="21.95" customHeight="1" x14ac:dyDescent="0.25">
      <c r="A331" s="505"/>
      <c r="B331" s="505"/>
      <c r="D331" s="504"/>
      <c r="E331" s="504"/>
      <c r="F331" s="504"/>
      <c r="G331" s="504"/>
      <c r="H331" s="504"/>
      <c r="I331" s="504"/>
      <c r="J331" s="504"/>
      <c r="K331" s="504"/>
      <c r="L331" s="504"/>
      <c r="M331" s="504"/>
      <c r="N331" s="504"/>
      <c r="O331" s="504"/>
      <c r="P331" s="504"/>
      <c r="Q331" s="504"/>
      <c r="R331" s="504"/>
      <c r="S331" s="504"/>
      <c r="T331" s="504"/>
      <c r="U331" s="504"/>
      <c r="V331" s="504"/>
      <c r="W331" s="504"/>
      <c r="X331" s="504"/>
      <c r="Y331" s="504"/>
    </row>
    <row r="332" spans="1:25" ht="21.95" customHeight="1" x14ac:dyDescent="0.25">
      <c r="A332" s="505"/>
      <c r="B332" s="505"/>
      <c r="D332" s="504"/>
      <c r="E332" s="504"/>
      <c r="F332" s="504"/>
      <c r="G332" s="504"/>
      <c r="H332" s="504"/>
      <c r="I332" s="504"/>
      <c r="J332" s="504"/>
      <c r="K332" s="504"/>
      <c r="L332" s="504"/>
      <c r="M332" s="504"/>
      <c r="N332" s="504"/>
      <c r="O332" s="504"/>
      <c r="P332" s="504"/>
      <c r="Q332" s="504"/>
      <c r="R332" s="504"/>
      <c r="S332" s="504"/>
      <c r="T332" s="504"/>
      <c r="U332" s="504"/>
      <c r="V332" s="504"/>
      <c r="W332" s="504"/>
      <c r="X332" s="504"/>
      <c r="Y332" s="504"/>
    </row>
    <row r="333" spans="1:25" ht="21.95" customHeight="1" x14ac:dyDescent="0.25">
      <c r="A333" s="505"/>
      <c r="B333" s="505"/>
      <c r="D333" s="504"/>
      <c r="E333" s="504"/>
      <c r="F333" s="504"/>
      <c r="G333" s="504"/>
      <c r="H333" s="504"/>
      <c r="I333" s="504"/>
      <c r="J333" s="504"/>
      <c r="K333" s="504"/>
      <c r="L333" s="504"/>
      <c r="M333" s="504"/>
      <c r="N333" s="504"/>
      <c r="O333" s="504"/>
      <c r="P333" s="504"/>
      <c r="Q333" s="504"/>
      <c r="R333" s="504"/>
      <c r="S333" s="504"/>
      <c r="T333" s="504"/>
      <c r="U333" s="504"/>
      <c r="V333" s="504"/>
      <c r="W333" s="504"/>
      <c r="X333" s="504"/>
      <c r="Y333" s="504"/>
    </row>
    <row r="334" spans="1:25" ht="21.95" customHeight="1" x14ac:dyDescent="0.25">
      <c r="A334" s="505"/>
      <c r="B334" s="505"/>
      <c r="D334" s="504"/>
      <c r="E334" s="504"/>
      <c r="F334" s="504"/>
      <c r="G334" s="504"/>
      <c r="H334" s="504"/>
      <c r="I334" s="504"/>
      <c r="J334" s="504"/>
      <c r="K334" s="504"/>
      <c r="L334" s="504"/>
      <c r="M334" s="504"/>
      <c r="N334" s="504"/>
      <c r="O334" s="504"/>
      <c r="P334" s="504"/>
      <c r="Q334" s="504"/>
      <c r="R334" s="504"/>
      <c r="S334" s="504"/>
      <c r="T334" s="504"/>
      <c r="U334" s="504"/>
      <c r="V334" s="504"/>
      <c r="W334" s="504"/>
      <c r="X334" s="504"/>
      <c r="Y334" s="504"/>
    </row>
    <row r="335" spans="1:25" ht="21.95" customHeight="1" x14ac:dyDescent="0.25">
      <c r="A335" s="505"/>
      <c r="B335" s="505"/>
      <c r="D335" s="504"/>
      <c r="E335" s="504"/>
      <c r="F335" s="504"/>
      <c r="G335" s="504"/>
      <c r="H335" s="504"/>
      <c r="I335" s="504"/>
      <c r="J335" s="504"/>
      <c r="K335" s="504"/>
      <c r="L335" s="504"/>
      <c r="M335" s="504"/>
      <c r="N335" s="504"/>
      <c r="O335" s="504"/>
      <c r="P335" s="504"/>
      <c r="Q335" s="504"/>
      <c r="R335" s="504"/>
      <c r="S335" s="504"/>
      <c r="T335" s="504"/>
      <c r="U335" s="504"/>
      <c r="V335" s="504"/>
      <c r="W335" s="504"/>
      <c r="X335" s="504"/>
      <c r="Y335" s="504"/>
    </row>
    <row r="336" spans="1:25" ht="21.95" customHeight="1" x14ac:dyDescent="0.25">
      <c r="A336" s="505"/>
      <c r="B336" s="505"/>
      <c r="D336" s="504"/>
      <c r="E336" s="504"/>
      <c r="F336" s="504"/>
      <c r="G336" s="504"/>
      <c r="H336" s="504"/>
      <c r="I336" s="504"/>
      <c r="J336" s="504"/>
      <c r="K336" s="504"/>
      <c r="L336" s="504"/>
      <c r="M336" s="504"/>
      <c r="N336" s="504"/>
      <c r="O336" s="504"/>
      <c r="P336" s="504"/>
      <c r="Q336" s="504"/>
      <c r="R336" s="504"/>
      <c r="S336" s="504"/>
      <c r="T336" s="504"/>
      <c r="U336" s="504"/>
      <c r="V336" s="504"/>
      <c r="W336" s="504"/>
      <c r="X336" s="504"/>
      <c r="Y336" s="504"/>
    </row>
    <row r="337" spans="1:25" ht="21.95" customHeight="1" x14ac:dyDescent="0.25">
      <c r="A337" s="505"/>
      <c r="B337" s="505"/>
      <c r="D337" s="504"/>
      <c r="E337" s="504"/>
      <c r="F337" s="504"/>
      <c r="G337" s="504"/>
      <c r="H337" s="504"/>
      <c r="I337" s="504"/>
      <c r="J337" s="504"/>
      <c r="K337" s="504"/>
      <c r="L337" s="504"/>
      <c r="M337" s="504"/>
      <c r="N337" s="504"/>
      <c r="O337" s="504"/>
      <c r="P337" s="504"/>
      <c r="Q337" s="504"/>
      <c r="R337" s="504"/>
      <c r="S337" s="504"/>
      <c r="T337" s="504"/>
      <c r="U337" s="504"/>
      <c r="V337" s="504"/>
      <c r="W337" s="504"/>
      <c r="X337" s="504"/>
      <c r="Y337" s="504"/>
    </row>
    <row r="338" spans="1:25" ht="21.95" customHeight="1" x14ac:dyDescent="0.25">
      <c r="A338" s="505"/>
      <c r="B338" s="505"/>
      <c r="D338" s="504"/>
      <c r="E338" s="504"/>
      <c r="F338" s="504"/>
      <c r="G338" s="504"/>
      <c r="H338" s="504"/>
      <c r="I338" s="504"/>
      <c r="J338" s="504"/>
      <c r="K338" s="504"/>
      <c r="L338" s="504"/>
      <c r="M338" s="504"/>
      <c r="N338" s="504"/>
      <c r="O338" s="504"/>
      <c r="P338" s="504"/>
      <c r="Q338" s="504"/>
      <c r="R338" s="504"/>
      <c r="S338" s="504"/>
      <c r="T338" s="504"/>
      <c r="U338" s="504"/>
      <c r="V338" s="504"/>
      <c r="W338" s="504"/>
      <c r="X338" s="504"/>
      <c r="Y338" s="504"/>
    </row>
    <row r="339" spans="1:25" ht="21.95" customHeight="1" x14ac:dyDescent="0.25">
      <c r="A339" s="505"/>
      <c r="B339" s="505"/>
      <c r="D339" s="504"/>
      <c r="E339" s="504"/>
      <c r="F339" s="504"/>
      <c r="G339" s="504"/>
      <c r="H339" s="504"/>
      <c r="I339" s="504"/>
      <c r="J339" s="504"/>
      <c r="K339" s="504"/>
      <c r="L339" s="504"/>
      <c r="M339" s="504"/>
      <c r="N339" s="504"/>
      <c r="O339" s="504"/>
      <c r="P339" s="504"/>
      <c r="Q339" s="504"/>
      <c r="R339" s="504"/>
      <c r="S339" s="504"/>
      <c r="T339" s="504"/>
      <c r="U339" s="504"/>
      <c r="V339" s="504"/>
      <c r="W339" s="504"/>
      <c r="X339" s="504"/>
      <c r="Y339" s="504"/>
    </row>
    <row r="340" spans="1:25" ht="21.95" customHeight="1" x14ac:dyDescent="0.25">
      <c r="A340" s="505"/>
      <c r="B340" s="505"/>
      <c r="D340" s="504"/>
      <c r="E340" s="504"/>
      <c r="F340" s="504"/>
      <c r="G340" s="504"/>
      <c r="H340" s="504"/>
      <c r="I340" s="504"/>
      <c r="J340" s="504"/>
      <c r="K340" s="504"/>
      <c r="L340" s="504"/>
      <c r="M340" s="504"/>
      <c r="N340" s="504"/>
      <c r="O340" s="504"/>
      <c r="P340" s="504"/>
      <c r="Q340" s="504"/>
      <c r="R340" s="504"/>
      <c r="S340" s="504"/>
      <c r="T340" s="504"/>
      <c r="U340" s="504"/>
      <c r="V340" s="504"/>
      <c r="W340" s="504"/>
      <c r="X340" s="504"/>
      <c r="Y340" s="504"/>
    </row>
    <row r="341" spans="1:25" ht="21.95" customHeight="1" x14ac:dyDescent="0.25">
      <c r="A341" s="505"/>
      <c r="B341" s="505"/>
      <c r="D341" s="504"/>
      <c r="E341" s="504"/>
      <c r="F341" s="504"/>
      <c r="G341" s="504"/>
      <c r="H341" s="504"/>
      <c r="I341" s="504"/>
      <c r="J341" s="504"/>
      <c r="K341" s="504"/>
      <c r="L341" s="504"/>
      <c r="M341" s="504"/>
      <c r="N341" s="504"/>
      <c r="O341" s="504"/>
      <c r="P341" s="504"/>
      <c r="Q341" s="504"/>
      <c r="R341" s="504"/>
      <c r="S341" s="504"/>
      <c r="T341" s="504"/>
      <c r="U341" s="504"/>
      <c r="V341" s="504"/>
      <c r="W341" s="504"/>
      <c r="X341" s="504"/>
      <c r="Y341" s="504"/>
    </row>
    <row r="342" spans="1:25" ht="21.95" customHeight="1" x14ac:dyDescent="0.25">
      <c r="A342" s="505"/>
      <c r="B342" s="505"/>
      <c r="D342" s="504"/>
      <c r="E342" s="504"/>
      <c r="F342" s="504"/>
      <c r="G342" s="504"/>
      <c r="H342" s="504"/>
      <c r="I342" s="504"/>
      <c r="J342" s="504"/>
      <c r="K342" s="504"/>
      <c r="L342" s="504"/>
      <c r="M342" s="504"/>
      <c r="N342" s="504"/>
      <c r="O342" s="504"/>
      <c r="P342" s="504"/>
      <c r="Q342" s="504"/>
      <c r="R342" s="504"/>
      <c r="S342" s="504"/>
      <c r="T342" s="504"/>
      <c r="U342" s="504"/>
      <c r="V342" s="504"/>
      <c r="W342" s="504"/>
      <c r="X342" s="504"/>
      <c r="Y342" s="504"/>
    </row>
    <row r="343" spans="1:25" ht="21.95" customHeight="1" x14ac:dyDescent="0.25">
      <c r="A343" s="505"/>
      <c r="B343" s="505"/>
      <c r="D343" s="504"/>
      <c r="E343" s="504"/>
      <c r="F343" s="504"/>
      <c r="G343" s="504"/>
      <c r="H343" s="504"/>
      <c r="I343" s="504"/>
      <c r="J343" s="504"/>
      <c r="K343" s="504"/>
      <c r="L343" s="504"/>
      <c r="M343" s="504"/>
      <c r="N343" s="504"/>
      <c r="O343" s="504"/>
      <c r="P343" s="504"/>
      <c r="Q343" s="504"/>
      <c r="R343" s="504"/>
      <c r="S343" s="504"/>
      <c r="T343" s="504"/>
      <c r="U343" s="504"/>
      <c r="V343" s="504"/>
      <c r="W343" s="504"/>
      <c r="X343" s="504"/>
      <c r="Y343" s="504"/>
    </row>
    <row r="344" spans="1:25" ht="21.95" customHeight="1" x14ac:dyDescent="0.25">
      <c r="A344" s="505"/>
      <c r="B344" s="505"/>
      <c r="D344" s="504"/>
      <c r="E344" s="504"/>
      <c r="F344" s="504"/>
      <c r="G344" s="504"/>
      <c r="H344" s="504"/>
      <c r="I344" s="504"/>
      <c r="J344" s="504"/>
      <c r="K344" s="504"/>
      <c r="L344" s="504"/>
      <c r="M344" s="504"/>
      <c r="N344" s="504"/>
      <c r="O344" s="504"/>
      <c r="P344" s="504"/>
      <c r="Q344" s="504"/>
      <c r="R344" s="504"/>
      <c r="S344" s="504"/>
      <c r="T344" s="504"/>
      <c r="U344" s="504"/>
      <c r="V344" s="504"/>
      <c r="W344" s="504"/>
      <c r="X344" s="504"/>
      <c r="Y344" s="504"/>
    </row>
    <row r="345" spans="1:25" ht="21.95" customHeight="1" x14ac:dyDescent="0.25">
      <c r="A345" s="505"/>
      <c r="B345" s="505"/>
      <c r="D345" s="504"/>
      <c r="E345" s="504"/>
      <c r="F345" s="504"/>
      <c r="G345" s="504"/>
      <c r="H345" s="504"/>
      <c r="I345" s="504"/>
      <c r="J345" s="504"/>
      <c r="K345" s="504"/>
      <c r="L345" s="504"/>
      <c r="M345" s="504"/>
      <c r="N345" s="504"/>
      <c r="O345" s="504"/>
      <c r="P345" s="504"/>
      <c r="Q345" s="504"/>
      <c r="R345" s="504"/>
      <c r="S345" s="504"/>
      <c r="T345" s="504"/>
      <c r="U345" s="504"/>
      <c r="V345" s="504"/>
      <c r="W345" s="504"/>
      <c r="X345" s="504"/>
      <c r="Y345" s="504"/>
    </row>
    <row r="346" spans="1:25" ht="21.95" customHeight="1" x14ac:dyDescent="0.25">
      <c r="A346" s="505"/>
      <c r="B346" s="505"/>
      <c r="D346" s="504"/>
      <c r="E346" s="504"/>
      <c r="F346" s="504"/>
      <c r="G346" s="504"/>
      <c r="H346" s="504"/>
      <c r="I346" s="504"/>
      <c r="J346" s="504"/>
      <c r="K346" s="504"/>
      <c r="L346" s="504"/>
      <c r="M346" s="504"/>
      <c r="N346" s="504"/>
      <c r="O346" s="504"/>
      <c r="P346" s="504"/>
      <c r="Q346" s="504"/>
      <c r="R346" s="504"/>
      <c r="S346" s="504"/>
      <c r="T346" s="504"/>
      <c r="U346" s="504"/>
      <c r="V346" s="504"/>
      <c r="W346" s="504"/>
      <c r="X346" s="504"/>
      <c r="Y346" s="504"/>
    </row>
    <row r="347" spans="1:25" ht="21.95" customHeight="1" x14ac:dyDescent="0.25">
      <c r="A347" s="505"/>
      <c r="B347" s="505"/>
      <c r="D347" s="504"/>
      <c r="E347" s="504"/>
      <c r="F347" s="504"/>
      <c r="G347" s="504"/>
      <c r="H347" s="504"/>
      <c r="I347" s="504"/>
      <c r="J347" s="504"/>
      <c r="K347" s="504"/>
      <c r="L347" s="504"/>
      <c r="M347" s="504"/>
      <c r="N347" s="504"/>
      <c r="O347" s="504"/>
      <c r="P347" s="504"/>
      <c r="Q347" s="504"/>
      <c r="R347" s="504"/>
      <c r="S347" s="504"/>
      <c r="T347" s="504"/>
      <c r="U347" s="504"/>
      <c r="V347" s="504"/>
      <c r="W347" s="504"/>
      <c r="X347" s="504"/>
      <c r="Y347" s="504"/>
    </row>
    <row r="348" spans="1:25" ht="21.95" customHeight="1" x14ac:dyDescent="0.25">
      <c r="A348" s="505"/>
      <c r="B348" s="505"/>
      <c r="D348" s="504"/>
      <c r="E348" s="504"/>
      <c r="F348" s="504"/>
      <c r="G348" s="504"/>
      <c r="H348" s="504"/>
      <c r="I348" s="504"/>
      <c r="J348" s="504"/>
      <c r="K348" s="504"/>
      <c r="L348" s="504"/>
      <c r="M348" s="504"/>
      <c r="N348" s="504"/>
      <c r="O348" s="504"/>
      <c r="P348" s="504"/>
      <c r="Q348" s="504"/>
      <c r="R348" s="504"/>
      <c r="S348" s="504"/>
      <c r="T348" s="504"/>
      <c r="U348" s="504"/>
      <c r="V348" s="504"/>
      <c r="W348" s="504"/>
      <c r="X348" s="504"/>
      <c r="Y348" s="504"/>
    </row>
    <row r="349" spans="1:25" ht="21.95" customHeight="1" x14ac:dyDescent="0.25">
      <c r="A349" s="505"/>
      <c r="B349" s="505"/>
      <c r="D349" s="504"/>
      <c r="E349" s="504"/>
      <c r="F349" s="504"/>
      <c r="G349" s="504"/>
      <c r="H349" s="504"/>
      <c r="I349" s="504"/>
      <c r="J349" s="504"/>
      <c r="K349" s="504"/>
      <c r="L349" s="504"/>
      <c r="M349" s="504"/>
      <c r="N349" s="504"/>
      <c r="O349" s="504"/>
      <c r="P349" s="504"/>
      <c r="Q349" s="504"/>
      <c r="R349" s="504"/>
      <c r="S349" s="504"/>
      <c r="T349" s="504"/>
      <c r="U349" s="504"/>
      <c r="V349" s="504"/>
      <c r="W349" s="504"/>
      <c r="X349" s="504"/>
      <c r="Y349" s="504"/>
    </row>
    <row r="350" spans="1:25" ht="21.95" customHeight="1" x14ac:dyDescent="0.25">
      <c r="A350" s="505"/>
      <c r="B350" s="505"/>
      <c r="D350" s="504"/>
      <c r="E350" s="504"/>
      <c r="F350" s="504"/>
      <c r="G350" s="504"/>
      <c r="H350" s="504"/>
      <c r="I350" s="504"/>
      <c r="J350" s="504"/>
      <c r="K350" s="504"/>
      <c r="L350" s="504"/>
      <c r="M350" s="504"/>
      <c r="N350" s="504"/>
      <c r="O350" s="504"/>
      <c r="P350" s="504"/>
      <c r="Q350" s="504"/>
      <c r="R350" s="504"/>
      <c r="S350" s="504"/>
      <c r="T350" s="504"/>
      <c r="U350" s="504"/>
      <c r="V350" s="504"/>
      <c r="W350" s="504"/>
      <c r="X350" s="504"/>
      <c r="Y350" s="504"/>
    </row>
    <row r="351" spans="1:25" ht="21.95" customHeight="1" x14ac:dyDescent="0.25">
      <c r="A351" s="505"/>
      <c r="B351" s="505"/>
      <c r="D351" s="504"/>
      <c r="E351" s="504"/>
      <c r="F351" s="504"/>
      <c r="G351" s="504"/>
      <c r="H351" s="504"/>
      <c r="I351" s="504"/>
      <c r="J351" s="504"/>
      <c r="K351" s="504"/>
      <c r="L351" s="504"/>
      <c r="M351" s="504"/>
      <c r="N351" s="504"/>
      <c r="O351" s="504"/>
      <c r="P351" s="504"/>
      <c r="Q351" s="504"/>
      <c r="R351" s="504"/>
      <c r="S351" s="504"/>
      <c r="T351" s="504"/>
      <c r="U351" s="504"/>
      <c r="V351" s="504"/>
      <c r="W351" s="504"/>
      <c r="X351" s="504"/>
      <c r="Y351" s="504"/>
    </row>
    <row r="352" spans="1:25" ht="21.95" customHeight="1" x14ac:dyDescent="0.25">
      <c r="A352" s="505"/>
      <c r="B352" s="505"/>
      <c r="D352" s="504"/>
      <c r="E352" s="504"/>
      <c r="F352" s="504"/>
      <c r="G352" s="504"/>
      <c r="H352" s="504"/>
      <c r="I352" s="504"/>
      <c r="J352" s="504"/>
      <c r="K352" s="504"/>
      <c r="L352" s="504"/>
      <c r="M352" s="504"/>
      <c r="N352" s="504"/>
      <c r="O352" s="504"/>
      <c r="P352" s="504"/>
      <c r="Q352" s="504"/>
      <c r="R352" s="504"/>
      <c r="S352" s="504"/>
      <c r="T352" s="504"/>
      <c r="U352" s="504"/>
      <c r="V352" s="504"/>
      <c r="W352" s="504"/>
      <c r="X352" s="504"/>
      <c r="Y352" s="504"/>
    </row>
    <row r="353" spans="1:25" ht="21.95" customHeight="1" x14ac:dyDescent="0.25">
      <c r="A353" s="505"/>
      <c r="B353" s="505"/>
      <c r="D353" s="504"/>
      <c r="E353" s="504"/>
      <c r="F353" s="504"/>
      <c r="G353" s="504"/>
      <c r="H353" s="504"/>
      <c r="I353" s="504"/>
      <c r="J353" s="504"/>
      <c r="K353" s="504"/>
      <c r="L353" s="504"/>
      <c r="M353" s="504"/>
      <c r="N353" s="504"/>
      <c r="O353" s="504"/>
      <c r="P353" s="504"/>
      <c r="Q353" s="504"/>
      <c r="R353" s="504"/>
      <c r="S353" s="504"/>
      <c r="T353" s="504"/>
      <c r="U353" s="504"/>
      <c r="V353" s="504"/>
      <c r="W353" s="504"/>
      <c r="X353" s="504"/>
      <c r="Y353" s="504"/>
    </row>
    <row r="354" spans="1:25" ht="21.95" customHeight="1" x14ac:dyDescent="0.25">
      <c r="A354" s="505"/>
      <c r="B354" s="505"/>
      <c r="D354" s="504"/>
      <c r="E354" s="504"/>
      <c r="F354" s="504"/>
      <c r="G354" s="504"/>
      <c r="H354" s="504"/>
      <c r="I354" s="504"/>
      <c r="J354" s="504"/>
      <c r="K354" s="504"/>
      <c r="L354" s="504"/>
      <c r="M354" s="504"/>
      <c r="N354" s="504"/>
      <c r="O354" s="504"/>
      <c r="P354" s="504"/>
      <c r="Q354" s="504"/>
      <c r="R354" s="504"/>
      <c r="S354" s="504"/>
      <c r="T354" s="504"/>
      <c r="U354" s="504"/>
      <c r="V354" s="504"/>
      <c r="W354" s="504"/>
      <c r="X354" s="504"/>
      <c r="Y354" s="504"/>
    </row>
    <row r="355" spans="1:25" ht="21.95" customHeight="1" x14ac:dyDescent="0.25">
      <c r="A355" s="505"/>
      <c r="B355" s="505"/>
      <c r="D355" s="504"/>
      <c r="E355" s="504"/>
      <c r="F355" s="504"/>
      <c r="G355" s="504"/>
      <c r="H355" s="504"/>
      <c r="I355" s="504"/>
      <c r="J355" s="504"/>
      <c r="K355" s="504"/>
      <c r="L355" s="504"/>
      <c r="M355" s="504"/>
      <c r="N355" s="504"/>
      <c r="O355" s="504"/>
      <c r="P355" s="504"/>
      <c r="Q355" s="504"/>
      <c r="R355" s="504"/>
      <c r="S355" s="504"/>
      <c r="T355" s="504"/>
      <c r="U355" s="504"/>
      <c r="V355" s="504"/>
      <c r="W355" s="504"/>
      <c r="X355" s="504"/>
      <c r="Y355" s="504"/>
    </row>
    <row r="356" spans="1:25" ht="21.95" customHeight="1" x14ac:dyDescent="0.25">
      <c r="A356" s="505"/>
      <c r="B356" s="505"/>
      <c r="D356" s="504"/>
      <c r="E356" s="504"/>
      <c r="F356" s="504"/>
      <c r="G356" s="504"/>
      <c r="H356" s="504"/>
      <c r="I356" s="504"/>
      <c r="J356" s="504"/>
      <c r="K356" s="504"/>
      <c r="L356" s="504"/>
      <c r="M356" s="504"/>
      <c r="N356" s="504"/>
      <c r="O356" s="504"/>
      <c r="P356" s="504"/>
      <c r="Q356" s="504"/>
      <c r="R356" s="504"/>
      <c r="S356" s="504"/>
      <c r="T356" s="504"/>
      <c r="U356" s="504"/>
      <c r="V356" s="504"/>
      <c r="W356" s="504"/>
      <c r="X356" s="504"/>
      <c r="Y356" s="504"/>
    </row>
    <row r="357" spans="1:25" ht="21.95" customHeight="1" x14ac:dyDescent="0.25">
      <c r="A357" s="505"/>
      <c r="B357" s="505"/>
      <c r="D357" s="504"/>
      <c r="E357" s="504"/>
      <c r="F357" s="504"/>
      <c r="G357" s="504"/>
      <c r="H357" s="504"/>
      <c r="I357" s="504"/>
      <c r="J357" s="504"/>
      <c r="K357" s="504"/>
      <c r="L357" s="504"/>
      <c r="M357" s="504"/>
      <c r="N357" s="504"/>
      <c r="O357" s="504"/>
      <c r="P357" s="504"/>
      <c r="Q357" s="504"/>
      <c r="R357" s="504"/>
      <c r="S357" s="504"/>
      <c r="T357" s="504"/>
      <c r="U357" s="504"/>
      <c r="V357" s="504"/>
      <c r="W357" s="504"/>
      <c r="X357" s="504"/>
      <c r="Y357" s="504"/>
    </row>
    <row r="358" spans="1:25" ht="21.95" customHeight="1" x14ac:dyDescent="0.25">
      <c r="A358" s="505"/>
      <c r="B358" s="505"/>
      <c r="D358" s="504"/>
      <c r="E358" s="504"/>
      <c r="F358" s="504"/>
      <c r="G358" s="504"/>
      <c r="H358" s="504"/>
      <c r="I358" s="504"/>
      <c r="J358" s="504"/>
      <c r="K358" s="504"/>
      <c r="L358" s="504"/>
      <c r="M358" s="504"/>
      <c r="N358" s="504"/>
      <c r="O358" s="504"/>
      <c r="P358" s="504"/>
      <c r="Q358" s="504"/>
      <c r="R358" s="504"/>
      <c r="S358" s="504"/>
      <c r="T358" s="504"/>
      <c r="U358" s="504"/>
      <c r="V358" s="504"/>
      <c r="W358" s="504"/>
      <c r="X358" s="504"/>
      <c r="Y358" s="504"/>
    </row>
    <row r="359" spans="1:25" ht="21.95" customHeight="1" x14ac:dyDescent="0.25">
      <c r="A359" s="505"/>
      <c r="B359" s="505"/>
      <c r="D359" s="504"/>
      <c r="E359" s="504"/>
      <c r="F359" s="504"/>
      <c r="G359" s="504"/>
      <c r="H359" s="504"/>
      <c r="I359" s="504"/>
      <c r="J359" s="504"/>
      <c r="K359" s="504"/>
      <c r="L359" s="504"/>
      <c r="M359" s="504"/>
      <c r="N359" s="504"/>
      <c r="O359" s="504"/>
      <c r="P359" s="504"/>
      <c r="Q359" s="504"/>
      <c r="R359" s="504"/>
      <c r="S359" s="504"/>
      <c r="T359" s="504"/>
      <c r="U359" s="504"/>
      <c r="V359" s="504"/>
      <c r="W359" s="504"/>
      <c r="X359" s="504"/>
      <c r="Y359" s="504"/>
    </row>
    <row r="360" spans="1:25" ht="21.95" customHeight="1" x14ac:dyDescent="0.25">
      <c r="A360" s="505"/>
      <c r="B360" s="507"/>
      <c r="D360" s="504"/>
      <c r="E360" s="504"/>
      <c r="F360" s="504"/>
      <c r="G360" s="504"/>
      <c r="H360" s="504"/>
      <c r="I360" s="504"/>
      <c r="J360" s="504"/>
      <c r="K360" s="504"/>
      <c r="L360" s="504"/>
      <c r="M360" s="504"/>
      <c r="N360" s="504"/>
      <c r="O360" s="504"/>
      <c r="P360" s="504"/>
      <c r="Q360" s="504"/>
      <c r="R360" s="504"/>
      <c r="S360" s="504"/>
      <c r="T360" s="504"/>
      <c r="U360" s="504"/>
      <c r="V360" s="504"/>
      <c r="W360" s="504"/>
      <c r="X360" s="504"/>
      <c r="Y360" s="504"/>
    </row>
    <row r="361" spans="1:25" ht="21.95" customHeight="1" x14ac:dyDescent="0.25">
      <c r="A361" s="505"/>
      <c r="B361" s="507"/>
      <c r="D361" s="504"/>
      <c r="E361" s="504"/>
      <c r="F361" s="504"/>
      <c r="G361" s="504"/>
      <c r="H361" s="504"/>
      <c r="I361" s="504"/>
      <c r="J361" s="504"/>
      <c r="K361" s="504"/>
      <c r="L361" s="504"/>
      <c r="M361" s="504"/>
      <c r="N361" s="504"/>
      <c r="O361" s="504"/>
      <c r="P361" s="504"/>
      <c r="Q361" s="504"/>
      <c r="R361" s="504"/>
      <c r="S361" s="504"/>
      <c r="T361" s="504"/>
      <c r="U361" s="504"/>
      <c r="V361" s="504"/>
      <c r="W361" s="504"/>
      <c r="X361" s="504"/>
      <c r="Y361" s="504"/>
    </row>
    <row r="362" spans="1:25" ht="21.95" customHeight="1" x14ac:dyDescent="0.25">
      <c r="A362" s="505"/>
      <c r="B362" s="505"/>
      <c r="D362" s="504"/>
      <c r="E362" s="504"/>
      <c r="F362" s="504"/>
      <c r="G362" s="504"/>
      <c r="H362" s="504"/>
      <c r="I362" s="504"/>
      <c r="J362" s="504"/>
      <c r="K362" s="504"/>
      <c r="L362" s="504"/>
      <c r="M362" s="504"/>
      <c r="N362" s="504"/>
      <c r="O362" s="504"/>
      <c r="P362" s="504"/>
      <c r="Q362" s="504"/>
      <c r="R362" s="504"/>
      <c r="S362" s="504"/>
      <c r="T362" s="504"/>
      <c r="U362" s="504"/>
      <c r="V362" s="504"/>
      <c r="W362" s="504"/>
      <c r="X362" s="504"/>
      <c r="Y362" s="504"/>
    </row>
    <row r="363" spans="1:25" ht="21.95" customHeight="1" x14ac:dyDescent="0.25">
      <c r="A363" s="505"/>
      <c r="B363" s="507"/>
      <c r="D363" s="504"/>
      <c r="E363" s="504"/>
      <c r="F363" s="504"/>
      <c r="G363" s="504"/>
      <c r="H363" s="504"/>
      <c r="I363" s="504"/>
      <c r="J363" s="504"/>
      <c r="K363" s="504"/>
      <c r="L363" s="504"/>
      <c r="M363" s="504"/>
      <c r="N363" s="504"/>
      <c r="O363" s="504"/>
      <c r="P363" s="504"/>
      <c r="Q363" s="504"/>
      <c r="R363" s="504"/>
      <c r="S363" s="504"/>
      <c r="T363" s="504"/>
      <c r="U363" s="504"/>
      <c r="V363" s="504"/>
      <c r="W363" s="504"/>
      <c r="X363" s="504"/>
      <c r="Y363" s="504"/>
    </row>
    <row r="364" spans="1:25" ht="21.95" customHeight="1" x14ac:dyDescent="0.25">
      <c r="A364" s="505"/>
      <c r="B364" s="507"/>
      <c r="D364" s="504"/>
      <c r="E364" s="504"/>
      <c r="F364" s="504"/>
      <c r="G364" s="504"/>
      <c r="H364" s="504"/>
      <c r="I364" s="504"/>
      <c r="J364" s="504"/>
      <c r="K364" s="504"/>
      <c r="L364" s="504"/>
      <c r="M364" s="504"/>
      <c r="N364" s="504"/>
      <c r="O364" s="504"/>
      <c r="P364" s="504"/>
      <c r="Q364" s="504"/>
      <c r="R364" s="504"/>
      <c r="S364" s="504"/>
      <c r="T364" s="504"/>
      <c r="U364" s="504"/>
      <c r="V364" s="504"/>
      <c r="W364" s="504"/>
      <c r="X364" s="504"/>
      <c r="Y364" s="504"/>
    </row>
    <row r="365" spans="1:25" ht="21.95" customHeight="1" x14ac:dyDescent="0.25">
      <c r="A365" s="505"/>
      <c r="B365" s="507"/>
      <c r="D365" s="504"/>
      <c r="E365" s="504"/>
      <c r="F365" s="504"/>
      <c r="G365" s="504"/>
      <c r="H365" s="504"/>
      <c r="I365" s="504"/>
      <c r="J365" s="504"/>
      <c r="K365" s="504"/>
      <c r="L365" s="504"/>
      <c r="M365" s="504"/>
      <c r="N365" s="504"/>
      <c r="O365" s="504"/>
      <c r="P365" s="504"/>
      <c r="Q365" s="504"/>
      <c r="R365" s="504"/>
      <c r="S365" s="504"/>
      <c r="T365" s="504"/>
      <c r="U365" s="504"/>
      <c r="V365" s="504"/>
      <c r="W365" s="504"/>
      <c r="X365" s="504"/>
      <c r="Y365" s="504"/>
    </row>
    <row r="366" spans="1:25" ht="21.95" customHeight="1" x14ac:dyDescent="0.25">
      <c r="A366" s="507"/>
      <c r="B366" s="507"/>
      <c r="D366" s="504"/>
      <c r="E366" s="504"/>
      <c r="F366" s="504"/>
      <c r="G366" s="504"/>
      <c r="H366" s="504"/>
      <c r="I366" s="504"/>
      <c r="J366" s="504"/>
      <c r="K366" s="504"/>
      <c r="L366" s="504"/>
      <c r="M366" s="504"/>
      <c r="N366" s="504"/>
      <c r="O366" s="504"/>
      <c r="P366" s="504"/>
      <c r="Q366" s="504"/>
      <c r="R366" s="504"/>
      <c r="S366" s="504"/>
      <c r="T366" s="504"/>
      <c r="U366" s="504"/>
      <c r="V366" s="504"/>
      <c r="W366" s="504"/>
      <c r="X366" s="504"/>
      <c r="Y366" s="504"/>
    </row>
    <row r="367" spans="1:25" ht="21.95" customHeight="1" thickBot="1" x14ac:dyDescent="0.3">
      <c r="A367" s="508"/>
      <c r="B367" s="509"/>
      <c r="D367" s="504"/>
      <c r="E367" s="504"/>
      <c r="F367" s="504"/>
      <c r="G367" s="504"/>
      <c r="H367" s="504"/>
      <c r="I367" s="504"/>
      <c r="J367" s="504"/>
      <c r="K367" s="504"/>
      <c r="L367" s="504"/>
      <c r="M367" s="504"/>
      <c r="N367" s="504"/>
      <c r="O367" s="504"/>
      <c r="P367" s="504"/>
      <c r="Q367" s="504"/>
      <c r="R367" s="504"/>
      <c r="S367" s="504"/>
      <c r="T367" s="504"/>
      <c r="U367" s="504"/>
      <c r="V367" s="504"/>
      <c r="W367" s="504"/>
      <c r="X367" s="504"/>
      <c r="Y367" s="504"/>
    </row>
    <row r="368" spans="1:25" ht="21.95" customHeight="1" x14ac:dyDescent="0.25">
      <c r="A368" s="506"/>
      <c r="B368" s="506"/>
      <c r="D368" s="504"/>
      <c r="E368" s="504"/>
      <c r="F368" s="504"/>
      <c r="G368" s="504"/>
      <c r="H368" s="504"/>
      <c r="I368" s="504"/>
      <c r="J368" s="504"/>
      <c r="K368" s="504"/>
      <c r="L368" s="504"/>
      <c r="M368" s="504"/>
      <c r="N368" s="504"/>
      <c r="O368" s="504"/>
      <c r="P368" s="504"/>
      <c r="Q368" s="504"/>
      <c r="R368" s="504"/>
      <c r="S368" s="504"/>
      <c r="T368" s="504"/>
      <c r="U368" s="504"/>
      <c r="V368" s="504"/>
      <c r="W368" s="504"/>
      <c r="X368" s="504"/>
      <c r="Y368" s="504"/>
    </row>
    <row r="369" spans="1:25" ht="21.95" customHeight="1" thickBot="1" x14ac:dyDescent="0.3">
      <c r="A369" s="510"/>
      <c r="B369" s="511" t="s">
        <v>544</v>
      </c>
      <c r="D369" s="504"/>
      <c r="E369" s="504"/>
      <c r="F369" s="504"/>
      <c r="G369" s="504"/>
      <c r="H369" s="504"/>
      <c r="I369" s="504"/>
      <c r="J369" s="504"/>
      <c r="K369" s="504"/>
      <c r="L369" s="504"/>
      <c r="M369" s="504"/>
      <c r="N369" s="504"/>
      <c r="O369" s="504"/>
      <c r="P369" s="504"/>
      <c r="Q369" s="504"/>
      <c r="R369" s="504"/>
      <c r="S369" s="504"/>
      <c r="T369" s="504"/>
      <c r="U369" s="504"/>
      <c r="V369" s="504"/>
      <c r="W369" s="504"/>
      <c r="X369" s="504"/>
      <c r="Y369" s="504"/>
    </row>
    <row r="370" spans="1:25" ht="21.95" customHeight="1" x14ac:dyDescent="0.25">
      <c r="A370" s="512" t="s">
        <v>545</v>
      </c>
      <c r="B370" s="513" t="s">
        <v>546</v>
      </c>
      <c r="D370" s="504"/>
      <c r="E370" s="504"/>
      <c r="F370" s="504"/>
      <c r="G370" s="504"/>
      <c r="H370" s="504"/>
      <c r="I370" s="504"/>
      <c r="J370" s="504"/>
      <c r="K370" s="504"/>
      <c r="L370" s="504"/>
      <c r="M370" s="504"/>
      <c r="N370" s="504"/>
      <c r="O370" s="504"/>
      <c r="P370" s="504"/>
      <c r="Q370" s="504"/>
      <c r="R370" s="504"/>
      <c r="S370" s="504"/>
      <c r="T370" s="504"/>
      <c r="U370" s="504"/>
      <c r="V370" s="504"/>
      <c r="W370" s="504"/>
      <c r="X370" s="504"/>
      <c r="Y370" s="504"/>
    </row>
    <row r="371" spans="1:25" ht="21.95" customHeight="1" thickBot="1" x14ac:dyDescent="0.3">
      <c r="A371" s="514" t="s">
        <v>512</v>
      </c>
      <c r="B371" s="515" t="s">
        <v>547</v>
      </c>
      <c r="D371" s="504"/>
      <c r="E371" s="504"/>
      <c r="F371" s="504"/>
      <c r="G371" s="504"/>
      <c r="H371" s="504"/>
      <c r="I371" s="504"/>
      <c r="J371" s="504"/>
      <c r="K371" s="504"/>
      <c r="L371" s="504"/>
      <c r="M371" s="504"/>
      <c r="N371" s="504"/>
      <c r="O371" s="504"/>
      <c r="P371" s="504"/>
      <c r="Q371" s="504"/>
      <c r="R371" s="504"/>
      <c r="S371" s="504"/>
      <c r="T371" s="504"/>
      <c r="U371" s="504"/>
      <c r="V371" s="504"/>
      <c r="W371" s="504"/>
      <c r="X371" s="504"/>
      <c r="Y371" s="504"/>
    </row>
    <row r="372" spans="1:25" ht="21.95" customHeight="1" x14ac:dyDescent="0.25">
      <c r="A372" s="516"/>
      <c r="B372" s="516"/>
      <c r="D372" s="504"/>
      <c r="E372" s="504"/>
      <c r="F372" s="504"/>
      <c r="G372" s="504"/>
      <c r="H372" s="504"/>
      <c r="I372" s="504"/>
      <c r="J372" s="504"/>
      <c r="K372" s="504"/>
      <c r="L372" s="504"/>
      <c r="M372" s="504"/>
      <c r="N372" s="504"/>
      <c r="O372" s="504"/>
      <c r="P372" s="504"/>
      <c r="Q372" s="504"/>
      <c r="R372" s="504"/>
      <c r="S372" s="504"/>
      <c r="T372" s="504"/>
      <c r="U372" s="504"/>
      <c r="V372" s="504"/>
      <c r="W372" s="504"/>
      <c r="X372" s="504"/>
      <c r="Y372" s="504"/>
    </row>
    <row r="373" spans="1:25" ht="21.95" customHeight="1" x14ac:dyDescent="0.25">
      <c r="A373" s="505"/>
      <c r="B373" s="505"/>
      <c r="D373" s="504"/>
      <c r="E373" s="504"/>
      <c r="F373" s="504"/>
      <c r="G373" s="504"/>
      <c r="H373" s="504"/>
      <c r="I373" s="504"/>
      <c r="J373" s="504"/>
      <c r="K373" s="504"/>
      <c r="L373" s="504"/>
      <c r="M373" s="504"/>
      <c r="N373" s="504"/>
      <c r="O373" s="504"/>
      <c r="P373" s="504"/>
      <c r="Q373" s="504"/>
      <c r="R373" s="504"/>
      <c r="S373" s="504"/>
      <c r="T373" s="504"/>
      <c r="U373" s="504"/>
      <c r="V373" s="504"/>
      <c r="W373" s="504"/>
      <c r="X373" s="504"/>
      <c r="Y373" s="504"/>
    </row>
    <row r="374" spans="1:25" ht="21.95" customHeight="1" x14ac:dyDescent="0.25">
      <c r="A374" s="505"/>
      <c r="B374" s="505"/>
      <c r="D374" s="504"/>
      <c r="E374" s="504"/>
      <c r="F374" s="504"/>
      <c r="G374" s="504"/>
      <c r="H374" s="504"/>
      <c r="I374" s="504"/>
      <c r="J374" s="504"/>
      <c r="K374" s="504"/>
      <c r="L374" s="504"/>
      <c r="M374" s="504"/>
      <c r="N374" s="504"/>
      <c r="O374" s="504"/>
      <c r="P374" s="504"/>
      <c r="Q374" s="504"/>
      <c r="R374" s="504"/>
      <c r="S374" s="504"/>
      <c r="T374" s="504"/>
      <c r="U374" s="504"/>
      <c r="V374" s="504"/>
      <c r="W374" s="504"/>
      <c r="X374" s="504"/>
      <c r="Y374" s="504"/>
    </row>
    <row r="375" spans="1:25" ht="21.95" customHeight="1" x14ac:dyDescent="0.25">
      <c r="A375" s="505"/>
      <c r="B375" s="505"/>
      <c r="D375" s="504"/>
      <c r="E375" s="504"/>
      <c r="F375" s="504"/>
      <c r="G375" s="504"/>
      <c r="H375" s="504"/>
      <c r="I375" s="504"/>
      <c r="J375" s="504"/>
      <c r="K375" s="504"/>
      <c r="L375" s="504"/>
      <c r="M375" s="504"/>
      <c r="N375" s="504"/>
      <c r="O375" s="504"/>
      <c r="P375" s="504"/>
      <c r="Q375" s="504"/>
      <c r="R375" s="504"/>
      <c r="S375" s="504"/>
      <c r="T375" s="504"/>
      <c r="U375" s="504"/>
      <c r="V375" s="504"/>
      <c r="W375" s="504"/>
      <c r="X375" s="504"/>
      <c r="Y375" s="504"/>
    </row>
    <row r="376" spans="1:25" ht="21.95" customHeight="1" x14ac:dyDescent="0.25">
      <c r="A376" s="505"/>
      <c r="B376" s="505"/>
      <c r="D376" s="504"/>
      <c r="E376" s="504"/>
      <c r="F376" s="504"/>
      <c r="G376" s="504"/>
      <c r="H376" s="504"/>
      <c r="I376" s="504"/>
      <c r="J376" s="504"/>
      <c r="K376" s="504"/>
      <c r="L376" s="504"/>
      <c r="M376" s="504"/>
      <c r="N376" s="504"/>
      <c r="O376" s="504"/>
      <c r="P376" s="504"/>
      <c r="Q376" s="504"/>
      <c r="R376" s="504"/>
      <c r="S376" s="504"/>
      <c r="T376" s="504"/>
      <c r="U376" s="504"/>
      <c r="V376" s="504"/>
      <c r="W376" s="504"/>
      <c r="X376" s="504"/>
      <c r="Y376" s="504"/>
    </row>
    <row r="377" spans="1:25" ht="21.95" customHeight="1" x14ac:dyDescent="0.25">
      <c r="A377" s="505"/>
      <c r="B377" s="505"/>
      <c r="D377" s="504"/>
      <c r="E377" s="504"/>
      <c r="F377" s="504"/>
      <c r="G377" s="504"/>
      <c r="H377" s="504"/>
      <c r="I377" s="504"/>
      <c r="J377" s="504"/>
      <c r="K377" s="504"/>
      <c r="L377" s="504"/>
      <c r="M377" s="504"/>
      <c r="N377" s="504"/>
      <c r="O377" s="504"/>
      <c r="P377" s="504"/>
      <c r="Q377" s="504"/>
      <c r="R377" s="504"/>
      <c r="S377" s="504"/>
      <c r="T377" s="504"/>
      <c r="U377" s="504"/>
      <c r="V377" s="504"/>
      <c r="W377" s="504"/>
      <c r="X377" s="504"/>
      <c r="Y377" s="504"/>
    </row>
    <row r="378" spans="1:25" ht="21.95" customHeight="1" x14ac:dyDescent="0.25">
      <c r="A378" s="505"/>
      <c r="B378" s="505"/>
      <c r="D378" s="504"/>
      <c r="E378" s="504"/>
      <c r="F378" s="504"/>
      <c r="G378" s="504"/>
      <c r="H378" s="504"/>
      <c r="I378" s="504"/>
      <c r="J378" s="504"/>
      <c r="K378" s="504"/>
      <c r="L378" s="504"/>
      <c r="M378" s="504"/>
      <c r="N378" s="504"/>
      <c r="O378" s="504"/>
      <c r="P378" s="504"/>
      <c r="Q378" s="504"/>
      <c r="R378" s="504"/>
      <c r="S378" s="504"/>
      <c r="T378" s="504"/>
      <c r="U378" s="504"/>
      <c r="V378" s="504"/>
      <c r="W378" s="504"/>
      <c r="X378" s="504"/>
      <c r="Y378" s="504"/>
    </row>
    <row r="379" spans="1:25" ht="21.95" customHeight="1" x14ac:dyDescent="0.25">
      <c r="A379" s="505"/>
      <c r="B379" s="505"/>
      <c r="D379" s="504"/>
      <c r="E379" s="504"/>
      <c r="F379" s="504"/>
      <c r="G379" s="504"/>
      <c r="H379" s="504"/>
      <c r="I379" s="504"/>
      <c r="J379" s="504"/>
      <c r="K379" s="504"/>
      <c r="L379" s="504"/>
      <c r="M379" s="504"/>
      <c r="N379" s="504"/>
      <c r="O379" s="504"/>
      <c r="P379" s="504"/>
      <c r="Q379" s="504"/>
      <c r="R379" s="504"/>
      <c r="S379" s="504"/>
      <c r="T379" s="504"/>
      <c r="U379" s="504"/>
      <c r="V379" s="504"/>
      <c r="W379" s="504"/>
      <c r="X379" s="504"/>
      <c r="Y379" s="504"/>
    </row>
    <row r="380" spans="1:25" ht="21.95" customHeight="1" x14ac:dyDescent="0.25">
      <c r="A380" s="505"/>
      <c r="B380" s="505"/>
      <c r="D380" s="504"/>
      <c r="E380" s="504"/>
      <c r="F380" s="504"/>
      <c r="G380" s="504"/>
      <c r="H380" s="504"/>
      <c r="I380" s="504"/>
      <c r="J380" s="504"/>
      <c r="K380" s="504"/>
      <c r="L380" s="504"/>
      <c r="M380" s="504"/>
      <c r="N380" s="504"/>
      <c r="O380" s="504"/>
      <c r="P380" s="504"/>
      <c r="Q380" s="504"/>
      <c r="R380" s="504"/>
      <c r="S380" s="504"/>
      <c r="T380" s="504"/>
      <c r="U380" s="504"/>
      <c r="V380" s="504"/>
      <c r="W380" s="504"/>
      <c r="X380" s="504"/>
      <c r="Y380" s="504"/>
    </row>
    <row r="381" spans="1:25" ht="21.95" customHeight="1" x14ac:dyDescent="0.25">
      <c r="A381" s="505"/>
      <c r="B381" s="505"/>
      <c r="D381" s="504"/>
      <c r="E381" s="504"/>
      <c r="F381" s="504"/>
      <c r="G381" s="504"/>
      <c r="H381" s="504"/>
      <c r="I381" s="504"/>
      <c r="J381" s="504"/>
      <c r="K381" s="504"/>
      <c r="L381" s="504"/>
      <c r="M381" s="504"/>
      <c r="N381" s="504"/>
      <c r="O381" s="504"/>
      <c r="P381" s="504"/>
      <c r="Q381" s="504"/>
      <c r="R381" s="504"/>
      <c r="S381" s="504"/>
      <c r="T381" s="504"/>
      <c r="U381" s="504"/>
      <c r="V381" s="504"/>
      <c r="W381" s="504"/>
      <c r="X381" s="504"/>
      <c r="Y381" s="504"/>
    </row>
    <row r="382" spans="1:25" ht="21.95" customHeight="1" x14ac:dyDescent="0.25">
      <c r="A382" s="505"/>
      <c r="B382" s="505"/>
      <c r="D382" s="504"/>
      <c r="E382" s="504"/>
      <c r="F382" s="504"/>
      <c r="G382" s="504"/>
      <c r="H382" s="504"/>
      <c r="I382" s="504"/>
      <c r="J382" s="504"/>
      <c r="K382" s="504"/>
      <c r="L382" s="504"/>
      <c r="M382" s="504"/>
      <c r="N382" s="504"/>
      <c r="O382" s="504"/>
      <c r="P382" s="504"/>
      <c r="Q382" s="504"/>
      <c r="R382" s="504"/>
      <c r="S382" s="504"/>
      <c r="T382" s="504"/>
      <c r="U382" s="504"/>
      <c r="V382" s="504"/>
      <c r="W382" s="504"/>
      <c r="X382" s="504"/>
      <c r="Y382" s="504"/>
    </row>
    <row r="383" spans="1:25" ht="21.95" customHeight="1" x14ac:dyDescent="0.25">
      <c r="A383" s="505"/>
      <c r="B383" s="505"/>
      <c r="D383" s="504"/>
      <c r="E383" s="504"/>
      <c r="F383" s="504"/>
      <c r="G383" s="504"/>
      <c r="H383" s="504"/>
      <c r="I383" s="504"/>
      <c r="J383" s="504"/>
      <c r="K383" s="504"/>
      <c r="L383" s="504"/>
      <c r="M383" s="504"/>
      <c r="N383" s="504"/>
      <c r="O383" s="504"/>
      <c r="P383" s="504"/>
      <c r="Q383" s="504"/>
      <c r="R383" s="504"/>
      <c r="S383" s="504"/>
      <c r="T383" s="504"/>
      <c r="U383" s="504"/>
      <c r="V383" s="504"/>
      <c r="W383" s="504"/>
      <c r="X383" s="504"/>
      <c r="Y383" s="504"/>
    </row>
    <row r="384" spans="1:25" ht="21.95" customHeight="1" x14ac:dyDescent="0.25">
      <c r="A384" s="505"/>
      <c r="B384" s="505"/>
      <c r="D384" s="504"/>
      <c r="E384" s="504"/>
      <c r="F384" s="504"/>
      <c r="G384" s="504"/>
      <c r="H384" s="504"/>
      <c r="I384" s="504"/>
      <c r="J384" s="504"/>
      <c r="K384" s="504"/>
      <c r="L384" s="504"/>
      <c r="M384" s="504"/>
      <c r="N384" s="504"/>
      <c r="O384" s="504"/>
      <c r="P384" s="504"/>
      <c r="Q384" s="504"/>
      <c r="R384" s="504"/>
      <c r="S384" s="504"/>
      <c r="T384" s="504"/>
      <c r="U384" s="504"/>
      <c r="V384" s="504"/>
      <c r="W384" s="504"/>
      <c r="X384" s="504"/>
      <c r="Y384" s="504"/>
    </row>
    <row r="385" spans="1:25" ht="21.95" customHeight="1" x14ac:dyDescent="0.25">
      <c r="A385" s="505"/>
      <c r="B385" s="505"/>
      <c r="D385" s="504"/>
      <c r="E385" s="504"/>
      <c r="F385" s="504"/>
      <c r="G385" s="504"/>
      <c r="H385" s="504"/>
      <c r="I385" s="504"/>
      <c r="J385" s="504"/>
      <c r="K385" s="504"/>
      <c r="L385" s="504"/>
      <c r="M385" s="504"/>
      <c r="N385" s="504"/>
      <c r="O385" s="504"/>
      <c r="P385" s="504"/>
      <c r="Q385" s="504"/>
      <c r="R385" s="504"/>
      <c r="S385" s="504"/>
      <c r="T385" s="504"/>
      <c r="U385" s="504"/>
      <c r="V385" s="504"/>
      <c r="W385" s="504"/>
      <c r="X385" s="504"/>
      <c r="Y385" s="504"/>
    </row>
    <row r="386" spans="1:25" ht="21.95" customHeight="1" x14ac:dyDescent="0.25">
      <c r="A386" s="505"/>
      <c r="B386" s="505"/>
      <c r="D386" s="504"/>
      <c r="E386" s="504"/>
      <c r="F386" s="504"/>
      <c r="G386" s="504"/>
      <c r="H386" s="504"/>
      <c r="I386" s="504"/>
      <c r="J386" s="504"/>
      <c r="K386" s="504"/>
      <c r="L386" s="504"/>
      <c r="M386" s="504"/>
      <c r="N386" s="504"/>
      <c r="O386" s="504"/>
      <c r="P386" s="504"/>
      <c r="Q386" s="504"/>
      <c r="R386" s="504"/>
      <c r="S386" s="504"/>
      <c r="T386" s="504"/>
      <c r="U386" s="504"/>
      <c r="V386" s="504"/>
      <c r="W386" s="504"/>
      <c r="X386" s="504"/>
      <c r="Y386" s="504"/>
    </row>
    <row r="387" spans="1:25" ht="21.95" customHeight="1" x14ac:dyDescent="0.25">
      <c r="A387" s="505"/>
      <c r="B387" s="505"/>
      <c r="D387" s="504"/>
      <c r="E387" s="504"/>
      <c r="F387" s="504"/>
      <c r="G387" s="504"/>
      <c r="H387" s="504"/>
      <c r="I387" s="504"/>
      <c r="J387" s="504"/>
      <c r="K387" s="504"/>
      <c r="L387" s="504"/>
      <c r="M387" s="504"/>
      <c r="N387" s="504"/>
      <c r="O387" s="504"/>
      <c r="P387" s="504"/>
      <c r="Q387" s="504"/>
      <c r="R387" s="504"/>
      <c r="S387" s="504"/>
      <c r="T387" s="504"/>
      <c r="U387" s="504"/>
      <c r="V387" s="504"/>
      <c r="W387" s="504"/>
      <c r="X387" s="504"/>
      <c r="Y387" s="504"/>
    </row>
    <row r="388" spans="1:25" ht="21.95" customHeight="1" x14ac:dyDescent="0.25">
      <c r="A388" s="505"/>
      <c r="B388" s="505"/>
      <c r="D388" s="504"/>
      <c r="E388" s="504"/>
      <c r="F388" s="504"/>
      <c r="G388" s="504"/>
      <c r="H388" s="504"/>
      <c r="I388" s="504"/>
      <c r="J388" s="504"/>
      <c r="K388" s="504"/>
      <c r="L388" s="504"/>
      <c r="M388" s="504"/>
      <c r="N388" s="504"/>
      <c r="O388" s="504"/>
      <c r="P388" s="504"/>
      <c r="Q388" s="504"/>
      <c r="R388" s="504"/>
      <c r="S388" s="504"/>
      <c r="T388" s="504"/>
      <c r="U388" s="504"/>
      <c r="V388" s="504"/>
      <c r="W388" s="504"/>
      <c r="X388" s="504"/>
      <c r="Y388" s="504"/>
    </row>
    <row r="389" spans="1:25" ht="21.95" customHeight="1" x14ac:dyDescent="0.25">
      <c r="A389" s="505"/>
      <c r="B389" s="505"/>
      <c r="D389" s="504"/>
      <c r="E389" s="504"/>
      <c r="F389" s="504"/>
      <c r="G389" s="504"/>
      <c r="H389" s="504"/>
      <c r="I389" s="504"/>
      <c r="J389" s="504"/>
      <c r="K389" s="504"/>
      <c r="L389" s="504"/>
      <c r="M389" s="504"/>
      <c r="N389" s="504"/>
      <c r="O389" s="504"/>
      <c r="P389" s="504"/>
      <c r="Q389" s="504"/>
      <c r="R389" s="504"/>
      <c r="S389" s="504"/>
      <c r="T389" s="504"/>
      <c r="U389" s="504"/>
      <c r="V389" s="504"/>
      <c r="W389" s="504"/>
      <c r="X389" s="504"/>
      <c r="Y389" s="504"/>
    </row>
    <row r="390" spans="1:25" ht="21.95" customHeight="1" x14ac:dyDescent="0.25">
      <c r="A390" s="505"/>
      <c r="B390" s="505"/>
      <c r="D390" s="504"/>
      <c r="E390" s="504"/>
      <c r="F390" s="504"/>
      <c r="G390" s="504"/>
      <c r="H390" s="504"/>
      <c r="I390" s="504"/>
      <c r="J390" s="504"/>
      <c r="K390" s="504"/>
      <c r="L390" s="504"/>
      <c r="M390" s="504"/>
      <c r="N390" s="504"/>
      <c r="O390" s="504"/>
      <c r="P390" s="504"/>
      <c r="Q390" s="504"/>
      <c r="R390" s="504"/>
      <c r="S390" s="504"/>
      <c r="T390" s="504"/>
      <c r="U390" s="504"/>
      <c r="V390" s="504"/>
      <c r="W390" s="504"/>
      <c r="X390" s="504"/>
      <c r="Y390" s="504"/>
    </row>
    <row r="391" spans="1:25" ht="21.95" customHeight="1" x14ac:dyDescent="0.25">
      <c r="A391" s="505"/>
      <c r="B391" s="505"/>
      <c r="D391" s="504"/>
      <c r="E391" s="504"/>
      <c r="F391" s="504"/>
      <c r="G391" s="504"/>
      <c r="H391" s="504"/>
      <c r="I391" s="504"/>
      <c r="J391" s="504"/>
      <c r="K391" s="504"/>
      <c r="L391" s="504"/>
      <c r="M391" s="504"/>
      <c r="N391" s="504"/>
      <c r="O391" s="504"/>
      <c r="P391" s="504"/>
      <c r="Q391" s="504"/>
      <c r="R391" s="504"/>
      <c r="S391" s="504"/>
      <c r="T391" s="504"/>
      <c r="U391" s="504"/>
      <c r="V391" s="504"/>
      <c r="W391" s="504"/>
      <c r="X391" s="504"/>
      <c r="Y391" s="504"/>
    </row>
    <row r="392" spans="1:25" ht="21.95" customHeight="1" x14ac:dyDescent="0.25">
      <c r="A392" s="505"/>
      <c r="B392" s="505"/>
      <c r="D392" s="504"/>
      <c r="E392" s="504"/>
      <c r="F392" s="504"/>
      <c r="G392" s="504"/>
      <c r="H392" s="504"/>
      <c r="I392" s="504"/>
      <c r="J392" s="504"/>
      <c r="K392" s="504"/>
      <c r="L392" s="504"/>
      <c r="M392" s="504"/>
      <c r="N392" s="504"/>
      <c r="O392" s="504"/>
      <c r="P392" s="504"/>
      <c r="Q392" s="504"/>
      <c r="R392" s="504"/>
      <c r="S392" s="504"/>
      <c r="T392" s="504"/>
      <c r="U392" s="504"/>
      <c r="V392" s="504"/>
      <c r="W392" s="504"/>
      <c r="X392" s="504"/>
      <c r="Y392" s="504"/>
    </row>
    <row r="393" spans="1:25" ht="21.95" customHeight="1" x14ac:dyDescent="0.25">
      <c r="A393" s="505"/>
      <c r="B393" s="505"/>
      <c r="D393" s="504"/>
      <c r="E393" s="504"/>
      <c r="F393" s="504"/>
      <c r="G393" s="504"/>
      <c r="H393" s="504"/>
      <c r="I393" s="504"/>
      <c r="J393" s="504"/>
      <c r="K393" s="504"/>
      <c r="L393" s="504"/>
      <c r="M393" s="504"/>
      <c r="N393" s="504"/>
      <c r="O393" s="504"/>
      <c r="P393" s="504"/>
      <c r="Q393" s="504"/>
      <c r="R393" s="504"/>
      <c r="S393" s="504"/>
      <c r="T393" s="504"/>
      <c r="U393" s="504"/>
      <c r="V393" s="504"/>
      <c r="W393" s="504"/>
      <c r="X393" s="504"/>
      <c r="Y393" s="504"/>
    </row>
    <row r="394" spans="1:25" ht="21.95" customHeight="1" x14ac:dyDescent="0.25">
      <c r="A394" s="505"/>
      <c r="B394" s="505"/>
      <c r="D394" s="504"/>
      <c r="E394" s="504"/>
      <c r="F394" s="504"/>
      <c r="G394" s="504"/>
      <c r="H394" s="504"/>
      <c r="I394" s="504"/>
      <c r="J394" s="504"/>
      <c r="K394" s="504"/>
      <c r="L394" s="504"/>
      <c r="M394" s="504"/>
      <c r="N394" s="504"/>
      <c r="O394" s="504"/>
      <c r="P394" s="504"/>
      <c r="Q394" s="504"/>
      <c r="R394" s="504"/>
      <c r="S394" s="504"/>
      <c r="T394" s="504"/>
      <c r="U394" s="504"/>
      <c r="V394" s="504"/>
      <c r="W394" s="504"/>
      <c r="X394" s="504"/>
      <c r="Y394" s="504"/>
    </row>
    <row r="395" spans="1:25" ht="21.95" customHeight="1" x14ac:dyDescent="0.25">
      <c r="A395" s="505"/>
      <c r="B395" s="505"/>
      <c r="D395" s="504"/>
      <c r="E395" s="504"/>
      <c r="F395" s="504"/>
      <c r="G395" s="504"/>
      <c r="H395" s="504"/>
      <c r="I395" s="504"/>
      <c r="J395" s="504"/>
      <c r="K395" s="504"/>
      <c r="L395" s="504"/>
      <c r="M395" s="504"/>
      <c r="N395" s="504"/>
      <c r="O395" s="504"/>
      <c r="P395" s="504"/>
      <c r="Q395" s="504"/>
      <c r="R395" s="504"/>
      <c r="S395" s="504"/>
      <c r="T395" s="504"/>
      <c r="U395" s="504"/>
      <c r="V395" s="504"/>
      <c r="W395" s="504"/>
      <c r="X395" s="504"/>
      <c r="Y395" s="504"/>
    </row>
    <row r="396" spans="1:25" ht="21.95" customHeight="1" x14ac:dyDescent="0.25">
      <c r="A396" s="505"/>
      <c r="B396" s="505"/>
      <c r="D396" s="504"/>
      <c r="E396" s="504"/>
      <c r="F396" s="504"/>
      <c r="G396" s="504"/>
      <c r="H396" s="504"/>
      <c r="I396" s="504"/>
      <c r="J396" s="504"/>
      <c r="K396" s="504"/>
      <c r="L396" s="504"/>
      <c r="M396" s="504"/>
      <c r="N396" s="504"/>
      <c r="O396" s="504"/>
      <c r="P396" s="504"/>
      <c r="Q396" s="504"/>
      <c r="R396" s="504"/>
      <c r="S396" s="504"/>
      <c r="T396" s="504"/>
      <c r="U396" s="504"/>
      <c r="V396" s="504"/>
      <c r="W396" s="504"/>
      <c r="X396" s="504"/>
      <c r="Y396" s="504"/>
    </row>
    <row r="397" spans="1:25" ht="21.95" customHeight="1" x14ac:dyDescent="0.25">
      <c r="A397" s="505"/>
      <c r="B397" s="505"/>
      <c r="D397" s="504"/>
      <c r="E397" s="504"/>
      <c r="F397" s="504"/>
      <c r="G397" s="504"/>
      <c r="H397" s="504"/>
      <c r="I397" s="504"/>
      <c r="J397" s="504"/>
      <c r="K397" s="504"/>
      <c r="L397" s="504"/>
      <c r="M397" s="504"/>
      <c r="N397" s="504"/>
      <c r="O397" s="504"/>
      <c r="P397" s="504"/>
      <c r="Q397" s="504"/>
      <c r="R397" s="504"/>
      <c r="S397" s="504"/>
      <c r="T397" s="504"/>
      <c r="U397" s="504"/>
      <c r="V397" s="504"/>
      <c r="W397" s="504"/>
      <c r="X397" s="504"/>
      <c r="Y397" s="504"/>
    </row>
    <row r="398" spans="1:25" ht="21.95" customHeight="1" x14ac:dyDescent="0.25">
      <c r="A398" s="505"/>
      <c r="B398" s="505"/>
      <c r="D398" s="504"/>
      <c r="E398" s="504"/>
      <c r="F398" s="504"/>
      <c r="G398" s="504"/>
      <c r="H398" s="504"/>
      <c r="I398" s="504"/>
      <c r="J398" s="504"/>
      <c r="K398" s="504"/>
      <c r="L398" s="504"/>
      <c r="M398" s="504"/>
      <c r="N398" s="504"/>
      <c r="O398" s="504"/>
      <c r="P398" s="504"/>
      <c r="Q398" s="504"/>
      <c r="R398" s="504"/>
      <c r="S398" s="504"/>
      <c r="T398" s="504"/>
      <c r="U398" s="504"/>
      <c r="V398" s="504"/>
      <c r="W398" s="504"/>
      <c r="X398" s="504"/>
      <c r="Y398" s="504"/>
    </row>
    <row r="399" spans="1:25" ht="21.95" customHeight="1" x14ac:dyDescent="0.25">
      <c r="A399" s="505"/>
      <c r="B399" s="505"/>
      <c r="D399" s="504"/>
      <c r="E399" s="504"/>
      <c r="F399" s="504"/>
      <c r="G399" s="504"/>
      <c r="H399" s="504"/>
      <c r="I399" s="504"/>
      <c r="J399" s="504"/>
      <c r="K399" s="504"/>
      <c r="L399" s="504"/>
      <c r="M399" s="504"/>
      <c r="N399" s="504"/>
      <c r="O399" s="504"/>
      <c r="P399" s="504"/>
      <c r="Q399" s="504"/>
      <c r="R399" s="504"/>
      <c r="S399" s="504"/>
      <c r="T399" s="504"/>
      <c r="U399" s="504"/>
      <c r="V399" s="504"/>
      <c r="W399" s="504"/>
      <c r="X399" s="504"/>
      <c r="Y399" s="504"/>
    </row>
    <row r="400" spans="1:25" ht="21.95" customHeight="1" x14ac:dyDescent="0.25">
      <c r="A400" s="505"/>
      <c r="B400" s="505"/>
      <c r="D400" s="504"/>
      <c r="E400" s="504"/>
      <c r="F400" s="504"/>
      <c r="G400" s="504"/>
      <c r="H400" s="504"/>
      <c r="I400" s="504"/>
      <c r="J400" s="504"/>
      <c r="K400" s="504"/>
      <c r="L400" s="504"/>
      <c r="M400" s="504"/>
      <c r="N400" s="504"/>
      <c r="O400" s="504"/>
      <c r="P400" s="504"/>
      <c r="Q400" s="504"/>
      <c r="R400" s="504"/>
      <c r="S400" s="504"/>
      <c r="T400" s="504"/>
      <c r="U400" s="504"/>
      <c r="V400" s="504"/>
      <c r="W400" s="504"/>
      <c r="X400" s="504"/>
      <c r="Y400" s="504"/>
    </row>
    <row r="401" spans="1:25" ht="21.95" customHeight="1" x14ac:dyDescent="0.25">
      <c r="A401" s="505"/>
      <c r="B401" s="505"/>
      <c r="D401" s="504"/>
      <c r="E401" s="504"/>
      <c r="F401" s="504"/>
      <c r="G401" s="504"/>
      <c r="H401" s="504"/>
      <c r="I401" s="504"/>
      <c r="J401" s="504"/>
      <c r="K401" s="504"/>
      <c r="L401" s="504"/>
      <c r="M401" s="504"/>
      <c r="N401" s="504"/>
      <c r="O401" s="504"/>
      <c r="P401" s="504"/>
      <c r="Q401" s="504"/>
      <c r="R401" s="504"/>
      <c r="S401" s="504"/>
      <c r="T401" s="504"/>
      <c r="U401" s="504"/>
      <c r="V401" s="504"/>
      <c r="W401" s="504"/>
      <c r="X401" s="504"/>
      <c r="Y401" s="504"/>
    </row>
    <row r="402" spans="1:25" ht="21.95" customHeight="1" x14ac:dyDescent="0.25">
      <c r="A402" s="505"/>
      <c r="B402" s="505"/>
      <c r="D402" s="504"/>
      <c r="E402" s="504"/>
      <c r="F402" s="504"/>
      <c r="G402" s="504"/>
      <c r="H402" s="504"/>
      <c r="I402" s="504"/>
      <c r="J402" s="504"/>
      <c r="K402" s="504"/>
      <c r="L402" s="504"/>
      <c r="M402" s="504"/>
      <c r="N402" s="504"/>
      <c r="O402" s="504"/>
      <c r="P402" s="504"/>
      <c r="Q402" s="504"/>
      <c r="R402" s="504"/>
      <c r="S402" s="504"/>
      <c r="T402" s="504"/>
      <c r="U402" s="504"/>
      <c r="V402" s="504"/>
      <c r="W402" s="504"/>
      <c r="X402" s="504"/>
      <c r="Y402" s="504"/>
    </row>
    <row r="403" spans="1:25" ht="21.95" customHeight="1" x14ac:dyDescent="0.25">
      <c r="A403" s="505"/>
      <c r="B403" s="505"/>
      <c r="D403" s="504"/>
      <c r="E403" s="504"/>
      <c r="F403" s="504"/>
      <c r="G403" s="504"/>
      <c r="H403" s="504"/>
      <c r="I403" s="504"/>
      <c r="J403" s="504"/>
      <c r="K403" s="504"/>
      <c r="L403" s="504"/>
      <c r="M403" s="504"/>
      <c r="N403" s="504"/>
      <c r="O403" s="504"/>
      <c r="P403" s="504"/>
      <c r="Q403" s="504"/>
      <c r="R403" s="504"/>
      <c r="S403" s="504"/>
      <c r="T403" s="504"/>
      <c r="U403" s="504"/>
      <c r="V403" s="504"/>
      <c r="W403" s="504"/>
      <c r="X403" s="504"/>
      <c r="Y403" s="504"/>
    </row>
    <row r="404" spans="1:25" ht="21.95" customHeight="1" x14ac:dyDescent="0.25">
      <c r="A404" s="505"/>
      <c r="B404" s="505"/>
      <c r="D404" s="504"/>
      <c r="E404" s="504"/>
      <c r="F404" s="504"/>
      <c r="G404" s="504"/>
      <c r="H404" s="504"/>
      <c r="I404" s="504"/>
      <c r="J404" s="504"/>
      <c r="K404" s="504"/>
      <c r="L404" s="504"/>
      <c r="M404" s="504"/>
      <c r="N404" s="504"/>
      <c r="O404" s="504"/>
      <c r="P404" s="504"/>
      <c r="Q404" s="504"/>
      <c r="R404" s="504"/>
      <c r="S404" s="504"/>
      <c r="T404" s="504"/>
      <c r="U404" s="504"/>
      <c r="V404" s="504"/>
      <c r="W404" s="504"/>
      <c r="X404" s="504"/>
      <c r="Y404" s="504"/>
    </row>
    <row r="405" spans="1:25" ht="21.95" customHeight="1" x14ac:dyDescent="0.25">
      <c r="A405" s="505"/>
      <c r="B405" s="505"/>
      <c r="D405" s="504"/>
      <c r="E405" s="504"/>
      <c r="F405" s="504"/>
      <c r="G405" s="504"/>
      <c r="H405" s="504"/>
      <c r="I405" s="504"/>
      <c r="J405" s="504"/>
      <c r="K405" s="504"/>
      <c r="L405" s="504"/>
      <c r="M405" s="504"/>
      <c r="N405" s="504"/>
      <c r="O405" s="504"/>
      <c r="P405" s="504"/>
      <c r="Q405" s="504"/>
      <c r="R405" s="504"/>
      <c r="S405" s="504"/>
      <c r="T405" s="504"/>
      <c r="U405" s="504"/>
      <c r="V405" s="504"/>
      <c r="W405" s="504"/>
      <c r="X405" s="504"/>
      <c r="Y405" s="504"/>
    </row>
    <row r="406" spans="1:25" ht="21.95" customHeight="1" x14ac:dyDescent="0.25">
      <c r="A406" s="505"/>
      <c r="B406" s="507"/>
      <c r="D406" s="504"/>
      <c r="E406" s="504"/>
      <c r="F406" s="504"/>
      <c r="G406" s="504"/>
      <c r="H406" s="504"/>
      <c r="I406" s="504"/>
      <c r="J406" s="504"/>
      <c r="K406" s="504"/>
      <c r="L406" s="504"/>
      <c r="M406" s="504"/>
      <c r="N406" s="504"/>
      <c r="O406" s="504"/>
      <c r="P406" s="504"/>
      <c r="Q406" s="504"/>
      <c r="R406" s="504"/>
      <c r="S406" s="504"/>
      <c r="T406" s="504"/>
      <c r="U406" s="504"/>
      <c r="V406" s="504"/>
      <c r="W406" s="504"/>
      <c r="X406" s="504"/>
      <c r="Y406" s="504"/>
    </row>
    <row r="407" spans="1:25" ht="21.95" customHeight="1" x14ac:dyDescent="0.25">
      <c r="A407" s="505"/>
      <c r="B407" s="507"/>
      <c r="D407" s="504"/>
      <c r="E407" s="504"/>
      <c r="F407" s="504"/>
      <c r="G407" s="504"/>
      <c r="H407" s="504"/>
      <c r="I407" s="504"/>
      <c r="J407" s="504"/>
      <c r="K407" s="504"/>
      <c r="L407" s="504"/>
      <c r="M407" s="504"/>
      <c r="N407" s="504"/>
      <c r="O407" s="504"/>
      <c r="P407" s="504"/>
      <c r="Q407" s="504"/>
      <c r="R407" s="504"/>
      <c r="S407" s="504"/>
      <c r="T407" s="504"/>
      <c r="U407" s="504"/>
      <c r="V407" s="504"/>
      <c r="W407" s="504"/>
      <c r="X407" s="504"/>
      <c r="Y407" s="504"/>
    </row>
    <row r="408" spans="1:25" ht="21.95" customHeight="1" x14ac:dyDescent="0.25">
      <c r="A408" s="505"/>
      <c r="B408" s="505"/>
      <c r="D408" s="504"/>
      <c r="E408" s="504"/>
      <c r="F408" s="504"/>
      <c r="G408" s="504"/>
      <c r="H408" s="504"/>
      <c r="I408" s="504"/>
      <c r="J408" s="504"/>
      <c r="K408" s="504"/>
      <c r="L408" s="504"/>
      <c r="M408" s="504"/>
      <c r="N408" s="504"/>
      <c r="O408" s="504"/>
      <c r="P408" s="504"/>
      <c r="Q408" s="504"/>
      <c r="R408" s="504"/>
      <c r="S408" s="504"/>
      <c r="T408" s="504"/>
      <c r="U408" s="504"/>
      <c r="V408" s="504"/>
      <c r="W408" s="504"/>
      <c r="X408" s="504"/>
      <c r="Y408" s="504"/>
    </row>
    <row r="409" spans="1:25" ht="21.95" customHeight="1" x14ac:dyDescent="0.25">
      <c r="A409" s="505"/>
      <c r="B409" s="507"/>
      <c r="D409" s="504"/>
      <c r="E409" s="504"/>
      <c r="F409" s="504"/>
      <c r="G409" s="504"/>
      <c r="H409" s="504"/>
      <c r="I409" s="504"/>
      <c r="J409" s="504"/>
      <c r="K409" s="504"/>
      <c r="L409" s="504"/>
      <c r="M409" s="504"/>
      <c r="N409" s="504"/>
      <c r="O409" s="504"/>
      <c r="P409" s="504"/>
      <c r="Q409" s="504"/>
      <c r="R409" s="504"/>
      <c r="S409" s="504"/>
      <c r="T409" s="504"/>
      <c r="U409" s="504"/>
      <c r="V409" s="504"/>
      <c r="W409" s="504"/>
      <c r="X409" s="504"/>
      <c r="Y409" s="504"/>
    </row>
    <row r="410" spans="1:25" ht="21.95" customHeight="1" x14ac:dyDescent="0.25">
      <c r="A410" s="505"/>
      <c r="B410" s="507"/>
      <c r="D410" s="504"/>
      <c r="E410" s="504"/>
      <c r="F410" s="504"/>
      <c r="G410" s="504"/>
      <c r="H410" s="504"/>
      <c r="I410" s="504"/>
      <c r="J410" s="504"/>
      <c r="K410" s="504"/>
      <c r="L410" s="504"/>
      <c r="M410" s="504"/>
      <c r="N410" s="504"/>
      <c r="O410" s="504"/>
      <c r="P410" s="504"/>
      <c r="Q410" s="504"/>
      <c r="R410" s="504"/>
      <c r="S410" s="504"/>
      <c r="T410" s="504"/>
      <c r="U410" s="504"/>
      <c r="V410" s="504"/>
      <c r="W410" s="504"/>
      <c r="X410" s="504"/>
      <c r="Y410" s="504"/>
    </row>
    <row r="411" spans="1:25" ht="21.95" customHeight="1" x14ac:dyDescent="0.25">
      <c r="A411" s="505"/>
      <c r="B411" s="507"/>
      <c r="D411" s="504"/>
      <c r="E411" s="504"/>
      <c r="F411" s="504"/>
      <c r="G411" s="504"/>
      <c r="H411" s="504"/>
      <c r="I411" s="504"/>
      <c r="J411" s="504"/>
      <c r="K411" s="504"/>
      <c r="L411" s="504"/>
      <c r="M411" s="504"/>
      <c r="N411" s="504"/>
      <c r="O411" s="504"/>
      <c r="P411" s="504"/>
      <c r="Q411" s="504"/>
      <c r="R411" s="504"/>
      <c r="S411" s="504"/>
      <c r="T411" s="504"/>
      <c r="U411" s="504"/>
      <c r="V411" s="504"/>
      <c r="W411" s="504"/>
      <c r="X411" s="504"/>
      <c r="Y411" s="504"/>
    </row>
    <row r="412" spans="1:25" ht="21.95" customHeight="1" x14ac:dyDescent="0.25">
      <c r="A412" s="507"/>
      <c r="B412" s="507"/>
      <c r="D412" s="504"/>
      <c r="E412" s="504"/>
      <c r="F412" s="504"/>
      <c r="G412" s="504"/>
      <c r="H412" s="504"/>
      <c r="I412" s="504"/>
      <c r="J412" s="504"/>
      <c r="K412" s="504"/>
      <c r="L412" s="504"/>
      <c r="M412" s="504"/>
      <c r="N412" s="504"/>
      <c r="O412" s="504"/>
      <c r="P412" s="504"/>
      <c r="Q412" s="504"/>
      <c r="R412" s="504"/>
      <c r="S412" s="504"/>
      <c r="T412" s="504"/>
      <c r="U412" s="504"/>
      <c r="V412" s="504"/>
      <c r="W412" s="504"/>
      <c r="X412" s="504"/>
      <c r="Y412" s="504"/>
    </row>
    <row r="413" spans="1:25" ht="21.95" customHeight="1" thickBot="1" x14ac:dyDescent="0.3">
      <c r="A413" s="508"/>
      <c r="B413" s="509"/>
      <c r="D413" s="504"/>
      <c r="E413" s="504"/>
      <c r="F413" s="504"/>
      <c r="G413" s="504"/>
      <c r="H413" s="504"/>
      <c r="I413" s="504"/>
      <c r="J413" s="504"/>
      <c r="K413" s="504"/>
      <c r="L413" s="504"/>
      <c r="M413" s="504"/>
      <c r="N413" s="504"/>
      <c r="O413" s="504"/>
      <c r="P413" s="504"/>
      <c r="Q413" s="504"/>
      <c r="R413" s="504"/>
      <c r="S413" s="504"/>
      <c r="T413" s="504"/>
      <c r="U413" s="504"/>
      <c r="V413" s="504"/>
      <c r="W413" s="504"/>
      <c r="X413" s="504"/>
      <c r="Y413" s="504"/>
    </row>
    <row r="414" spans="1:25" ht="21.95" customHeight="1" x14ac:dyDescent="0.25">
      <c r="A414" s="506"/>
      <c r="B414" s="506"/>
      <c r="D414" s="504"/>
      <c r="E414" s="504"/>
      <c r="F414" s="504"/>
      <c r="G414" s="504"/>
      <c r="H414" s="504"/>
      <c r="I414" s="504"/>
      <c r="J414" s="504"/>
      <c r="K414" s="504"/>
      <c r="L414" s="504"/>
      <c r="M414" s="504"/>
      <c r="N414" s="504"/>
      <c r="O414" s="504"/>
      <c r="P414" s="504"/>
      <c r="Q414" s="504"/>
      <c r="R414" s="504"/>
      <c r="S414" s="504"/>
      <c r="T414" s="504"/>
      <c r="U414" s="504"/>
      <c r="V414" s="504"/>
      <c r="W414" s="504"/>
      <c r="X414" s="504"/>
      <c r="Y414" s="504"/>
    </row>
    <row r="415" spans="1:25" ht="21.95" customHeight="1" thickBot="1" x14ac:dyDescent="0.3">
      <c r="A415" s="510"/>
      <c r="B415" s="511" t="s">
        <v>544</v>
      </c>
      <c r="D415" s="504"/>
      <c r="E415" s="504"/>
      <c r="F415" s="504"/>
      <c r="G415" s="504"/>
      <c r="H415" s="504"/>
      <c r="I415" s="504"/>
      <c r="J415" s="504"/>
      <c r="K415" s="504"/>
      <c r="L415" s="504"/>
      <c r="M415" s="504"/>
      <c r="N415" s="504"/>
      <c r="O415" s="504"/>
      <c r="P415" s="504"/>
      <c r="Q415" s="504"/>
      <c r="R415" s="504"/>
      <c r="S415" s="504"/>
      <c r="T415" s="504"/>
      <c r="U415" s="504"/>
      <c r="V415" s="504"/>
      <c r="W415" s="504"/>
      <c r="X415" s="504"/>
      <c r="Y415" s="504"/>
    </row>
    <row r="416" spans="1:25" ht="21.95" customHeight="1" x14ac:dyDescent="0.25">
      <c r="A416" s="512" t="s">
        <v>545</v>
      </c>
      <c r="B416" s="513" t="s">
        <v>546</v>
      </c>
      <c r="D416" s="504"/>
      <c r="E416" s="504"/>
      <c r="F416" s="504"/>
      <c r="G416" s="504"/>
      <c r="H416" s="504"/>
      <c r="I416" s="504"/>
      <c r="J416" s="504"/>
      <c r="K416" s="504"/>
      <c r="L416" s="504"/>
      <c r="M416" s="504"/>
      <c r="N416" s="504"/>
      <c r="O416" s="504"/>
      <c r="P416" s="504"/>
      <c r="Q416" s="504"/>
      <c r="R416" s="504"/>
      <c r="S416" s="504"/>
      <c r="T416" s="504"/>
      <c r="U416" s="504"/>
      <c r="V416" s="504"/>
      <c r="W416" s="504"/>
      <c r="X416" s="504"/>
      <c r="Y416" s="504"/>
    </row>
    <row r="417" spans="1:25" ht="21.95" customHeight="1" thickBot="1" x14ac:dyDescent="0.3">
      <c r="A417" s="514" t="s">
        <v>512</v>
      </c>
      <c r="B417" s="515" t="s">
        <v>547</v>
      </c>
      <c r="D417" s="504"/>
      <c r="E417" s="504"/>
      <c r="F417" s="504"/>
      <c r="G417" s="504"/>
      <c r="H417" s="504"/>
      <c r="I417" s="504"/>
      <c r="J417" s="504"/>
      <c r="K417" s="504"/>
      <c r="L417" s="504"/>
      <c r="M417" s="504"/>
      <c r="N417" s="504"/>
      <c r="O417" s="504"/>
      <c r="P417" s="504"/>
      <c r="Q417" s="504"/>
      <c r="R417" s="504"/>
      <c r="S417" s="504"/>
      <c r="T417" s="504"/>
      <c r="U417" s="504"/>
      <c r="V417" s="504"/>
      <c r="W417" s="504"/>
      <c r="X417" s="504"/>
      <c r="Y417" s="504"/>
    </row>
    <row r="418" spans="1:25" ht="21.95" customHeight="1" x14ac:dyDescent="0.25">
      <c r="A418" s="516"/>
      <c r="B418" s="516"/>
      <c r="D418" s="504"/>
      <c r="E418" s="504"/>
      <c r="F418" s="504"/>
      <c r="G418" s="504"/>
      <c r="H418" s="504"/>
      <c r="I418" s="504"/>
      <c r="J418" s="504"/>
      <c r="K418" s="504"/>
      <c r="L418" s="504"/>
      <c r="M418" s="504"/>
      <c r="N418" s="504"/>
      <c r="O418" s="504"/>
      <c r="P418" s="504"/>
      <c r="Q418" s="504"/>
      <c r="R418" s="504"/>
      <c r="S418" s="504"/>
      <c r="T418" s="504"/>
      <c r="U418" s="504"/>
      <c r="V418" s="504"/>
      <c r="W418" s="504"/>
      <c r="X418" s="504"/>
      <c r="Y418" s="504"/>
    </row>
    <row r="419" spans="1:25" ht="21.95" customHeight="1" x14ac:dyDescent="0.25">
      <c r="A419" s="505"/>
      <c r="B419" s="505"/>
      <c r="D419" s="504"/>
      <c r="E419" s="504"/>
      <c r="F419" s="504"/>
      <c r="G419" s="504"/>
      <c r="H419" s="504"/>
      <c r="I419" s="504"/>
      <c r="J419" s="504"/>
      <c r="K419" s="504"/>
      <c r="L419" s="504"/>
      <c r="M419" s="504"/>
      <c r="N419" s="504"/>
      <c r="O419" s="504"/>
      <c r="P419" s="504"/>
      <c r="Q419" s="504"/>
      <c r="R419" s="504"/>
      <c r="S419" s="504"/>
      <c r="T419" s="504"/>
      <c r="U419" s="504"/>
      <c r="V419" s="504"/>
      <c r="W419" s="504"/>
      <c r="X419" s="504"/>
      <c r="Y419" s="504"/>
    </row>
    <row r="420" spans="1:25" ht="21.95" customHeight="1" x14ac:dyDescent="0.25">
      <c r="A420" s="505"/>
      <c r="B420" s="505"/>
      <c r="D420" s="504"/>
      <c r="E420" s="504"/>
      <c r="F420" s="504"/>
      <c r="G420" s="504"/>
      <c r="H420" s="504"/>
      <c r="I420" s="504"/>
      <c r="J420" s="504"/>
      <c r="K420" s="504"/>
      <c r="L420" s="504"/>
      <c r="M420" s="504"/>
      <c r="N420" s="504"/>
      <c r="O420" s="504"/>
      <c r="P420" s="504"/>
      <c r="Q420" s="504"/>
      <c r="R420" s="504"/>
      <c r="S420" s="504"/>
      <c r="T420" s="504"/>
      <c r="U420" s="504"/>
      <c r="V420" s="504"/>
      <c r="W420" s="504"/>
      <c r="X420" s="504"/>
      <c r="Y420" s="504"/>
    </row>
    <row r="421" spans="1:25" ht="21.95" customHeight="1" x14ac:dyDescent="0.25">
      <c r="A421" s="505"/>
      <c r="B421" s="505"/>
      <c r="D421" s="504"/>
      <c r="E421" s="504"/>
      <c r="F421" s="504"/>
      <c r="G421" s="504"/>
      <c r="H421" s="504"/>
      <c r="I421" s="504"/>
      <c r="J421" s="504"/>
      <c r="K421" s="504"/>
      <c r="L421" s="504"/>
      <c r="M421" s="504"/>
      <c r="N421" s="504"/>
      <c r="O421" s="504"/>
      <c r="P421" s="504"/>
      <c r="Q421" s="504"/>
      <c r="R421" s="504"/>
      <c r="S421" s="504"/>
      <c r="T421" s="504"/>
      <c r="U421" s="504"/>
      <c r="V421" s="504"/>
      <c r="W421" s="504"/>
      <c r="X421" s="504"/>
      <c r="Y421" s="504"/>
    </row>
    <row r="422" spans="1:25" ht="21.95" customHeight="1" x14ac:dyDescent="0.25">
      <c r="A422" s="505"/>
      <c r="B422" s="505"/>
      <c r="D422" s="504"/>
      <c r="E422" s="504"/>
      <c r="F422" s="504"/>
      <c r="G422" s="504"/>
      <c r="H422" s="504"/>
      <c r="I422" s="504"/>
      <c r="J422" s="504"/>
      <c r="K422" s="504"/>
      <c r="L422" s="504"/>
      <c r="M422" s="504"/>
      <c r="N422" s="504"/>
      <c r="O422" s="504"/>
      <c r="P422" s="504"/>
      <c r="Q422" s="504"/>
      <c r="R422" s="504"/>
      <c r="S422" s="504"/>
      <c r="T422" s="504"/>
      <c r="U422" s="504"/>
      <c r="V422" s="504"/>
      <c r="W422" s="504"/>
      <c r="X422" s="504"/>
      <c r="Y422" s="504"/>
    </row>
    <row r="423" spans="1:25" ht="21.95" customHeight="1" x14ac:dyDescent="0.25">
      <c r="A423" s="505"/>
      <c r="B423" s="505"/>
      <c r="D423" s="504"/>
      <c r="E423" s="504"/>
      <c r="F423" s="504"/>
      <c r="G423" s="504"/>
      <c r="H423" s="504"/>
      <c r="I423" s="504"/>
      <c r="J423" s="504"/>
      <c r="K423" s="504"/>
      <c r="L423" s="504"/>
      <c r="M423" s="504"/>
      <c r="N423" s="504"/>
      <c r="O423" s="504"/>
      <c r="P423" s="504"/>
      <c r="Q423" s="504"/>
      <c r="R423" s="504"/>
      <c r="S423" s="504"/>
      <c r="T423" s="504"/>
      <c r="U423" s="504"/>
      <c r="V423" s="504"/>
      <c r="W423" s="504"/>
      <c r="X423" s="504"/>
      <c r="Y423" s="504"/>
    </row>
    <row r="424" spans="1:25" ht="21.95" customHeight="1" x14ac:dyDescent="0.25">
      <c r="A424" s="505"/>
      <c r="B424" s="505"/>
      <c r="D424" s="504"/>
      <c r="E424" s="504"/>
      <c r="F424" s="504"/>
      <c r="G424" s="504"/>
      <c r="H424" s="504"/>
      <c r="I424" s="504"/>
      <c r="J424" s="504"/>
      <c r="K424" s="504"/>
      <c r="L424" s="504"/>
      <c r="M424" s="504"/>
      <c r="N424" s="504"/>
      <c r="O424" s="504"/>
      <c r="P424" s="504"/>
      <c r="Q424" s="504"/>
      <c r="R424" s="504"/>
      <c r="S424" s="504"/>
      <c r="T424" s="504"/>
      <c r="U424" s="504"/>
      <c r="V424" s="504"/>
      <c r="W424" s="504"/>
      <c r="X424" s="504"/>
      <c r="Y424" s="504"/>
    </row>
    <row r="425" spans="1:25" ht="21.95" customHeight="1" x14ac:dyDescent="0.25">
      <c r="A425" s="505"/>
      <c r="B425" s="505"/>
      <c r="D425" s="504"/>
      <c r="E425" s="504"/>
      <c r="F425" s="504"/>
      <c r="G425" s="504"/>
      <c r="H425" s="504"/>
      <c r="I425" s="504"/>
      <c r="J425" s="504"/>
      <c r="K425" s="504"/>
      <c r="L425" s="504"/>
      <c r="M425" s="504"/>
      <c r="N425" s="504"/>
      <c r="O425" s="504"/>
      <c r="P425" s="504"/>
      <c r="Q425" s="504"/>
      <c r="R425" s="504"/>
      <c r="S425" s="504"/>
      <c r="T425" s="504"/>
      <c r="U425" s="504"/>
      <c r="V425" s="504"/>
      <c r="W425" s="504"/>
      <c r="X425" s="504"/>
      <c r="Y425" s="504"/>
    </row>
    <row r="426" spans="1:25" ht="21.95" customHeight="1" x14ac:dyDescent="0.25">
      <c r="A426" s="505"/>
      <c r="B426" s="505"/>
      <c r="D426" s="504"/>
      <c r="E426" s="504"/>
      <c r="F426" s="504"/>
      <c r="G426" s="504"/>
      <c r="H426" s="504"/>
      <c r="I426" s="504"/>
      <c r="J426" s="504"/>
      <c r="K426" s="504"/>
      <c r="L426" s="504"/>
      <c r="M426" s="504"/>
      <c r="N426" s="504"/>
      <c r="O426" s="504"/>
      <c r="P426" s="504"/>
      <c r="Q426" s="504"/>
      <c r="R426" s="504"/>
      <c r="S426" s="504"/>
      <c r="T426" s="504"/>
      <c r="U426" s="504"/>
      <c r="V426" s="504"/>
      <c r="W426" s="504"/>
      <c r="X426" s="504"/>
      <c r="Y426" s="504"/>
    </row>
    <row r="427" spans="1:25" ht="21.95" customHeight="1" x14ac:dyDescent="0.25">
      <c r="A427" s="505"/>
      <c r="B427" s="505"/>
      <c r="D427" s="504"/>
      <c r="E427" s="504"/>
      <c r="F427" s="504"/>
      <c r="G427" s="504"/>
      <c r="H427" s="504"/>
      <c r="I427" s="504"/>
      <c r="J427" s="504"/>
      <c r="K427" s="504"/>
      <c r="L427" s="504"/>
      <c r="M427" s="504"/>
      <c r="N427" s="504"/>
      <c r="O427" s="504"/>
      <c r="P427" s="504"/>
      <c r="Q427" s="504"/>
      <c r="R427" s="504"/>
      <c r="S427" s="504"/>
      <c r="T427" s="504"/>
      <c r="U427" s="504"/>
      <c r="V427" s="504"/>
      <c r="W427" s="504"/>
      <c r="X427" s="504"/>
      <c r="Y427" s="504"/>
    </row>
    <row r="428" spans="1:25" ht="21.95" customHeight="1" x14ac:dyDescent="0.25">
      <c r="A428" s="505"/>
      <c r="B428" s="505"/>
      <c r="D428" s="504"/>
      <c r="E428" s="504"/>
      <c r="F428" s="504"/>
      <c r="G428" s="504"/>
      <c r="H428" s="504"/>
      <c r="I428" s="504"/>
      <c r="J428" s="504"/>
      <c r="K428" s="504"/>
      <c r="L428" s="504"/>
      <c r="M428" s="504"/>
      <c r="N428" s="504"/>
      <c r="O428" s="504"/>
      <c r="P428" s="504"/>
      <c r="Q428" s="504"/>
      <c r="R428" s="504"/>
      <c r="S428" s="504"/>
      <c r="T428" s="504"/>
      <c r="U428" s="504"/>
      <c r="V428" s="504"/>
      <c r="W428" s="504"/>
      <c r="X428" s="504"/>
      <c r="Y428" s="504"/>
    </row>
    <row r="429" spans="1:25" ht="21.95" customHeight="1" x14ac:dyDescent="0.25">
      <c r="A429" s="505"/>
      <c r="B429" s="505"/>
      <c r="D429" s="504"/>
      <c r="E429" s="504"/>
      <c r="F429" s="504"/>
      <c r="G429" s="504"/>
      <c r="H429" s="504"/>
      <c r="I429" s="504"/>
      <c r="J429" s="504"/>
      <c r="K429" s="504"/>
      <c r="L429" s="504"/>
      <c r="M429" s="504"/>
      <c r="N429" s="504"/>
      <c r="O429" s="504"/>
      <c r="P429" s="504"/>
      <c r="Q429" s="504"/>
      <c r="R429" s="504"/>
      <c r="S429" s="504"/>
      <c r="T429" s="504"/>
      <c r="U429" s="504"/>
      <c r="V429" s="504"/>
      <c r="W429" s="504"/>
      <c r="X429" s="504"/>
      <c r="Y429" s="504"/>
    </row>
    <row r="430" spans="1:25" ht="21.95" customHeight="1" x14ac:dyDescent="0.25">
      <c r="A430" s="505"/>
      <c r="B430" s="505"/>
      <c r="D430" s="504"/>
      <c r="E430" s="504"/>
      <c r="F430" s="504"/>
      <c r="G430" s="504"/>
      <c r="H430" s="504"/>
      <c r="I430" s="504"/>
      <c r="J430" s="504"/>
      <c r="K430" s="504"/>
      <c r="L430" s="504"/>
      <c r="M430" s="504"/>
      <c r="N430" s="504"/>
      <c r="O430" s="504"/>
      <c r="P430" s="504"/>
      <c r="Q430" s="504"/>
      <c r="R430" s="504"/>
      <c r="S430" s="504"/>
      <c r="T430" s="504"/>
      <c r="U430" s="504"/>
      <c r="V430" s="504"/>
      <c r="W430" s="504"/>
      <c r="X430" s="504"/>
      <c r="Y430" s="504"/>
    </row>
    <row r="431" spans="1:25" ht="21.95" customHeight="1" x14ac:dyDescent="0.25">
      <c r="A431" s="505"/>
      <c r="B431" s="505"/>
      <c r="D431" s="504"/>
      <c r="E431" s="504"/>
      <c r="F431" s="504"/>
      <c r="G431" s="504"/>
      <c r="H431" s="504"/>
      <c r="I431" s="504"/>
      <c r="J431" s="504"/>
      <c r="K431" s="504"/>
      <c r="L431" s="504"/>
      <c r="M431" s="504"/>
      <c r="N431" s="504"/>
      <c r="O431" s="504"/>
      <c r="P431" s="504"/>
      <c r="Q431" s="504"/>
      <c r="R431" s="504"/>
      <c r="S431" s="504"/>
      <c r="T431" s="504"/>
      <c r="U431" s="504"/>
      <c r="V431" s="504"/>
      <c r="W431" s="504"/>
      <c r="X431" s="504"/>
      <c r="Y431" s="504"/>
    </row>
    <row r="432" spans="1:25" ht="21.95" customHeight="1" x14ac:dyDescent="0.25">
      <c r="A432" s="505"/>
      <c r="B432" s="505"/>
      <c r="D432" s="504"/>
      <c r="E432" s="504"/>
      <c r="F432" s="504"/>
      <c r="G432" s="504"/>
      <c r="H432" s="504"/>
      <c r="I432" s="504"/>
      <c r="J432" s="504"/>
      <c r="K432" s="504"/>
      <c r="L432" s="504"/>
      <c r="M432" s="504"/>
      <c r="N432" s="504"/>
      <c r="O432" s="504"/>
      <c r="P432" s="504"/>
      <c r="Q432" s="504"/>
      <c r="R432" s="504"/>
      <c r="S432" s="504"/>
      <c r="T432" s="504"/>
      <c r="U432" s="504"/>
      <c r="V432" s="504"/>
      <c r="W432" s="504"/>
      <c r="X432" s="504"/>
      <c r="Y432" s="504"/>
    </row>
    <row r="433" spans="1:25" ht="21.95" customHeight="1" x14ac:dyDescent="0.25">
      <c r="A433" s="505"/>
      <c r="B433" s="505"/>
      <c r="D433" s="504"/>
      <c r="E433" s="504"/>
      <c r="F433" s="504"/>
      <c r="G433" s="504"/>
      <c r="H433" s="504"/>
      <c r="I433" s="504"/>
      <c r="J433" s="504"/>
      <c r="K433" s="504"/>
      <c r="L433" s="504"/>
      <c r="M433" s="504"/>
      <c r="N433" s="504"/>
      <c r="O433" s="504"/>
      <c r="P433" s="504"/>
      <c r="Q433" s="504"/>
      <c r="R433" s="504"/>
      <c r="S433" s="504"/>
      <c r="T433" s="504"/>
      <c r="U433" s="504"/>
      <c r="V433" s="504"/>
      <c r="W433" s="504"/>
      <c r="X433" s="504"/>
      <c r="Y433" s="504"/>
    </row>
    <row r="434" spans="1:25" ht="21.95" customHeight="1" x14ac:dyDescent="0.25">
      <c r="A434" s="505"/>
      <c r="B434" s="505"/>
      <c r="D434" s="504"/>
      <c r="E434" s="504"/>
      <c r="F434" s="504"/>
      <c r="G434" s="504"/>
      <c r="H434" s="504"/>
      <c r="I434" s="504"/>
      <c r="J434" s="504"/>
      <c r="K434" s="504"/>
      <c r="L434" s="504"/>
      <c r="M434" s="504"/>
      <c r="N434" s="504"/>
      <c r="O434" s="504"/>
      <c r="P434" s="504"/>
      <c r="Q434" s="504"/>
      <c r="R434" s="504"/>
      <c r="S434" s="504"/>
      <c r="T434" s="504"/>
      <c r="U434" s="504"/>
      <c r="V434" s="504"/>
      <c r="W434" s="504"/>
      <c r="X434" s="504"/>
      <c r="Y434" s="504"/>
    </row>
    <row r="435" spans="1:25" ht="21.95" customHeight="1" x14ac:dyDescent="0.25">
      <c r="A435" s="505"/>
      <c r="B435" s="505"/>
      <c r="D435" s="504"/>
      <c r="E435" s="504"/>
      <c r="F435" s="504"/>
      <c r="G435" s="504"/>
      <c r="H435" s="504"/>
      <c r="I435" s="504"/>
      <c r="J435" s="504"/>
      <c r="K435" s="504"/>
      <c r="L435" s="504"/>
      <c r="M435" s="504"/>
      <c r="N435" s="504"/>
      <c r="O435" s="504"/>
      <c r="P435" s="504"/>
      <c r="Q435" s="504"/>
      <c r="R435" s="504"/>
      <c r="S435" s="504"/>
      <c r="T435" s="504"/>
      <c r="U435" s="504"/>
      <c r="V435" s="504"/>
      <c r="W435" s="504"/>
      <c r="X435" s="504"/>
      <c r="Y435" s="504"/>
    </row>
    <row r="436" spans="1:25" ht="21.95" customHeight="1" x14ac:dyDescent="0.25">
      <c r="A436" s="505"/>
      <c r="B436" s="505"/>
      <c r="D436" s="504"/>
      <c r="E436" s="504"/>
      <c r="F436" s="504"/>
      <c r="G436" s="504"/>
      <c r="H436" s="504"/>
      <c r="I436" s="504"/>
      <c r="J436" s="504"/>
      <c r="K436" s="504"/>
      <c r="L436" s="504"/>
      <c r="M436" s="504"/>
      <c r="N436" s="504"/>
      <c r="O436" s="504"/>
      <c r="P436" s="504"/>
      <c r="Q436" s="504"/>
      <c r="R436" s="504"/>
      <c r="S436" s="504"/>
      <c r="T436" s="504"/>
      <c r="U436" s="504"/>
      <c r="V436" s="504"/>
      <c r="W436" s="504"/>
      <c r="X436" s="504"/>
      <c r="Y436" s="504"/>
    </row>
    <row r="437" spans="1:25" ht="21.95" customHeight="1" x14ac:dyDescent="0.25">
      <c r="A437" s="505"/>
      <c r="B437" s="505"/>
      <c r="D437" s="504"/>
      <c r="E437" s="504"/>
      <c r="F437" s="504"/>
      <c r="G437" s="504"/>
      <c r="H437" s="504"/>
      <c r="I437" s="504"/>
      <c r="J437" s="504"/>
      <c r="K437" s="504"/>
      <c r="L437" s="504"/>
      <c r="M437" s="504"/>
      <c r="N437" s="504"/>
      <c r="O437" s="504"/>
      <c r="P437" s="504"/>
      <c r="Q437" s="504"/>
      <c r="R437" s="504"/>
      <c r="S437" s="504"/>
      <c r="T437" s="504"/>
      <c r="U437" s="504"/>
      <c r="V437" s="504"/>
      <c r="W437" s="504"/>
      <c r="X437" s="504"/>
      <c r="Y437" s="504"/>
    </row>
    <row r="438" spans="1:25" ht="21.95" customHeight="1" x14ac:dyDescent="0.25">
      <c r="A438" s="505"/>
      <c r="B438" s="505"/>
      <c r="D438" s="504"/>
      <c r="E438" s="504"/>
      <c r="F438" s="504"/>
      <c r="G438" s="504"/>
      <c r="H438" s="504"/>
      <c r="I438" s="504"/>
      <c r="J438" s="504"/>
      <c r="K438" s="504"/>
      <c r="L438" s="504"/>
      <c r="M438" s="504"/>
      <c r="N438" s="504"/>
      <c r="O438" s="504"/>
      <c r="P438" s="504"/>
      <c r="Q438" s="504"/>
      <c r="R438" s="504"/>
      <c r="S438" s="504"/>
      <c r="T438" s="504"/>
      <c r="U438" s="504"/>
      <c r="V438" s="504"/>
      <c r="W438" s="504"/>
      <c r="X438" s="504"/>
      <c r="Y438" s="504"/>
    </row>
    <row r="439" spans="1:25" ht="21.95" customHeight="1" x14ac:dyDescent="0.25">
      <c r="A439" s="505"/>
      <c r="B439" s="505"/>
      <c r="D439" s="504"/>
      <c r="E439" s="504"/>
      <c r="F439" s="504"/>
      <c r="G439" s="504"/>
      <c r="H439" s="504"/>
      <c r="I439" s="504"/>
      <c r="J439" s="504"/>
      <c r="K439" s="504"/>
      <c r="L439" s="504"/>
      <c r="M439" s="504"/>
      <c r="N439" s="504"/>
      <c r="O439" s="504"/>
      <c r="P439" s="504"/>
      <c r="Q439" s="504"/>
      <c r="R439" s="504"/>
      <c r="S439" s="504"/>
      <c r="T439" s="504"/>
      <c r="U439" s="504"/>
      <c r="V439" s="504"/>
      <c r="W439" s="504"/>
      <c r="X439" s="504"/>
      <c r="Y439" s="504"/>
    </row>
    <row r="440" spans="1:25" ht="21.95" customHeight="1" x14ac:dyDescent="0.25">
      <c r="A440" s="505"/>
      <c r="B440" s="505"/>
      <c r="D440" s="504"/>
      <c r="E440" s="504"/>
      <c r="F440" s="504"/>
      <c r="G440" s="504"/>
      <c r="H440" s="504"/>
      <c r="I440" s="504"/>
      <c r="J440" s="504"/>
      <c r="K440" s="504"/>
      <c r="L440" s="504"/>
      <c r="M440" s="504"/>
      <c r="N440" s="504"/>
      <c r="O440" s="504"/>
      <c r="P440" s="504"/>
      <c r="Q440" s="504"/>
      <c r="R440" s="504"/>
      <c r="S440" s="504"/>
      <c r="T440" s="504"/>
      <c r="U440" s="504"/>
      <c r="V440" s="504"/>
      <c r="W440" s="504"/>
      <c r="X440" s="504"/>
      <c r="Y440" s="504"/>
    </row>
    <row r="441" spans="1:25" ht="21.95" customHeight="1" x14ac:dyDescent="0.25">
      <c r="A441" s="505"/>
      <c r="B441" s="505"/>
      <c r="D441" s="504"/>
      <c r="E441" s="504"/>
      <c r="F441" s="504"/>
      <c r="G441" s="504"/>
      <c r="H441" s="504"/>
      <c r="I441" s="504"/>
      <c r="J441" s="504"/>
      <c r="K441" s="504"/>
      <c r="L441" s="504"/>
      <c r="M441" s="504"/>
      <c r="N441" s="504"/>
      <c r="O441" s="504"/>
      <c r="P441" s="504"/>
      <c r="Q441" s="504"/>
      <c r="R441" s="504"/>
      <c r="S441" s="504"/>
      <c r="T441" s="504"/>
      <c r="U441" s="504"/>
      <c r="V441" s="504"/>
      <c r="W441" s="504"/>
      <c r="X441" s="504"/>
      <c r="Y441" s="504"/>
    </row>
    <row r="442" spans="1:25" ht="21.95" customHeight="1" x14ac:dyDescent="0.25">
      <c r="A442" s="505"/>
      <c r="B442" s="505"/>
      <c r="D442" s="504"/>
      <c r="E442" s="504"/>
      <c r="F442" s="504"/>
      <c r="G442" s="504"/>
      <c r="H442" s="504"/>
      <c r="I442" s="504"/>
      <c r="J442" s="504"/>
      <c r="K442" s="504"/>
      <c r="L442" s="504"/>
      <c r="M442" s="504"/>
      <c r="N442" s="504"/>
      <c r="O442" s="504"/>
      <c r="P442" s="504"/>
      <c r="Q442" s="504"/>
      <c r="R442" s="504"/>
      <c r="S442" s="504"/>
      <c r="T442" s="504"/>
      <c r="U442" s="504"/>
      <c r="V442" s="504"/>
      <c r="W442" s="504"/>
      <c r="X442" s="504"/>
      <c r="Y442" s="504"/>
    </row>
    <row r="443" spans="1:25" ht="21.95" customHeight="1" x14ac:dyDescent="0.25">
      <c r="A443" s="505"/>
      <c r="B443" s="505"/>
      <c r="D443" s="504"/>
      <c r="E443" s="504"/>
      <c r="F443" s="504"/>
      <c r="G443" s="504"/>
      <c r="H443" s="504"/>
      <c r="I443" s="504"/>
      <c r="J443" s="504"/>
      <c r="K443" s="504"/>
      <c r="L443" s="504"/>
      <c r="M443" s="504"/>
      <c r="N443" s="504"/>
      <c r="O443" s="504"/>
      <c r="P443" s="504"/>
      <c r="Q443" s="504"/>
      <c r="R443" s="504"/>
      <c r="S443" s="504"/>
      <c r="T443" s="504"/>
      <c r="U443" s="504"/>
      <c r="V443" s="504"/>
      <c r="W443" s="504"/>
      <c r="X443" s="504"/>
      <c r="Y443" s="504"/>
    </row>
    <row r="444" spans="1:25" ht="21.95" customHeight="1" x14ac:dyDescent="0.25">
      <c r="A444" s="505"/>
      <c r="B444" s="505"/>
      <c r="D444" s="504"/>
      <c r="E444" s="504"/>
      <c r="F444" s="504"/>
      <c r="G444" s="504"/>
      <c r="H444" s="504"/>
      <c r="I444" s="504"/>
      <c r="J444" s="504"/>
      <c r="K444" s="504"/>
      <c r="L444" s="504"/>
      <c r="M444" s="504"/>
      <c r="N444" s="504"/>
      <c r="O444" s="504"/>
      <c r="P444" s="504"/>
      <c r="Q444" s="504"/>
      <c r="R444" s="504"/>
      <c r="S444" s="504"/>
      <c r="T444" s="504"/>
      <c r="U444" s="504"/>
      <c r="V444" s="504"/>
      <c r="W444" s="504"/>
      <c r="X444" s="504"/>
      <c r="Y444" s="504"/>
    </row>
    <row r="445" spans="1:25" ht="21.95" customHeight="1" x14ac:dyDescent="0.25">
      <c r="A445" s="505"/>
      <c r="B445" s="505"/>
      <c r="D445" s="504"/>
      <c r="E445" s="504"/>
      <c r="F445" s="504"/>
      <c r="G445" s="504"/>
      <c r="H445" s="504"/>
      <c r="I445" s="504"/>
      <c r="J445" s="504"/>
      <c r="K445" s="504"/>
      <c r="L445" s="504"/>
      <c r="M445" s="504"/>
      <c r="N445" s="504"/>
      <c r="O445" s="504"/>
      <c r="P445" s="504"/>
      <c r="Q445" s="504"/>
      <c r="R445" s="504"/>
      <c r="S445" s="504"/>
      <c r="T445" s="504"/>
      <c r="U445" s="504"/>
      <c r="V445" s="504"/>
      <c r="W445" s="504"/>
      <c r="X445" s="504"/>
      <c r="Y445" s="504"/>
    </row>
    <row r="446" spans="1:25" ht="21.95" customHeight="1" x14ac:dyDescent="0.25">
      <c r="A446" s="505"/>
      <c r="B446" s="505"/>
      <c r="D446" s="504"/>
      <c r="E446" s="504"/>
      <c r="F446" s="504"/>
      <c r="G446" s="504"/>
      <c r="H446" s="504"/>
      <c r="I446" s="504"/>
      <c r="J446" s="504"/>
      <c r="K446" s="504"/>
      <c r="L446" s="504"/>
      <c r="M446" s="504"/>
      <c r="N446" s="504"/>
      <c r="O446" s="504"/>
      <c r="P446" s="504"/>
      <c r="Q446" s="504"/>
      <c r="R446" s="504"/>
      <c r="S446" s="504"/>
      <c r="T446" s="504"/>
      <c r="U446" s="504"/>
      <c r="V446" s="504"/>
      <c r="W446" s="504"/>
      <c r="X446" s="504"/>
      <c r="Y446" s="504"/>
    </row>
    <row r="447" spans="1:25" ht="21.95" customHeight="1" x14ac:dyDescent="0.25">
      <c r="A447" s="505"/>
      <c r="B447" s="505"/>
      <c r="D447" s="504"/>
      <c r="E447" s="504"/>
      <c r="F447" s="504"/>
      <c r="G447" s="504"/>
      <c r="H447" s="504"/>
      <c r="I447" s="504"/>
      <c r="J447" s="504"/>
      <c r="K447" s="504"/>
      <c r="L447" s="504"/>
      <c r="M447" s="504"/>
      <c r="N447" s="504"/>
      <c r="O447" s="504"/>
      <c r="P447" s="504"/>
      <c r="Q447" s="504"/>
      <c r="R447" s="504"/>
      <c r="S447" s="504"/>
      <c r="T447" s="504"/>
      <c r="U447" s="504"/>
      <c r="V447" s="504"/>
      <c r="W447" s="504"/>
      <c r="X447" s="504"/>
      <c r="Y447" s="504"/>
    </row>
    <row r="448" spans="1:25" ht="21.95" customHeight="1" x14ac:dyDescent="0.25">
      <c r="A448" s="505"/>
      <c r="B448" s="505"/>
      <c r="D448" s="504"/>
      <c r="E448" s="504"/>
      <c r="F448" s="504"/>
      <c r="G448" s="504"/>
      <c r="H448" s="504"/>
      <c r="I448" s="504"/>
      <c r="J448" s="504"/>
      <c r="K448" s="504"/>
      <c r="L448" s="504"/>
      <c r="M448" s="504"/>
      <c r="N448" s="504"/>
      <c r="O448" s="504"/>
      <c r="P448" s="504"/>
      <c r="Q448" s="504"/>
      <c r="R448" s="504"/>
      <c r="S448" s="504"/>
      <c r="T448" s="504"/>
      <c r="U448" s="504"/>
      <c r="V448" s="504"/>
      <c r="W448" s="504"/>
      <c r="X448" s="504"/>
      <c r="Y448" s="504"/>
    </row>
    <row r="449" spans="1:25" ht="21.95" customHeight="1" x14ac:dyDescent="0.25">
      <c r="A449" s="505"/>
      <c r="B449" s="505"/>
      <c r="D449" s="504"/>
      <c r="E449" s="504"/>
      <c r="F449" s="504"/>
      <c r="G449" s="504"/>
      <c r="H449" s="504"/>
      <c r="I449" s="504"/>
      <c r="J449" s="504"/>
      <c r="K449" s="504"/>
      <c r="L449" s="504"/>
      <c r="M449" s="504"/>
      <c r="N449" s="504"/>
      <c r="O449" s="504"/>
      <c r="P449" s="504"/>
      <c r="Q449" s="504"/>
      <c r="R449" s="504"/>
      <c r="S449" s="504"/>
      <c r="T449" s="504"/>
      <c r="U449" s="504"/>
      <c r="V449" s="504"/>
      <c r="W449" s="504"/>
      <c r="X449" s="504"/>
      <c r="Y449" s="504"/>
    </row>
    <row r="450" spans="1:25" ht="21.95" customHeight="1" x14ac:dyDescent="0.25">
      <c r="A450" s="505"/>
      <c r="B450" s="505"/>
      <c r="D450" s="504"/>
      <c r="E450" s="504"/>
      <c r="F450" s="504"/>
      <c r="G450" s="504"/>
      <c r="H450" s="504"/>
      <c r="I450" s="504"/>
      <c r="J450" s="504"/>
      <c r="K450" s="504"/>
      <c r="L450" s="504"/>
      <c r="M450" s="504"/>
      <c r="N450" s="504"/>
      <c r="O450" s="504"/>
      <c r="P450" s="504"/>
      <c r="Q450" s="504"/>
      <c r="R450" s="504"/>
      <c r="S450" s="504"/>
      <c r="T450" s="504"/>
      <c r="U450" s="504"/>
      <c r="V450" s="504"/>
      <c r="W450" s="504"/>
      <c r="X450" s="504"/>
      <c r="Y450" s="504"/>
    </row>
    <row r="451" spans="1:25" ht="21.95" customHeight="1" x14ac:dyDescent="0.25">
      <c r="A451" s="505"/>
      <c r="B451" s="505"/>
      <c r="D451" s="504"/>
      <c r="E451" s="504"/>
      <c r="F451" s="504"/>
      <c r="G451" s="504"/>
      <c r="H451" s="504"/>
      <c r="I451" s="504"/>
      <c r="J451" s="504"/>
      <c r="K451" s="504"/>
      <c r="L451" s="504"/>
      <c r="M451" s="504"/>
      <c r="N451" s="504"/>
      <c r="O451" s="504"/>
      <c r="P451" s="504"/>
      <c r="Q451" s="504"/>
      <c r="R451" s="504"/>
      <c r="S451" s="504"/>
      <c r="T451" s="504"/>
      <c r="U451" s="504"/>
      <c r="V451" s="504"/>
      <c r="W451" s="504"/>
      <c r="X451" s="504"/>
      <c r="Y451" s="504"/>
    </row>
    <row r="452" spans="1:25" ht="21.95" customHeight="1" x14ac:dyDescent="0.25">
      <c r="A452" s="505"/>
      <c r="B452" s="507"/>
      <c r="D452" s="504"/>
      <c r="E452" s="504"/>
      <c r="F452" s="504"/>
      <c r="G452" s="504"/>
      <c r="H452" s="504"/>
      <c r="I452" s="504"/>
      <c r="J452" s="504"/>
      <c r="K452" s="504"/>
      <c r="L452" s="504"/>
      <c r="M452" s="504"/>
      <c r="N452" s="504"/>
      <c r="O452" s="504"/>
      <c r="P452" s="504"/>
      <c r="Q452" s="504"/>
      <c r="R452" s="504"/>
      <c r="S452" s="504"/>
      <c r="T452" s="504"/>
      <c r="U452" s="504"/>
      <c r="V452" s="504"/>
      <c r="W452" s="504"/>
      <c r="X452" s="504"/>
      <c r="Y452" s="504"/>
    </row>
    <row r="453" spans="1:25" ht="21.95" customHeight="1" x14ac:dyDescent="0.25">
      <c r="A453" s="505"/>
      <c r="B453" s="507"/>
      <c r="D453" s="504"/>
      <c r="E453" s="504"/>
      <c r="F453" s="504"/>
      <c r="G453" s="504"/>
      <c r="H453" s="504"/>
      <c r="I453" s="504"/>
      <c r="J453" s="504"/>
      <c r="K453" s="504"/>
      <c r="L453" s="504"/>
      <c r="M453" s="504"/>
      <c r="N453" s="504"/>
      <c r="O453" s="504"/>
      <c r="P453" s="504"/>
      <c r="Q453" s="504"/>
      <c r="R453" s="504"/>
      <c r="S453" s="504"/>
      <c r="T453" s="504"/>
      <c r="U453" s="504"/>
      <c r="V453" s="504"/>
      <c r="W453" s="504"/>
      <c r="X453" s="504"/>
      <c r="Y453" s="504"/>
    </row>
    <row r="454" spans="1:25" ht="21.95" customHeight="1" x14ac:dyDescent="0.25">
      <c r="A454" s="505"/>
      <c r="B454" s="505"/>
      <c r="D454" s="504"/>
      <c r="E454" s="504"/>
      <c r="F454" s="504"/>
      <c r="G454" s="504"/>
      <c r="H454" s="504"/>
      <c r="I454" s="504"/>
      <c r="J454" s="504"/>
      <c r="K454" s="504"/>
      <c r="L454" s="504"/>
      <c r="M454" s="504"/>
      <c r="N454" s="504"/>
      <c r="O454" s="504"/>
      <c r="P454" s="504"/>
      <c r="Q454" s="504"/>
      <c r="R454" s="504"/>
      <c r="S454" s="504"/>
      <c r="T454" s="504"/>
      <c r="U454" s="504"/>
      <c r="V454" s="504"/>
      <c r="W454" s="504"/>
      <c r="X454" s="504"/>
      <c r="Y454" s="504"/>
    </row>
    <row r="455" spans="1:25" ht="21.95" customHeight="1" x14ac:dyDescent="0.25">
      <c r="A455" s="505"/>
      <c r="B455" s="507"/>
      <c r="D455" s="504"/>
      <c r="E455" s="504"/>
      <c r="F455" s="504"/>
      <c r="G455" s="504"/>
      <c r="H455" s="504"/>
      <c r="I455" s="504"/>
      <c r="J455" s="504"/>
      <c r="K455" s="504"/>
      <c r="L455" s="504"/>
      <c r="M455" s="504"/>
      <c r="N455" s="504"/>
      <c r="O455" s="504"/>
      <c r="P455" s="504"/>
      <c r="Q455" s="504"/>
      <c r="R455" s="504"/>
      <c r="S455" s="504"/>
      <c r="T455" s="504"/>
      <c r="U455" s="504"/>
      <c r="V455" s="504"/>
      <c r="W455" s="504"/>
      <c r="X455" s="504"/>
      <c r="Y455" s="504"/>
    </row>
    <row r="456" spans="1:25" ht="21.95" customHeight="1" x14ac:dyDescent="0.25">
      <c r="A456" s="505"/>
      <c r="B456" s="507"/>
      <c r="D456" s="504"/>
      <c r="E456" s="504"/>
      <c r="F456" s="504"/>
      <c r="G456" s="504"/>
      <c r="H456" s="504"/>
      <c r="I456" s="504"/>
      <c r="J456" s="504"/>
      <c r="K456" s="504"/>
      <c r="L456" s="504"/>
      <c r="M456" s="504"/>
      <c r="N456" s="504"/>
      <c r="O456" s="504"/>
      <c r="P456" s="504"/>
      <c r="Q456" s="504"/>
      <c r="R456" s="504"/>
      <c r="S456" s="504"/>
      <c r="T456" s="504"/>
      <c r="U456" s="504"/>
      <c r="V456" s="504"/>
      <c r="W456" s="504"/>
      <c r="X456" s="504"/>
      <c r="Y456" s="504"/>
    </row>
    <row r="457" spans="1:25" ht="21.95" customHeight="1" x14ac:dyDescent="0.25">
      <c r="A457" s="505"/>
      <c r="B457" s="507"/>
      <c r="D457" s="504"/>
      <c r="E457" s="504"/>
      <c r="F457" s="504"/>
      <c r="G457" s="504"/>
      <c r="H457" s="504"/>
      <c r="I457" s="504"/>
      <c r="J457" s="504"/>
      <c r="K457" s="504"/>
      <c r="L457" s="504"/>
      <c r="M457" s="504"/>
      <c r="N457" s="504"/>
      <c r="O457" s="504"/>
      <c r="P457" s="504"/>
      <c r="Q457" s="504"/>
      <c r="R457" s="504"/>
      <c r="S457" s="504"/>
      <c r="T457" s="504"/>
      <c r="U457" s="504"/>
      <c r="V457" s="504"/>
      <c r="W457" s="504"/>
      <c r="X457" s="504"/>
      <c r="Y457" s="504"/>
    </row>
    <row r="458" spans="1:25" ht="21.95" customHeight="1" x14ac:dyDescent="0.25">
      <c r="A458" s="507"/>
      <c r="B458" s="507"/>
      <c r="D458" s="504"/>
      <c r="E458" s="504"/>
      <c r="F458" s="504"/>
      <c r="G458" s="504"/>
      <c r="H458" s="504"/>
      <c r="I458" s="504"/>
      <c r="J458" s="504"/>
      <c r="K458" s="504"/>
      <c r="L458" s="504"/>
      <c r="M458" s="504"/>
      <c r="N458" s="504"/>
      <c r="O458" s="504"/>
      <c r="P458" s="504"/>
      <c r="Q458" s="504"/>
      <c r="R458" s="504"/>
      <c r="S458" s="504"/>
      <c r="T458" s="504"/>
      <c r="U458" s="504"/>
      <c r="V458" s="504"/>
      <c r="W458" s="504"/>
      <c r="X458" s="504"/>
      <c r="Y458" s="504"/>
    </row>
    <row r="459" spans="1:25" ht="21.95" customHeight="1" thickBot="1" x14ac:dyDescent="0.3">
      <c r="A459" s="508"/>
      <c r="B459" s="509"/>
      <c r="D459" s="504"/>
      <c r="E459" s="504"/>
      <c r="F459" s="504"/>
      <c r="G459" s="504"/>
      <c r="H459" s="504"/>
      <c r="I459" s="504"/>
      <c r="J459" s="504"/>
      <c r="K459" s="504"/>
      <c r="L459" s="504"/>
      <c r="M459" s="504"/>
      <c r="N459" s="504"/>
      <c r="O459" s="504"/>
      <c r="P459" s="504"/>
      <c r="Q459" s="504"/>
      <c r="R459" s="504"/>
      <c r="S459" s="504"/>
      <c r="T459" s="504"/>
      <c r="U459" s="504"/>
      <c r="V459" s="504"/>
      <c r="W459" s="504"/>
      <c r="X459" s="504"/>
      <c r="Y459" s="504"/>
    </row>
    <row r="460" spans="1:25" ht="21.95" customHeight="1" x14ac:dyDescent="0.25">
      <c r="A460" s="506"/>
      <c r="B460" s="506"/>
      <c r="D460" s="504"/>
      <c r="E460" s="504"/>
      <c r="F460" s="504"/>
      <c r="G460" s="504"/>
      <c r="H460" s="504"/>
      <c r="I460" s="504"/>
      <c r="J460" s="504"/>
      <c r="K460" s="504"/>
      <c r="L460" s="504"/>
      <c r="M460" s="504"/>
      <c r="N460" s="504"/>
      <c r="O460" s="504"/>
      <c r="P460" s="504"/>
      <c r="Q460" s="504"/>
      <c r="R460" s="504"/>
      <c r="S460" s="504"/>
      <c r="T460" s="504"/>
      <c r="U460" s="504"/>
      <c r="V460" s="504"/>
      <c r="W460" s="504"/>
      <c r="X460" s="504"/>
      <c r="Y460" s="504"/>
    </row>
    <row r="461" spans="1:25" ht="21.95" customHeight="1" thickBot="1" x14ac:dyDescent="0.3">
      <c r="A461" s="510"/>
      <c r="B461" s="511" t="s">
        <v>544</v>
      </c>
      <c r="D461" s="504"/>
      <c r="E461" s="504"/>
      <c r="F461" s="504"/>
      <c r="G461" s="504"/>
      <c r="H461" s="504"/>
      <c r="I461" s="504"/>
      <c r="J461" s="504"/>
      <c r="K461" s="504"/>
      <c r="L461" s="504"/>
      <c r="M461" s="504"/>
      <c r="N461" s="504"/>
      <c r="O461" s="504"/>
      <c r="P461" s="504"/>
      <c r="Q461" s="504"/>
      <c r="R461" s="504"/>
      <c r="S461" s="504"/>
      <c r="T461" s="504"/>
      <c r="U461" s="504"/>
      <c r="V461" s="504"/>
      <c r="W461" s="504"/>
      <c r="X461" s="504"/>
      <c r="Y461" s="504"/>
    </row>
    <row r="462" spans="1:25" ht="21.95" customHeight="1" x14ac:dyDescent="0.25">
      <c r="A462" s="512" t="s">
        <v>545</v>
      </c>
      <c r="B462" s="513" t="s">
        <v>546</v>
      </c>
      <c r="D462" s="504"/>
      <c r="E462" s="504"/>
      <c r="F462" s="504"/>
      <c r="G462" s="504"/>
      <c r="H462" s="504"/>
      <c r="I462" s="504"/>
      <c r="J462" s="504"/>
      <c r="K462" s="504"/>
      <c r="L462" s="504"/>
      <c r="M462" s="504"/>
      <c r="N462" s="504"/>
      <c r="O462" s="504"/>
      <c r="P462" s="504"/>
      <c r="Q462" s="504"/>
      <c r="R462" s="504"/>
      <c r="S462" s="504"/>
      <c r="T462" s="504"/>
      <c r="U462" s="504"/>
      <c r="V462" s="504"/>
      <c r="W462" s="504"/>
      <c r="X462" s="504"/>
      <c r="Y462" s="504"/>
    </row>
    <row r="463" spans="1:25" ht="21.95" customHeight="1" thickBot="1" x14ac:dyDescent="0.3">
      <c r="A463" s="514" t="s">
        <v>512</v>
      </c>
      <c r="B463" s="515" t="s">
        <v>547</v>
      </c>
      <c r="D463" s="504"/>
      <c r="E463" s="504"/>
      <c r="F463" s="504"/>
      <c r="G463" s="504"/>
      <c r="H463" s="504"/>
      <c r="I463" s="504"/>
      <c r="J463" s="504"/>
      <c r="K463" s="504"/>
      <c r="L463" s="504"/>
      <c r="M463" s="504"/>
      <c r="N463" s="504"/>
      <c r="O463" s="504"/>
      <c r="P463" s="504"/>
      <c r="Q463" s="504"/>
      <c r="R463" s="504"/>
      <c r="S463" s="504"/>
      <c r="T463" s="504"/>
      <c r="U463" s="504"/>
      <c r="V463" s="504"/>
      <c r="W463" s="504"/>
      <c r="X463" s="504"/>
      <c r="Y463" s="504"/>
    </row>
    <row r="464" spans="1:25" ht="21.95" customHeight="1" x14ac:dyDescent="0.25">
      <c r="A464" s="516"/>
      <c r="B464" s="516"/>
      <c r="D464" s="504"/>
      <c r="E464" s="504"/>
      <c r="F464" s="504"/>
      <c r="G464" s="504"/>
      <c r="H464" s="504"/>
      <c r="I464" s="504"/>
      <c r="J464" s="504"/>
      <c r="K464" s="504"/>
      <c r="L464" s="504"/>
      <c r="M464" s="504"/>
      <c r="N464" s="504"/>
      <c r="O464" s="504"/>
      <c r="P464" s="504"/>
      <c r="Q464" s="504"/>
      <c r="R464" s="504"/>
      <c r="S464" s="504"/>
      <c r="T464" s="504"/>
      <c r="U464" s="504"/>
      <c r="V464" s="504"/>
      <c r="W464" s="504"/>
      <c r="X464" s="504"/>
      <c r="Y464" s="504"/>
    </row>
    <row r="465" spans="1:25" ht="21.95" customHeight="1" x14ac:dyDescent="0.25">
      <c r="A465" s="505"/>
      <c r="B465" s="505"/>
      <c r="D465" s="504"/>
      <c r="E465" s="504"/>
      <c r="F465" s="504"/>
      <c r="G465" s="504"/>
      <c r="H465" s="504"/>
      <c r="I465" s="504"/>
      <c r="J465" s="504"/>
      <c r="K465" s="504"/>
      <c r="L465" s="504"/>
      <c r="M465" s="504"/>
      <c r="N465" s="504"/>
      <c r="O465" s="504"/>
      <c r="P465" s="504"/>
      <c r="Q465" s="504"/>
      <c r="R465" s="504"/>
      <c r="S465" s="504"/>
      <c r="T465" s="504"/>
      <c r="U465" s="504"/>
      <c r="V465" s="504"/>
      <c r="W465" s="504"/>
      <c r="X465" s="504"/>
      <c r="Y465" s="504"/>
    </row>
    <row r="466" spans="1:25" ht="21.95" customHeight="1" x14ac:dyDescent="0.25">
      <c r="A466" s="505"/>
      <c r="B466" s="505"/>
      <c r="D466" s="504"/>
      <c r="E466" s="504"/>
      <c r="F466" s="504"/>
      <c r="G466" s="504"/>
      <c r="H466" s="504"/>
      <c r="I466" s="504"/>
      <c r="J466" s="504"/>
      <c r="K466" s="504"/>
      <c r="L466" s="504"/>
      <c r="M466" s="504"/>
      <c r="N466" s="504"/>
      <c r="O466" s="504"/>
      <c r="P466" s="504"/>
      <c r="Q466" s="504"/>
      <c r="R466" s="504"/>
      <c r="S466" s="504"/>
      <c r="T466" s="504"/>
      <c r="U466" s="504"/>
      <c r="V466" s="504"/>
      <c r="W466" s="504"/>
      <c r="X466" s="504"/>
      <c r="Y466" s="504"/>
    </row>
    <row r="467" spans="1:25" ht="21.95" customHeight="1" x14ac:dyDescent="0.25">
      <c r="A467" s="505"/>
      <c r="B467" s="505"/>
      <c r="D467" s="504"/>
      <c r="E467" s="504"/>
      <c r="F467" s="504"/>
      <c r="G467" s="504"/>
      <c r="H467" s="504"/>
      <c r="I467" s="504"/>
      <c r="J467" s="504"/>
      <c r="K467" s="504"/>
      <c r="L467" s="504"/>
      <c r="M467" s="504"/>
      <c r="N467" s="504"/>
      <c r="O467" s="504"/>
      <c r="P467" s="504"/>
      <c r="Q467" s="504"/>
      <c r="R467" s="504"/>
      <c r="S467" s="504"/>
      <c r="T467" s="504"/>
      <c r="U467" s="504"/>
      <c r="V467" s="504"/>
      <c r="W467" s="504"/>
      <c r="X467" s="504"/>
      <c r="Y467" s="504"/>
    </row>
    <row r="468" spans="1:25" ht="21.95" customHeight="1" x14ac:dyDescent="0.25">
      <c r="A468" s="505"/>
      <c r="B468" s="505"/>
      <c r="D468" s="504"/>
      <c r="E468" s="504"/>
      <c r="F468" s="504"/>
      <c r="G468" s="504"/>
      <c r="H468" s="504"/>
      <c r="I468" s="504"/>
      <c r="J468" s="504"/>
      <c r="K468" s="504"/>
      <c r="L468" s="504"/>
      <c r="M468" s="504"/>
      <c r="N468" s="504"/>
      <c r="O468" s="504"/>
      <c r="P468" s="504"/>
      <c r="Q468" s="504"/>
      <c r="R468" s="504"/>
      <c r="S468" s="504"/>
      <c r="T468" s="504"/>
      <c r="U468" s="504"/>
      <c r="V468" s="504"/>
      <c r="W468" s="504"/>
      <c r="X468" s="504"/>
      <c r="Y468" s="504"/>
    </row>
    <row r="469" spans="1:25" ht="21.95" customHeight="1" x14ac:dyDescent="0.25">
      <c r="A469" s="505"/>
      <c r="B469" s="505"/>
      <c r="D469" s="504"/>
      <c r="E469" s="504"/>
      <c r="F469" s="504"/>
      <c r="G469" s="504"/>
      <c r="H469" s="504"/>
      <c r="I469" s="504"/>
      <c r="J469" s="504"/>
      <c r="K469" s="504"/>
      <c r="L469" s="504"/>
      <c r="M469" s="504"/>
      <c r="N469" s="504"/>
      <c r="O469" s="504"/>
      <c r="P469" s="504"/>
      <c r="Q469" s="504"/>
      <c r="R469" s="504"/>
      <c r="S469" s="504"/>
      <c r="T469" s="504"/>
      <c r="U469" s="504"/>
      <c r="V469" s="504"/>
      <c r="W469" s="504"/>
      <c r="X469" s="504"/>
      <c r="Y469" s="504"/>
    </row>
    <row r="470" spans="1:25" ht="21.95" customHeight="1" x14ac:dyDescent="0.25">
      <c r="A470" s="505"/>
      <c r="B470" s="505"/>
      <c r="D470" s="504"/>
      <c r="E470" s="504"/>
      <c r="F470" s="504"/>
      <c r="G470" s="504"/>
      <c r="H470" s="504"/>
      <c r="I470" s="504"/>
      <c r="J470" s="504"/>
      <c r="K470" s="504"/>
      <c r="L470" s="504"/>
      <c r="M470" s="504"/>
      <c r="N470" s="504"/>
      <c r="O470" s="504"/>
      <c r="P470" s="504"/>
      <c r="Q470" s="504"/>
      <c r="R470" s="504"/>
      <c r="S470" s="504"/>
      <c r="T470" s="504"/>
      <c r="U470" s="504"/>
      <c r="V470" s="504"/>
      <c r="W470" s="504"/>
      <c r="X470" s="504"/>
      <c r="Y470" s="504"/>
    </row>
    <row r="471" spans="1:25" ht="21.95" customHeight="1" x14ac:dyDescent="0.25">
      <c r="A471" s="505"/>
      <c r="B471" s="505"/>
      <c r="D471" s="504"/>
      <c r="E471" s="504"/>
      <c r="F471" s="504"/>
      <c r="G471" s="504"/>
      <c r="H471" s="504"/>
      <c r="I471" s="504"/>
      <c r="J471" s="504"/>
      <c r="K471" s="504"/>
      <c r="L471" s="504"/>
      <c r="M471" s="504"/>
      <c r="N471" s="504"/>
      <c r="O471" s="504"/>
      <c r="P471" s="504"/>
      <c r="Q471" s="504"/>
      <c r="R471" s="504"/>
      <c r="S471" s="504"/>
      <c r="T471" s="504"/>
      <c r="U471" s="504"/>
      <c r="V471" s="504"/>
      <c r="W471" s="504"/>
      <c r="X471" s="504"/>
      <c r="Y471" s="504"/>
    </row>
    <row r="472" spans="1:25" ht="21.95" customHeight="1" x14ac:dyDescent="0.25">
      <c r="A472" s="505"/>
      <c r="B472" s="505"/>
      <c r="D472" s="504"/>
      <c r="E472" s="504"/>
      <c r="F472" s="504"/>
      <c r="G472" s="504"/>
      <c r="H472" s="504"/>
      <c r="I472" s="504"/>
      <c r="J472" s="504"/>
      <c r="K472" s="504"/>
      <c r="L472" s="504"/>
      <c r="M472" s="504"/>
      <c r="N472" s="504"/>
      <c r="O472" s="504"/>
      <c r="P472" s="504"/>
      <c r="Q472" s="504"/>
      <c r="R472" s="504"/>
      <c r="S472" s="504"/>
      <c r="T472" s="504"/>
      <c r="U472" s="504"/>
      <c r="V472" s="504"/>
      <c r="W472" s="504"/>
      <c r="X472" s="504"/>
      <c r="Y472" s="504"/>
    </row>
    <row r="473" spans="1:25" ht="21.95" customHeight="1" x14ac:dyDescent="0.25">
      <c r="A473" s="505"/>
      <c r="B473" s="505"/>
      <c r="D473" s="504"/>
      <c r="E473" s="504"/>
      <c r="F473" s="504"/>
      <c r="G473" s="504"/>
      <c r="H473" s="504"/>
      <c r="I473" s="504"/>
      <c r="J473" s="504"/>
      <c r="K473" s="504"/>
      <c r="L473" s="504"/>
      <c r="M473" s="504"/>
      <c r="N473" s="504"/>
      <c r="O473" s="504"/>
      <c r="P473" s="504"/>
      <c r="Q473" s="504"/>
      <c r="R473" s="504"/>
      <c r="S473" s="504"/>
      <c r="T473" s="504"/>
      <c r="U473" s="504"/>
      <c r="V473" s="504"/>
      <c r="W473" s="504"/>
      <c r="X473" s="504"/>
      <c r="Y473" s="504"/>
    </row>
    <row r="474" spans="1:25" ht="21.95" customHeight="1" x14ac:dyDescent="0.25">
      <c r="A474" s="505"/>
      <c r="B474" s="505"/>
      <c r="D474" s="504"/>
      <c r="E474" s="504"/>
      <c r="F474" s="504"/>
      <c r="G474" s="504"/>
      <c r="H474" s="504"/>
      <c r="I474" s="504"/>
      <c r="J474" s="504"/>
      <c r="K474" s="504"/>
      <c r="L474" s="504"/>
      <c r="M474" s="504"/>
      <c r="N474" s="504"/>
      <c r="O474" s="504"/>
      <c r="P474" s="504"/>
      <c r="Q474" s="504"/>
      <c r="R474" s="504"/>
      <c r="S474" s="504"/>
      <c r="T474" s="504"/>
      <c r="U474" s="504"/>
      <c r="V474" s="504"/>
      <c r="W474" s="504"/>
      <c r="X474" s="504"/>
      <c r="Y474" s="504"/>
    </row>
    <row r="475" spans="1:25" ht="21.95" customHeight="1" x14ac:dyDescent="0.25">
      <c r="A475" s="505"/>
      <c r="B475" s="505"/>
      <c r="D475" s="504"/>
      <c r="E475" s="504"/>
      <c r="F475" s="504"/>
      <c r="G475" s="504"/>
      <c r="H475" s="504"/>
      <c r="I475" s="504"/>
      <c r="J475" s="504"/>
      <c r="K475" s="504"/>
      <c r="L475" s="504"/>
      <c r="M475" s="504"/>
      <c r="N475" s="504"/>
      <c r="O475" s="504"/>
      <c r="P475" s="504"/>
      <c r="Q475" s="504"/>
      <c r="R475" s="504"/>
      <c r="S475" s="504"/>
      <c r="T475" s="504"/>
      <c r="U475" s="504"/>
      <c r="V475" s="504"/>
      <c r="W475" s="504"/>
      <c r="X475" s="504"/>
      <c r="Y475" s="504"/>
    </row>
    <row r="476" spans="1:25" ht="21.95" customHeight="1" x14ac:dyDescent="0.25">
      <c r="A476" s="505"/>
      <c r="B476" s="505"/>
      <c r="D476" s="504"/>
      <c r="E476" s="504"/>
      <c r="F476" s="504"/>
      <c r="G476" s="504"/>
      <c r="H476" s="504"/>
      <c r="I476" s="504"/>
      <c r="J476" s="504"/>
      <c r="K476" s="504"/>
      <c r="L476" s="504"/>
      <c r="M476" s="504"/>
      <c r="N476" s="504"/>
      <c r="O476" s="504"/>
      <c r="P476" s="504"/>
      <c r="Q476" s="504"/>
      <c r="R476" s="504"/>
      <c r="S476" s="504"/>
      <c r="T476" s="504"/>
      <c r="U476" s="504"/>
      <c r="V476" s="504"/>
      <c r="W476" s="504"/>
      <c r="X476" s="504"/>
      <c r="Y476" s="504"/>
    </row>
    <row r="477" spans="1:25" ht="21.95" customHeight="1" x14ac:dyDescent="0.25">
      <c r="A477" s="505"/>
      <c r="B477" s="505"/>
      <c r="D477" s="504"/>
      <c r="E477" s="504"/>
      <c r="F477" s="504"/>
      <c r="G477" s="504"/>
      <c r="H477" s="504"/>
      <c r="I477" s="504"/>
      <c r="J477" s="504"/>
      <c r="K477" s="504"/>
      <c r="L477" s="504"/>
      <c r="M477" s="504"/>
      <c r="N477" s="504"/>
      <c r="O477" s="504"/>
      <c r="P477" s="504"/>
      <c r="Q477" s="504"/>
      <c r="R477" s="504"/>
      <c r="S477" s="504"/>
      <c r="T477" s="504"/>
      <c r="U477" s="504"/>
      <c r="V477" s="504"/>
      <c r="W477" s="504"/>
      <c r="X477" s="504"/>
      <c r="Y477" s="504"/>
    </row>
    <row r="478" spans="1:25" ht="21.95" customHeight="1" x14ac:dyDescent="0.25">
      <c r="A478" s="505"/>
      <c r="B478" s="505"/>
      <c r="D478" s="504"/>
      <c r="E478" s="504"/>
      <c r="F478" s="504"/>
      <c r="G478" s="504"/>
      <c r="H478" s="504"/>
      <c r="I478" s="504"/>
      <c r="J478" s="504"/>
      <c r="K478" s="504"/>
      <c r="L478" s="504"/>
      <c r="M478" s="504"/>
      <c r="N478" s="504"/>
      <c r="O478" s="504"/>
      <c r="P478" s="504"/>
      <c r="Q478" s="504"/>
      <c r="R478" s="504"/>
      <c r="S478" s="504"/>
      <c r="T478" s="504"/>
      <c r="U478" s="504"/>
      <c r="V478" s="504"/>
      <c r="W478" s="504"/>
      <c r="X478" s="504"/>
      <c r="Y478" s="504"/>
    </row>
    <row r="479" spans="1:25" ht="21.95" customHeight="1" x14ac:dyDescent="0.25">
      <c r="A479" s="505"/>
      <c r="B479" s="505"/>
      <c r="D479" s="504"/>
      <c r="E479" s="504"/>
      <c r="F479" s="504"/>
      <c r="G479" s="504"/>
      <c r="H479" s="504"/>
      <c r="I479" s="504"/>
      <c r="J479" s="504"/>
      <c r="K479" s="504"/>
      <c r="L479" s="504"/>
      <c r="M479" s="504"/>
      <c r="N479" s="504"/>
      <c r="O479" s="504"/>
      <c r="P479" s="504"/>
      <c r="Q479" s="504"/>
      <c r="R479" s="504"/>
      <c r="S479" s="504"/>
      <c r="T479" s="504"/>
      <c r="U479" s="504"/>
      <c r="V479" s="504"/>
      <c r="W479" s="504"/>
      <c r="X479" s="504"/>
      <c r="Y479" s="504"/>
    </row>
    <row r="480" spans="1:25" ht="21.95" customHeight="1" x14ac:dyDescent="0.25">
      <c r="A480" s="505"/>
      <c r="B480" s="505"/>
      <c r="D480" s="504"/>
      <c r="E480" s="504"/>
      <c r="F480" s="504"/>
      <c r="G480" s="504"/>
      <c r="H480" s="504"/>
      <c r="I480" s="504"/>
      <c r="J480" s="504"/>
      <c r="K480" s="504"/>
      <c r="L480" s="504"/>
      <c r="M480" s="504"/>
      <c r="N480" s="504"/>
      <c r="O480" s="504"/>
      <c r="P480" s="504"/>
      <c r="Q480" s="504"/>
      <c r="R480" s="504"/>
      <c r="S480" s="504"/>
      <c r="T480" s="504"/>
      <c r="U480" s="504"/>
      <c r="V480" s="504"/>
      <c r="W480" s="504"/>
      <c r="X480" s="504"/>
      <c r="Y480" s="504"/>
    </row>
    <row r="481" spans="1:25" ht="21.95" customHeight="1" x14ac:dyDescent="0.25">
      <c r="A481" s="505"/>
      <c r="B481" s="505"/>
      <c r="D481" s="504"/>
      <c r="E481" s="504"/>
      <c r="F481" s="504"/>
      <c r="G481" s="504"/>
      <c r="H481" s="504"/>
      <c r="I481" s="504"/>
      <c r="J481" s="504"/>
      <c r="K481" s="504"/>
      <c r="L481" s="504"/>
      <c r="M481" s="504"/>
      <c r="N481" s="504"/>
      <c r="O481" s="504"/>
      <c r="P481" s="504"/>
      <c r="Q481" s="504"/>
      <c r="R481" s="504"/>
      <c r="S481" s="504"/>
      <c r="T481" s="504"/>
      <c r="U481" s="504"/>
      <c r="V481" s="504"/>
      <c r="W481" s="504"/>
      <c r="X481" s="504"/>
      <c r="Y481" s="504"/>
    </row>
    <row r="482" spans="1:25" ht="21.95" customHeight="1" x14ac:dyDescent="0.25">
      <c r="A482" s="505"/>
      <c r="B482" s="505"/>
      <c r="D482" s="504"/>
      <c r="E482" s="504"/>
      <c r="F482" s="504"/>
      <c r="G482" s="504"/>
      <c r="H482" s="504"/>
      <c r="I482" s="504"/>
      <c r="J482" s="504"/>
      <c r="K482" s="504"/>
      <c r="L482" s="504"/>
      <c r="M482" s="504"/>
      <c r="N482" s="504"/>
      <c r="O482" s="504"/>
      <c r="P482" s="504"/>
      <c r="Q482" s="504"/>
      <c r="R482" s="504"/>
      <c r="S482" s="504"/>
      <c r="T482" s="504"/>
      <c r="U482" s="504"/>
      <c r="V482" s="504"/>
      <c r="W482" s="504"/>
      <c r="X482" s="504"/>
      <c r="Y482" s="504"/>
    </row>
    <row r="483" spans="1:25" ht="21.95" customHeight="1" x14ac:dyDescent="0.25">
      <c r="A483" s="505"/>
      <c r="B483" s="505"/>
      <c r="D483" s="504"/>
      <c r="E483" s="504"/>
      <c r="F483" s="504"/>
      <c r="G483" s="504"/>
      <c r="H483" s="504"/>
      <c r="I483" s="504"/>
      <c r="J483" s="504"/>
      <c r="K483" s="504"/>
      <c r="L483" s="504"/>
      <c r="M483" s="504"/>
      <c r="N483" s="504"/>
      <c r="O483" s="504"/>
      <c r="P483" s="504"/>
      <c r="Q483" s="504"/>
      <c r="R483" s="504"/>
      <c r="S483" s="504"/>
      <c r="T483" s="504"/>
      <c r="U483" s="504"/>
      <c r="V483" s="504"/>
      <c r="W483" s="504"/>
      <c r="X483" s="504"/>
      <c r="Y483" s="504"/>
    </row>
    <row r="484" spans="1:25" ht="21.95" customHeight="1" x14ac:dyDescent="0.25">
      <c r="A484" s="505"/>
      <c r="B484" s="505"/>
      <c r="D484" s="504"/>
      <c r="E484" s="504"/>
      <c r="F484" s="504"/>
      <c r="G484" s="504"/>
      <c r="H484" s="504"/>
      <c r="I484" s="504"/>
      <c r="J484" s="504"/>
      <c r="K484" s="504"/>
      <c r="L484" s="504"/>
      <c r="M484" s="504"/>
      <c r="N484" s="504"/>
      <c r="O484" s="504"/>
      <c r="P484" s="504"/>
      <c r="Q484" s="504"/>
      <c r="R484" s="504"/>
      <c r="S484" s="504"/>
      <c r="T484" s="504"/>
      <c r="U484" s="504"/>
      <c r="V484" s="504"/>
      <c r="W484" s="504"/>
      <c r="X484" s="504"/>
      <c r="Y484" s="504"/>
    </row>
    <row r="485" spans="1:25" ht="21.95" customHeight="1" x14ac:dyDescent="0.25">
      <c r="A485" s="505"/>
      <c r="B485" s="505"/>
      <c r="D485" s="504"/>
      <c r="E485" s="504"/>
      <c r="F485" s="504"/>
      <c r="G485" s="504"/>
      <c r="H485" s="504"/>
      <c r="I485" s="504"/>
      <c r="J485" s="504"/>
      <c r="K485" s="504"/>
      <c r="L485" s="504"/>
      <c r="M485" s="504"/>
      <c r="N485" s="504"/>
      <c r="O485" s="504"/>
      <c r="P485" s="504"/>
      <c r="Q485" s="504"/>
      <c r="R485" s="504"/>
      <c r="S485" s="504"/>
      <c r="T485" s="504"/>
      <c r="U485" s="504"/>
      <c r="V485" s="504"/>
      <c r="W485" s="504"/>
      <c r="X485" s="504"/>
      <c r="Y485" s="504"/>
    </row>
    <row r="486" spans="1:25" ht="21.95" customHeight="1" x14ac:dyDescent="0.25">
      <c r="A486" s="505"/>
      <c r="B486" s="505"/>
      <c r="D486" s="504"/>
      <c r="E486" s="504"/>
      <c r="F486" s="504"/>
      <c r="G486" s="504"/>
      <c r="H486" s="504"/>
      <c r="I486" s="504"/>
      <c r="J486" s="504"/>
      <c r="K486" s="504"/>
      <c r="L486" s="504"/>
      <c r="M486" s="504"/>
      <c r="N486" s="504"/>
      <c r="O486" s="504"/>
      <c r="P486" s="504"/>
      <c r="Q486" s="504"/>
      <c r="R486" s="504"/>
      <c r="S486" s="504"/>
      <c r="T486" s="504"/>
      <c r="U486" s="504"/>
      <c r="V486" s="504"/>
      <c r="W486" s="504"/>
      <c r="X486" s="504"/>
      <c r="Y486" s="504"/>
    </row>
    <row r="487" spans="1:25" ht="21.95" customHeight="1" x14ac:dyDescent="0.25">
      <c r="A487" s="505"/>
      <c r="B487" s="505"/>
      <c r="D487" s="504"/>
      <c r="E487" s="504"/>
      <c r="F487" s="504"/>
      <c r="G487" s="504"/>
      <c r="H487" s="504"/>
      <c r="I487" s="504"/>
      <c r="J487" s="504"/>
      <c r="K487" s="504"/>
      <c r="L487" s="504"/>
      <c r="M487" s="504"/>
      <c r="N487" s="504"/>
      <c r="O487" s="504"/>
      <c r="P487" s="504"/>
      <c r="Q487" s="504"/>
      <c r="R487" s="504"/>
      <c r="S487" s="504"/>
      <c r="T487" s="504"/>
      <c r="U487" s="504"/>
      <c r="V487" s="504"/>
      <c r="W487" s="504"/>
      <c r="X487" s="504"/>
      <c r="Y487" s="504"/>
    </row>
    <row r="488" spans="1:25" ht="21.95" customHeight="1" x14ac:dyDescent="0.25">
      <c r="A488" s="505"/>
      <c r="B488" s="505"/>
      <c r="D488" s="504"/>
      <c r="E488" s="504"/>
      <c r="F488" s="504"/>
      <c r="G488" s="504"/>
      <c r="H488" s="504"/>
      <c r="I488" s="504"/>
      <c r="J488" s="504"/>
      <c r="K488" s="504"/>
      <c r="L488" s="504"/>
      <c r="M488" s="504"/>
      <c r="N488" s="504"/>
      <c r="O488" s="504"/>
      <c r="P488" s="504"/>
      <c r="Q488" s="504"/>
      <c r="R488" s="504"/>
      <c r="S488" s="504"/>
      <c r="T488" s="504"/>
      <c r="U488" s="504"/>
      <c r="V488" s="504"/>
      <c r="W488" s="504"/>
      <c r="X488" s="504"/>
      <c r="Y488" s="504"/>
    </row>
    <row r="489" spans="1:25" ht="21.95" customHeight="1" x14ac:dyDescent="0.25">
      <c r="A489" s="505"/>
      <c r="B489" s="505"/>
      <c r="D489" s="504"/>
      <c r="E489" s="504"/>
      <c r="F489" s="504"/>
      <c r="G489" s="504"/>
      <c r="H489" s="504"/>
      <c r="I489" s="504"/>
      <c r="J489" s="504"/>
      <c r="K489" s="504"/>
      <c r="L489" s="504"/>
      <c r="M489" s="504"/>
      <c r="N489" s="504"/>
      <c r="O489" s="504"/>
      <c r="P489" s="504"/>
      <c r="Q489" s="504"/>
      <c r="R489" s="504"/>
      <c r="S489" s="504"/>
      <c r="T489" s="504"/>
      <c r="U489" s="504"/>
      <c r="V489" s="504"/>
      <c r="W489" s="504"/>
      <c r="X489" s="504"/>
      <c r="Y489" s="504"/>
    </row>
    <row r="490" spans="1:25" ht="21.95" customHeight="1" x14ac:dyDescent="0.25">
      <c r="A490" s="505"/>
      <c r="B490" s="505"/>
      <c r="D490" s="504"/>
      <c r="E490" s="504"/>
      <c r="F490" s="504"/>
      <c r="G490" s="504"/>
      <c r="H490" s="504"/>
      <c r="I490" s="504"/>
      <c r="J490" s="504"/>
      <c r="K490" s="504"/>
      <c r="L490" s="504"/>
      <c r="M490" s="504"/>
      <c r="N490" s="504"/>
      <c r="O490" s="504"/>
      <c r="P490" s="504"/>
      <c r="Q490" s="504"/>
      <c r="R490" s="504"/>
      <c r="S490" s="504"/>
      <c r="T490" s="504"/>
      <c r="U490" s="504"/>
      <c r="V490" s="504"/>
      <c r="W490" s="504"/>
      <c r="X490" s="504"/>
      <c r="Y490" s="504"/>
    </row>
    <row r="491" spans="1:25" ht="21.95" customHeight="1" x14ac:dyDescent="0.25">
      <c r="A491" s="505"/>
      <c r="B491" s="505"/>
      <c r="D491" s="504"/>
      <c r="E491" s="504"/>
      <c r="F491" s="504"/>
      <c r="G491" s="504"/>
      <c r="H491" s="504"/>
      <c r="I491" s="504"/>
      <c r="J491" s="504"/>
      <c r="K491" s="504"/>
      <c r="L491" s="504"/>
      <c r="M491" s="504"/>
      <c r="N491" s="504"/>
      <c r="O491" s="504"/>
      <c r="P491" s="504"/>
      <c r="Q491" s="504"/>
      <c r="R491" s="504"/>
      <c r="S491" s="504"/>
      <c r="T491" s="504"/>
      <c r="U491" s="504"/>
      <c r="V491" s="504"/>
      <c r="W491" s="504"/>
      <c r="X491" s="504"/>
      <c r="Y491" s="504"/>
    </row>
    <row r="492" spans="1:25" ht="21.95" customHeight="1" x14ac:dyDescent="0.25">
      <c r="A492" s="505"/>
      <c r="B492" s="505"/>
      <c r="D492" s="504"/>
      <c r="E492" s="504"/>
      <c r="F492" s="504"/>
      <c r="G492" s="504"/>
      <c r="H492" s="504"/>
      <c r="I492" s="504"/>
      <c r="J492" s="504"/>
      <c r="K492" s="504"/>
      <c r="L492" s="504"/>
      <c r="M492" s="504"/>
      <c r="N492" s="504"/>
      <c r="O492" s="504"/>
      <c r="P492" s="504"/>
      <c r="Q492" s="504"/>
      <c r="R492" s="504"/>
      <c r="S492" s="504"/>
      <c r="T492" s="504"/>
      <c r="U492" s="504"/>
      <c r="V492" s="504"/>
      <c r="W492" s="504"/>
      <c r="X492" s="504"/>
      <c r="Y492" s="504"/>
    </row>
    <row r="493" spans="1:25" ht="21.95" customHeight="1" x14ac:dyDescent="0.25">
      <c r="A493" s="505"/>
      <c r="B493" s="505"/>
      <c r="D493" s="504"/>
      <c r="E493" s="504"/>
      <c r="F493" s="504"/>
      <c r="G493" s="504"/>
      <c r="H493" s="504"/>
      <c r="I493" s="504"/>
      <c r="J493" s="504"/>
      <c r="K493" s="504"/>
      <c r="L493" s="504"/>
      <c r="M493" s="504"/>
      <c r="N493" s="504"/>
      <c r="O493" s="504"/>
      <c r="P493" s="504"/>
      <c r="Q493" s="504"/>
      <c r="R493" s="504"/>
      <c r="S493" s="504"/>
      <c r="T493" s="504"/>
      <c r="U493" s="504"/>
      <c r="V493" s="504"/>
      <c r="W493" s="504"/>
      <c r="X493" s="504"/>
      <c r="Y493" s="504"/>
    </row>
    <row r="494" spans="1:25" ht="21.95" customHeight="1" x14ac:dyDescent="0.25">
      <c r="A494" s="505"/>
      <c r="B494" s="505"/>
      <c r="D494" s="504"/>
      <c r="E494" s="504"/>
      <c r="F494" s="504"/>
      <c r="G494" s="504"/>
      <c r="H494" s="504"/>
      <c r="I494" s="504"/>
      <c r="J494" s="504"/>
      <c r="K494" s="504"/>
      <c r="L494" s="504"/>
      <c r="M494" s="504"/>
      <c r="N494" s="504"/>
      <c r="O494" s="504"/>
      <c r="P494" s="504"/>
      <c r="Q494" s="504"/>
      <c r="R494" s="504"/>
      <c r="S494" s="504"/>
      <c r="T494" s="504"/>
      <c r="U494" s="504"/>
      <c r="V494" s="504"/>
      <c r="W494" s="504"/>
      <c r="X494" s="504"/>
      <c r="Y494" s="504"/>
    </row>
    <row r="495" spans="1:25" ht="21.95" customHeight="1" x14ac:dyDescent="0.25">
      <c r="A495" s="505"/>
      <c r="B495" s="505"/>
      <c r="D495" s="504"/>
      <c r="E495" s="504"/>
      <c r="F495" s="504"/>
      <c r="G495" s="504"/>
      <c r="H495" s="504"/>
      <c r="I495" s="504"/>
      <c r="J495" s="504"/>
      <c r="K495" s="504"/>
      <c r="L495" s="504"/>
      <c r="M495" s="504"/>
      <c r="N495" s="504"/>
      <c r="O495" s="504"/>
      <c r="P495" s="504"/>
      <c r="Q495" s="504"/>
      <c r="R495" s="504"/>
      <c r="S495" s="504"/>
      <c r="T495" s="504"/>
      <c r="U495" s="504"/>
      <c r="V495" s="504"/>
      <c r="W495" s="504"/>
      <c r="X495" s="504"/>
      <c r="Y495" s="504"/>
    </row>
    <row r="496" spans="1:25" ht="21.95" customHeight="1" x14ac:dyDescent="0.25">
      <c r="A496" s="505"/>
      <c r="B496" s="505"/>
      <c r="D496" s="504"/>
      <c r="E496" s="504"/>
      <c r="F496" s="504"/>
      <c r="G496" s="504"/>
      <c r="H496" s="504"/>
      <c r="I496" s="504"/>
      <c r="J496" s="504"/>
      <c r="K496" s="504"/>
      <c r="L496" s="504"/>
      <c r="M496" s="504"/>
      <c r="N496" s="504"/>
      <c r="O496" s="504"/>
      <c r="P496" s="504"/>
      <c r="Q496" s="504"/>
      <c r="R496" s="504"/>
      <c r="S496" s="504"/>
      <c r="T496" s="504"/>
      <c r="U496" s="504"/>
      <c r="V496" s="504"/>
      <c r="W496" s="504"/>
      <c r="X496" s="504"/>
      <c r="Y496" s="504"/>
    </row>
    <row r="497" spans="1:25" ht="21.95" customHeight="1" x14ac:dyDescent="0.25">
      <c r="A497" s="505"/>
      <c r="B497" s="505"/>
      <c r="D497" s="504"/>
      <c r="E497" s="504"/>
      <c r="F497" s="504"/>
      <c r="G497" s="504"/>
      <c r="H497" s="504"/>
      <c r="I497" s="504"/>
      <c r="J497" s="504"/>
      <c r="K497" s="504"/>
      <c r="L497" s="504"/>
      <c r="M497" s="504"/>
      <c r="N497" s="504"/>
      <c r="O497" s="504"/>
      <c r="P497" s="504"/>
      <c r="Q497" s="504"/>
      <c r="R497" s="504"/>
      <c r="S497" s="504"/>
      <c r="T497" s="504"/>
      <c r="U497" s="504"/>
      <c r="V497" s="504"/>
      <c r="W497" s="504"/>
      <c r="X497" s="504"/>
      <c r="Y497" s="504"/>
    </row>
    <row r="498" spans="1:25" ht="21.95" customHeight="1" x14ac:dyDescent="0.25">
      <c r="A498" s="505"/>
      <c r="B498" s="507"/>
      <c r="D498" s="504"/>
      <c r="E498" s="504"/>
      <c r="F498" s="504"/>
      <c r="G498" s="504"/>
      <c r="H498" s="504"/>
      <c r="I498" s="504"/>
      <c r="J498" s="504"/>
      <c r="K498" s="504"/>
      <c r="L498" s="504"/>
      <c r="M498" s="504"/>
      <c r="N498" s="504"/>
      <c r="O498" s="504"/>
      <c r="P498" s="504"/>
      <c r="Q498" s="504"/>
      <c r="R498" s="504"/>
      <c r="S498" s="504"/>
      <c r="T498" s="504"/>
      <c r="U498" s="504"/>
      <c r="V498" s="504"/>
      <c r="W498" s="504"/>
      <c r="X498" s="504"/>
      <c r="Y498" s="504"/>
    </row>
    <row r="499" spans="1:25" ht="21.95" customHeight="1" x14ac:dyDescent="0.25">
      <c r="A499" s="505"/>
      <c r="B499" s="507"/>
      <c r="D499" s="504"/>
      <c r="E499" s="504"/>
      <c r="F499" s="504"/>
      <c r="G499" s="504"/>
      <c r="H499" s="504"/>
      <c r="I499" s="504"/>
      <c r="J499" s="504"/>
      <c r="K499" s="504"/>
      <c r="L499" s="504"/>
      <c r="M499" s="504"/>
      <c r="N499" s="504"/>
      <c r="O499" s="504"/>
      <c r="P499" s="504"/>
      <c r="Q499" s="504"/>
      <c r="R499" s="504"/>
      <c r="S499" s="504"/>
      <c r="T499" s="504"/>
      <c r="U499" s="504"/>
      <c r="V499" s="504"/>
      <c r="W499" s="504"/>
      <c r="X499" s="504"/>
      <c r="Y499" s="504"/>
    </row>
    <row r="500" spans="1:25" ht="21.95" customHeight="1" x14ac:dyDescent="0.25">
      <c r="A500" s="505"/>
      <c r="B500" s="505"/>
      <c r="D500" s="504"/>
      <c r="E500" s="504"/>
      <c r="F500" s="504"/>
      <c r="G500" s="504"/>
      <c r="H500" s="504"/>
      <c r="I500" s="504"/>
      <c r="J500" s="504"/>
      <c r="K500" s="504"/>
      <c r="L500" s="504"/>
      <c r="M500" s="504"/>
      <c r="N500" s="504"/>
      <c r="O500" s="504"/>
      <c r="P500" s="504"/>
      <c r="Q500" s="504"/>
      <c r="R500" s="504"/>
      <c r="S500" s="504"/>
      <c r="T500" s="504"/>
      <c r="U500" s="504"/>
      <c r="V500" s="504"/>
      <c r="W500" s="504"/>
      <c r="X500" s="504"/>
      <c r="Y500" s="504"/>
    </row>
    <row r="501" spans="1:25" ht="21.95" customHeight="1" x14ac:dyDescent="0.25">
      <c r="A501" s="505"/>
      <c r="B501" s="507"/>
      <c r="D501" s="504"/>
      <c r="E501" s="504"/>
      <c r="F501" s="504"/>
      <c r="G501" s="504"/>
      <c r="H501" s="504"/>
      <c r="I501" s="504"/>
      <c r="J501" s="504"/>
      <c r="K501" s="504"/>
      <c r="L501" s="504"/>
      <c r="M501" s="504"/>
      <c r="N501" s="504"/>
      <c r="O501" s="504"/>
      <c r="P501" s="504"/>
      <c r="Q501" s="504"/>
      <c r="R501" s="504"/>
      <c r="S501" s="504"/>
      <c r="T501" s="504"/>
      <c r="U501" s="504"/>
      <c r="V501" s="504"/>
      <c r="W501" s="504"/>
      <c r="X501" s="504"/>
      <c r="Y501" s="504"/>
    </row>
    <row r="502" spans="1:25" ht="21.95" customHeight="1" x14ac:dyDescent="0.25">
      <c r="A502" s="505"/>
      <c r="B502" s="507"/>
      <c r="D502" s="504"/>
      <c r="E502" s="504"/>
      <c r="F502" s="504"/>
      <c r="G502" s="504"/>
      <c r="H502" s="504"/>
      <c r="I502" s="504"/>
      <c r="J502" s="504"/>
      <c r="K502" s="504"/>
      <c r="L502" s="504"/>
      <c r="M502" s="504"/>
      <c r="N502" s="504"/>
      <c r="O502" s="504"/>
      <c r="P502" s="504"/>
      <c r="Q502" s="504"/>
      <c r="R502" s="504"/>
      <c r="S502" s="504"/>
      <c r="T502" s="504"/>
      <c r="U502" s="504"/>
      <c r="V502" s="504"/>
      <c r="W502" s="504"/>
      <c r="X502" s="504"/>
      <c r="Y502" s="504"/>
    </row>
    <row r="503" spans="1:25" ht="21.95" customHeight="1" x14ac:dyDescent="0.25">
      <c r="A503" s="505"/>
      <c r="B503" s="507"/>
      <c r="D503" s="504"/>
      <c r="E503" s="504"/>
      <c r="F503" s="504"/>
      <c r="G503" s="504"/>
      <c r="H503" s="504"/>
      <c r="I503" s="504"/>
      <c r="J503" s="504"/>
      <c r="K503" s="504"/>
      <c r="L503" s="504"/>
      <c r="M503" s="504"/>
      <c r="N503" s="504"/>
      <c r="O503" s="504"/>
      <c r="P503" s="504"/>
      <c r="Q503" s="504"/>
      <c r="R503" s="504"/>
      <c r="S503" s="504"/>
      <c r="T503" s="504"/>
      <c r="U503" s="504"/>
      <c r="V503" s="504"/>
      <c r="W503" s="504"/>
      <c r="X503" s="504"/>
      <c r="Y503" s="504"/>
    </row>
    <row r="504" spans="1:25" ht="21.95" customHeight="1" x14ac:dyDescent="0.25">
      <c r="A504" s="507"/>
      <c r="B504" s="507"/>
      <c r="D504" s="504"/>
      <c r="E504" s="504"/>
      <c r="F504" s="504"/>
      <c r="G504" s="504"/>
      <c r="H504" s="504"/>
      <c r="I504" s="504"/>
      <c r="J504" s="504"/>
      <c r="K504" s="504"/>
      <c r="L504" s="504"/>
      <c r="M504" s="504"/>
      <c r="N504" s="504"/>
      <c r="O504" s="504"/>
      <c r="P504" s="504"/>
      <c r="Q504" s="504"/>
      <c r="R504" s="504"/>
      <c r="S504" s="504"/>
      <c r="T504" s="504"/>
      <c r="U504" s="504"/>
      <c r="V504" s="504"/>
      <c r="W504" s="504"/>
      <c r="X504" s="504"/>
      <c r="Y504" s="504"/>
    </row>
    <row r="505" spans="1:25" ht="21.95" customHeight="1" thickBot="1" x14ac:dyDescent="0.3">
      <c r="A505" s="508"/>
      <c r="B505" s="509"/>
      <c r="D505" s="504"/>
      <c r="E505" s="504"/>
      <c r="F505" s="504"/>
      <c r="G505" s="504"/>
      <c r="H505" s="504"/>
      <c r="I505" s="504"/>
      <c r="J505" s="504"/>
      <c r="K505" s="504"/>
      <c r="L505" s="504"/>
      <c r="M505" s="504"/>
      <c r="N505" s="504"/>
      <c r="O505" s="504"/>
      <c r="P505" s="504"/>
      <c r="Q505" s="504"/>
      <c r="R505" s="504"/>
      <c r="S505" s="504"/>
      <c r="T505" s="504"/>
      <c r="U505" s="504"/>
      <c r="V505" s="504"/>
      <c r="W505" s="504"/>
      <c r="X505" s="504"/>
      <c r="Y505" s="504"/>
    </row>
    <row r="506" spans="1:25" ht="21.95" customHeight="1" x14ac:dyDescent="0.25">
      <c r="A506" s="506"/>
      <c r="B506" s="506"/>
      <c r="D506" s="504"/>
      <c r="E506" s="504"/>
      <c r="F506" s="504"/>
      <c r="G506" s="504"/>
      <c r="H506" s="504"/>
      <c r="I506" s="504"/>
      <c r="J506" s="504"/>
      <c r="K506" s="504"/>
      <c r="L506" s="504"/>
      <c r="M506" s="504"/>
      <c r="N506" s="504"/>
      <c r="O506" s="504"/>
      <c r="P506" s="504"/>
      <c r="Q506" s="504"/>
      <c r="R506" s="504"/>
      <c r="S506" s="504"/>
      <c r="T506" s="504"/>
      <c r="U506" s="504"/>
      <c r="V506" s="504"/>
      <c r="W506" s="504"/>
      <c r="X506" s="504"/>
      <c r="Y506" s="504"/>
    </row>
    <row r="507" spans="1:25" ht="21.95" customHeight="1" thickBot="1" x14ac:dyDescent="0.3">
      <c r="A507" s="510"/>
      <c r="B507" s="511" t="s">
        <v>544</v>
      </c>
      <c r="D507" s="504"/>
      <c r="E507" s="504"/>
      <c r="F507" s="504"/>
      <c r="G507" s="504"/>
      <c r="H507" s="504"/>
      <c r="I507" s="504"/>
      <c r="J507" s="504"/>
      <c r="K507" s="504"/>
      <c r="L507" s="504"/>
      <c r="M507" s="504"/>
      <c r="N507" s="504"/>
      <c r="O507" s="504"/>
      <c r="P507" s="504"/>
      <c r="Q507" s="504"/>
      <c r="R507" s="504"/>
      <c r="S507" s="504"/>
      <c r="T507" s="504"/>
      <c r="U507" s="504"/>
      <c r="V507" s="504"/>
      <c r="W507" s="504"/>
      <c r="X507" s="504"/>
      <c r="Y507" s="504"/>
    </row>
    <row r="508" spans="1:25" ht="21.95" customHeight="1" x14ac:dyDescent="0.25">
      <c r="A508" s="512" t="s">
        <v>545</v>
      </c>
      <c r="B508" s="513" t="s">
        <v>546</v>
      </c>
      <c r="D508" s="504"/>
      <c r="E508" s="504"/>
      <c r="F508" s="504"/>
      <c r="G508" s="504"/>
      <c r="H508" s="504"/>
      <c r="I508" s="504"/>
      <c r="J508" s="504"/>
      <c r="K508" s="504"/>
      <c r="L508" s="504"/>
      <c r="M508" s="504"/>
      <c r="N508" s="504"/>
      <c r="O508" s="504"/>
      <c r="P508" s="504"/>
      <c r="Q508" s="504"/>
      <c r="R508" s="504"/>
      <c r="S508" s="504"/>
      <c r="T508" s="504"/>
      <c r="U508" s="504"/>
      <c r="V508" s="504"/>
      <c r="W508" s="504"/>
      <c r="X508" s="504"/>
      <c r="Y508" s="504"/>
    </row>
    <row r="509" spans="1:25" ht="21.95" customHeight="1" thickBot="1" x14ac:dyDescent="0.3">
      <c r="A509" s="514" t="s">
        <v>512</v>
      </c>
      <c r="B509" s="515" t="s">
        <v>547</v>
      </c>
      <c r="D509" s="504"/>
      <c r="E509" s="504"/>
      <c r="F509" s="504"/>
      <c r="G509" s="504"/>
      <c r="H509" s="504"/>
      <c r="I509" s="504"/>
      <c r="J509" s="504"/>
      <c r="K509" s="504"/>
      <c r="L509" s="504"/>
      <c r="M509" s="504"/>
      <c r="N509" s="504"/>
      <c r="O509" s="504"/>
      <c r="P509" s="504"/>
      <c r="Q509" s="504"/>
      <c r="R509" s="504"/>
      <c r="S509" s="504"/>
      <c r="T509" s="504"/>
      <c r="U509" s="504"/>
      <c r="V509" s="504"/>
      <c r="W509" s="504"/>
      <c r="X509" s="504"/>
      <c r="Y509" s="504"/>
    </row>
    <row r="510" spans="1:25" ht="21.95" customHeight="1" x14ac:dyDescent="0.25">
      <c r="A510" s="516"/>
      <c r="B510" s="516"/>
      <c r="D510" s="504"/>
      <c r="E510" s="504"/>
      <c r="F510" s="504"/>
      <c r="G510" s="504"/>
      <c r="H510" s="504"/>
      <c r="I510" s="504"/>
      <c r="J510" s="504"/>
      <c r="K510" s="504"/>
      <c r="L510" s="504"/>
      <c r="M510" s="504"/>
      <c r="N510" s="504"/>
      <c r="O510" s="504"/>
      <c r="P510" s="504"/>
      <c r="Q510" s="504"/>
      <c r="R510" s="504"/>
      <c r="S510" s="504"/>
      <c r="T510" s="504"/>
      <c r="U510" s="504"/>
      <c r="V510" s="504"/>
      <c r="W510" s="504"/>
      <c r="X510" s="504"/>
      <c r="Y510" s="504"/>
    </row>
    <row r="511" spans="1:25" ht="21.95" customHeight="1" x14ac:dyDescent="0.25">
      <c r="A511" s="505"/>
      <c r="B511" s="505"/>
      <c r="D511" s="504"/>
      <c r="E511" s="504"/>
      <c r="F511" s="504"/>
      <c r="G511" s="504"/>
      <c r="H511" s="504"/>
      <c r="I511" s="504"/>
      <c r="J511" s="504"/>
      <c r="K511" s="504"/>
      <c r="L511" s="504"/>
      <c r="M511" s="504"/>
      <c r="N511" s="504"/>
      <c r="O511" s="504"/>
      <c r="P511" s="504"/>
      <c r="Q511" s="504"/>
      <c r="R511" s="504"/>
      <c r="S511" s="504"/>
      <c r="T511" s="504"/>
      <c r="U511" s="504"/>
      <c r="V511" s="504"/>
      <c r="W511" s="504"/>
      <c r="X511" s="504"/>
      <c r="Y511" s="504"/>
    </row>
    <row r="512" spans="1:25" ht="21.95" customHeight="1" x14ac:dyDescent="0.25">
      <c r="A512" s="505"/>
      <c r="B512" s="505"/>
      <c r="D512" s="504"/>
      <c r="E512" s="504"/>
      <c r="F512" s="504"/>
      <c r="G512" s="504"/>
      <c r="H512" s="504"/>
      <c r="I512" s="504"/>
      <c r="J512" s="504"/>
      <c r="K512" s="504"/>
      <c r="L512" s="504"/>
      <c r="M512" s="504"/>
      <c r="N512" s="504"/>
      <c r="O512" s="504"/>
      <c r="P512" s="504"/>
      <c r="Q512" s="504"/>
      <c r="R512" s="504"/>
      <c r="S512" s="504"/>
      <c r="T512" s="504"/>
      <c r="U512" s="504"/>
      <c r="V512" s="504"/>
      <c r="W512" s="504"/>
      <c r="X512" s="504"/>
      <c r="Y512" s="504"/>
    </row>
    <row r="513" spans="1:25" ht="21.95" customHeight="1" x14ac:dyDescent="0.25">
      <c r="A513" s="505"/>
      <c r="B513" s="505"/>
      <c r="D513" s="504"/>
      <c r="E513" s="504"/>
      <c r="F513" s="504"/>
      <c r="G513" s="504"/>
      <c r="H513" s="504"/>
      <c r="I513" s="504"/>
      <c r="J513" s="504"/>
      <c r="K513" s="504"/>
      <c r="L513" s="504"/>
      <c r="M513" s="504"/>
      <c r="N513" s="504"/>
      <c r="O513" s="504"/>
      <c r="P513" s="504"/>
      <c r="Q513" s="504"/>
      <c r="R513" s="504"/>
      <c r="S513" s="504"/>
      <c r="T513" s="504"/>
      <c r="U513" s="504"/>
      <c r="V513" s="504"/>
      <c r="W513" s="504"/>
      <c r="X513" s="504"/>
      <c r="Y513" s="504"/>
    </row>
    <row r="514" spans="1:25" ht="21.95" customHeight="1" x14ac:dyDescent="0.25">
      <c r="A514" s="505"/>
      <c r="B514" s="505"/>
      <c r="D514" s="504"/>
      <c r="E514" s="504"/>
      <c r="F514" s="504"/>
      <c r="G514" s="504"/>
      <c r="H514" s="504"/>
      <c r="I514" s="504"/>
      <c r="J514" s="504"/>
      <c r="K514" s="504"/>
      <c r="L514" s="504"/>
      <c r="M514" s="504"/>
      <c r="N514" s="504"/>
      <c r="O514" s="504"/>
      <c r="P514" s="504"/>
      <c r="Q514" s="504"/>
      <c r="R514" s="504"/>
      <c r="S514" s="504"/>
      <c r="T514" s="504"/>
      <c r="U514" s="504"/>
      <c r="V514" s="504"/>
      <c r="W514" s="504"/>
      <c r="X514" s="504"/>
      <c r="Y514" s="504"/>
    </row>
    <row r="515" spans="1:25" ht="21.95" customHeight="1" x14ac:dyDescent="0.25">
      <c r="A515" s="505"/>
      <c r="B515" s="505"/>
      <c r="D515" s="504"/>
      <c r="E515" s="504"/>
      <c r="F515" s="504"/>
      <c r="G515" s="504"/>
      <c r="H515" s="504"/>
      <c r="I515" s="504"/>
      <c r="J515" s="504"/>
      <c r="K515" s="504"/>
      <c r="L515" s="504"/>
      <c r="M515" s="504"/>
      <c r="N515" s="504"/>
      <c r="O515" s="504"/>
      <c r="P515" s="504"/>
      <c r="Q515" s="504"/>
      <c r="R515" s="504"/>
      <c r="S515" s="504"/>
      <c r="T515" s="504"/>
      <c r="U515" s="504"/>
      <c r="V515" s="504"/>
      <c r="W515" s="504"/>
      <c r="X515" s="504"/>
      <c r="Y515" s="504"/>
    </row>
    <row r="516" spans="1:25" ht="21.95" customHeight="1" x14ac:dyDescent="0.25">
      <c r="A516" s="505"/>
      <c r="B516" s="505"/>
      <c r="D516" s="504"/>
      <c r="E516" s="504"/>
      <c r="F516" s="504"/>
      <c r="G516" s="504"/>
      <c r="H516" s="504"/>
      <c r="I516" s="504"/>
      <c r="J516" s="504"/>
      <c r="K516" s="504"/>
      <c r="L516" s="504"/>
      <c r="M516" s="504"/>
      <c r="N516" s="504"/>
      <c r="O516" s="504"/>
      <c r="P516" s="504"/>
      <c r="Q516" s="504"/>
      <c r="R516" s="504"/>
      <c r="S516" s="504"/>
      <c r="T516" s="504"/>
      <c r="U516" s="504"/>
      <c r="V516" s="504"/>
      <c r="W516" s="504"/>
      <c r="X516" s="504"/>
      <c r="Y516" s="504"/>
    </row>
    <row r="517" spans="1:25" ht="21.95" customHeight="1" x14ac:dyDescent="0.25">
      <c r="A517" s="505"/>
      <c r="B517" s="505"/>
      <c r="D517" s="504"/>
      <c r="E517" s="504"/>
      <c r="F517" s="504"/>
      <c r="G517" s="504"/>
      <c r="H517" s="504"/>
      <c r="I517" s="504"/>
      <c r="J517" s="504"/>
      <c r="K517" s="504"/>
      <c r="L517" s="504"/>
      <c r="M517" s="504"/>
      <c r="N517" s="504"/>
      <c r="O517" s="504"/>
      <c r="P517" s="504"/>
      <c r="Q517" s="504"/>
      <c r="R517" s="504"/>
      <c r="S517" s="504"/>
      <c r="T517" s="504"/>
      <c r="U517" s="504"/>
      <c r="V517" s="504"/>
      <c r="W517" s="504"/>
      <c r="X517" s="504"/>
      <c r="Y517" s="504"/>
    </row>
    <row r="518" spans="1:25" ht="21.95" customHeight="1" x14ac:dyDescent="0.25">
      <c r="A518" s="505"/>
      <c r="B518" s="505"/>
      <c r="D518" s="504"/>
      <c r="E518" s="504"/>
      <c r="F518" s="504"/>
      <c r="G518" s="504"/>
      <c r="H518" s="504"/>
      <c r="I518" s="504"/>
      <c r="J518" s="504"/>
      <c r="K518" s="504"/>
      <c r="L518" s="504"/>
      <c r="M518" s="504"/>
      <c r="N518" s="504"/>
      <c r="O518" s="504"/>
      <c r="P518" s="504"/>
      <c r="Q518" s="504"/>
      <c r="R518" s="504"/>
      <c r="S518" s="504"/>
      <c r="T518" s="504"/>
      <c r="U518" s="504"/>
      <c r="V518" s="504"/>
      <c r="W518" s="504"/>
      <c r="X518" s="504"/>
      <c r="Y518" s="504"/>
    </row>
    <row r="519" spans="1:25" ht="21.95" customHeight="1" x14ac:dyDescent="0.25">
      <c r="A519" s="505"/>
      <c r="B519" s="505"/>
      <c r="D519" s="504"/>
      <c r="E519" s="504"/>
      <c r="F519" s="504"/>
      <c r="G519" s="504"/>
      <c r="H519" s="504"/>
      <c r="I519" s="504"/>
      <c r="J519" s="504"/>
      <c r="K519" s="504"/>
      <c r="L519" s="504"/>
      <c r="M519" s="504"/>
      <c r="N519" s="504"/>
      <c r="O519" s="504"/>
      <c r="P519" s="504"/>
      <c r="Q519" s="504"/>
      <c r="R519" s="504"/>
      <c r="S519" s="504"/>
      <c r="T519" s="504"/>
      <c r="U519" s="504"/>
      <c r="V519" s="504"/>
      <c r="W519" s="504"/>
      <c r="X519" s="504"/>
      <c r="Y519" s="504"/>
    </row>
    <row r="520" spans="1:25" ht="21.95" customHeight="1" x14ac:dyDescent="0.25">
      <c r="A520" s="505"/>
      <c r="B520" s="505"/>
      <c r="D520" s="504"/>
      <c r="E520" s="504"/>
      <c r="F520" s="504"/>
      <c r="G520" s="504"/>
      <c r="H520" s="504"/>
      <c r="I520" s="504"/>
      <c r="J520" s="504"/>
      <c r="K520" s="504"/>
      <c r="L520" s="504"/>
      <c r="M520" s="504"/>
      <c r="N520" s="504"/>
      <c r="O520" s="504"/>
      <c r="P520" s="504"/>
      <c r="Q520" s="504"/>
      <c r="R520" s="504"/>
      <c r="S520" s="504"/>
      <c r="T520" s="504"/>
      <c r="U520" s="504"/>
      <c r="V520" s="504"/>
      <c r="W520" s="504"/>
      <c r="X520" s="504"/>
      <c r="Y520" s="504"/>
    </row>
    <row r="521" spans="1:25" ht="21.95" customHeight="1" x14ac:dyDescent="0.25">
      <c r="A521" s="505"/>
      <c r="B521" s="505"/>
      <c r="D521" s="504"/>
      <c r="E521" s="504"/>
      <c r="F521" s="504"/>
      <c r="G521" s="504"/>
      <c r="H521" s="504"/>
      <c r="I521" s="504"/>
      <c r="J521" s="504"/>
      <c r="K521" s="504"/>
      <c r="L521" s="504"/>
      <c r="M521" s="504"/>
      <c r="N521" s="504"/>
      <c r="O521" s="504"/>
      <c r="P521" s="504"/>
      <c r="Q521" s="504"/>
      <c r="R521" s="504"/>
      <c r="S521" s="504"/>
      <c r="T521" s="504"/>
      <c r="U521" s="504"/>
      <c r="V521" s="504"/>
      <c r="W521" s="504"/>
      <c r="X521" s="504"/>
      <c r="Y521" s="504"/>
    </row>
    <row r="522" spans="1:25" ht="21.95" customHeight="1" x14ac:dyDescent="0.25">
      <c r="A522" s="505"/>
      <c r="B522" s="505"/>
      <c r="D522" s="504"/>
      <c r="E522" s="504"/>
      <c r="F522" s="504"/>
      <c r="G522" s="504"/>
      <c r="H522" s="504"/>
      <c r="I522" s="504"/>
      <c r="J522" s="504"/>
      <c r="K522" s="504"/>
      <c r="L522" s="504"/>
      <c r="M522" s="504"/>
      <c r="N522" s="504"/>
      <c r="O522" s="504"/>
      <c r="P522" s="504"/>
      <c r="Q522" s="504"/>
      <c r="R522" s="504"/>
      <c r="S522" s="504"/>
      <c r="T522" s="504"/>
      <c r="U522" s="504"/>
      <c r="V522" s="504"/>
      <c r="W522" s="504"/>
      <c r="X522" s="504"/>
      <c r="Y522" s="504"/>
    </row>
    <row r="523" spans="1:25" ht="21.95" customHeight="1" x14ac:dyDescent="0.25">
      <c r="A523" s="505"/>
      <c r="B523" s="505"/>
      <c r="D523" s="504"/>
      <c r="E523" s="504"/>
      <c r="F523" s="504"/>
      <c r="G523" s="504"/>
      <c r="H523" s="504"/>
      <c r="I523" s="504"/>
      <c r="J523" s="504"/>
      <c r="K523" s="504"/>
      <c r="L523" s="504"/>
      <c r="M523" s="504"/>
      <c r="N523" s="504"/>
      <c r="O523" s="504"/>
      <c r="P523" s="504"/>
      <c r="Q523" s="504"/>
      <c r="R523" s="504"/>
      <c r="S523" s="504"/>
      <c r="T523" s="504"/>
      <c r="U523" s="504"/>
      <c r="V523" s="504"/>
      <c r="W523" s="504"/>
      <c r="X523" s="504"/>
      <c r="Y523" s="504"/>
    </row>
    <row r="524" spans="1:25" ht="21.95" customHeight="1" x14ac:dyDescent="0.25">
      <c r="A524" s="505"/>
      <c r="B524" s="505"/>
      <c r="D524" s="504"/>
      <c r="E524" s="504"/>
      <c r="F524" s="504"/>
      <c r="G524" s="504"/>
      <c r="H524" s="504"/>
      <c r="I524" s="504"/>
      <c r="J524" s="504"/>
      <c r="K524" s="504"/>
      <c r="L524" s="504"/>
      <c r="M524" s="504"/>
      <c r="N524" s="504"/>
      <c r="O524" s="504"/>
      <c r="P524" s="504"/>
      <c r="Q524" s="504"/>
      <c r="R524" s="504"/>
      <c r="S524" s="504"/>
      <c r="T524" s="504"/>
      <c r="U524" s="504"/>
      <c r="V524" s="504"/>
      <c r="W524" s="504"/>
      <c r="X524" s="504"/>
      <c r="Y524" s="504"/>
    </row>
    <row r="525" spans="1:25" ht="21.95" customHeight="1" x14ac:dyDescent="0.25">
      <c r="A525" s="505"/>
      <c r="B525" s="505"/>
      <c r="D525" s="504"/>
      <c r="E525" s="504"/>
      <c r="F525" s="504"/>
      <c r="G525" s="504"/>
      <c r="H525" s="504"/>
      <c r="I525" s="504"/>
      <c r="J525" s="504"/>
      <c r="K525" s="504"/>
      <c r="L525" s="504"/>
      <c r="M525" s="504"/>
      <c r="N525" s="504"/>
      <c r="O525" s="504"/>
      <c r="P525" s="504"/>
      <c r="Q525" s="504"/>
      <c r="R525" s="504"/>
      <c r="S525" s="504"/>
      <c r="T525" s="504"/>
      <c r="U525" s="504"/>
      <c r="V525" s="504"/>
      <c r="W525" s="504"/>
      <c r="X525" s="504"/>
      <c r="Y525" s="504"/>
    </row>
    <row r="526" spans="1:25" ht="21.95" customHeight="1" x14ac:dyDescent="0.25">
      <c r="A526" s="505"/>
      <c r="B526" s="505"/>
      <c r="D526" s="504"/>
      <c r="E526" s="504"/>
      <c r="F526" s="504"/>
      <c r="G526" s="504"/>
      <c r="H526" s="504"/>
      <c r="I526" s="504"/>
      <c r="J526" s="504"/>
      <c r="K526" s="504"/>
      <c r="L526" s="504"/>
      <c r="M526" s="504"/>
      <c r="N526" s="504"/>
      <c r="O526" s="504"/>
      <c r="P526" s="504"/>
      <c r="Q526" s="504"/>
      <c r="R526" s="504"/>
      <c r="S526" s="504"/>
      <c r="T526" s="504"/>
      <c r="U526" s="504"/>
      <c r="V526" s="504"/>
      <c r="W526" s="504"/>
      <c r="X526" s="504"/>
      <c r="Y526" s="504"/>
    </row>
    <row r="527" spans="1:25" ht="21.95" customHeight="1" x14ac:dyDescent="0.25">
      <c r="A527" s="505"/>
      <c r="B527" s="505"/>
      <c r="D527" s="504"/>
      <c r="E527" s="504"/>
      <c r="F527" s="504"/>
      <c r="G527" s="504"/>
      <c r="H527" s="504"/>
      <c r="I527" s="504"/>
      <c r="J527" s="504"/>
      <c r="K527" s="504"/>
      <c r="L527" s="504"/>
      <c r="M527" s="504"/>
      <c r="N527" s="504"/>
      <c r="O527" s="504"/>
      <c r="P527" s="504"/>
      <c r="Q527" s="504"/>
      <c r="R527" s="504"/>
      <c r="S527" s="504"/>
      <c r="T527" s="504"/>
      <c r="U527" s="504"/>
      <c r="V527" s="504"/>
      <c r="W527" s="504"/>
      <c r="X527" s="504"/>
      <c r="Y527" s="504"/>
    </row>
    <row r="528" spans="1:25" ht="21.95" customHeight="1" x14ac:dyDescent="0.25">
      <c r="A528" s="505"/>
      <c r="B528" s="505"/>
      <c r="D528" s="504"/>
      <c r="E528" s="504"/>
      <c r="F528" s="504"/>
      <c r="G528" s="504"/>
      <c r="H528" s="504"/>
      <c r="I528" s="504"/>
      <c r="J528" s="504"/>
      <c r="K528" s="504"/>
      <c r="L528" s="504"/>
      <c r="M528" s="504"/>
      <c r="N528" s="504"/>
      <c r="O528" s="504"/>
      <c r="P528" s="504"/>
      <c r="Q528" s="504"/>
      <c r="R528" s="504"/>
      <c r="S528" s="504"/>
      <c r="T528" s="504"/>
      <c r="U528" s="504"/>
      <c r="V528" s="504"/>
      <c r="W528" s="504"/>
      <c r="X528" s="504"/>
      <c r="Y528" s="504"/>
    </row>
    <row r="529" spans="1:25" ht="21.95" customHeight="1" x14ac:dyDescent="0.25">
      <c r="A529" s="505"/>
      <c r="B529" s="505"/>
      <c r="D529" s="504"/>
      <c r="E529" s="504"/>
      <c r="F529" s="504"/>
      <c r="G529" s="504"/>
      <c r="H529" s="504"/>
      <c r="I529" s="504"/>
      <c r="J529" s="504"/>
      <c r="K529" s="504"/>
      <c r="L529" s="504"/>
      <c r="M529" s="504"/>
      <c r="N529" s="504"/>
      <c r="O529" s="504"/>
      <c r="P529" s="504"/>
      <c r="Q529" s="504"/>
      <c r="R529" s="504"/>
      <c r="S529" s="504"/>
      <c r="T529" s="504"/>
      <c r="U529" s="504"/>
      <c r="V529" s="504"/>
      <c r="W529" s="504"/>
      <c r="X529" s="504"/>
      <c r="Y529" s="504"/>
    </row>
    <row r="530" spans="1:25" ht="21.95" customHeight="1" x14ac:dyDescent="0.25">
      <c r="A530" s="505"/>
      <c r="B530" s="505"/>
      <c r="D530" s="504"/>
      <c r="E530" s="504"/>
      <c r="F530" s="504"/>
      <c r="G530" s="504"/>
      <c r="H530" s="504"/>
      <c r="I530" s="504"/>
      <c r="J530" s="504"/>
      <c r="K530" s="504"/>
      <c r="L530" s="504"/>
      <c r="M530" s="504"/>
      <c r="N530" s="504"/>
      <c r="O530" s="504"/>
      <c r="P530" s="504"/>
      <c r="Q530" s="504"/>
      <c r="R530" s="504"/>
      <c r="S530" s="504"/>
      <c r="T530" s="504"/>
      <c r="U530" s="504"/>
      <c r="V530" s="504"/>
      <c r="W530" s="504"/>
      <c r="X530" s="504"/>
      <c r="Y530" s="504"/>
    </row>
    <row r="531" spans="1:25" ht="21.95" customHeight="1" x14ac:dyDescent="0.25">
      <c r="A531" s="505"/>
      <c r="B531" s="505"/>
      <c r="D531" s="504"/>
      <c r="E531" s="504"/>
      <c r="F531" s="504"/>
      <c r="G531" s="504"/>
      <c r="H531" s="504"/>
      <c r="I531" s="504"/>
      <c r="J531" s="504"/>
      <c r="K531" s="504"/>
      <c r="L531" s="504"/>
      <c r="M531" s="504"/>
      <c r="N531" s="504"/>
      <c r="O531" s="504"/>
      <c r="P531" s="504"/>
      <c r="Q531" s="504"/>
      <c r="R531" s="504"/>
      <c r="S531" s="504"/>
      <c r="T531" s="504"/>
      <c r="U531" s="504"/>
      <c r="V531" s="504"/>
      <c r="W531" s="504"/>
      <c r="X531" s="504"/>
      <c r="Y531" s="504"/>
    </row>
    <row r="532" spans="1:25" ht="21.95" customHeight="1" x14ac:dyDescent="0.25">
      <c r="A532" s="505"/>
      <c r="B532" s="505"/>
      <c r="D532" s="504"/>
      <c r="E532" s="504"/>
      <c r="F532" s="504"/>
      <c r="G532" s="504"/>
      <c r="H532" s="504"/>
      <c r="I532" s="504"/>
      <c r="J532" s="504"/>
      <c r="K532" s="504"/>
      <c r="L532" s="504"/>
      <c r="M532" s="504"/>
      <c r="N532" s="504"/>
      <c r="O532" s="504"/>
      <c r="P532" s="504"/>
      <c r="Q532" s="504"/>
      <c r="R532" s="504"/>
      <c r="S532" s="504"/>
      <c r="T532" s="504"/>
      <c r="U532" s="504"/>
      <c r="V532" s="504"/>
      <c r="W532" s="504"/>
      <c r="X532" s="504"/>
      <c r="Y532" s="504"/>
    </row>
    <row r="533" spans="1:25" ht="21.95" customHeight="1" x14ac:dyDescent="0.25">
      <c r="A533" s="505"/>
      <c r="B533" s="505"/>
      <c r="D533" s="504"/>
      <c r="E533" s="504"/>
      <c r="F533" s="504"/>
      <c r="G533" s="504"/>
      <c r="H533" s="504"/>
      <c r="I533" s="504"/>
      <c r="J533" s="504"/>
      <c r="K533" s="504"/>
      <c r="L533" s="504"/>
      <c r="M533" s="504"/>
      <c r="N533" s="504"/>
      <c r="O533" s="504"/>
      <c r="P533" s="504"/>
      <c r="Q533" s="504"/>
      <c r="R533" s="504"/>
      <c r="S533" s="504"/>
      <c r="T533" s="504"/>
      <c r="U533" s="504"/>
      <c r="V533" s="504"/>
      <c r="W533" s="504"/>
      <c r="X533" s="504"/>
      <c r="Y533" s="504"/>
    </row>
    <row r="534" spans="1:25" ht="21.95" customHeight="1" x14ac:dyDescent="0.25">
      <c r="A534" s="505"/>
      <c r="B534" s="505"/>
      <c r="D534" s="504"/>
      <c r="E534" s="504"/>
      <c r="F534" s="504"/>
      <c r="G534" s="504"/>
      <c r="H534" s="504"/>
      <c r="I534" s="504"/>
      <c r="J534" s="504"/>
      <c r="K534" s="504"/>
      <c r="L534" s="504"/>
      <c r="M534" s="504"/>
      <c r="N534" s="504"/>
      <c r="O534" s="504"/>
      <c r="P534" s="504"/>
      <c r="Q534" s="504"/>
      <c r="R534" s="504"/>
      <c r="S534" s="504"/>
      <c r="T534" s="504"/>
      <c r="U534" s="504"/>
      <c r="V534" s="504"/>
      <c r="W534" s="504"/>
      <c r="X534" s="504"/>
      <c r="Y534" s="504"/>
    </row>
    <row r="535" spans="1:25" ht="21.95" customHeight="1" x14ac:dyDescent="0.25">
      <c r="A535" s="505"/>
      <c r="B535" s="505"/>
      <c r="D535" s="504"/>
      <c r="E535" s="504"/>
      <c r="F535" s="504"/>
      <c r="G535" s="504"/>
      <c r="H535" s="504"/>
      <c r="I535" s="504"/>
      <c r="J535" s="504"/>
      <c r="K535" s="504"/>
      <c r="L535" s="504"/>
      <c r="M535" s="504"/>
      <c r="N535" s="504"/>
      <c r="O535" s="504"/>
      <c r="P535" s="504"/>
      <c r="Q535" s="504"/>
      <c r="R535" s="504"/>
      <c r="S535" s="504"/>
      <c r="T535" s="504"/>
      <c r="U535" s="504"/>
      <c r="V535" s="504"/>
      <c r="W535" s="504"/>
      <c r="X535" s="504"/>
      <c r="Y535" s="504"/>
    </row>
    <row r="536" spans="1:25" ht="21.95" customHeight="1" x14ac:dyDescent="0.25">
      <c r="A536" s="505"/>
      <c r="B536" s="505"/>
      <c r="D536" s="504"/>
      <c r="E536" s="504"/>
      <c r="F536" s="504"/>
      <c r="G536" s="504"/>
      <c r="H536" s="504"/>
      <c r="I536" s="504"/>
      <c r="J536" s="504"/>
      <c r="K536" s="504"/>
      <c r="L536" s="504"/>
      <c r="M536" s="504"/>
      <c r="N536" s="504"/>
      <c r="O536" s="504"/>
      <c r="P536" s="504"/>
      <c r="Q536" s="504"/>
      <c r="R536" s="504"/>
      <c r="S536" s="504"/>
      <c r="T536" s="504"/>
      <c r="U536" s="504"/>
      <c r="V536" s="504"/>
      <c r="W536" s="504"/>
      <c r="X536" s="504"/>
      <c r="Y536" s="504"/>
    </row>
    <row r="537" spans="1:25" ht="21.95" customHeight="1" x14ac:dyDescent="0.25">
      <c r="A537" s="505"/>
      <c r="B537" s="505"/>
      <c r="D537" s="504"/>
      <c r="E537" s="504"/>
      <c r="F537" s="504"/>
      <c r="G537" s="504"/>
      <c r="H537" s="504"/>
      <c r="I537" s="504"/>
      <c r="J537" s="504"/>
      <c r="K537" s="504"/>
      <c r="L537" s="504"/>
      <c r="M537" s="504"/>
      <c r="N537" s="504"/>
      <c r="O537" s="504"/>
      <c r="P537" s="504"/>
      <c r="Q537" s="504"/>
      <c r="R537" s="504"/>
      <c r="S537" s="504"/>
      <c r="T537" s="504"/>
      <c r="U537" s="504"/>
      <c r="V537" s="504"/>
      <c r="W537" s="504"/>
      <c r="X537" s="504"/>
      <c r="Y537" s="504"/>
    </row>
    <row r="538" spans="1:25" ht="21.95" customHeight="1" x14ac:dyDescent="0.25">
      <c r="A538" s="505"/>
      <c r="B538" s="505"/>
      <c r="D538" s="504"/>
      <c r="E538" s="504"/>
      <c r="F538" s="504"/>
      <c r="G538" s="504"/>
      <c r="H538" s="504"/>
      <c r="I538" s="504"/>
      <c r="J538" s="504"/>
      <c r="K538" s="504"/>
      <c r="L538" s="504"/>
      <c r="M538" s="504"/>
      <c r="N538" s="504"/>
      <c r="O538" s="504"/>
      <c r="P538" s="504"/>
      <c r="Q538" s="504"/>
      <c r="R538" s="504"/>
      <c r="S538" s="504"/>
      <c r="T538" s="504"/>
      <c r="U538" s="504"/>
      <c r="V538" s="504"/>
      <c r="W538" s="504"/>
      <c r="X538" s="504"/>
      <c r="Y538" s="504"/>
    </row>
    <row r="539" spans="1:25" ht="21.95" customHeight="1" x14ac:dyDescent="0.25">
      <c r="A539" s="505"/>
      <c r="B539" s="505"/>
      <c r="D539" s="504"/>
      <c r="E539" s="504"/>
      <c r="F539" s="504"/>
      <c r="G539" s="504"/>
      <c r="H539" s="504"/>
      <c r="I539" s="504"/>
      <c r="J539" s="504"/>
      <c r="K539" s="504"/>
      <c r="L539" s="504"/>
      <c r="M539" s="504"/>
      <c r="N539" s="504"/>
      <c r="O539" s="504"/>
      <c r="P539" s="504"/>
      <c r="Q539" s="504"/>
      <c r="R539" s="504"/>
      <c r="S539" s="504"/>
      <c r="T539" s="504"/>
      <c r="U539" s="504"/>
      <c r="V539" s="504"/>
      <c r="W539" s="504"/>
      <c r="X539" s="504"/>
      <c r="Y539" s="504"/>
    </row>
    <row r="540" spans="1:25" ht="21.95" customHeight="1" x14ac:dyDescent="0.25">
      <c r="A540" s="505"/>
      <c r="B540" s="505"/>
      <c r="D540" s="504"/>
      <c r="E540" s="504"/>
      <c r="F540" s="504"/>
      <c r="G540" s="504"/>
      <c r="H540" s="504"/>
      <c r="I540" s="504"/>
      <c r="J540" s="504"/>
      <c r="K540" s="504"/>
      <c r="L540" s="504"/>
      <c r="M540" s="504"/>
      <c r="N540" s="504"/>
      <c r="O540" s="504"/>
      <c r="P540" s="504"/>
      <c r="Q540" s="504"/>
      <c r="R540" s="504"/>
      <c r="S540" s="504"/>
      <c r="T540" s="504"/>
      <c r="U540" s="504"/>
      <c r="V540" s="504"/>
      <c r="W540" s="504"/>
      <c r="X540" s="504"/>
      <c r="Y540" s="504"/>
    </row>
    <row r="541" spans="1:25" ht="21.95" customHeight="1" x14ac:dyDescent="0.25">
      <c r="A541" s="505"/>
      <c r="B541" s="505"/>
      <c r="D541" s="504"/>
      <c r="E541" s="504"/>
      <c r="F541" s="504"/>
      <c r="G541" s="504"/>
      <c r="H541" s="504"/>
      <c r="I541" s="504"/>
      <c r="J541" s="504"/>
      <c r="K541" s="504"/>
      <c r="L541" s="504"/>
      <c r="M541" s="504"/>
      <c r="N541" s="504"/>
      <c r="O541" s="504"/>
      <c r="P541" s="504"/>
      <c r="Q541" s="504"/>
      <c r="R541" s="504"/>
      <c r="S541" s="504"/>
      <c r="T541" s="504"/>
      <c r="U541" s="504"/>
      <c r="V541" s="504"/>
      <c r="W541" s="504"/>
      <c r="X541" s="504"/>
      <c r="Y541" s="504"/>
    </row>
    <row r="542" spans="1:25" ht="21.95" customHeight="1" x14ac:dyDescent="0.25">
      <c r="A542" s="505"/>
      <c r="B542" s="505"/>
      <c r="D542" s="504"/>
      <c r="E542" s="504"/>
      <c r="F542" s="504"/>
      <c r="G542" s="504"/>
      <c r="H542" s="504"/>
      <c r="I542" s="504"/>
      <c r="J542" s="504"/>
      <c r="K542" s="504"/>
      <c r="L542" s="504"/>
      <c r="M542" s="504"/>
      <c r="N542" s="504"/>
      <c r="O542" s="504"/>
      <c r="P542" s="504"/>
      <c r="Q542" s="504"/>
      <c r="R542" s="504"/>
      <c r="S542" s="504"/>
      <c r="T542" s="504"/>
      <c r="U542" s="504"/>
      <c r="V542" s="504"/>
      <c r="W542" s="504"/>
      <c r="X542" s="504"/>
      <c r="Y542" s="504"/>
    </row>
    <row r="543" spans="1:25" ht="21.95" customHeight="1" x14ac:dyDescent="0.25">
      <c r="A543" s="505"/>
      <c r="B543" s="505"/>
      <c r="D543" s="504"/>
      <c r="E543" s="504"/>
      <c r="F543" s="504"/>
      <c r="G543" s="504"/>
      <c r="H543" s="504"/>
      <c r="I543" s="504"/>
      <c r="J543" s="504"/>
      <c r="K543" s="504"/>
      <c r="L543" s="504"/>
      <c r="M543" s="504"/>
      <c r="N543" s="504"/>
      <c r="O543" s="504"/>
      <c r="P543" s="504"/>
      <c r="Q543" s="504"/>
      <c r="R543" s="504"/>
      <c r="S543" s="504"/>
      <c r="T543" s="504"/>
      <c r="U543" s="504"/>
      <c r="V543" s="504"/>
      <c r="W543" s="504"/>
      <c r="X543" s="504"/>
      <c r="Y543" s="504"/>
    </row>
    <row r="544" spans="1:25" ht="21.95" customHeight="1" x14ac:dyDescent="0.25">
      <c r="A544" s="505"/>
      <c r="B544" s="507"/>
      <c r="D544" s="504"/>
      <c r="E544" s="504"/>
      <c r="F544" s="504"/>
      <c r="G544" s="504"/>
      <c r="H544" s="504"/>
      <c r="I544" s="504"/>
      <c r="J544" s="504"/>
      <c r="K544" s="504"/>
      <c r="L544" s="504"/>
      <c r="M544" s="504"/>
      <c r="N544" s="504"/>
      <c r="O544" s="504"/>
      <c r="P544" s="504"/>
      <c r="Q544" s="504"/>
      <c r="R544" s="504"/>
      <c r="S544" s="504"/>
      <c r="T544" s="504"/>
      <c r="U544" s="504"/>
      <c r="V544" s="504"/>
      <c r="W544" s="504"/>
      <c r="X544" s="504"/>
      <c r="Y544" s="504"/>
    </row>
    <row r="545" spans="1:25" ht="21.95" customHeight="1" x14ac:dyDescent="0.25">
      <c r="A545" s="505"/>
      <c r="B545" s="507"/>
      <c r="D545" s="504"/>
      <c r="E545" s="504"/>
      <c r="F545" s="504"/>
      <c r="G545" s="504"/>
      <c r="H545" s="504"/>
      <c r="I545" s="504"/>
      <c r="J545" s="504"/>
      <c r="K545" s="504"/>
      <c r="L545" s="504"/>
      <c r="M545" s="504"/>
      <c r="N545" s="504"/>
      <c r="O545" s="504"/>
      <c r="P545" s="504"/>
      <c r="Q545" s="504"/>
      <c r="R545" s="504"/>
      <c r="S545" s="504"/>
      <c r="T545" s="504"/>
      <c r="U545" s="504"/>
      <c r="V545" s="504"/>
      <c r="W545" s="504"/>
      <c r="X545" s="504"/>
      <c r="Y545" s="504"/>
    </row>
    <row r="546" spans="1:25" ht="21.95" customHeight="1" x14ac:dyDescent="0.25">
      <c r="A546" s="505"/>
      <c r="B546" s="505"/>
      <c r="D546" s="504"/>
      <c r="E546" s="504"/>
      <c r="F546" s="504"/>
      <c r="G546" s="504"/>
      <c r="H546" s="504"/>
      <c r="I546" s="504"/>
      <c r="J546" s="504"/>
      <c r="K546" s="504"/>
      <c r="L546" s="504"/>
      <c r="M546" s="504"/>
      <c r="N546" s="504"/>
      <c r="O546" s="504"/>
      <c r="P546" s="504"/>
      <c r="Q546" s="504"/>
      <c r="R546" s="504"/>
      <c r="S546" s="504"/>
      <c r="T546" s="504"/>
      <c r="U546" s="504"/>
      <c r="V546" s="504"/>
      <c r="W546" s="504"/>
      <c r="X546" s="504"/>
      <c r="Y546" s="504"/>
    </row>
    <row r="547" spans="1:25" ht="21.95" customHeight="1" x14ac:dyDescent="0.25">
      <c r="A547" s="505"/>
      <c r="B547" s="507"/>
      <c r="D547" s="504"/>
      <c r="E547" s="504"/>
      <c r="F547" s="504"/>
      <c r="G547" s="504"/>
      <c r="H547" s="504"/>
      <c r="I547" s="504"/>
      <c r="J547" s="504"/>
      <c r="K547" s="504"/>
      <c r="L547" s="504"/>
      <c r="M547" s="504"/>
      <c r="N547" s="504"/>
      <c r="O547" s="504"/>
      <c r="P547" s="504"/>
      <c r="Q547" s="504"/>
      <c r="R547" s="504"/>
      <c r="S547" s="504"/>
      <c r="T547" s="504"/>
      <c r="U547" s="504"/>
      <c r="V547" s="504"/>
      <c r="W547" s="504"/>
      <c r="X547" s="504"/>
      <c r="Y547" s="504"/>
    </row>
    <row r="548" spans="1:25" ht="21.95" customHeight="1" x14ac:dyDescent="0.25">
      <c r="A548" s="505"/>
      <c r="B548" s="507"/>
      <c r="D548" s="504"/>
      <c r="E548" s="504"/>
      <c r="F548" s="504"/>
      <c r="G548" s="504"/>
      <c r="H548" s="504"/>
      <c r="I548" s="504"/>
      <c r="J548" s="504"/>
      <c r="K548" s="504"/>
      <c r="L548" s="504"/>
      <c r="M548" s="504"/>
      <c r="N548" s="504"/>
      <c r="O548" s="504"/>
      <c r="P548" s="504"/>
      <c r="Q548" s="504"/>
      <c r="R548" s="504"/>
      <c r="S548" s="504"/>
      <c r="T548" s="504"/>
      <c r="U548" s="504"/>
      <c r="V548" s="504"/>
      <c r="W548" s="504"/>
      <c r="X548" s="504"/>
      <c r="Y548" s="504"/>
    </row>
    <row r="549" spans="1:25" ht="21.95" customHeight="1" x14ac:dyDescent="0.25">
      <c r="A549" s="505"/>
      <c r="B549" s="507"/>
      <c r="D549" s="504"/>
      <c r="E549" s="504"/>
      <c r="F549" s="504"/>
      <c r="G549" s="504"/>
      <c r="H549" s="504"/>
      <c r="I549" s="504"/>
      <c r="J549" s="504"/>
      <c r="K549" s="504"/>
      <c r="L549" s="504"/>
      <c r="M549" s="504"/>
      <c r="N549" s="504"/>
      <c r="O549" s="504"/>
      <c r="P549" s="504"/>
      <c r="Q549" s="504"/>
      <c r="R549" s="504"/>
      <c r="S549" s="504"/>
      <c r="T549" s="504"/>
      <c r="U549" s="504"/>
      <c r="V549" s="504"/>
      <c r="W549" s="504"/>
      <c r="X549" s="504"/>
      <c r="Y549" s="504"/>
    </row>
    <row r="550" spans="1:25" ht="21.95" customHeight="1" x14ac:dyDescent="0.25">
      <c r="A550" s="507"/>
      <c r="B550" s="507"/>
      <c r="D550" s="504"/>
      <c r="E550" s="504"/>
      <c r="F550" s="504"/>
      <c r="G550" s="504"/>
      <c r="H550" s="504"/>
      <c r="I550" s="504"/>
      <c r="J550" s="504"/>
      <c r="K550" s="504"/>
      <c r="L550" s="504"/>
      <c r="M550" s="504"/>
      <c r="N550" s="504"/>
      <c r="O550" s="504"/>
      <c r="P550" s="504"/>
      <c r="Q550" s="504"/>
      <c r="R550" s="504"/>
      <c r="S550" s="504"/>
      <c r="T550" s="504"/>
      <c r="U550" s="504"/>
      <c r="V550" s="504"/>
      <c r="W550" s="504"/>
      <c r="X550" s="504"/>
      <c r="Y550" s="504"/>
    </row>
    <row r="551" spans="1:25" ht="21.95" customHeight="1" thickBot="1" x14ac:dyDescent="0.3">
      <c r="A551" s="508"/>
      <c r="B551" s="509"/>
      <c r="D551" s="504"/>
      <c r="E551" s="504"/>
      <c r="F551" s="504"/>
      <c r="G551" s="504"/>
      <c r="H551" s="504"/>
      <c r="I551" s="504"/>
      <c r="J551" s="504"/>
      <c r="K551" s="504"/>
      <c r="L551" s="504"/>
      <c r="M551" s="504"/>
      <c r="N551" s="504"/>
      <c r="O551" s="504"/>
      <c r="P551" s="504"/>
      <c r="Q551" s="504"/>
      <c r="R551" s="504"/>
      <c r="S551" s="504"/>
      <c r="T551" s="504"/>
      <c r="U551" s="504"/>
      <c r="V551" s="504"/>
      <c r="W551" s="504"/>
      <c r="X551" s="504"/>
      <c r="Y551" s="504"/>
    </row>
    <row r="552" spans="1:25" ht="21.95" customHeight="1" x14ac:dyDescent="0.25">
      <c r="A552" s="506"/>
      <c r="B552" s="506"/>
      <c r="D552" s="504"/>
      <c r="E552" s="504"/>
      <c r="F552" s="504"/>
      <c r="G552" s="504"/>
      <c r="H552" s="504"/>
      <c r="I552" s="504"/>
      <c r="J552" s="504"/>
      <c r="K552" s="504"/>
      <c r="L552" s="504"/>
      <c r="M552" s="504"/>
      <c r="N552" s="504"/>
      <c r="O552" s="504"/>
      <c r="P552" s="504"/>
      <c r="Q552" s="504"/>
      <c r="R552" s="504"/>
      <c r="S552" s="504"/>
      <c r="T552" s="504"/>
      <c r="U552" s="504"/>
      <c r="V552" s="504"/>
      <c r="W552" s="504"/>
      <c r="X552" s="504"/>
      <c r="Y552" s="504"/>
    </row>
    <row r="553" spans="1:25" ht="21.95" customHeight="1" x14ac:dyDescent="0.25">
      <c r="A553" s="506"/>
      <c r="B553" s="506"/>
      <c r="D553" s="504"/>
      <c r="E553" s="504"/>
      <c r="F553" s="504"/>
      <c r="G553" s="504"/>
      <c r="H553" s="504"/>
      <c r="I553" s="504"/>
      <c r="J553" s="504"/>
      <c r="K553" s="504"/>
      <c r="L553" s="504"/>
      <c r="M553" s="504"/>
      <c r="N553" s="504"/>
      <c r="O553" s="504"/>
      <c r="P553" s="504"/>
      <c r="Q553" s="504"/>
      <c r="R553" s="504"/>
      <c r="S553" s="504"/>
      <c r="T553" s="504"/>
      <c r="U553" s="504"/>
      <c r="V553" s="504"/>
      <c r="W553" s="504"/>
      <c r="X553" s="504"/>
      <c r="Y553" s="504"/>
    </row>
    <row r="554" spans="1:25" ht="21.95" customHeight="1" x14ac:dyDescent="0.25">
      <c r="A554" s="506"/>
      <c r="B554" s="506"/>
      <c r="D554" s="504"/>
      <c r="E554" s="504"/>
      <c r="F554" s="504"/>
      <c r="G554" s="504"/>
      <c r="H554" s="504"/>
      <c r="I554" s="504"/>
      <c r="J554" s="504"/>
      <c r="K554" s="504"/>
      <c r="L554" s="504"/>
      <c r="M554" s="504"/>
      <c r="N554" s="504"/>
      <c r="O554" s="504"/>
      <c r="P554" s="504"/>
      <c r="Q554" s="504"/>
      <c r="R554" s="504"/>
      <c r="S554" s="504"/>
      <c r="T554" s="504"/>
      <c r="U554" s="504"/>
      <c r="V554" s="504"/>
      <c r="W554" s="504"/>
      <c r="X554" s="504"/>
      <c r="Y554" s="504"/>
    </row>
    <row r="555" spans="1:25" ht="21.95" customHeight="1" x14ac:dyDescent="0.25">
      <c r="A555" s="506"/>
      <c r="B555" s="506"/>
      <c r="D555" s="504"/>
      <c r="E555" s="504"/>
      <c r="F555" s="504"/>
      <c r="G555" s="504"/>
      <c r="H555" s="504"/>
      <c r="I555" s="504"/>
      <c r="J555" s="504"/>
      <c r="K555" s="504"/>
      <c r="L555" s="504"/>
      <c r="M555" s="504"/>
      <c r="N555" s="504"/>
      <c r="O555" s="504"/>
      <c r="P555" s="504"/>
      <c r="Q555" s="504"/>
      <c r="R555" s="504"/>
      <c r="S555" s="504"/>
      <c r="T555" s="504"/>
      <c r="U555" s="504"/>
      <c r="V555" s="504"/>
      <c r="W555" s="504"/>
      <c r="X555" s="504"/>
      <c r="Y555" s="504"/>
    </row>
    <row r="556" spans="1:25" ht="21.95" customHeight="1" x14ac:dyDescent="0.25">
      <c r="A556" s="506"/>
      <c r="B556" s="506"/>
      <c r="D556" s="504"/>
      <c r="E556" s="504"/>
      <c r="F556" s="504"/>
      <c r="G556" s="504"/>
      <c r="H556" s="504"/>
      <c r="I556" s="504"/>
      <c r="J556" s="504"/>
      <c r="K556" s="504"/>
      <c r="L556" s="504"/>
      <c r="M556" s="504"/>
      <c r="N556" s="504"/>
      <c r="O556" s="504"/>
      <c r="P556" s="504"/>
      <c r="Q556" s="504"/>
      <c r="R556" s="504"/>
      <c r="S556" s="504"/>
      <c r="T556" s="504"/>
      <c r="U556" s="504"/>
      <c r="V556" s="504"/>
      <c r="W556" s="504"/>
      <c r="X556" s="504"/>
      <c r="Y556" s="504"/>
    </row>
    <row r="557" spans="1:25" ht="21.95" customHeight="1" x14ac:dyDescent="0.25">
      <c r="A557" s="506"/>
      <c r="B557" s="506"/>
      <c r="D557" s="504"/>
      <c r="E557" s="504"/>
      <c r="F557" s="504"/>
      <c r="G557" s="504"/>
      <c r="H557" s="504"/>
      <c r="I557" s="504"/>
      <c r="J557" s="504"/>
      <c r="K557" s="504"/>
      <c r="L557" s="504"/>
      <c r="M557" s="504"/>
      <c r="N557" s="504"/>
      <c r="O557" s="504"/>
      <c r="P557" s="504"/>
      <c r="Q557" s="504"/>
      <c r="R557" s="504"/>
      <c r="S557" s="504"/>
      <c r="T557" s="504"/>
      <c r="U557" s="504"/>
      <c r="V557" s="504"/>
      <c r="W557" s="504"/>
      <c r="X557" s="504"/>
      <c r="Y557" s="504"/>
    </row>
    <row r="558" spans="1:25" ht="21.95" customHeight="1" x14ac:dyDescent="0.25">
      <c r="A558" s="506"/>
      <c r="B558" s="506"/>
      <c r="D558" s="504"/>
      <c r="E558" s="504"/>
      <c r="F558" s="504"/>
      <c r="G558" s="504"/>
      <c r="H558" s="504"/>
      <c r="I558" s="504"/>
      <c r="J558" s="504"/>
      <c r="K558" s="504"/>
      <c r="L558" s="504"/>
      <c r="M558" s="504"/>
      <c r="N558" s="504"/>
      <c r="O558" s="504"/>
      <c r="P558" s="504"/>
      <c r="Q558" s="504"/>
      <c r="R558" s="504"/>
      <c r="S558" s="504"/>
      <c r="T558" s="504"/>
      <c r="U558" s="504"/>
      <c r="V558" s="504"/>
      <c r="W558" s="504"/>
      <c r="X558" s="504"/>
      <c r="Y558" s="504"/>
    </row>
    <row r="559" spans="1:25" ht="21.95" customHeight="1" x14ac:dyDescent="0.25">
      <c r="A559" s="506"/>
      <c r="B559" s="506"/>
      <c r="D559" s="504"/>
      <c r="E559" s="504"/>
      <c r="F559" s="504"/>
      <c r="G559" s="504"/>
      <c r="H559" s="504"/>
      <c r="I559" s="504"/>
      <c r="J559" s="504"/>
      <c r="K559" s="504"/>
      <c r="L559" s="504"/>
      <c r="M559" s="504"/>
      <c r="N559" s="504"/>
      <c r="O559" s="504"/>
      <c r="P559" s="504"/>
      <c r="Q559" s="504"/>
      <c r="R559" s="504"/>
      <c r="S559" s="504"/>
      <c r="T559" s="504"/>
      <c r="U559" s="504"/>
      <c r="V559" s="504"/>
      <c r="W559" s="504"/>
      <c r="X559" s="504"/>
      <c r="Y559" s="504"/>
    </row>
    <row r="560" spans="1:25" ht="21.95" customHeight="1" x14ac:dyDescent="0.25">
      <c r="A560" s="506"/>
      <c r="B560" s="506"/>
      <c r="D560" s="504"/>
      <c r="E560" s="504"/>
      <c r="F560" s="504"/>
      <c r="G560" s="504"/>
      <c r="H560" s="504"/>
      <c r="I560" s="504"/>
      <c r="J560" s="504"/>
      <c r="K560" s="504"/>
      <c r="L560" s="504"/>
      <c r="M560" s="504"/>
      <c r="N560" s="504"/>
      <c r="O560" s="504"/>
      <c r="P560" s="504"/>
      <c r="Q560" s="504"/>
      <c r="R560" s="504"/>
      <c r="S560" s="504"/>
      <c r="T560" s="504"/>
      <c r="U560" s="504"/>
      <c r="V560" s="504"/>
      <c r="W560" s="504"/>
      <c r="X560" s="504"/>
      <c r="Y560" s="504"/>
    </row>
    <row r="561" spans="1:25" ht="21.95" customHeight="1" x14ac:dyDescent="0.25">
      <c r="A561" s="506"/>
      <c r="B561" s="506"/>
      <c r="D561" s="504"/>
      <c r="E561" s="504"/>
      <c r="F561" s="504"/>
      <c r="G561" s="504"/>
      <c r="H561" s="504"/>
      <c r="I561" s="504"/>
      <c r="J561" s="504"/>
      <c r="K561" s="504"/>
      <c r="L561" s="504"/>
      <c r="M561" s="504"/>
      <c r="N561" s="504"/>
      <c r="O561" s="504"/>
      <c r="P561" s="504"/>
      <c r="Q561" s="504"/>
      <c r="R561" s="504"/>
      <c r="S561" s="504"/>
      <c r="T561" s="504"/>
      <c r="U561" s="504"/>
      <c r="V561" s="504"/>
      <c r="W561" s="504"/>
      <c r="X561" s="504"/>
      <c r="Y561" s="504"/>
    </row>
    <row r="562" spans="1:25" ht="21.95" customHeight="1" x14ac:dyDescent="0.25">
      <c r="A562" s="506"/>
      <c r="B562" s="506"/>
      <c r="D562" s="504"/>
      <c r="E562" s="504"/>
      <c r="F562" s="504"/>
      <c r="G562" s="504"/>
      <c r="H562" s="504"/>
      <c r="I562" s="504"/>
      <c r="J562" s="504"/>
      <c r="K562" s="504"/>
      <c r="L562" s="504"/>
      <c r="M562" s="504"/>
      <c r="N562" s="504"/>
      <c r="O562" s="504"/>
      <c r="P562" s="504"/>
      <c r="Q562" s="504"/>
      <c r="R562" s="504"/>
      <c r="S562" s="504"/>
      <c r="T562" s="504"/>
      <c r="U562" s="504"/>
      <c r="V562" s="504"/>
      <c r="W562" s="504"/>
      <c r="X562" s="504"/>
      <c r="Y562" s="504"/>
    </row>
    <row r="563" spans="1:25" ht="21.95" customHeight="1" x14ac:dyDescent="0.25">
      <c r="A563" s="506"/>
      <c r="B563" s="506"/>
      <c r="D563" s="504"/>
      <c r="E563" s="504"/>
      <c r="F563" s="504"/>
      <c r="G563" s="504"/>
      <c r="H563" s="504"/>
      <c r="I563" s="504"/>
      <c r="J563" s="504"/>
      <c r="K563" s="504"/>
      <c r="L563" s="504"/>
      <c r="M563" s="504"/>
      <c r="N563" s="504"/>
      <c r="O563" s="504"/>
      <c r="P563" s="504"/>
      <c r="Q563" s="504"/>
      <c r="R563" s="504"/>
      <c r="S563" s="504"/>
      <c r="T563" s="504"/>
      <c r="U563" s="504"/>
      <c r="V563" s="504"/>
      <c r="W563" s="504"/>
      <c r="X563" s="504"/>
      <c r="Y563" s="504"/>
    </row>
    <row r="564" spans="1:25" ht="21.95" customHeight="1" x14ac:dyDescent="0.25">
      <c r="A564" s="506"/>
      <c r="B564" s="506"/>
      <c r="D564" s="504"/>
      <c r="E564" s="504"/>
      <c r="F564" s="504"/>
      <c r="G564" s="504"/>
      <c r="H564" s="504"/>
      <c r="I564" s="504"/>
      <c r="J564" s="504"/>
      <c r="K564" s="504"/>
      <c r="L564" s="504"/>
      <c r="M564" s="504"/>
      <c r="N564" s="504"/>
      <c r="O564" s="504"/>
      <c r="P564" s="504"/>
      <c r="Q564" s="504"/>
      <c r="R564" s="504"/>
      <c r="S564" s="504"/>
      <c r="T564" s="504"/>
      <c r="U564" s="504"/>
      <c r="V564" s="504"/>
      <c r="W564" s="504"/>
      <c r="X564" s="504"/>
      <c r="Y564" s="504"/>
    </row>
    <row r="565" spans="1:25" ht="21.95" customHeight="1" x14ac:dyDescent="0.25">
      <c r="A565" s="506"/>
      <c r="B565" s="506"/>
      <c r="D565" s="504"/>
      <c r="E565" s="504"/>
      <c r="F565" s="504"/>
      <c r="G565" s="504"/>
      <c r="H565" s="504"/>
      <c r="I565" s="504"/>
      <c r="J565" s="504"/>
      <c r="K565" s="504"/>
      <c r="L565" s="504"/>
      <c r="M565" s="504"/>
      <c r="N565" s="504"/>
      <c r="O565" s="504"/>
      <c r="P565" s="504"/>
      <c r="Q565" s="504"/>
      <c r="R565" s="504"/>
      <c r="S565" s="504"/>
      <c r="T565" s="504"/>
      <c r="U565" s="504"/>
      <c r="V565" s="504"/>
      <c r="W565" s="504"/>
      <c r="X565" s="504"/>
      <c r="Y565" s="504"/>
    </row>
    <row r="566" spans="1:25" ht="21.95" customHeight="1" x14ac:dyDescent="0.25">
      <c r="A566" s="506"/>
      <c r="B566" s="506"/>
      <c r="D566" s="504"/>
      <c r="E566" s="504"/>
      <c r="F566" s="504"/>
      <c r="G566" s="504"/>
      <c r="H566" s="504"/>
      <c r="I566" s="504"/>
      <c r="J566" s="504"/>
      <c r="K566" s="504"/>
      <c r="L566" s="504"/>
      <c r="M566" s="504"/>
      <c r="N566" s="504"/>
      <c r="O566" s="504"/>
      <c r="P566" s="504"/>
      <c r="Q566" s="504"/>
      <c r="R566" s="504"/>
      <c r="S566" s="504"/>
      <c r="T566" s="504"/>
      <c r="U566" s="504"/>
      <c r="V566" s="504"/>
      <c r="W566" s="504"/>
      <c r="X566" s="504"/>
      <c r="Y566" s="504"/>
    </row>
    <row r="567" spans="1:25" ht="21.95" customHeight="1" x14ac:dyDescent="0.25">
      <c r="A567" s="506"/>
      <c r="B567" s="506"/>
      <c r="D567" s="504"/>
      <c r="E567" s="504"/>
      <c r="F567" s="504"/>
      <c r="G567" s="504"/>
      <c r="H567" s="504"/>
      <c r="I567" s="504"/>
      <c r="J567" s="504"/>
      <c r="K567" s="504"/>
      <c r="L567" s="504"/>
      <c r="M567" s="504"/>
      <c r="N567" s="504"/>
      <c r="O567" s="504"/>
      <c r="P567" s="504"/>
      <c r="Q567" s="504"/>
      <c r="R567" s="504"/>
      <c r="S567" s="504"/>
      <c r="T567" s="504"/>
      <c r="U567" s="504"/>
      <c r="V567" s="504"/>
      <c r="W567" s="504"/>
      <c r="X567" s="504"/>
      <c r="Y567" s="504"/>
    </row>
    <row r="568" spans="1:25" ht="21.95" customHeight="1" x14ac:dyDescent="0.25">
      <c r="A568" s="506"/>
      <c r="B568" s="506"/>
      <c r="D568" s="504"/>
      <c r="E568" s="504"/>
      <c r="F568" s="504"/>
      <c r="G568" s="504"/>
      <c r="H568" s="504"/>
      <c r="I568" s="504"/>
      <c r="J568" s="504"/>
      <c r="K568" s="504"/>
      <c r="L568" s="504"/>
      <c r="M568" s="504"/>
      <c r="N568" s="504"/>
      <c r="O568" s="504"/>
      <c r="P568" s="504"/>
      <c r="Q568" s="504"/>
      <c r="R568" s="504"/>
      <c r="S568" s="504"/>
      <c r="T568" s="504"/>
      <c r="U568" s="504"/>
      <c r="V568" s="504"/>
      <c r="W568" s="504"/>
      <c r="X568" s="504"/>
      <c r="Y568" s="504"/>
    </row>
    <row r="569" spans="1:25" ht="21.95" customHeight="1" x14ac:dyDescent="0.25">
      <c r="A569" s="506"/>
      <c r="B569" s="506"/>
      <c r="D569" s="504"/>
      <c r="E569" s="504"/>
      <c r="F569" s="504"/>
      <c r="G569" s="504"/>
      <c r="H569" s="504"/>
      <c r="I569" s="504"/>
      <c r="J569" s="504"/>
      <c r="K569" s="504"/>
      <c r="L569" s="504"/>
      <c r="M569" s="504"/>
      <c r="N569" s="504"/>
      <c r="O569" s="504"/>
      <c r="P569" s="504"/>
      <c r="Q569" s="504"/>
      <c r="R569" s="504"/>
      <c r="S569" s="504"/>
      <c r="T569" s="504"/>
      <c r="U569" s="504"/>
      <c r="V569" s="504"/>
      <c r="W569" s="504"/>
      <c r="X569" s="504"/>
      <c r="Y569" s="504"/>
    </row>
    <row r="570" spans="1:25" ht="21.95" customHeight="1" x14ac:dyDescent="0.25">
      <c r="A570" s="506"/>
      <c r="B570" s="506"/>
      <c r="D570" s="504"/>
      <c r="E570" s="504"/>
      <c r="F570" s="504"/>
      <c r="G570" s="504"/>
      <c r="H570" s="504"/>
      <c r="I570" s="504"/>
      <c r="J570" s="504"/>
      <c r="K570" s="504"/>
      <c r="L570" s="504"/>
      <c r="M570" s="504"/>
      <c r="N570" s="504"/>
      <c r="O570" s="504"/>
      <c r="P570" s="504"/>
      <c r="Q570" s="504"/>
      <c r="R570" s="504"/>
      <c r="S570" s="504"/>
      <c r="T570" s="504"/>
      <c r="U570" s="504"/>
      <c r="V570" s="504"/>
      <c r="W570" s="504"/>
      <c r="X570" s="504"/>
      <c r="Y570" s="504"/>
    </row>
    <row r="571" spans="1:25" ht="21.95" customHeight="1" x14ac:dyDescent="0.25">
      <c r="A571" s="506"/>
      <c r="B571" s="506"/>
      <c r="D571" s="504"/>
      <c r="E571" s="504"/>
      <c r="F571" s="504"/>
      <c r="G571" s="504"/>
      <c r="H571" s="504"/>
      <c r="I571" s="504"/>
      <c r="J571" s="504"/>
      <c r="K571" s="504"/>
      <c r="L571" s="504"/>
      <c r="M571" s="504"/>
      <c r="N571" s="504"/>
      <c r="O571" s="504"/>
      <c r="P571" s="504"/>
      <c r="Q571" s="504"/>
      <c r="R571" s="504"/>
      <c r="S571" s="504"/>
      <c r="T571" s="504"/>
      <c r="U571" s="504"/>
      <c r="V571" s="504"/>
      <c r="W571" s="504"/>
      <c r="X571" s="504"/>
      <c r="Y571" s="504"/>
    </row>
    <row r="572" spans="1:25" ht="21.95" customHeight="1" x14ac:dyDescent="0.25">
      <c r="A572" s="506"/>
      <c r="B572" s="506"/>
      <c r="D572" s="504"/>
      <c r="E572" s="504"/>
      <c r="F572" s="504"/>
      <c r="G572" s="504"/>
      <c r="H572" s="504"/>
      <c r="I572" s="504"/>
      <c r="J572" s="504"/>
      <c r="K572" s="504"/>
      <c r="L572" s="504"/>
      <c r="M572" s="504"/>
      <c r="N572" s="504"/>
      <c r="O572" s="504"/>
      <c r="P572" s="504"/>
      <c r="Q572" s="504"/>
      <c r="R572" s="504"/>
      <c r="S572" s="504"/>
      <c r="T572" s="504"/>
      <c r="U572" s="504"/>
      <c r="V572" s="504"/>
      <c r="W572" s="504"/>
      <c r="X572" s="504"/>
      <c r="Y572" s="504"/>
    </row>
    <row r="573" spans="1:25" ht="21.95" customHeight="1" x14ac:dyDescent="0.25">
      <c r="A573" s="506"/>
      <c r="B573" s="506"/>
      <c r="D573" s="504"/>
      <c r="E573" s="504"/>
      <c r="F573" s="504"/>
      <c r="G573" s="504"/>
      <c r="H573" s="504"/>
      <c r="I573" s="504"/>
      <c r="J573" s="504"/>
      <c r="K573" s="504"/>
      <c r="L573" s="504"/>
      <c r="M573" s="504"/>
      <c r="N573" s="504"/>
      <c r="O573" s="504"/>
      <c r="P573" s="504"/>
      <c r="Q573" s="504"/>
      <c r="R573" s="504"/>
      <c r="S573" s="504"/>
      <c r="T573" s="504"/>
      <c r="U573" s="504"/>
      <c r="V573" s="504"/>
      <c r="W573" s="504"/>
      <c r="X573" s="504"/>
      <c r="Y573" s="504"/>
    </row>
    <row r="574" spans="1:25" ht="21.95" customHeight="1" x14ac:dyDescent="0.25">
      <c r="A574" s="506"/>
      <c r="B574" s="506"/>
      <c r="D574" s="504"/>
      <c r="E574" s="504"/>
      <c r="F574" s="504"/>
      <c r="G574" s="504"/>
      <c r="H574" s="504"/>
      <c r="I574" s="504"/>
      <c r="J574" s="504"/>
      <c r="K574" s="504"/>
      <c r="L574" s="504"/>
      <c r="M574" s="504"/>
      <c r="N574" s="504"/>
      <c r="O574" s="504"/>
      <c r="P574" s="504"/>
      <c r="Q574" s="504"/>
      <c r="R574" s="504"/>
      <c r="S574" s="504"/>
      <c r="T574" s="504"/>
      <c r="U574" s="504"/>
      <c r="V574" s="504"/>
      <c r="W574" s="504"/>
      <c r="X574" s="504"/>
      <c r="Y574" s="504"/>
    </row>
    <row r="575" spans="1:25" ht="21.95" customHeight="1" x14ac:dyDescent="0.25">
      <c r="A575" s="506"/>
      <c r="B575" s="506"/>
      <c r="D575" s="504"/>
      <c r="E575" s="504"/>
      <c r="F575" s="504"/>
      <c r="G575" s="504"/>
      <c r="H575" s="504"/>
      <c r="I575" s="504"/>
      <c r="J575" s="504"/>
      <c r="K575" s="504"/>
      <c r="L575" s="504"/>
      <c r="M575" s="504"/>
      <c r="N575" s="504"/>
      <c r="O575" s="504"/>
      <c r="P575" s="504"/>
      <c r="Q575" s="504"/>
      <c r="R575" s="504"/>
      <c r="S575" s="504"/>
      <c r="T575" s="504"/>
      <c r="U575" s="504"/>
      <c r="V575" s="504"/>
      <c r="W575" s="504"/>
      <c r="X575" s="504"/>
      <c r="Y575" s="504"/>
    </row>
    <row r="576" spans="1:25" ht="21.95" customHeight="1" x14ac:dyDescent="0.25">
      <c r="A576" s="506"/>
      <c r="B576" s="506"/>
      <c r="D576" s="504"/>
      <c r="E576" s="504"/>
      <c r="F576" s="504"/>
      <c r="G576" s="504"/>
      <c r="H576" s="504"/>
      <c r="I576" s="504"/>
      <c r="J576" s="504"/>
      <c r="K576" s="504"/>
      <c r="L576" s="504"/>
      <c r="M576" s="504"/>
      <c r="N576" s="504"/>
      <c r="O576" s="504"/>
      <c r="P576" s="504"/>
      <c r="Q576" s="504"/>
      <c r="R576" s="504"/>
      <c r="S576" s="504"/>
      <c r="T576" s="504"/>
      <c r="U576" s="504"/>
      <c r="V576" s="504"/>
      <c r="W576" s="504"/>
      <c r="X576" s="504"/>
      <c r="Y576" s="504"/>
    </row>
    <row r="577" spans="1:25" ht="21.95" customHeight="1" x14ac:dyDescent="0.25">
      <c r="A577" s="506"/>
      <c r="B577" s="506"/>
      <c r="D577" s="504"/>
      <c r="E577" s="504"/>
      <c r="F577" s="504"/>
      <c r="G577" s="504"/>
      <c r="H577" s="504"/>
      <c r="I577" s="504"/>
      <c r="J577" s="504"/>
      <c r="K577" s="504"/>
      <c r="L577" s="504"/>
      <c r="M577" s="504"/>
      <c r="N577" s="504"/>
      <c r="O577" s="504"/>
      <c r="P577" s="504"/>
      <c r="Q577" s="504"/>
      <c r="R577" s="504"/>
      <c r="S577" s="504"/>
      <c r="T577" s="504"/>
      <c r="U577" s="504"/>
      <c r="V577" s="504"/>
      <c r="W577" s="504"/>
      <c r="X577" s="504"/>
      <c r="Y577" s="504"/>
    </row>
    <row r="578" spans="1:25" ht="21.95" customHeight="1" x14ac:dyDescent="0.25">
      <c r="A578" s="506"/>
      <c r="B578" s="506"/>
      <c r="D578" s="504"/>
      <c r="E578" s="504"/>
      <c r="F578" s="504"/>
      <c r="G578" s="504"/>
      <c r="H578" s="504"/>
      <c r="I578" s="504"/>
      <c r="J578" s="504"/>
      <c r="K578" s="504"/>
      <c r="L578" s="504"/>
      <c r="M578" s="504"/>
      <c r="N578" s="504"/>
      <c r="O578" s="504"/>
      <c r="P578" s="504"/>
      <c r="Q578" s="504"/>
      <c r="R578" s="504"/>
      <c r="S578" s="504"/>
      <c r="T578" s="504"/>
      <c r="U578" s="504"/>
      <c r="V578" s="504"/>
      <c r="W578" s="504"/>
      <c r="X578" s="504"/>
      <c r="Y578" s="504"/>
    </row>
    <row r="579" spans="1:25" ht="21.95" customHeight="1" x14ac:dyDescent="0.25">
      <c r="A579" s="506"/>
      <c r="B579" s="506"/>
      <c r="D579" s="504"/>
      <c r="E579" s="504"/>
      <c r="F579" s="504"/>
      <c r="G579" s="504"/>
      <c r="H579" s="504"/>
      <c r="I579" s="504"/>
      <c r="J579" s="504"/>
      <c r="K579" s="504"/>
      <c r="L579" s="504"/>
      <c r="M579" s="504"/>
      <c r="N579" s="504"/>
      <c r="O579" s="504"/>
      <c r="P579" s="504"/>
      <c r="Q579" s="504"/>
      <c r="R579" s="504"/>
      <c r="S579" s="504"/>
      <c r="T579" s="504"/>
      <c r="U579" s="504"/>
      <c r="V579" s="504"/>
      <c r="W579" s="504"/>
      <c r="X579" s="504"/>
      <c r="Y579" s="504"/>
    </row>
    <row r="580" spans="1:25" ht="21.95" customHeight="1" x14ac:dyDescent="0.25">
      <c r="D580" s="504"/>
      <c r="E580" s="504"/>
      <c r="F580" s="504"/>
      <c r="G580" s="504"/>
      <c r="H580" s="504"/>
      <c r="I580" s="504"/>
      <c r="J580" s="504"/>
      <c r="K580" s="504"/>
      <c r="L580" s="504"/>
      <c r="M580" s="504"/>
      <c r="N580" s="504"/>
      <c r="O580" s="504"/>
      <c r="P580" s="504"/>
      <c r="Q580" s="504"/>
      <c r="R580" s="504"/>
      <c r="S580" s="504"/>
      <c r="T580" s="504"/>
      <c r="U580" s="504"/>
      <c r="V580" s="504"/>
      <c r="W580" s="504"/>
      <c r="X580" s="504"/>
      <c r="Y580" s="504"/>
    </row>
    <row r="581" spans="1:25" ht="21.95" customHeight="1" x14ac:dyDescent="0.25">
      <c r="D581" s="504"/>
      <c r="E581" s="504"/>
      <c r="F581" s="504"/>
      <c r="G581" s="504"/>
      <c r="H581" s="504"/>
      <c r="I581" s="504"/>
      <c r="J581" s="504"/>
      <c r="K581" s="504"/>
      <c r="L581" s="504"/>
      <c r="M581" s="504"/>
      <c r="N581" s="504"/>
      <c r="O581" s="504"/>
      <c r="P581" s="504"/>
      <c r="Q581" s="504"/>
      <c r="R581" s="504"/>
      <c r="S581" s="504"/>
      <c r="T581" s="504"/>
      <c r="U581" s="504"/>
      <c r="V581" s="504"/>
      <c r="W581" s="504"/>
      <c r="X581" s="504"/>
      <c r="Y581" s="504"/>
    </row>
    <row r="582" spans="1:25" ht="21.95" customHeight="1" x14ac:dyDescent="0.25">
      <c r="D582" s="504"/>
      <c r="E582" s="504"/>
      <c r="F582" s="504"/>
      <c r="G582" s="504"/>
      <c r="H582" s="504"/>
      <c r="I582" s="504"/>
      <c r="J582" s="504"/>
      <c r="K582" s="504"/>
      <c r="L582" s="504"/>
      <c r="M582" s="504"/>
      <c r="N582" s="504"/>
      <c r="O582" s="504"/>
      <c r="P582" s="504"/>
      <c r="Q582" s="504"/>
      <c r="R582" s="504"/>
      <c r="S582" s="504"/>
      <c r="T582" s="504"/>
      <c r="U582" s="504"/>
      <c r="V582" s="504"/>
      <c r="W582" s="504"/>
      <c r="X582" s="504"/>
      <c r="Y582" s="504"/>
    </row>
    <row r="583" spans="1:25" ht="21.95" customHeight="1" x14ac:dyDescent="0.25">
      <c r="D583" s="504"/>
      <c r="E583" s="504"/>
      <c r="F583" s="504"/>
      <c r="G583" s="504"/>
      <c r="H583" s="504"/>
      <c r="I583" s="504"/>
      <c r="J583" s="504"/>
      <c r="K583" s="504"/>
      <c r="L583" s="504"/>
      <c r="M583" s="504"/>
      <c r="N583" s="504"/>
      <c r="O583" s="504"/>
      <c r="P583" s="504"/>
      <c r="Q583" s="504"/>
      <c r="R583" s="504"/>
      <c r="S583" s="504"/>
      <c r="T583" s="504"/>
      <c r="U583" s="504"/>
      <c r="V583" s="504"/>
      <c r="W583" s="504"/>
      <c r="X583" s="504"/>
      <c r="Y583" s="504"/>
    </row>
  </sheetData>
  <mergeCells count="16">
    <mergeCell ref="A15:A17"/>
    <mergeCell ref="A2:K2"/>
    <mergeCell ref="L2:X2"/>
    <mergeCell ref="A6:A8"/>
    <mergeCell ref="A9:A11"/>
    <mergeCell ref="A12:A14"/>
    <mergeCell ref="A36:A38"/>
    <mergeCell ref="A39:A41"/>
    <mergeCell ref="A42:A44"/>
    <mergeCell ref="A45:A47"/>
    <mergeCell ref="A18:A20"/>
    <mergeCell ref="A21:A23"/>
    <mergeCell ref="A24:A26"/>
    <mergeCell ref="A27:A29"/>
    <mergeCell ref="A30:A32"/>
    <mergeCell ref="A33:A35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5B34-4809-4D29-871C-E2D442E8EA7F}">
  <dimension ref="A1:U59"/>
  <sheetViews>
    <sheetView showGridLines="0" view="pageBreakPreview" zoomScale="115" zoomScaleNormal="120" zoomScaleSheetLayoutView="115" workbookViewId="0">
      <pane xSplit="1" ySplit="6" topLeftCell="B28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19.625" style="3" customWidth="1"/>
    <col min="2" max="2" width="11.625" style="1" customWidth="1"/>
    <col min="3" max="3" width="11.375" style="1" customWidth="1"/>
    <col min="4" max="4" width="11.625" style="1" customWidth="1"/>
    <col min="5" max="5" width="11.375" style="1" customWidth="1"/>
    <col min="6" max="6" width="11.625" style="1" customWidth="1"/>
    <col min="7" max="7" width="11.375" style="1" customWidth="1"/>
    <col min="8" max="10" width="21.625" style="2" customWidth="1"/>
    <col min="11" max="11" width="21.875" style="2" customWidth="1"/>
    <col min="12" max="12" width="21.625" style="2" customWidth="1"/>
    <col min="13" max="13" width="5.5" style="2" hidden="1" customWidth="1"/>
    <col min="14" max="14" width="7.375" style="2" hidden="1" customWidth="1"/>
    <col min="15" max="15" width="8.5" style="2" hidden="1" customWidth="1"/>
    <col min="16" max="16" width="7.375" style="2" hidden="1" customWidth="1"/>
    <col min="17" max="257" width="10.625" style="2"/>
    <col min="258" max="258" width="18.625" style="2" customWidth="1"/>
    <col min="259" max="259" width="10.625" style="2" customWidth="1"/>
    <col min="260" max="260" width="8.125" style="2" customWidth="1"/>
    <col min="261" max="261" width="10.625" style="2" customWidth="1"/>
    <col min="262" max="262" width="8.125" style="2" customWidth="1"/>
    <col min="263" max="263" width="10.625" style="2" customWidth="1"/>
    <col min="264" max="264" width="8.125" style="2" customWidth="1"/>
    <col min="265" max="268" width="18.625" style="2" customWidth="1"/>
    <col min="269" max="513" width="10.625" style="2"/>
    <col min="514" max="514" width="18.625" style="2" customWidth="1"/>
    <col min="515" max="515" width="10.625" style="2" customWidth="1"/>
    <col min="516" max="516" width="8.125" style="2" customWidth="1"/>
    <col min="517" max="517" width="10.625" style="2" customWidth="1"/>
    <col min="518" max="518" width="8.125" style="2" customWidth="1"/>
    <col min="519" max="519" width="10.625" style="2" customWidth="1"/>
    <col min="520" max="520" width="8.125" style="2" customWidth="1"/>
    <col min="521" max="524" width="18.625" style="2" customWidth="1"/>
    <col min="525" max="769" width="10.625" style="2"/>
    <col min="770" max="770" width="18.625" style="2" customWidth="1"/>
    <col min="771" max="771" width="10.625" style="2" customWidth="1"/>
    <col min="772" max="772" width="8.125" style="2" customWidth="1"/>
    <col min="773" max="773" width="10.625" style="2" customWidth="1"/>
    <col min="774" max="774" width="8.125" style="2" customWidth="1"/>
    <col min="775" max="775" width="10.625" style="2" customWidth="1"/>
    <col min="776" max="776" width="8.125" style="2" customWidth="1"/>
    <col min="777" max="780" width="18.625" style="2" customWidth="1"/>
    <col min="781" max="1025" width="10.625" style="2"/>
    <col min="1026" max="1026" width="18.625" style="2" customWidth="1"/>
    <col min="1027" max="1027" width="10.625" style="2" customWidth="1"/>
    <col min="1028" max="1028" width="8.125" style="2" customWidth="1"/>
    <col min="1029" max="1029" width="10.625" style="2" customWidth="1"/>
    <col min="1030" max="1030" width="8.125" style="2" customWidth="1"/>
    <col min="1031" max="1031" width="10.625" style="2" customWidth="1"/>
    <col min="1032" max="1032" width="8.125" style="2" customWidth="1"/>
    <col min="1033" max="1036" width="18.625" style="2" customWidth="1"/>
    <col min="1037" max="1281" width="10.625" style="2"/>
    <col min="1282" max="1282" width="18.625" style="2" customWidth="1"/>
    <col min="1283" max="1283" width="10.625" style="2" customWidth="1"/>
    <col min="1284" max="1284" width="8.125" style="2" customWidth="1"/>
    <col min="1285" max="1285" width="10.625" style="2" customWidth="1"/>
    <col min="1286" max="1286" width="8.125" style="2" customWidth="1"/>
    <col min="1287" max="1287" width="10.625" style="2" customWidth="1"/>
    <col min="1288" max="1288" width="8.125" style="2" customWidth="1"/>
    <col min="1289" max="1292" width="18.625" style="2" customWidth="1"/>
    <col min="1293" max="1537" width="10.625" style="2"/>
    <col min="1538" max="1538" width="18.625" style="2" customWidth="1"/>
    <col min="1539" max="1539" width="10.625" style="2" customWidth="1"/>
    <col min="1540" max="1540" width="8.125" style="2" customWidth="1"/>
    <col min="1541" max="1541" width="10.625" style="2" customWidth="1"/>
    <col min="1542" max="1542" width="8.125" style="2" customWidth="1"/>
    <col min="1543" max="1543" width="10.625" style="2" customWidth="1"/>
    <col min="1544" max="1544" width="8.125" style="2" customWidth="1"/>
    <col min="1545" max="1548" width="18.625" style="2" customWidth="1"/>
    <col min="1549" max="1793" width="10.625" style="2"/>
    <col min="1794" max="1794" width="18.625" style="2" customWidth="1"/>
    <col min="1795" max="1795" width="10.625" style="2" customWidth="1"/>
    <col min="1796" max="1796" width="8.125" style="2" customWidth="1"/>
    <col min="1797" max="1797" width="10.625" style="2" customWidth="1"/>
    <col min="1798" max="1798" width="8.125" style="2" customWidth="1"/>
    <col min="1799" max="1799" width="10.625" style="2" customWidth="1"/>
    <col min="1800" max="1800" width="8.125" style="2" customWidth="1"/>
    <col min="1801" max="1804" width="18.625" style="2" customWidth="1"/>
    <col min="1805" max="2049" width="10.625" style="2"/>
    <col min="2050" max="2050" width="18.625" style="2" customWidth="1"/>
    <col min="2051" max="2051" width="10.625" style="2" customWidth="1"/>
    <col min="2052" max="2052" width="8.125" style="2" customWidth="1"/>
    <col min="2053" max="2053" width="10.625" style="2" customWidth="1"/>
    <col min="2054" max="2054" width="8.125" style="2" customWidth="1"/>
    <col min="2055" max="2055" width="10.625" style="2" customWidth="1"/>
    <col min="2056" max="2056" width="8.125" style="2" customWidth="1"/>
    <col min="2057" max="2060" width="18.625" style="2" customWidth="1"/>
    <col min="2061" max="2305" width="10.625" style="2"/>
    <col min="2306" max="2306" width="18.625" style="2" customWidth="1"/>
    <col min="2307" max="2307" width="10.625" style="2" customWidth="1"/>
    <col min="2308" max="2308" width="8.125" style="2" customWidth="1"/>
    <col min="2309" max="2309" width="10.625" style="2" customWidth="1"/>
    <col min="2310" max="2310" width="8.125" style="2" customWidth="1"/>
    <col min="2311" max="2311" width="10.625" style="2" customWidth="1"/>
    <col min="2312" max="2312" width="8.125" style="2" customWidth="1"/>
    <col min="2313" max="2316" width="18.625" style="2" customWidth="1"/>
    <col min="2317" max="2561" width="10.625" style="2"/>
    <col min="2562" max="2562" width="18.625" style="2" customWidth="1"/>
    <col min="2563" max="2563" width="10.625" style="2" customWidth="1"/>
    <col min="2564" max="2564" width="8.125" style="2" customWidth="1"/>
    <col min="2565" max="2565" width="10.625" style="2" customWidth="1"/>
    <col min="2566" max="2566" width="8.125" style="2" customWidth="1"/>
    <col min="2567" max="2567" width="10.625" style="2" customWidth="1"/>
    <col min="2568" max="2568" width="8.125" style="2" customWidth="1"/>
    <col min="2569" max="2572" width="18.625" style="2" customWidth="1"/>
    <col min="2573" max="2817" width="10.625" style="2"/>
    <col min="2818" max="2818" width="18.625" style="2" customWidth="1"/>
    <col min="2819" max="2819" width="10.625" style="2" customWidth="1"/>
    <col min="2820" max="2820" width="8.125" style="2" customWidth="1"/>
    <col min="2821" max="2821" width="10.625" style="2" customWidth="1"/>
    <col min="2822" max="2822" width="8.125" style="2" customWidth="1"/>
    <col min="2823" max="2823" width="10.625" style="2" customWidth="1"/>
    <col min="2824" max="2824" width="8.125" style="2" customWidth="1"/>
    <col min="2825" max="2828" width="18.625" style="2" customWidth="1"/>
    <col min="2829" max="3073" width="10.625" style="2"/>
    <col min="3074" max="3074" width="18.625" style="2" customWidth="1"/>
    <col min="3075" max="3075" width="10.625" style="2" customWidth="1"/>
    <col min="3076" max="3076" width="8.125" style="2" customWidth="1"/>
    <col min="3077" max="3077" width="10.625" style="2" customWidth="1"/>
    <col min="3078" max="3078" width="8.125" style="2" customWidth="1"/>
    <col min="3079" max="3079" width="10.625" style="2" customWidth="1"/>
    <col min="3080" max="3080" width="8.125" style="2" customWidth="1"/>
    <col min="3081" max="3084" width="18.625" style="2" customWidth="1"/>
    <col min="3085" max="3329" width="10.625" style="2"/>
    <col min="3330" max="3330" width="18.625" style="2" customWidth="1"/>
    <col min="3331" max="3331" width="10.625" style="2" customWidth="1"/>
    <col min="3332" max="3332" width="8.125" style="2" customWidth="1"/>
    <col min="3333" max="3333" width="10.625" style="2" customWidth="1"/>
    <col min="3334" max="3334" width="8.125" style="2" customWidth="1"/>
    <col min="3335" max="3335" width="10.625" style="2" customWidth="1"/>
    <col min="3336" max="3336" width="8.125" style="2" customWidth="1"/>
    <col min="3337" max="3340" width="18.625" style="2" customWidth="1"/>
    <col min="3341" max="3585" width="10.625" style="2"/>
    <col min="3586" max="3586" width="18.625" style="2" customWidth="1"/>
    <col min="3587" max="3587" width="10.625" style="2" customWidth="1"/>
    <col min="3588" max="3588" width="8.125" style="2" customWidth="1"/>
    <col min="3589" max="3589" width="10.625" style="2" customWidth="1"/>
    <col min="3590" max="3590" width="8.125" style="2" customWidth="1"/>
    <col min="3591" max="3591" width="10.625" style="2" customWidth="1"/>
    <col min="3592" max="3592" width="8.125" style="2" customWidth="1"/>
    <col min="3593" max="3596" width="18.625" style="2" customWidth="1"/>
    <col min="3597" max="3841" width="10.625" style="2"/>
    <col min="3842" max="3842" width="18.625" style="2" customWidth="1"/>
    <col min="3843" max="3843" width="10.625" style="2" customWidth="1"/>
    <col min="3844" max="3844" width="8.125" style="2" customWidth="1"/>
    <col min="3845" max="3845" width="10.625" style="2" customWidth="1"/>
    <col min="3846" max="3846" width="8.125" style="2" customWidth="1"/>
    <col min="3847" max="3847" width="10.625" style="2" customWidth="1"/>
    <col min="3848" max="3848" width="8.125" style="2" customWidth="1"/>
    <col min="3849" max="3852" width="18.625" style="2" customWidth="1"/>
    <col min="3853" max="4097" width="10.625" style="2"/>
    <col min="4098" max="4098" width="18.625" style="2" customWidth="1"/>
    <col min="4099" max="4099" width="10.625" style="2" customWidth="1"/>
    <col min="4100" max="4100" width="8.125" style="2" customWidth="1"/>
    <col min="4101" max="4101" width="10.625" style="2" customWidth="1"/>
    <col min="4102" max="4102" width="8.125" style="2" customWidth="1"/>
    <col min="4103" max="4103" width="10.625" style="2" customWidth="1"/>
    <col min="4104" max="4104" width="8.125" style="2" customWidth="1"/>
    <col min="4105" max="4108" width="18.625" style="2" customWidth="1"/>
    <col min="4109" max="4353" width="10.625" style="2"/>
    <col min="4354" max="4354" width="18.625" style="2" customWidth="1"/>
    <col min="4355" max="4355" width="10.625" style="2" customWidth="1"/>
    <col min="4356" max="4356" width="8.125" style="2" customWidth="1"/>
    <col min="4357" max="4357" width="10.625" style="2" customWidth="1"/>
    <col min="4358" max="4358" width="8.125" style="2" customWidth="1"/>
    <col min="4359" max="4359" width="10.625" style="2" customWidth="1"/>
    <col min="4360" max="4360" width="8.125" style="2" customWidth="1"/>
    <col min="4361" max="4364" width="18.625" style="2" customWidth="1"/>
    <col min="4365" max="4609" width="10.625" style="2"/>
    <col min="4610" max="4610" width="18.625" style="2" customWidth="1"/>
    <col min="4611" max="4611" width="10.625" style="2" customWidth="1"/>
    <col min="4612" max="4612" width="8.125" style="2" customWidth="1"/>
    <col min="4613" max="4613" width="10.625" style="2" customWidth="1"/>
    <col min="4614" max="4614" width="8.125" style="2" customWidth="1"/>
    <col min="4615" max="4615" width="10.625" style="2" customWidth="1"/>
    <col min="4616" max="4616" width="8.125" style="2" customWidth="1"/>
    <col min="4617" max="4620" width="18.625" style="2" customWidth="1"/>
    <col min="4621" max="4865" width="10.625" style="2"/>
    <col min="4866" max="4866" width="18.625" style="2" customWidth="1"/>
    <col min="4867" max="4867" width="10.625" style="2" customWidth="1"/>
    <col min="4868" max="4868" width="8.125" style="2" customWidth="1"/>
    <col min="4869" max="4869" width="10.625" style="2" customWidth="1"/>
    <col min="4870" max="4870" width="8.125" style="2" customWidth="1"/>
    <col min="4871" max="4871" width="10.625" style="2" customWidth="1"/>
    <col min="4872" max="4872" width="8.125" style="2" customWidth="1"/>
    <col min="4873" max="4876" width="18.625" style="2" customWidth="1"/>
    <col min="4877" max="5121" width="10.625" style="2"/>
    <col min="5122" max="5122" width="18.625" style="2" customWidth="1"/>
    <col min="5123" max="5123" width="10.625" style="2" customWidth="1"/>
    <col min="5124" max="5124" width="8.125" style="2" customWidth="1"/>
    <col min="5125" max="5125" width="10.625" style="2" customWidth="1"/>
    <col min="5126" max="5126" width="8.125" style="2" customWidth="1"/>
    <col min="5127" max="5127" width="10.625" style="2" customWidth="1"/>
    <col min="5128" max="5128" width="8.125" style="2" customWidth="1"/>
    <col min="5129" max="5132" width="18.625" style="2" customWidth="1"/>
    <col min="5133" max="5377" width="10.625" style="2"/>
    <col min="5378" max="5378" width="18.625" style="2" customWidth="1"/>
    <col min="5379" max="5379" width="10.625" style="2" customWidth="1"/>
    <col min="5380" max="5380" width="8.125" style="2" customWidth="1"/>
    <col min="5381" max="5381" width="10.625" style="2" customWidth="1"/>
    <col min="5382" max="5382" width="8.125" style="2" customWidth="1"/>
    <col min="5383" max="5383" width="10.625" style="2" customWidth="1"/>
    <col min="5384" max="5384" width="8.125" style="2" customWidth="1"/>
    <col min="5385" max="5388" width="18.625" style="2" customWidth="1"/>
    <col min="5389" max="5633" width="10.625" style="2"/>
    <col min="5634" max="5634" width="18.625" style="2" customWidth="1"/>
    <col min="5635" max="5635" width="10.625" style="2" customWidth="1"/>
    <col min="5636" max="5636" width="8.125" style="2" customWidth="1"/>
    <col min="5637" max="5637" width="10.625" style="2" customWidth="1"/>
    <col min="5638" max="5638" width="8.125" style="2" customWidth="1"/>
    <col min="5639" max="5639" width="10.625" style="2" customWidth="1"/>
    <col min="5640" max="5640" width="8.125" style="2" customWidth="1"/>
    <col min="5641" max="5644" width="18.625" style="2" customWidth="1"/>
    <col min="5645" max="5889" width="10.625" style="2"/>
    <col min="5890" max="5890" width="18.625" style="2" customWidth="1"/>
    <col min="5891" max="5891" width="10.625" style="2" customWidth="1"/>
    <col min="5892" max="5892" width="8.125" style="2" customWidth="1"/>
    <col min="5893" max="5893" width="10.625" style="2" customWidth="1"/>
    <col min="5894" max="5894" width="8.125" style="2" customWidth="1"/>
    <col min="5895" max="5895" width="10.625" style="2" customWidth="1"/>
    <col min="5896" max="5896" width="8.125" style="2" customWidth="1"/>
    <col min="5897" max="5900" width="18.625" style="2" customWidth="1"/>
    <col min="5901" max="6145" width="10.625" style="2"/>
    <col min="6146" max="6146" width="18.625" style="2" customWidth="1"/>
    <col min="6147" max="6147" width="10.625" style="2" customWidth="1"/>
    <col min="6148" max="6148" width="8.125" style="2" customWidth="1"/>
    <col min="6149" max="6149" width="10.625" style="2" customWidth="1"/>
    <col min="6150" max="6150" width="8.125" style="2" customWidth="1"/>
    <col min="6151" max="6151" width="10.625" style="2" customWidth="1"/>
    <col min="6152" max="6152" width="8.125" style="2" customWidth="1"/>
    <col min="6153" max="6156" width="18.625" style="2" customWidth="1"/>
    <col min="6157" max="6401" width="10.625" style="2"/>
    <col min="6402" max="6402" width="18.625" style="2" customWidth="1"/>
    <col min="6403" max="6403" width="10.625" style="2" customWidth="1"/>
    <col min="6404" max="6404" width="8.125" style="2" customWidth="1"/>
    <col min="6405" max="6405" width="10.625" style="2" customWidth="1"/>
    <col min="6406" max="6406" width="8.125" style="2" customWidth="1"/>
    <col min="6407" max="6407" width="10.625" style="2" customWidth="1"/>
    <col min="6408" max="6408" width="8.125" style="2" customWidth="1"/>
    <col min="6409" max="6412" width="18.625" style="2" customWidth="1"/>
    <col min="6413" max="6657" width="10.625" style="2"/>
    <col min="6658" max="6658" width="18.625" style="2" customWidth="1"/>
    <col min="6659" max="6659" width="10.625" style="2" customWidth="1"/>
    <col min="6660" max="6660" width="8.125" style="2" customWidth="1"/>
    <col min="6661" max="6661" width="10.625" style="2" customWidth="1"/>
    <col min="6662" max="6662" width="8.125" style="2" customWidth="1"/>
    <col min="6663" max="6663" width="10.625" style="2" customWidth="1"/>
    <col min="6664" max="6664" width="8.125" style="2" customWidth="1"/>
    <col min="6665" max="6668" width="18.625" style="2" customWidth="1"/>
    <col min="6669" max="6913" width="10.625" style="2"/>
    <col min="6914" max="6914" width="18.625" style="2" customWidth="1"/>
    <col min="6915" max="6915" width="10.625" style="2" customWidth="1"/>
    <col min="6916" max="6916" width="8.125" style="2" customWidth="1"/>
    <col min="6917" max="6917" width="10.625" style="2" customWidth="1"/>
    <col min="6918" max="6918" width="8.125" style="2" customWidth="1"/>
    <col min="6919" max="6919" width="10.625" style="2" customWidth="1"/>
    <col min="6920" max="6920" width="8.125" style="2" customWidth="1"/>
    <col min="6921" max="6924" width="18.625" style="2" customWidth="1"/>
    <col min="6925" max="7169" width="10.625" style="2"/>
    <col min="7170" max="7170" width="18.625" style="2" customWidth="1"/>
    <col min="7171" max="7171" width="10.625" style="2" customWidth="1"/>
    <col min="7172" max="7172" width="8.125" style="2" customWidth="1"/>
    <col min="7173" max="7173" width="10.625" style="2" customWidth="1"/>
    <col min="7174" max="7174" width="8.125" style="2" customWidth="1"/>
    <col min="7175" max="7175" width="10.625" style="2" customWidth="1"/>
    <col min="7176" max="7176" width="8.125" style="2" customWidth="1"/>
    <col min="7177" max="7180" width="18.625" style="2" customWidth="1"/>
    <col min="7181" max="7425" width="10.625" style="2"/>
    <col min="7426" max="7426" width="18.625" style="2" customWidth="1"/>
    <col min="7427" max="7427" width="10.625" style="2" customWidth="1"/>
    <col min="7428" max="7428" width="8.125" style="2" customWidth="1"/>
    <col min="7429" max="7429" width="10.625" style="2" customWidth="1"/>
    <col min="7430" max="7430" width="8.125" style="2" customWidth="1"/>
    <col min="7431" max="7431" width="10.625" style="2" customWidth="1"/>
    <col min="7432" max="7432" width="8.125" style="2" customWidth="1"/>
    <col min="7433" max="7436" width="18.625" style="2" customWidth="1"/>
    <col min="7437" max="7681" width="10.625" style="2"/>
    <col min="7682" max="7682" width="18.625" style="2" customWidth="1"/>
    <col min="7683" max="7683" width="10.625" style="2" customWidth="1"/>
    <col min="7684" max="7684" width="8.125" style="2" customWidth="1"/>
    <col min="7685" max="7685" width="10.625" style="2" customWidth="1"/>
    <col min="7686" max="7686" width="8.125" style="2" customWidth="1"/>
    <col min="7687" max="7687" width="10.625" style="2" customWidth="1"/>
    <col min="7688" max="7688" width="8.125" style="2" customWidth="1"/>
    <col min="7689" max="7692" width="18.625" style="2" customWidth="1"/>
    <col min="7693" max="7937" width="10.625" style="2"/>
    <col min="7938" max="7938" width="18.625" style="2" customWidth="1"/>
    <col min="7939" max="7939" width="10.625" style="2" customWidth="1"/>
    <col min="7940" max="7940" width="8.125" style="2" customWidth="1"/>
    <col min="7941" max="7941" width="10.625" style="2" customWidth="1"/>
    <col min="7942" max="7942" width="8.125" style="2" customWidth="1"/>
    <col min="7943" max="7943" width="10.625" style="2" customWidth="1"/>
    <col min="7944" max="7944" width="8.125" style="2" customWidth="1"/>
    <col min="7945" max="7948" width="18.625" style="2" customWidth="1"/>
    <col min="7949" max="8193" width="10.625" style="2"/>
    <col min="8194" max="8194" width="18.625" style="2" customWidth="1"/>
    <col min="8195" max="8195" width="10.625" style="2" customWidth="1"/>
    <col min="8196" max="8196" width="8.125" style="2" customWidth="1"/>
    <col min="8197" max="8197" width="10.625" style="2" customWidth="1"/>
    <col min="8198" max="8198" width="8.125" style="2" customWidth="1"/>
    <col min="8199" max="8199" width="10.625" style="2" customWidth="1"/>
    <col min="8200" max="8200" width="8.125" style="2" customWidth="1"/>
    <col min="8201" max="8204" width="18.625" style="2" customWidth="1"/>
    <col min="8205" max="8449" width="10.625" style="2"/>
    <col min="8450" max="8450" width="18.625" style="2" customWidth="1"/>
    <col min="8451" max="8451" width="10.625" style="2" customWidth="1"/>
    <col min="8452" max="8452" width="8.125" style="2" customWidth="1"/>
    <col min="8453" max="8453" width="10.625" style="2" customWidth="1"/>
    <col min="8454" max="8454" width="8.125" style="2" customWidth="1"/>
    <col min="8455" max="8455" width="10.625" style="2" customWidth="1"/>
    <col min="8456" max="8456" width="8.125" style="2" customWidth="1"/>
    <col min="8457" max="8460" width="18.625" style="2" customWidth="1"/>
    <col min="8461" max="8705" width="10.625" style="2"/>
    <col min="8706" max="8706" width="18.625" style="2" customWidth="1"/>
    <col min="8707" max="8707" width="10.625" style="2" customWidth="1"/>
    <col min="8708" max="8708" width="8.125" style="2" customWidth="1"/>
    <col min="8709" max="8709" width="10.625" style="2" customWidth="1"/>
    <col min="8710" max="8710" width="8.125" style="2" customWidth="1"/>
    <col min="8711" max="8711" width="10.625" style="2" customWidth="1"/>
    <col min="8712" max="8712" width="8.125" style="2" customWidth="1"/>
    <col min="8713" max="8716" width="18.625" style="2" customWidth="1"/>
    <col min="8717" max="8961" width="10.625" style="2"/>
    <col min="8962" max="8962" width="18.625" style="2" customWidth="1"/>
    <col min="8963" max="8963" width="10.625" style="2" customWidth="1"/>
    <col min="8964" max="8964" width="8.125" style="2" customWidth="1"/>
    <col min="8965" max="8965" width="10.625" style="2" customWidth="1"/>
    <col min="8966" max="8966" width="8.125" style="2" customWidth="1"/>
    <col min="8967" max="8967" width="10.625" style="2" customWidth="1"/>
    <col min="8968" max="8968" width="8.125" style="2" customWidth="1"/>
    <col min="8969" max="8972" width="18.625" style="2" customWidth="1"/>
    <col min="8973" max="9217" width="10.625" style="2"/>
    <col min="9218" max="9218" width="18.625" style="2" customWidth="1"/>
    <col min="9219" max="9219" width="10.625" style="2" customWidth="1"/>
    <col min="9220" max="9220" width="8.125" style="2" customWidth="1"/>
    <col min="9221" max="9221" width="10.625" style="2" customWidth="1"/>
    <col min="9222" max="9222" width="8.125" style="2" customWidth="1"/>
    <col min="9223" max="9223" width="10.625" style="2" customWidth="1"/>
    <col min="9224" max="9224" width="8.125" style="2" customWidth="1"/>
    <col min="9225" max="9228" width="18.625" style="2" customWidth="1"/>
    <col min="9229" max="9473" width="10.625" style="2"/>
    <col min="9474" max="9474" width="18.625" style="2" customWidth="1"/>
    <col min="9475" max="9475" width="10.625" style="2" customWidth="1"/>
    <col min="9476" max="9476" width="8.125" style="2" customWidth="1"/>
    <col min="9477" max="9477" width="10.625" style="2" customWidth="1"/>
    <col min="9478" max="9478" width="8.125" style="2" customWidth="1"/>
    <col min="9479" max="9479" width="10.625" style="2" customWidth="1"/>
    <col min="9480" max="9480" width="8.125" style="2" customWidth="1"/>
    <col min="9481" max="9484" width="18.625" style="2" customWidth="1"/>
    <col min="9485" max="9729" width="10.625" style="2"/>
    <col min="9730" max="9730" width="18.625" style="2" customWidth="1"/>
    <col min="9731" max="9731" width="10.625" style="2" customWidth="1"/>
    <col min="9732" max="9732" width="8.125" style="2" customWidth="1"/>
    <col min="9733" max="9733" width="10.625" style="2" customWidth="1"/>
    <col min="9734" max="9734" width="8.125" style="2" customWidth="1"/>
    <col min="9735" max="9735" width="10.625" style="2" customWidth="1"/>
    <col min="9736" max="9736" width="8.125" style="2" customWidth="1"/>
    <col min="9737" max="9740" width="18.625" style="2" customWidth="1"/>
    <col min="9741" max="9985" width="10.625" style="2"/>
    <col min="9986" max="9986" width="18.625" style="2" customWidth="1"/>
    <col min="9987" max="9987" width="10.625" style="2" customWidth="1"/>
    <col min="9988" max="9988" width="8.125" style="2" customWidth="1"/>
    <col min="9989" max="9989" width="10.625" style="2" customWidth="1"/>
    <col min="9990" max="9990" width="8.125" style="2" customWidth="1"/>
    <col min="9991" max="9991" width="10.625" style="2" customWidth="1"/>
    <col min="9992" max="9992" width="8.125" style="2" customWidth="1"/>
    <col min="9993" max="9996" width="18.625" style="2" customWidth="1"/>
    <col min="9997" max="10241" width="10.625" style="2"/>
    <col min="10242" max="10242" width="18.625" style="2" customWidth="1"/>
    <col min="10243" max="10243" width="10.625" style="2" customWidth="1"/>
    <col min="10244" max="10244" width="8.125" style="2" customWidth="1"/>
    <col min="10245" max="10245" width="10.625" style="2" customWidth="1"/>
    <col min="10246" max="10246" width="8.125" style="2" customWidth="1"/>
    <col min="10247" max="10247" width="10.625" style="2" customWidth="1"/>
    <col min="10248" max="10248" width="8.125" style="2" customWidth="1"/>
    <col min="10249" max="10252" width="18.625" style="2" customWidth="1"/>
    <col min="10253" max="10497" width="10.625" style="2"/>
    <col min="10498" max="10498" width="18.625" style="2" customWidth="1"/>
    <col min="10499" max="10499" width="10.625" style="2" customWidth="1"/>
    <col min="10500" max="10500" width="8.125" style="2" customWidth="1"/>
    <col min="10501" max="10501" width="10.625" style="2" customWidth="1"/>
    <col min="10502" max="10502" width="8.125" style="2" customWidth="1"/>
    <col min="10503" max="10503" width="10.625" style="2" customWidth="1"/>
    <col min="10504" max="10504" width="8.125" style="2" customWidth="1"/>
    <col min="10505" max="10508" width="18.625" style="2" customWidth="1"/>
    <col min="10509" max="10753" width="10.625" style="2"/>
    <col min="10754" max="10754" width="18.625" style="2" customWidth="1"/>
    <col min="10755" max="10755" width="10.625" style="2" customWidth="1"/>
    <col min="10756" max="10756" width="8.125" style="2" customWidth="1"/>
    <col min="10757" max="10757" width="10.625" style="2" customWidth="1"/>
    <col min="10758" max="10758" width="8.125" style="2" customWidth="1"/>
    <col min="10759" max="10759" width="10.625" style="2" customWidth="1"/>
    <col min="10760" max="10760" width="8.125" style="2" customWidth="1"/>
    <col min="10761" max="10764" width="18.625" style="2" customWidth="1"/>
    <col min="10765" max="11009" width="10.625" style="2"/>
    <col min="11010" max="11010" width="18.625" style="2" customWidth="1"/>
    <col min="11011" max="11011" width="10.625" style="2" customWidth="1"/>
    <col min="11012" max="11012" width="8.125" style="2" customWidth="1"/>
    <col min="11013" max="11013" width="10.625" style="2" customWidth="1"/>
    <col min="11014" max="11014" width="8.125" style="2" customWidth="1"/>
    <col min="11015" max="11015" width="10.625" style="2" customWidth="1"/>
    <col min="11016" max="11016" width="8.125" style="2" customWidth="1"/>
    <col min="11017" max="11020" width="18.625" style="2" customWidth="1"/>
    <col min="11021" max="11265" width="10.625" style="2"/>
    <col min="11266" max="11266" width="18.625" style="2" customWidth="1"/>
    <col min="11267" max="11267" width="10.625" style="2" customWidth="1"/>
    <col min="11268" max="11268" width="8.125" style="2" customWidth="1"/>
    <col min="11269" max="11269" width="10.625" style="2" customWidth="1"/>
    <col min="11270" max="11270" width="8.125" style="2" customWidth="1"/>
    <col min="11271" max="11271" width="10.625" style="2" customWidth="1"/>
    <col min="11272" max="11272" width="8.125" style="2" customWidth="1"/>
    <col min="11273" max="11276" width="18.625" style="2" customWidth="1"/>
    <col min="11277" max="11521" width="10.625" style="2"/>
    <col min="11522" max="11522" width="18.625" style="2" customWidth="1"/>
    <col min="11523" max="11523" width="10.625" style="2" customWidth="1"/>
    <col min="11524" max="11524" width="8.125" style="2" customWidth="1"/>
    <col min="11525" max="11525" width="10.625" style="2" customWidth="1"/>
    <col min="11526" max="11526" width="8.125" style="2" customWidth="1"/>
    <col min="11527" max="11527" width="10.625" style="2" customWidth="1"/>
    <col min="11528" max="11528" width="8.125" style="2" customWidth="1"/>
    <col min="11529" max="11532" width="18.625" style="2" customWidth="1"/>
    <col min="11533" max="11777" width="10.625" style="2"/>
    <col min="11778" max="11778" width="18.625" style="2" customWidth="1"/>
    <col min="11779" max="11779" width="10.625" style="2" customWidth="1"/>
    <col min="11780" max="11780" width="8.125" style="2" customWidth="1"/>
    <col min="11781" max="11781" width="10.625" style="2" customWidth="1"/>
    <col min="11782" max="11782" width="8.125" style="2" customWidth="1"/>
    <col min="11783" max="11783" width="10.625" style="2" customWidth="1"/>
    <col min="11784" max="11784" width="8.125" style="2" customWidth="1"/>
    <col min="11785" max="11788" width="18.625" style="2" customWidth="1"/>
    <col min="11789" max="12033" width="10.625" style="2"/>
    <col min="12034" max="12034" width="18.625" style="2" customWidth="1"/>
    <col min="12035" max="12035" width="10.625" style="2" customWidth="1"/>
    <col min="12036" max="12036" width="8.125" style="2" customWidth="1"/>
    <col min="12037" max="12037" width="10.625" style="2" customWidth="1"/>
    <col min="12038" max="12038" width="8.125" style="2" customWidth="1"/>
    <col min="12039" max="12039" width="10.625" style="2" customWidth="1"/>
    <col min="12040" max="12040" width="8.125" style="2" customWidth="1"/>
    <col min="12041" max="12044" width="18.625" style="2" customWidth="1"/>
    <col min="12045" max="12289" width="10.625" style="2"/>
    <col min="12290" max="12290" width="18.625" style="2" customWidth="1"/>
    <col min="12291" max="12291" width="10.625" style="2" customWidth="1"/>
    <col min="12292" max="12292" width="8.125" style="2" customWidth="1"/>
    <col min="12293" max="12293" width="10.625" style="2" customWidth="1"/>
    <col min="12294" max="12294" width="8.125" style="2" customWidth="1"/>
    <col min="12295" max="12295" width="10.625" style="2" customWidth="1"/>
    <col min="12296" max="12296" width="8.125" style="2" customWidth="1"/>
    <col min="12297" max="12300" width="18.625" style="2" customWidth="1"/>
    <col min="12301" max="12545" width="10.625" style="2"/>
    <col min="12546" max="12546" width="18.625" style="2" customWidth="1"/>
    <col min="12547" max="12547" width="10.625" style="2" customWidth="1"/>
    <col min="12548" max="12548" width="8.125" style="2" customWidth="1"/>
    <col min="12549" max="12549" width="10.625" style="2" customWidth="1"/>
    <col min="12550" max="12550" width="8.125" style="2" customWidth="1"/>
    <col min="12551" max="12551" width="10.625" style="2" customWidth="1"/>
    <col min="12552" max="12552" width="8.125" style="2" customWidth="1"/>
    <col min="12553" max="12556" width="18.625" style="2" customWidth="1"/>
    <col min="12557" max="12801" width="10.625" style="2"/>
    <col min="12802" max="12802" width="18.625" style="2" customWidth="1"/>
    <col min="12803" max="12803" width="10.625" style="2" customWidth="1"/>
    <col min="12804" max="12804" width="8.125" style="2" customWidth="1"/>
    <col min="12805" max="12805" width="10.625" style="2" customWidth="1"/>
    <col min="12806" max="12806" width="8.125" style="2" customWidth="1"/>
    <col min="12807" max="12807" width="10.625" style="2" customWidth="1"/>
    <col min="12808" max="12808" width="8.125" style="2" customWidth="1"/>
    <col min="12809" max="12812" width="18.625" style="2" customWidth="1"/>
    <col min="12813" max="13057" width="10.625" style="2"/>
    <col min="13058" max="13058" width="18.625" style="2" customWidth="1"/>
    <col min="13059" max="13059" width="10.625" style="2" customWidth="1"/>
    <col min="13060" max="13060" width="8.125" style="2" customWidth="1"/>
    <col min="13061" max="13061" width="10.625" style="2" customWidth="1"/>
    <col min="13062" max="13062" width="8.125" style="2" customWidth="1"/>
    <col min="13063" max="13063" width="10.625" style="2" customWidth="1"/>
    <col min="13064" max="13064" width="8.125" style="2" customWidth="1"/>
    <col min="13065" max="13068" width="18.625" style="2" customWidth="1"/>
    <col min="13069" max="13313" width="10.625" style="2"/>
    <col min="13314" max="13314" width="18.625" style="2" customWidth="1"/>
    <col min="13315" max="13315" width="10.625" style="2" customWidth="1"/>
    <col min="13316" max="13316" width="8.125" style="2" customWidth="1"/>
    <col min="13317" max="13317" width="10.625" style="2" customWidth="1"/>
    <col min="13318" max="13318" width="8.125" style="2" customWidth="1"/>
    <col min="13319" max="13319" width="10.625" style="2" customWidth="1"/>
    <col min="13320" max="13320" width="8.125" style="2" customWidth="1"/>
    <col min="13321" max="13324" width="18.625" style="2" customWidth="1"/>
    <col min="13325" max="13569" width="10.625" style="2"/>
    <col min="13570" max="13570" width="18.625" style="2" customWidth="1"/>
    <col min="13571" max="13571" width="10.625" style="2" customWidth="1"/>
    <col min="13572" max="13572" width="8.125" style="2" customWidth="1"/>
    <col min="13573" max="13573" width="10.625" style="2" customWidth="1"/>
    <col min="13574" max="13574" width="8.125" style="2" customWidth="1"/>
    <col min="13575" max="13575" width="10.625" style="2" customWidth="1"/>
    <col min="13576" max="13576" width="8.125" style="2" customWidth="1"/>
    <col min="13577" max="13580" width="18.625" style="2" customWidth="1"/>
    <col min="13581" max="13825" width="10.625" style="2"/>
    <col min="13826" max="13826" width="18.625" style="2" customWidth="1"/>
    <col min="13827" max="13827" width="10.625" style="2" customWidth="1"/>
    <col min="13828" max="13828" width="8.125" style="2" customWidth="1"/>
    <col min="13829" max="13829" width="10.625" style="2" customWidth="1"/>
    <col min="13830" max="13830" width="8.125" style="2" customWidth="1"/>
    <col min="13831" max="13831" width="10.625" style="2" customWidth="1"/>
    <col min="13832" max="13832" width="8.125" style="2" customWidth="1"/>
    <col min="13833" max="13836" width="18.625" style="2" customWidth="1"/>
    <col min="13837" max="14081" width="10.625" style="2"/>
    <col min="14082" max="14082" width="18.625" style="2" customWidth="1"/>
    <col min="14083" max="14083" width="10.625" style="2" customWidth="1"/>
    <col min="14084" max="14084" width="8.125" style="2" customWidth="1"/>
    <col min="14085" max="14085" width="10.625" style="2" customWidth="1"/>
    <col min="14086" max="14086" width="8.125" style="2" customWidth="1"/>
    <col min="14087" max="14087" width="10.625" style="2" customWidth="1"/>
    <col min="14088" max="14088" width="8.125" style="2" customWidth="1"/>
    <col min="14089" max="14092" width="18.625" style="2" customWidth="1"/>
    <col min="14093" max="14337" width="10.625" style="2"/>
    <col min="14338" max="14338" width="18.625" style="2" customWidth="1"/>
    <col min="14339" max="14339" width="10.625" style="2" customWidth="1"/>
    <col min="14340" max="14340" width="8.125" style="2" customWidth="1"/>
    <col min="14341" max="14341" width="10.625" style="2" customWidth="1"/>
    <col min="14342" max="14342" width="8.125" style="2" customWidth="1"/>
    <col min="14343" max="14343" width="10.625" style="2" customWidth="1"/>
    <col min="14344" max="14344" width="8.125" style="2" customWidth="1"/>
    <col min="14345" max="14348" width="18.625" style="2" customWidth="1"/>
    <col min="14349" max="14593" width="10.625" style="2"/>
    <col min="14594" max="14594" width="18.625" style="2" customWidth="1"/>
    <col min="14595" max="14595" width="10.625" style="2" customWidth="1"/>
    <col min="14596" max="14596" width="8.125" style="2" customWidth="1"/>
    <col min="14597" max="14597" width="10.625" style="2" customWidth="1"/>
    <col min="14598" max="14598" width="8.125" style="2" customWidth="1"/>
    <col min="14599" max="14599" width="10.625" style="2" customWidth="1"/>
    <col min="14600" max="14600" width="8.125" style="2" customWidth="1"/>
    <col min="14601" max="14604" width="18.625" style="2" customWidth="1"/>
    <col min="14605" max="14849" width="10.625" style="2"/>
    <col min="14850" max="14850" width="18.625" style="2" customWidth="1"/>
    <col min="14851" max="14851" width="10.625" style="2" customWidth="1"/>
    <col min="14852" max="14852" width="8.125" style="2" customWidth="1"/>
    <col min="14853" max="14853" width="10.625" style="2" customWidth="1"/>
    <col min="14854" max="14854" width="8.125" style="2" customWidth="1"/>
    <col min="14855" max="14855" width="10.625" style="2" customWidth="1"/>
    <col min="14856" max="14856" width="8.125" style="2" customWidth="1"/>
    <col min="14857" max="14860" width="18.625" style="2" customWidth="1"/>
    <col min="14861" max="15105" width="10.625" style="2"/>
    <col min="15106" max="15106" width="18.625" style="2" customWidth="1"/>
    <col min="15107" max="15107" width="10.625" style="2" customWidth="1"/>
    <col min="15108" max="15108" width="8.125" style="2" customWidth="1"/>
    <col min="15109" max="15109" width="10.625" style="2" customWidth="1"/>
    <col min="15110" max="15110" width="8.125" style="2" customWidth="1"/>
    <col min="15111" max="15111" width="10.625" style="2" customWidth="1"/>
    <col min="15112" max="15112" width="8.125" style="2" customWidth="1"/>
    <col min="15113" max="15116" width="18.625" style="2" customWidth="1"/>
    <col min="15117" max="15361" width="10.625" style="2"/>
    <col min="15362" max="15362" width="18.625" style="2" customWidth="1"/>
    <col min="15363" max="15363" width="10.625" style="2" customWidth="1"/>
    <col min="15364" max="15364" width="8.125" style="2" customWidth="1"/>
    <col min="15365" max="15365" width="10.625" style="2" customWidth="1"/>
    <col min="15366" max="15366" width="8.125" style="2" customWidth="1"/>
    <col min="15367" max="15367" width="10.625" style="2" customWidth="1"/>
    <col min="15368" max="15368" width="8.125" style="2" customWidth="1"/>
    <col min="15369" max="15372" width="18.625" style="2" customWidth="1"/>
    <col min="15373" max="15617" width="10.625" style="2"/>
    <col min="15618" max="15618" width="18.625" style="2" customWidth="1"/>
    <col min="15619" max="15619" width="10.625" style="2" customWidth="1"/>
    <col min="15620" max="15620" width="8.125" style="2" customWidth="1"/>
    <col min="15621" max="15621" width="10.625" style="2" customWidth="1"/>
    <col min="15622" max="15622" width="8.125" style="2" customWidth="1"/>
    <col min="15623" max="15623" width="10.625" style="2" customWidth="1"/>
    <col min="15624" max="15624" width="8.125" style="2" customWidth="1"/>
    <col min="15625" max="15628" width="18.625" style="2" customWidth="1"/>
    <col min="15629" max="15873" width="10.625" style="2"/>
    <col min="15874" max="15874" width="18.625" style="2" customWidth="1"/>
    <col min="15875" max="15875" width="10.625" style="2" customWidth="1"/>
    <col min="15876" max="15876" width="8.125" style="2" customWidth="1"/>
    <col min="15877" max="15877" width="10.625" style="2" customWidth="1"/>
    <col min="15878" max="15878" width="8.125" style="2" customWidth="1"/>
    <col min="15879" max="15879" width="10.625" style="2" customWidth="1"/>
    <col min="15880" max="15880" width="8.125" style="2" customWidth="1"/>
    <col min="15881" max="15884" width="18.625" style="2" customWidth="1"/>
    <col min="15885" max="16129" width="10.625" style="2"/>
    <col min="16130" max="16130" width="18.625" style="2" customWidth="1"/>
    <col min="16131" max="16131" width="10.625" style="2" customWidth="1"/>
    <col min="16132" max="16132" width="8.125" style="2" customWidth="1"/>
    <col min="16133" max="16133" width="10.625" style="2" customWidth="1"/>
    <col min="16134" max="16134" width="8.125" style="2" customWidth="1"/>
    <col min="16135" max="16135" width="10.625" style="2" customWidth="1"/>
    <col min="16136" max="16136" width="8.125" style="2" customWidth="1"/>
    <col min="16137" max="16140" width="18.625" style="2" customWidth="1"/>
    <col min="16141" max="16384" width="10.625" style="2"/>
  </cols>
  <sheetData>
    <row r="1" spans="1:21" s="10" customFormat="1" ht="18" customHeight="1" x14ac:dyDescent="0.25">
      <c r="A1" s="20" t="s">
        <v>70</v>
      </c>
      <c r="B1" s="11"/>
      <c r="C1" s="11"/>
      <c r="D1" s="11"/>
      <c r="E1" s="11"/>
      <c r="F1" s="11"/>
      <c r="K1" s="12" t="s">
        <v>0</v>
      </c>
      <c r="L1" s="12"/>
      <c r="M1" s="519"/>
    </row>
    <row r="2" spans="1:21" s="36" customFormat="1" ht="24.95" customHeight="1" x14ac:dyDescent="0.25">
      <c r="A2" s="699" t="s">
        <v>548</v>
      </c>
      <c r="B2" s="700"/>
      <c r="C2" s="700"/>
      <c r="D2" s="700"/>
      <c r="E2" s="700"/>
      <c r="F2" s="700"/>
      <c r="G2" s="700"/>
      <c r="H2" s="666" t="s">
        <v>549</v>
      </c>
      <c r="I2" s="666"/>
      <c r="J2" s="666"/>
      <c r="K2" s="666"/>
      <c r="L2" s="343"/>
      <c r="M2" s="520"/>
      <c r="N2" s="520"/>
      <c r="O2" s="520"/>
      <c r="P2" s="520"/>
      <c r="Q2" s="520"/>
      <c r="R2" s="520"/>
      <c r="S2" s="520"/>
      <c r="T2" s="520"/>
      <c r="U2" s="520"/>
    </row>
    <row r="3" spans="1:21" s="13" customFormat="1" ht="15" customHeight="1" thickBot="1" x14ac:dyDescent="0.3">
      <c r="A3" s="352"/>
      <c r="B3" s="355"/>
      <c r="C3" s="355"/>
      <c r="D3" s="355"/>
      <c r="E3" s="355"/>
      <c r="F3" s="701"/>
      <c r="G3" s="701"/>
      <c r="K3" s="29"/>
      <c r="L3" s="29"/>
    </row>
    <row r="4" spans="1:21" s="13" customFormat="1" ht="20.100000000000001" customHeight="1" x14ac:dyDescent="0.25">
      <c r="A4" s="702" t="s">
        <v>550</v>
      </c>
      <c r="B4" s="704" t="s">
        <v>551</v>
      </c>
      <c r="C4" s="705"/>
      <c r="D4" s="705"/>
      <c r="E4" s="705"/>
      <c r="F4" s="705"/>
      <c r="G4" s="706"/>
      <c r="H4" s="688" t="s">
        <v>552</v>
      </c>
      <c r="I4" s="681" t="s">
        <v>553</v>
      </c>
      <c r="J4" s="681" t="s">
        <v>554</v>
      </c>
      <c r="K4" s="708" t="s">
        <v>555</v>
      </c>
      <c r="L4" s="421"/>
    </row>
    <row r="5" spans="1:21" s="13" customFormat="1" ht="20.100000000000001" customHeight="1" x14ac:dyDescent="0.25">
      <c r="A5" s="656"/>
      <c r="B5" s="521" t="s">
        <v>556</v>
      </c>
      <c r="C5" s="522"/>
      <c r="D5" s="423" t="s">
        <v>557</v>
      </c>
      <c r="E5" s="522"/>
      <c r="F5" s="423" t="s">
        <v>558</v>
      </c>
      <c r="G5" s="522"/>
      <c r="H5" s="691"/>
      <c r="I5" s="662"/>
      <c r="J5" s="662"/>
      <c r="K5" s="709"/>
      <c r="L5" s="421"/>
    </row>
    <row r="6" spans="1:21" s="13" customFormat="1" ht="35.25" customHeight="1" thickBot="1" x14ac:dyDescent="0.3">
      <c r="A6" s="703"/>
      <c r="B6" s="523" t="s">
        <v>559</v>
      </c>
      <c r="C6" s="16" t="s">
        <v>560</v>
      </c>
      <c r="D6" s="457" t="s">
        <v>561</v>
      </c>
      <c r="E6" s="16" t="s">
        <v>560</v>
      </c>
      <c r="F6" s="457" t="s">
        <v>562</v>
      </c>
      <c r="G6" s="16" t="s">
        <v>560</v>
      </c>
      <c r="H6" s="707"/>
      <c r="I6" s="663"/>
      <c r="J6" s="663"/>
      <c r="K6" s="710"/>
      <c r="L6" s="421"/>
      <c r="N6" s="13" t="s">
        <v>563</v>
      </c>
      <c r="O6" s="13" t="s">
        <v>564</v>
      </c>
      <c r="P6" s="13" t="s">
        <v>565</v>
      </c>
    </row>
    <row r="7" spans="1:21" s="13" customFormat="1" ht="24.6" customHeight="1" x14ac:dyDescent="0.25">
      <c r="A7" s="31" t="s">
        <v>366</v>
      </c>
      <c r="B7" s="524">
        <v>350658</v>
      </c>
      <c r="C7" s="420">
        <v>17.420000000000002</v>
      </c>
      <c r="D7" s="22">
        <v>1494077</v>
      </c>
      <c r="E7" s="420">
        <v>74.209999999999994</v>
      </c>
      <c r="F7" s="22">
        <v>168570</v>
      </c>
      <c r="G7" s="420">
        <v>8.3699999999999992</v>
      </c>
      <c r="H7" s="420">
        <v>11.282551033179681</v>
      </c>
      <c r="I7" s="420">
        <v>23.469874711945906</v>
      </c>
      <c r="J7" s="420">
        <v>34.752425745125585</v>
      </c>
      <c r="K7" s="420">
        <v>48.072480878804988</v>
      </c>
      <c r="L7" s="420"/>
      <c r="N7" s="525"/>
      <c r="O7" s="525"/>
      <c r="P7" s="525"/>
    </row>
    <row r="8" spans="1:21" s="13" customFormat="1" ht="24.6" customHeight="1" x14ac:dyDescent="0.25">
      <c r="A8" s="526" t="s">
        <v>367</v>
      </c>
      <c r="B8" s="524">
        <v>340982</v>
      </c>
      <c r="C8" s="420">
        <v>16.8</v>
      </c>
      <c r="D8" s="22">
        <v>1514913</v>
      </c>
      <c r="E8" s="420">
        <v>74.62</v>
      </c>
      <c r="F8" s="22">
        <v>174266</v>
      </c>
      <c r="G8" s="420">
        <v>8.58</v>
      </c>
      <c r="H8" s="420">
        <v>11.503366860011104</v>
      </c>
      <c r="I8" s="420">
        <v>22.508355265285861</v>
      </c>
      <c r="J8" s="420">
        <v>34.011722125296963</v>
      </c>
      <c r="K8" s="420">
        <v>51.107096562281882</v>
      </c>
      <c r="L8" s="420"/>
      <c r="N8" s="525">
        <f>SUM('2-3'!D6:F6)</f>
        <v>350658</v>
      </c>
      <c r="O8" s="525">
        <f>SUM('2-3'!G6:P6)</f>
        <v>1494077</v>
      </c>
      <c r="P8" s="525">
        <f>SUM('2-3'!Q6:X6)</f>
        <v>168570</v>
      </c>
    </row>
    <row r="9" spans="1:21" s="13" customFormat="1" ht="24.6" customHeight="1" x14ac:dyDescent="0.25">
      <c r="A9" s="526" t="s">
        <v>368</v>
      </c>
      <c r="B9" s="524">
        <v>333658</v>
      </c>
      <c r="C9" s="420">
        <v>16.323593227669161</v>
      </c>
      <c r="D9" s="22">
        <v>1528505</v>
      </c>
      <c r="E9" s="420">
        <v>74.779246613174124</v>
      </c>
      <c r="F9" s="22">
        <v>181860</v>
      </c>
      <c r="G9" s="420">
        <v>8.8971601591567229</v>
      </c>
      <c r="H9" s="420">
        <v>11.89790023585137</v>
      </c>
      <c r="I9" s="420">
        <v>21.82904210323159</v>
      </c>
      <c r="J9" s="420">
        <v>33.72694233908296</v>
      </c>
      <c r="K9" s="420">
        <v>54.504912215502102</v>
      </c>
      <c r="L9" s="420"/>
      <c r="N9" s="525">
        <f>SUM('2-3'!D9:F9)</f>
        <v>340982</v>
      </c>
      <c r="O9" s="525">
        <f>SUM('2-3'!G9:P9)</f>
        <v>1514913</v>
      </c>
      <c r="P9" s="525">
        <f>SUM('2-3'!Q9:X9)</f>
        <v>174266</v>
      </c>
    </row>
    <row r="10" spans="1:21" s="13" customFormat="1" ht="24.6" customHeight="1" x14ac:dyDescent="0.25">
      <c r="A10" s="527" t="s">
        <v>369</v>
      </c>
      <c r="B10" s="524">
        <v>326256</v>
      </c>
      <c r="C10" s="420">
        <v>15.850534997337645</v>
      </c>
      <c r="D10" s="22">
        <v>1540482</v>
      </c>
      <c r="E10" s="420">
        <v>74.841424690331181</v>
      </c>
      <c r="F10" s="22">
        <v>191590</v>
      </c>
      <c r="G10" s="420">
        <v>9.3080403123311743</v>
      </c>
      <c r="H10" s="420">
        <v>12.437016466274841</v>
      </c>
      <c r="I10" s="420">
        <v>21.178825848013805</v>
      </c>
      <c r="J10" s="420">
        <v>33.615842314288649</v>
      </c>
      <c r="K10" s="420">
        <v>58.723824236182629</v>
      </c>
      <c r="L10" s="420"/>
      <c r="N10" s="525">
        <f>SUM('2-3'!D12:F12)</f>
        <v>333658</v>
      </c>
      <c r="O10" s="525">
        <f>SUM('2-3'!G12:P12)</f>
        <v>1528505</v>
      </c>
      <c r="P10" s="525">
        <f>SUM('2-3'!Q12:X12)</f>
        <v>181860</v>
      </c>
    </row>
    <row r="11" spans="1:21" s="13" customFormat="1" ht="24.6" customHeight="1" x14ac:dyDescent="0.25">
      <c r="A11" s="526" t="s">
        <v>370</v>
      </c>
      <c r="B11" s="524">
        <v>326854</v>
      </c>
      <c r="C11" s="420">
        <v>15.521754409292518</v>
      </c>
      <c r="D11" s="22">
        <v>1575296</v>
      </c>
      <c r="E11" s="420">
        <v>74.808194588228588</v>
      </c>
      <c r="F11" s="22">
        <v>203630</v>
      </c>
      <c r="G11" s="420">
        <v>9.6700510024788908</v>
      </c>
      <c r="H11" s="420">
        <v>12.926459535223856</v>
      </c>
      <c r="I11" s="420">
        <v>20.748735475745512</v>
      </c>
      <c r="J11" s="420">
        <v>33.675195010969368</v>
      </c>
      <c r="K11" s="420">
        <v>62.299987150226102</v>
      </c>
      <c r="L11" s="420"/>
      <c r="N11" s="525">
        <f>SUM('2-3'!D15:F15)</f>
        <v>326256</v>
      </c>
      <c r="O11" s="525">
        <f>SUM('2-3'!G15:P15)</f>
        <v>1540482</v>
      </c>
      <c r="P11" s="525">
        <f>SUM('2-3'!Q15:X15)</f>
        <v>191590</v>
      </c>
    </row>
    <row r="12" spans="1:21" s="13" customFormat="1" ht="24.6" customHeight="1" x14ac:dyDescent="0.25">
      <c r="A12" s="526" t="s">
        <v>371</v>
      </c>
      <c r="B12" s="524">
        <v>329307</v>
      </c>
      <c r="C12" s="420">
        <v>15.332557642533185</v>
      </c>
      <c r="D12" s="22">
        <v>1599031</v>
      </c>
      <c r="E12" s="420">
        <v>74.450998550584956</v>
      </c>
      <c r="F12" s="22">
        <v>219425</v>
      </c>
      <c r="G12" s="420">
        <v>10.216443806881859</v>
      </c>
      <c r="H12" s="420">
        <v>13.722373112216085</v>
      </c>
      <c r="I12" s="420">
        <v>20.594159838051919</v>
      </c>
      <c r="J12" s="420">
        <v>34.316532950268005</v>
      </c>
      <c r="K12" s="420">
        <v>66.632352182006457</v>
      </c>
      <c r="L12" s="420"/>
      <c r="N12" s="525">
        <f>SUM('2-3'!D18:F18)</f>
        <v>326854</v>
      </c>
      <c r="O12" s="525">
        <f>SUM('2-3'!G18:P18)</f>
        <v>1575296</v>
      </c>
      <c r="P12" s="525">
        <f>SUM('2-3'!Q18:X18)</f>
        <v>203630</v>
      </c>
    </row>
    <row r="13" spans="1:21" s="13" customFormat="1" ht="24.6" customHeight="1" x14ac:dyDescent="0.25">
      <c r="A13" s="526" t="s">
        <v>372</v>
      </c>
      <c r="B13" s="528">
        <v>331649</v>
      </c>
      <c r="C13" s="420">
        <v>15.157514772508623</v>
      </c>
      <c r="D13" s="529">
        <v>1620364</v>
      </c>
      <c r="E13" s="420">
        <v>74.056280184294735</v>
      </c>
      <c r="F13" s="22">
        <v>236004</v>
      </c>
      <c r="G13" s="420">
        <v>10.786205043196647</v>
      </c>
      <c r="H13" s="420">
        <v>14.564875546482147</v>
      </c>
      <c r="I13" s="420">
        <v>20.467561609613643</v>
      </c>
      <c r="J13" s="420">
        <v>35.032437156095789</v>
      </c>
      <c r="K13" s="420">
        <v>71.160775398086528</v>
      </c>
      <c r="L13" s="420"/>
      <c r="N13" s="525">
        <f>SUM('2-3'!D21:F21)</f>
        <v>329307</v>
      </c>
      <c r="O13" s="525">
        <f>SUM('2-3'!G21:P21)</f>
        <v>1599031</v>
      </c>
      <c r="P13" s="525">
        <f>SUM('2-3'!Q21:X21)</f>
        <v>219425</v>
      </c>
    </row>
    <row r="14" spans="1:21" s="530" customFormat="1" ht="24.6" customHeight="1" x14ac:dyDescent="0.25">
      <c r="A14" s="526" t="s">
        <v>373</v>
      </c>
      <c r="B14" s="528">
        <v>334424</v>
      </c>
      <c r="C14" s="420">
        <v>15.058229380171392</v>
      </c>
      <c r="D14" s="529">
        <v>1633235</v>
      </c>
      <c r="E14" s="420">
        <v>73.54025806079774</v>
      </c>
      <c r="F14" s="22">
        <v>253213</v>
      </c>
      <c r="G14" s="420">
        <v>11.401512559030866</v>
      </c>
      <c r="H14" s="420">
        <v>15.503770124936093</v>
      </c>
      <c r="I14" s="420">
        <v>20.476171524612198</v>
      </c>
      <c r="J14" s="420">
        <v>35.979941649548294</v>
      </c>
      <c r="K14" s="420">
        <v>75.716156735162542</v>
      </c>
      <c r="L14" s="420"/>
      <c r="N14" s="525">
        <f>SUM('2-3'!D24:F24)</f>
        <v>331649</v>
      </c>
      <c r="O14" s="525">
        <f>SUM('2-3'!G24:P24)</f>
        <v>1620364</v>
      </c>
      <c r="P14" s="525">
        <f>SUM('2-3'!Q24:X24)</f>
        <v>236004</v>
      </c>
    </row>
    <row r="15" spans="1:21" s="530" customFormat="1" ht="24.6" customHeight="1" x14ac:dyDescent="0.25">
      <c r="A15" s="526" t="s">
        <v>374</v>
      </c>
      <c r="B15" s="528">
        <v>334572</v>
      </c>
      <c r="C15" s="420">
        <v>14.876233694687993</v>
      </c>
      <c r="D15" s="529">
        <v>1642117</v>
      </c>
      <c r="E15" s="420">
        <v>73.014227867304982</v>
      </c>
      <c r="F15" s="22">
        <v>272348</v>
      </c>
      <c r="G15" s="420">
        <v>12.109538438007023</v>
      </c>
      <c r="H15" s="420">
        <v>16.585176330310205</v>
      </c>
      <c r="I15" s="420">
        <v>20.374431298135274</v>
      </c>
      <c r="J15" s="420">
        <v>36.959607628445482</v>
      </c>
      <c r="K15" s="420">
        <v>81.401910500579845</v>
      </c>
      <c r="L15" s="420"/>
      <c r="N15" s="525">
        <f>SUM('2-3'!D27:F27)</f>
        <v>334424</v>
      </c>
      <c r="O15" s="525">
        <f>SUM('2-3'!G27:P27)</f>
        <v>1633235</v>
      </c>
      <c r="P15" s="525">
        <f>SUM('2-3'!Q27:X27)</f>
        <v>253213</v>
      </c>
    </row>
    <row r="16" spans="1:21" s="530" customFormat="1" ht="24.75" customHeight="1" x14ac:dyDescent="0.25">
      <c r="A16" s="531" t="s">
        <v>322</v>
      </c>
      <c r="B16" s="528">
        <f>SUM('2-3 續'!D6:F6)</f>
        <v>331764</v>
      </c>
      <c r="C16" s="420">
        <f>B16/'2-1'!$F16*100</f>
        <v>14.622839227840887</v>
      </c>
      <c r="D16" s="529">
        <f>SUM(D17:D29)</f>
        <v>1644984</v>
      </c>
      <c r="E16" s="420">
        <f>D16/'2-1'!$F16*100</f>
        <v>72.504360221032456</v>
      </c>
      <c r="F16" s="22">
        <f>SUM(F17:F29)</f>
        <v>292059</v>
      </c>
      <c r="G16" s="420">
        <f>F16/'2-1'!$F16*100</f>
        <v>12.872800551126648</v>
      </c>
      <c r="H16" s="420">
        <f>F16/D16*100</f>
        <v>17.754519192891845</v>
      </c>
      <c r="I16" s="420">
        <f>B16/D16*100</f>
        <v>20.168220481171854</v>
      </c>
      <c r="J16" s="420">
        <f>(B16+F16)/D16*100</f>
        <v>37.922739674063699</v>
      </c>
      <c r="K16" s="420">
        <f>F16/B16*100</f>
        <v>88.032155387564657</v>
      </c>
      <c r="L16" s="420"/>
      <c r="M16" s="530">
        <f>SUM(B16,D16,F16)</f>
        <v>2268807</v>
      </c>
      <c r="N16" s="525">
        <f>SUM('2-3 續'!D6:F6)</f>
        <v>331764</v>
      </c>
      <c r="O16" s="525">
        <f>SUM('2-3 續'!G6:P6)</f>
        <v>1644984</v>
      </c>
      <c r="P16" s="525">
        <f>SUM('2-3 續'!Q6:X6)</f>
        <v>292059</v>
      </c>
    </row>
    <row r="17" spans="1:16" s="530" customFormat="1" ht="24.6" customHeight="1" x14ac:dyDescent="0.25">
      <c r="A17" s="31" t="s">
        <v>375</v>
      </c>
      <c r="B17" s="528">
        <f>SUM('2-3 續'!D9:F9)</f>
        <v>68708</v>
      </c>
      <c r="C17" s="420">
        <f>B17/'2-1'!$F17*100</f>
        <v>15.026517512493301</v>
      </c>
      <c r="D17" s="532">
        <f>SUM('2-3 續'!G9:P9)</f>
        <v>330774</v>
      </c>
      <c r="E17" s="420">
        <f>D17/'2-1'!$F17*100</f>
        <v>72.340648886264475</v>
      </c>
      <c r="F17" s="532">
        <f>SUM('2-3 續'!Q9:X9)</f>
        <v>57763</v>
      </c>
      <c r="G17" s="420">
        <f>F17/'2-1'!$F17*100</f>
        <v>12.632833601242222</v>
      </c>
      <c r="H17" s="420">
        <f t="shared" ref="H17:H29" si="0">F17/D17*100</f>
        <v>17.462980766323835</v>
      </c>
      <c r="I17" s="420">
        <f t="shared" ref="I17:I29" si="1">B17/D17*100</f>
        <v>20.771886544891679</v>
      </c>
      <c r="J17" s="420">
        <f t="shared" ref="J17:J29" si="2">(B17+F17)/D17*100</f>
        <v>38.234867311215517</v>
      </c>
      <c r="K17" s="420">
        <f t="shared" ref="K17:K29" si="3">F17/B17*100</f>
        <v>84.070268382138906</v>
      </c>
      <c r="L17" s="420"/>
      <c r="M17" s="530">
        <f t="shared" ref="M17:M29" si="4">SUM(B17,D17,F17)</f>
        <v>457245</v>
      </c>
      <c r="N17" s="525">
        <f>SUM('2-3 續'!D9:F9)</f>
        <v>68708</v>
      </c>
      <c r="O17" s="525">
        <f>SUM('2-3 續'!G9:P9)</f>
        <v>330774</v>
      </c>
      <c r="P17" s="525">
        <f>SUM('2-3 續'!Q9:X9)</f>
        <v>57763</v>
      </c>
    </row>
    <row r="18" spans="1:16" s="530" customFormat="1" ht="24.6" customHeight="1" x14ac:dyDescent="0.25">
      <c r="A18" s="31" t="s">
        <v>566</v>
      </c>
      <c r="B18" s="528">
        <f>SUM('2-3 續'!D12:F12)</f>
        <v>62721</v>
      </c>
      <c r="C18" s="420">
        <f>B18/'2-1'!$F18*100</f>
        <v>14.846226131497783</v>
      </c>
      <c r="D18" s="532">
        <f>SUM('2-3 續'!G12:P12)</f>
        <v>305116</v>
      </c>
      <c r="E18" s="420">
        <f>D18/'2-1'!$F18*100</f>
        <v>72.221761967093599</v>
      </c>
      <c r="F18" s="532">
        <f>SUM('2-3 續'!Q12:X12)</f>
        <v>54634</v>
      </c>
      <c r="G18" s="420">
        <f>F18/'2-1'!$F18*100</f>
        <v>12.932011901408618</v>
      </c>
      <c r="H18" s="420">
        <f t="shared" si="0"/>
        <v>17.905976743271413</v>
      </c>
      <c r="I18" s="420">
        <f t="shared" si="1"/>
        <v>20.556444106503758</v>
      </c>
      <c r="J18" s="420">
        <f t="shared" si="2"/>
        <v>38.462420849775171</v>
      </c>
      <c r="K18" s="420">
        <f t="shared" si="3"/>
        <v>87.106391798600143</v>
      </c>
      <c r="L18" s="420"/>
      <c r="M18" s="530">
        <f t="shared" si="4"/>
        <v>422471</v>
      </c>
      <c r="N18" s="525">
        <f>SUM('2-3 續'!D12:F12)</f>
        <v>62721</v>
      </c>
      <c r="O18" s="525">
        <f>SUM('2-3 續'!G12:P12)</f>
        <v>305116</v>
      </c>
      <c r="P18" s="525">
        <f>SUM('2-3 續'!Q12:X12)</f>
        <v>54634</v>
      </c>
    </row>
    <row r="19" spans="1:16" s="530" customFormat="1" ht="24.6" customHeight="1" x14ac:dyDescent="0.25">
      <c r="A19" s="31" t="s">
        <v>567</v>
      </c>
      <c r="B19" s="528">
        <f>SUM('2-3 續'!D15:F15)</f>
        <v>12801</v>
      </c>
      <c r="C19" s="420">
        <f>B19/'2-1'!$F19*100</f>
        <v>13.381209232313097</v>
      </c>
      <c r="D19" s="532">
        <f>SUM('2-3 續'!G15:P15)</f>
        <v>68572</v>
      </c>
      <c r="E19" s="420">
        <f>D19/'2-1'!$F19*100</f>
        <v>71.680046830573673</v>
      </c>
      <c r="F19" s="532">
        <f>SUM('2-3 續'!Q15:X15)</f>
        <v>14291</v>
      </c>
      <c r="G19" s="420">
        <f>F19/'2-1'!$F19*100</f>
        <v>14.93874393711323</v>
      </c>
      <c r="H19" s="420">
        <f t="shared" si="0"/>
        <v>20.840867992766725</v>
      </c>
      <c r="I19" s="420">
        <f t="shared" si="1"/>
        <v>18.667969433588052</v>
      </c>
      <c r="J19" s="420">
        <f t="shared" si="2"/>
        <v>39.508837426354781</v>
      </c>
      <c r="K19" s="420">
        <f t="shared" si="3"/>
        <v>111.63971564721507</v>
      </c>
      <c r="L19" s="420"/>
      <c r="M19" s="530">
        <f t="shared" si="4"/>
        <v>95664</v>
      </c>
      <c r="N19" s="525">
        <f>SUM('2-3 續'!D15:F15)</f>
        <v>12801</v>
      </c>
      <c r="O19" s="525">
        <f>SUM('2-3 續'!G15:P15)</f>
        <v>68572</v>
      </c>
      <c r="P19" s="525">
        <f>SUM('2-3 續'!Q15:X15)</f>
        <v>14291</v>
      </c>
    </row>
    <row r="20" spans="1:16" s="530" customFormat="1" ht="24.6" customHeight="1" x14ac:dyDescent="0.25">
      <c r="A20" s="31" t="s">
        <v>426</v>
      </c>
      <c r="B20" s="528">
        <f>SUM('2-3 續'!D18:F18)</f>
        <v>25933</v>
      </c>
      <c r="C20" s="420">
        <f>B20/'2-1'!$F20*100</f>
        <v>14.806842447842323</v>
      </c>
      <c r="D20" s="532">
        <f>SUM('2-3 續'!G18:P18)</f>
        <v>127783</v>
      </c>
      <c r="E20" s="420">
        <f>D20/'2-1'!$F20*100</f>
        <v>72.959655593746788</v>
      </c>
      <c r="F20" s="532">
        <f>SUM('2-3 續'!Q18:X18)</f>
        <v>21426</v>
      </c>
      <c r="G20" s="420">
        <f>F20/'2-1'!$F20*100</f>
        <v>12.233501958410889</v>
      </c>
      <c r="H20" s="420">
        <f t="shared" si="0"/>
        <v>16.767488633073256</v>
      </c>
      <c r="I20" s="420">
        <f t="shared" si="1"/>
        <v>20.294561874427743</v>
      </c>
      <c r="J20" s="420">
        <f t="shared" si="2"/>
        <v>37.062050507500999</v>
      </c>
      <c r="K20" s="420">
        <f t="shared" si="3"/>
        <v>82.620599236494044</v>
      </c>
      <c r="L20" s="420"/>
      <c r="M20" s="530">
        <f t="shared" si="4"/>
        <v>175142</v>
      </c>
      <c r="N20" s="525">
        <f>SUM('2-3 續'!D18:F18)</f>
        <v>25933</v>
      </c>
      <c r="O20" s="525">
        <f>SUM('2-3 續'!G18:P18)</f>
        <v>127783</v>
      </c>
      <c r="P20" s="525">
        <f>SUM('2-3 續'!Q18:X18)</f>
        <v>21426</v>
      </c>
    </row>
    <row r="21" spans="1:16" s="530" customFormat="1" ht="24.6" customHeight="1" x14ac:dyDescent="0.25">
      <c r="A21" s="31" t="s">
        <v>33</v>
      </c>
      <c r="B21" s="528">
        <f>SUM('2-3 續'!D21:F21)</f>
        <v>27258</v>
      </c>
      <c r="C21" s="420">
        <f>B21/'2-1'!$F21*100</f>
        <v>16.31629354722854</v>
      </c>
      <c r="D21" s="532">
        <f>SUM('2-3 續'!G21:P21)</f>
        <v>121762</v>
      </c>
      <c r="E21" s="420">
        <f>D21/'2-1'!$F21*100</f>
        <v>72.885190949359512</v>
      </c>
      <c r="F21" s="532">
        <f>SUM('2-3 續'!Q21:X21)</f>
        <v>18040</v>
      </c>
      <c r="G21" s="420">
        <f>F21/'2-1'!$F21*100</f>
        <v>10.798515503411949</v>
      </c>
      <c r="H21" s="420">
        <f t="shared" si="0"/>
        <v>14.815788176935332</v>
      </c>
      <c r="I21" s="420">
        <f t="shared" si="1"/>
        <v>22.386294574662045</v>
      </c>
      <c r="J21" s="420">
        <f t="shared" si="2"/>
        <v>37.202082751597374</v>
      </c>
      <c r="K21" s="420">
        <f t="shared" si="3"/>
        <v>66.182405165456018</v>
      </c>
      <c r="L21" s="420"/>
      <c r="M21" s="530">
        <f t="shared" si="4"/>
        <v>167060</v>
      </c>
      <c r="N21" s="525">
        <f>SUM('2-3 續'!D21:F21)</f>
        <v>27258</v>
      </c>
      <c r="O21" s="525">
        <f>SUM('2-3 續'!G21:P21)</f>
        <v>121762</v>
      </c>
      <c r="P21" s="525">
        <f>SUM('2-3 續'!Q21:X21)</f>
        <v>18040</v>
      </c>
    </row>
    <row r="22" spans="1:16" s="13" customFormat="1" ht="24.6" customHeight="1" x14ac:dyDescent="0.25">
      <c r="A22" s="31" t="s">
        <v>568</v>
      </c>
      <c r="B22" s="528">
        <f>SUM('2-3 續'!D24:F24)</f>
        <v>13345</v>
      </c>
      <c r="C22" s="420">
        <f>B22/'2-1'!$F22*100</f>
        <v>14.213895427481974</v>
      </c>
      <c r="D22" s="532">
        <f>SUM('2-3 續'!G24:P24)</f>
        <v>68751</v>
      </c>
      <c r="E22" s="420">
        <f>D22/'2-1'!$F22*100</f>
        <v>73.227390373534135</v>
      </c>
      <c r="F22" s="532">
        <f>SUM('2-3 續'!Q24:X24)</f>
        <v>11791</v>
      </c>
      <c r="G22" s="420">
        <f>F22/'2-1'!$F22*100</f>
        <v>12.558714198983884</v>
      </c>
      <c r="H22" s="420">
        <f t="shared" si="0"/>
        <v>17.150295995694609</v>
      </c>
      <c r="I22" s="420">
        <f t="shared" si="1"/>
        <v>19.410626754519932</v>
      </c>
      <c r="J22" s="420">
        <f t="shared" si="2"/>
        <v>36.560922750214544</v>
      </c>
      <c r="K22" s="420">
        <f t="shared" si="3"/>
        <v>88.355189209441747</v>
      </c>
      <c r="L22" s="420"/>
      <c r="M22" s="530">
        <f t="shared" si="4"/>
        <v>93887</v>
      </c>
      <c r="N22" s="525">
        <f>SUM('2-3 續'!D24:F24)</f>
        <v>13345</v>
      </c>
      <c r="O22" s="525">
        <f>SUM('2-3 續'!G24:P24)</f>
        <v>68751</v>
      </c>
      <c r="P22" s="525">
        <f>SUM('2-3 續'!Q24:X24)</f>
        <v>11791</v>
      </c>
    </row>
    <row r="23" spans="1:16" s="530" customFormat="1" ht="24.6" customHeight="1" x14ac:dyDescent="0.25">
      <c r="A23" s="31" t="s">
        <v>569</v>
      </c>
      <c r="B23" s="528">
        <f>SUM('2-3 續'!D27:F27)</f>
        <v>22656</v>
      </c>
      <c r="C23" s="420">
        <f>B23/'2-1'!$F23*100</f>
        <v>13.781189552184333</v>
      </c>
      <c r="D23" s="532">
        <f>SUM('2-3 續'!G27:P27)</f>
        <v>120075</v>
      </c>
      <c r="E23" s="420">
        <f>D23/'2-1'!$F23*100</f>
        <v>73.039209722746023</v>
      </c>
      <c r="F23" s="532">
        <f>SUM('2-3 續'!Q27:X27)</f>
        <v>21667</v>
      </c>
      <c r="G23" s="420">
        <f>F23/'2-1'!$F23*100</f>
        <v>13.179600725069648</v>
      </c>
      <c r="H23" s="420">
        <f t="shared" si="0"/>
        <v>18.044555486154486</v>
      </c>
      <c r="I23" s="420">
        <f t="shared" si="1"/>
        <v>18.868207370393502</v>
      </c>
      <c r="J23" s="420">
        <f t="shared" si="2"/>
        <v>36.912762856547992</v>
      </c>
      <c r="K23" s="420">
        <f t="shared" si="3"/>
        <v>95.634710451977398</v>
      </c>
      <c r="L23" s="420"/>
      <c r="M23" s="530">
        <f t="shared" si="4"/>
        <v>164398</v>
      </c>
      <c r="N23" s="525">
        <f>SUM('2-3 續'!D27:F27)</f>
        <v>22656</v>
      </c>
      <c r="O23" s="525">
        <f>SUM('2-3 續'!G27:P27)</f>
        <v>120075</v>
      </c>
      <c r="P23" s="525">
        <f>SUM('2-3 續'!Q27:X27)</f>
        <v>21667</v>
      </c>
    </row>
    <row r="24" spans="1:16" s="530" customFormat="1" ht="24.6" customHeight="1" x14ac:dyDescent="0.25">
      <c r="A24" s="31" t="s">
        <v>570</v>
      </c>
      <c r="B24" s="528">
        <f>SUM('2-3 續'!D30:F30)</f>
        <v>30626</v>
      </c>
      <c r="C24" s="420">
        <f>B24/'2-1'!$F24*100</f>
        <v>14.639439393504841</v>
      </c>
      <c r="D24" s="532">
        <f>SUM('2-3 續'!G30:P30)</f>
        <v>151922</v>
      </c>
      <c r="E24" s="420">
        <f>D24/'2-1'!$F24*100</f>
        <v>72.619764629401246</v>
      </c>
      <c r="F24" s="532">
        <f>SUM('2-3 續'!Q30:X30)</f>
        <v>26654</v>
      </c>
      <c r="G24" s="420">
        <f>F24/'2-1'!$F24*100</f>
        <v>12.74079597709391</v>
      </c>
      <c r="H24" s="420">
        <f t="shared" si="0"/>
        <v>17.544529429575704</v>
      </c>
      <c r="I24" s="420">
        <f t="shared" si="1"/>
        <v>20.15902897539527</v>
      </c>
      <c r="J24" s="420">
        <f t="shared" si="2"/>
        <v>37.70355840497097</v>
      </c>
      <c r="K24" s="420">
        <f t="shared" si="3"/>
        <v>87.03062757134461</v>
      </c>
      <c r="L24" s="420"/>
      <c r="M24" s="530">
        <f t="shared" si="4"/>
        <v>209202</v>
      </c>
      <c r="N24" s="525">
        <f>SUM('2-3 續'!D30:F30)</f>
        <v>30626</v>
      </c>
      <c r="O24" s="525">
        <f>SUM('2-3 續'!G30:P30)</f>
        <v>151922</v>
      </c>
      <c r="P24" s="525">
        <f>SUM('2-3 續'!Q30:X30)</f>
        <v>26654</v>
      </c>
    </row>
    <row r="25" spans="1:16" s="530" customFormat="1" ht="24.6" customHeight="1" x14ac:dyDescent="0.25">
      <c r="A25" s="31" t="s">
        <v>571</v>
      </c>
      <c r="B25" s="528">
        <f>SUM('2-3 續'!D33:F33)</f>
        <v>17045</v>
      </c>
      <c r="C25" s="420">
        <f>B25/'2-1'!$F25*100</f>
        <v>13.700887402739372</v>
      </c>
      <c r="D25" s="532">
        <f>SUM('2-3 續'!G33:P33)</f>
        <v>89723</v>
      </c>
      <c r="E25" s="420">
        <f>D25/'2-1'!$F25*100</f>
        <v>72.119960131181273</v>
      </c>
      <c r="F25" s="532">
        <f>SUM('2-3 續'!Q33:X33)</f>
        <v>17640</v>
      </c>
      <c r="G25" s="420">
        <f>F25/'2-1'!$F25*100</f>
        <v>14.179152466079351</v>
      </c>
      <c r="H25" s="420">
        <f t="shared" si="0"/>
        <v>19.660510682879529</v>
      </c>
      <c r="I25" s="420">
        <f t="shared" si="1"/>
        <v>18.997358536830021</v>
      </c>
      <c r="J25" s="420">
        <f t="shared" si="2"/>
        <v>38.657869219709553</v>
      </c>
      <c r="K25" s="420">
        <f t="shared" si="3"/>
        <v>103.49075975359344</v>
      </c>
      <c r="L25" s="420"/>
      <c r="M25" s="530">
        <f>SUM(B26,D25,F25)</f>
        <v>141156</v>
      </c>
      <c r="N25" s="525">
        <f>SUM('2-3 續'!D33:F33)</f>
        <v>17045</v>
      </c>
      <c r="O25" s="525">
        <f>SUM('2-3 續'!G33:P33)</f>
        <v>89723</v>
      </c>
      <c r="P25" s="525">
        <f>SUM('2-3 續'!Q33:X33)</f>
        <v>17640</v>
      </c>
    </row>
    <row r="26" spans="1:16" s="530" customFormat="1" ht="24.6" customHeight="1" x14ac:dyDescent="0.25">
      <c r="A26" s="31" t="s">
        <v>572</v>
      </c>
      <c r="B26" s="528">
        <f>SUM('2-3 續'!D36:F36)</f>
        <v>33793</v>
      </c>
      <c r="C26" s="420">
        <f>B26/'2-1'!$F26*100</f>
        <v>14.781878387304198</v>
      </c>
      <c r="D26" s="532">
        <f>SUM('2-3 續'!G36:P36)</f>
        <v>166113</v>
      </c>
      <c r="E26" s="420">
        <f>D26/'2-1'!$F26*100</f>
        <v>72.661857915848316</v>
      </c>
      <c r="F26" s="532">
        <f>SUM('2-3 續'!Q36:X36)</f>
        <v>28705</v>
      </c>
      <c r="G26" s="420">
        <f>F26/'2-1'!$F26*100</f>
        <v>12.556263696847484</v>
      </c>
      <c r="H26" s="420">
        <f t="shared" si="0"/>
        <v>17.280405507094567</v>
      </c>
      <c r="I26" s="420">
        <f t="shared" si="1"/>
        <v>20.343380710721014</v>
      </c>
      <c r="J26" s="420">
        <f t="shared" si="2"/>
        <v>37.623786217815585</v>
      </c>
      <c r="K26" s="420">
        <f t="shared" si="3"/>
        <v>84.943627378451154</v>
      </c>
      <c r="L26" s="420"/>
      <c r="M26" s="530" t="e">
        <f>SUM(#REF!,D26,F26)</f>
        <v>#REF!</v>
      </c>
      <c r="N26" s="525">
        <f>SUM('2-3 續'!D36:F36)</f>
        <v>33793</v>
      </c>
      <c r="O26" s="525">
        <f>SUM('2-3 續'!G36:P36)</f>
        <v>166113</v>
      </c>
      <c r="P26" s="525">
        <f>SUM('2-3 續'!Q36:X36)</f>
        <v>28705</v>
      </c>
    </row>
    <row r="27" spans="1:16" s="530" customFormat="1" ht="24.6" customHeight="1" x14ac:dyDescent="0.25">
      <c r="A27" s="31" t="s">
        <v>573</v>
      </c>
      <c r="B27" s="528">
        <f>SUM('2-3 續'!D39:F39)</f>
        <v>5757</v>
      </c>
      <c r="C27" s="420">
        <f>B27/'2-1'!$F27*100</f>
        <v>11.669673443739486</v>
      </c>
      <c r="D27" s="532">
        <f>SUM('2-3 續'!G39:P39)</f>
        <v>34782</v>
      </c>
      <c r="E27" s="420">
        <f>D27/'2-1'!$F27*100</f>
        <v>70.504530436016452</v>
      </c>
      <c r="F27" s="532">
        <f>SUM('2-3 續'!Q39:X39)</f>
        <v>8794</v>
      </c>
      <c r="G27" s="420">
        <f>F27/'2-1'!$F27*100</f>
        <v>17.825796120244057</v>
      </c>
      <c r="H27" s="420">
        <f t="shared" si="0"/>
        <v>25.283192455867976</v>
      </c>
      <c r="I27" s="420">
        <f t="shared" si="1"/>
        <v>16.55166465413145</v>
      </c>
      <c r="J27" s="420">
        <f t="shared" si="2"/>
        <v>41.834857109999426</v>
      </c>
      <c r="K27" s="420">
        <f t="shared" si="3"/>
        <v>152.7531700538475</v>
      </c>
      <c r="L27" s="420"/>
      <c r="M27" s="530">
        <f t="shared" si="4"/>
        <v>49333</v>
      </c>
      <c r="N27" s="525">
        <f>SUM('2-3 續'!D39:F39)</f>
        <v>5757</v>
      </c>
      <c r="O27" s="525">
        <f>SUM('2-3 續'!G39:P39)</f>
        <v>34782</v>
      </c>
      <c r="P27" s="525">
        <f>SUM('2-3 續'!Q39:X39)</f>
        <v>8794</v>
      </c>
    </row>
    <row r="28" spans="1:16" s="530" customFormat="1" ht="24.6" customHeight="1" x14ac:dyDescent="0.25">
      <c r="A28" s="31" t="s">
        <v>427</v>
      </c>
      <c r="B28" s="528">
        <f>SUM('2-3 續'!D42:F42)</f>
        <v>9197</v>
      </c>
      <c r="C28" s="420">
        <f>B28/'2-1'!$F28*100</f>
        <v>13.322806814231081</v>
      </c>
      <c r="D28" s="532">
        <f>SUM('2-3 續'!G42:P42)</f>
        <v>50770</v>
      </c>
      <c r="E28" s="420">
        <f>D28/'2-1'!$F28*100</f>
        <v>73.545602039633792</v>
      </c>
      <c r="F28" s="532">
        <f>SUM('2-3 續'!Q42:X42)</f>
        <v>9065</v>
      </c>
      <c r="G28" s="420">
        <f>F28/'2-1'!$F28*100</f>
        <v>13.131591146135127</v>
      </c>
      <c r="H28" s="420">
        <f t="shared" si="0"/>
        <v>17.855032499507583</v>
      </c>
      <c r="I28" s="420">
        <f t="shared" si="1"/>
        <v>18.115028560173329</v>
      </c>
      <c r="J28" s="420">
        <f t="shared" si="2"/>
        <v>35.970061059680916</v>
      </c>
      <c r="K28" s="420">
        <f t="shared" si="3"/>
        <v>98.564749374796136</v>
      </c>
      <c r="L28" s="420"/>
      <c r="M28" s="530">
        <f t="shared" si="4"/>
        <v>69032</v>
      </c>
      <c r="N28" s="525">
        <f>SUM('2-3 續'!D42:F42)</f>
        <v>9197</v>
      </c>
      <c r="O28" s="525">
        <f>SUM('2-3 續'!G42:P42)</f>
        <v>50770</v>
      </c>
      <c r="P28" s="525">
        <f>SUM('2-3 續'!Q42:X42)</f>
        <v>9065</v>
      </c>
    </row>
    <row r="29" spans="1:16" s="530" customFormat="1" ht="24.6" customHeight="1" thickBot="1" x14ac:dyDescent="0.3">
      <c r="A29" s="377" t="s">
        <v>428</v>
      </c>
      <c r="B29" s="533">
        <f>SUM('2-3 續'!D45:F45)</f>
        <v>1924</v>
      </c>
      <c r="C29" s="534">
        <f>B29/'2-1'!$F29*100</f>
        <v>15.573903189250446</v>
      </c>
      <c r="D29" s="535">
        <f>SUM('2-3 續'!G45:P45)</f>
        <v>8841</v>
      </c>
      <c r="E29" s="534">
        <f>D29/'2-1'!$F29*100</f>
        <v>71.563865954346767</v>
      </c>
      <c r="F29" s="535">
        <f>SUM('2-3 續'!Q45:X45)</f>
        <v>1589</v>
      </c>
      <c r="G29" s="534">
        <f>F29/'2-1'!$F29*100</f>
        <v>12.862230856402784</v>
      </c>
      <c r="H29" s="534">
        <f t="shared" si="0"/>
        <v>17.973079968329376</v>
      </c>
      <c r="I29" s="534">
        <f t="shared" si="1"/>
        <v>21.762244090035061</v>
      </c>
      <c r="J29" s="534">
        <f t="shared" si="2"/>
        <v>39.735324058364441</v>
      </c>
      <c r="K29" s="534">
        <f t="shared" si="3"/>
        <v>82.588357588357582</v>
      </c>
      <c r="L29" s="420"/>
      <c r="M29" s="530">
        <f t="shared" si="4"/>
        <v>12354</v>
      </c>
      <c r="N29" s="525">
        <f>SUM('2-3 續'!D45:F45)</f>
        <v>1924</v>
      </c>
      <c r="O29" s="525">
        <f>SUM('2-3 續'!G45:P45)</f>
        <v>8841</v>
      </c>
      <c r="P29" s="525">
        <f>SUM('2-3 續'!Q45:X45)</f>
        <v>1589</v>
      </c>
    </row>
    <row r="30" spans="1:16" s="530" customFormat="1" ht="14.45" customHeight="1" x14ac:dyDescent="0.25">
      <c r="A30" s="536" t="s">
        <v>574</v>
      </c>
      <c r="B30" s="536"/>
      <c r="C30" s="536"/>
      <c r="D30" s="536"/>
      <c r="E30" s="537"/>
      <c r="F30" s="537"/>
      <c r="G30" s="537"/>
      <c r="H30" s="536" t="s">
        <v>22</v>
      </c>
    </row>
    <row r="31" spans="1:16" s="13" customFormat="1" ht="14.45" customHeight="1" x14ac:dyDescent="0.25">
      <c r="A31" s="538" t="s">
        <v>575</v>
      </c>
      <c r="B31" s="537"/>
      <c r="C31" s="537"/>
      <c r="D31" s="537"/>
      <c r="E31" s="537"/>
      <c r="F31" s="537"/>
      <c r="G31" s="537"/>
      <c r="H31" s="539" t="s">
        <v>576</v>
      </c>
    </row>
    <row r="32" spans="1:16" s="13" customFormat="1" ht="14.45" customHeight="1" x14ac:dyDescent="0.25">
      <c r="A32" s="538" t="s">
        <v>577</v>
      </c>
      <c r="B32" s="537"/>
      <c r="C32" s="537"/>
      <c r="D32" s="537"/>
      <c r="E32" s="537"/>
      <c r="F32" s="537"/>
      <c r="G32" s="537"/>
      <c r="H32" s="539" t="s">
        <v>578</v>
      </c>
    </row>
    <row r="33" spans="1:8" s="13" customFormat="1" ht="14.45" customHeight="1" x14ac:dyDescent="0.25">
      <c r="A33" s="538" t="s">
        <v>579</v>
      </c>
      <c r="B33" s="537"/>
      <c r="C33" s="537"/>
      <c r="D33" s="537"/>
      <c r="E33" s="537"/>
      <c r="F33" s="537"/>
      <c r="G33" s="537"/>
      <c r="H33" s="539" t="s">
        <v>580</v>
      </c>
    </row>
    <row r="34" spans="1:8" s="13" customFormat="1" ht="14.45" customHeight="1" x14ac:dyDescent="0.25">
      <c r="A34" s="538" t="s">
        <v>581</v>
      </c>
      <c r="B34" s="537"/>
      <c r="C34" s="537"/>
      <c r="D34" s="537"/>
      <c r="E34" s="537"/>
      <c r="F34" s="537"/>
      <c r="G34" s="537"/>
      <c r="H34" s="539" t="s">
        <v>582</v>
      </c>
    </row>
    <row r="35" spans="1:8" s="13" customFormat="1" ht="14.45" customHeight="1" x14ac:dyDescent="0.25">
      <c r="A35" s="537"/>
      <c r="B35" s="537"/>
      <c r="C35" s="537"/>
      <c r="D35" s="537"/>
      <c r="E35" s="537"/>
      <c r="F35" s="537"/>
      <c r="G35" s="537"/>
      <c r="H35" s="539" t="s">
        <v>583</v>
      </c>
    </row>
    <row r="36" spans="1:8" s="13" customFormat="1" ht="21.95" customHeight="1" x14ac:dyDescent="0.25">
      <c r="A36" s="10"/>
      <c r="B36" s="18"/>
      <c r="C36" s="18"/>
      <c r="D36" s="18"/>
      <c r="E36" s="18"/>
      <c r="F36" s="18"/>
      <c r="G36" s="18"/>
    </row>
    <row r="37" spans="1:8" s="13" customFormat="1" ht="21.95" customHeight="1" x14ac:dyDescent="0.25">
      <c r="A37" s="10"/>
      <c r="B37" s="18"/>
      <c r="C37" s="18"/>
      <c r="D37" s="18"/>
      <c r="E37" s="18"/>
      <c r="F37" s="18"/>
      <c r="G37" s="18"/>
    </row>
    <row r="38" spans="1:8" s="13" customFormat="1" ht="21.95" customHeight="1" x14ac:dyDescent="0.25">
      <c r="A38" s="10"/>
      <c r="B38" s="18"/>
      <c r="C38" s="18"/>
      <c r="D38" s="18"/>
      <c r="E38" s="18"/>
      <c r="F38" s="18"/>
      <c r="G38" s="18"/>
    </row>
    <row r="39" spans="1:8" s="13" customFormat="1" ht="21.95" customHeight="1" x14ac:dyDescent="0.25">
      <c r="A39" s="10"/>
      <c r="B39" s="18"/>
      <c r="C39" s="18"/>
      <c r="D39" s="18"/>
      <c r="E39" s="18"/>
      <c r="F39" s="18"/>
      <c r="G39" s="18"/>
    </row>
    <row r="40" spans="1:8" s="13" customFormat="1" ht="21.95" customHeight="1" x14ac:dyDescent="0.25">
      <c r="A40" s="10"/>
      <c r="B40" s="18"/>
      <c r="C40" s="18"/>
      <c r="D40" s="18"/>
      <c r="E40" s="18"/>
      <c r="F40" s="18"/>
      <c r="G40" s="18"/>
    </row>
    <row r="41" spans="1:8" s="13" customFormat="1" ht="21.95" customHeight="1" x14ac:dyDescent="0.25">
      <c r="A41" s="10"/>
      <c r="B41" s="18"/>
      <c r="C41" s="18"/>
      <c r="D41" s="18"/>
      <c r="E41" s="18"/>
      <c r="F41" s="18"/>
      <c r="G41" s="18"/>
    </row>
    <row r="42" spans="1:8" s="13" customFormat="1" ht="21.95" customHeight="1" x14ac:dyDescent="0.25">
      <c r="A42" s="10"/>
      <c r="B42" s="18"/>
      <c r="C42" s="18"/>
      <c r="D42" s="18"/>
      <c r="E42" s="18"/>
      <c r="F42" s="18"/>
      <c r="G42" s="18"/>
    </row>
    <row r="43" spans="1:8" s="13" customFormat="1" ht="21.95" customHeight="1" x14ac:dyDescent="0.25">
      <c r="A43" s="10"/>
      <c r="B43" s="18"/>
      <c r="C43" s="18"/>
      <c r="D43" s="18"/>
      <c r="E43" s="18"/>
      <c r="F43" s="18"/>
      <c r="G43" s="18"/>
    </row>
    <row r="44" spans="1:8" s="13" customFormat="1" ht="21.95" customHeight="1" x14ac:dyDescent="0.25">
      <c r="A44" s="10"/>
      <c r="B44" s="18"/>
      <c r="C44" s="18"/>
      <c r="D44" s="18"/>
      <c r="E44" s="18"/>
      <c r="F44" s="18"/>
      <c r="G44" s="18"/>
    </row>
    <row r="45" spans="1:8" s="13" customFormat="1" ht="21.95" customHeight="1" x14ac:dyDescent="0.25">
      <c r="A45" s="10"/>
      <c r="B45" s="18"/>
      <c r="C45" s="18"/>
      <c r="D45" s="18"/>
      <c r="E45" s="18"/>
      <c r="F45" s="18"/>
      <c r="G45" s="18"/>
    </row>
    <row r="46" spans="1:8" s="13" customFormat="1" ht="21.95" customHeight="1" x14ac:dyDescent="0.25">
      <c r="A46" s="10"/>
      <c r="B46" s="18"/>
      <c r="C46" s="18"/>
      <c r="D46" s="18"/>
      <c r="E46" s="18"/>
      <c r="F46" s="18"/>
      <c r="G46" s="18"/>
    </row>
    <row r="47" spans="1:8" s="13" customFormat="1" ht="21.95" customHeight="1" x14ac:dyDescent="0.25">
      <c r="A47" s="10"/>
      <c r="B47" s="18"/>
      <c r="C47" s="18"/>
      <c r="D47" s="18"/>
      <c r="E47" s="18"/>
      <c r="F47" s="18"/>
      <c r="G47" s="18"/>
    </row>
    <row r="48" spans="1:8" s="13" customFormat="1" ht="21.95" customHeight="1" x14ac:dyDescent="0.25">
      <c r="A48" s="10"/>
      <c r="B48" s="18"/>
      <c r="C48" s="18"/>
      <c r="D48" s="18"/>
      <c r="E48" s="18"/>
      <c r="F48" s="18"/>
      <c r="G48" s="18"/>
    </row>
    <row r="49" spans="1:7" s="13" customFormat="1" ht="21.95" customHeight="1" x14ac:dyDescent="0.25">
      <c r="A49" s="10"/>
      <c r="B49" s="18"/>
      <c r="C49" s="18"/>
      <c r="D49" s="18"/>
      <c r="E49" s="18"/>
      <c r="F49" s="18"/>
      <c r="G49" s="18"/>
    </row>
    <row r="50" spans="1:7" s="13" customFormat="1" ht="21.95" customHeight="1" x14ac:dyDescent="0.25">
      <c r="A50" s="10"/>
      <c r="B50" s="18"/>
      <c r="C50" s="18"/>
      <c r="D50" s="18"/>
      <c r="E50" s="18"/>
      <c r="F50" s="18"/>
      <c r="G50" s="18"/>
    </row>
    <row r="51" spans="1:7" s="13" customFormat="1" ht="21.95" customHeight="1" x14ac:dyDescent="0.25">
      <c r="A51" s="10"/>
      <c r="B51" s="18"/>
      <c r="C51" s="18"/>
      <c r="D51" s="18"/>
      <c r="E51" s="18"/>
      <c r="F51" s="18"/>
      <c r="G51" s="18"/>
    </row>
    <row r="52" spans="1:7" s="13" customFormat="1" ht="21.95" customHeight="1" x14ac:dyDescent="0.25">
      <c r="A52" s="10"/>
      <c r="B52" s="18"/>
      <c r="C52" s="18"/>
      <c r="D52" s="18"/>
      <c r="E52" s="18"/>
      <c r="F52" s="18"/>
      <c r="G52" s="18"/>
    </row>
    <row r="53" spans="1:7" s="13" customFormat="1" ht="21.95" customHeight="1" x14ac:dyDescent="0.25">
      <c r="A53" s="10"/>
      <c r="B53" s="18"/>
      <c r="C53" s="18"/>
      <c r="D53" s="18"/>
      <c r="E53" s="18"/>
      <c r="F53" s="18"/>
      <c r="G53" s="18"/>
    </row>
    <row r="54" spans="1:7" s="13" customFormat="1" ht="21.95" customHeight="1" x14ac:dyDescent="0.25">
      <c r="A54" s="10"/>
      <c r="B54" s="18"/>
      <c r="C54" s="18"/>
      <c r="D54" s="18"/>
      <c r="E54" s="18"/>
      <c r="F54" s="18"/>
      <c r="G54" s="18"/>
    </row>
    <row r="55" spans="1:7" s="13" customFormat="1" ht="21.95" customHeight="1" x14ac:dyDescent="0.25">
      <c r="A55" s="10"/>
      <c r="B55" s="18"/>
      <c r="C55" s="18"/>
      <c r="D55" s="18"/>
      <c r="E55" s="18"/>
      <c r="F55" s="18"/>
      <c r="G55" s="18"/>
    </row>
    <row r="56" spans="1:7" s="13" customFormat="1" ht="21.95" customHeight="1" x14ac:dyDescent="0.25">
      <c r="A56" s="10"/>
      <c r="B56" s="18"/>
      <c r="C56" s="18"/>
      <c r="D56" s="18"/>
      <c r="E56" s="18"/>
      <c r="F56" s="18"/>
      <c r="G56" s="18"/>
    </row>
    <row r="57" spans="1:7" s="13" customFormat="1" ht="21.95" customHeight="1" x14ac:dyDescent="0.25">
      <c r="A57" s="10"/>
      <c r="B57" s="18"/>
      <c r="C57" s="18"/>
      <c r="D57" s="18"/>
      <c r="E57" s="18"/>
      <c r="F57" s="18"/>
      <c r="G57" s="18"/>
    </row>
    <row r="58" spans="1:7" s="13" customFormat="1" ht="21.95" customHeight="1" x14ac:dyDescent="0.25">
      <c r="A58" s="10"/>
      <c r="B58" s="18"/>
      <c r="C58" s="18"/>
      <c r="D58" s="18"/>
      <c r="E58" s="18"/>
      <c r="F58" s="18"/>
      <c r="G58" s="18"/>
    </row>
    <row r="59" spans="1:7" s="13" customFormat="1" ht="21.95" customHeight="1" x14ac:dyDescent="0.25">
      <c r="A59" s="10"/>
      <c r="B59" s="18"/>
      <c r="C59" s="18"/>
      <c r="D59" s="18"/>
      <c r="E59" s="18"/>
      <c r="F59" s="18"/>
      <c r="G59" s="18"/>
    </row>
  </sheetData>
  <sheetProtection selectLockedCells="1" selectUnlockedCells="1"/>
  <mergeCells count="9">
    <mergeCell ref="A2:G2"/>
    <mergeCell ref="H2:K2"/>
    <mergeCell ref="F3:G3"/>
    <mergeCell ref="A4:A6"/>
    <mergeCell ref="B4:G4"/>
    <mergeCell ref="H4:H6"/>
    <mergeCell ref="I4:I6"/>
    <mergeCell ref="J4:J6"/>
    <mergeCell ref="K4:K6"/>
  </mergeCells>
  <phoneticPr fontId="19" type="noConversion"/>
  <conditionalFormatting sqref="N27:N29 N16:N24">
    <cfRule type="cellIs" dxfId="56" priority="3" operator="notEqual">
      <formula>$B16</formula>
    </cfRule>
  </conditionalFormatting>
  <conditionalFormatting sqref="O16:O29">
    <cfRule type="cellIs" dxfId="55" priority="2" operator="notEqual">
      <formula>$D16</formula>
    </cfRule>
  </conditionalFormatting>
  <conditionalFormatting sqref="P16:P29">
    <cfRule type="cellIs" dxfId="54" priority="1" operator="notEqual">
      <formula>$F16</formula>
    </cfRule>
  </conditionalFormatting>
  <conditionalFormatting sqref="N25">
    <cfRule type="cellIs" dxfId="53" priority="4" operator="notEqual">
      <formula>$B26</formula>
    </cfRule>
  </conditionalFormatting>
  <conditionalFormatting sqref="N26">
    <cfRule type="cellIs" dxfId="52" priority="5" operator="notEqual">
      <formula>#REF!</formula>
    </cfRule>
  </conditionalFormatting>
  <conditionalFormatting sqref="N7">
    <cfRule type="cellIs" dxfId="51" priority="6" operator="notEqual">
      <formula>#REF!</formula>
    </cfRule>
  </conditionalFormatting>
  <conditionalFormatting sqref="N8:N15">
    <cfRule type="cellIs" dxfId="50" priority="7" operator="notEqual">
      <formula>$B7</formula>
    </cfRule>
  </conditionalFormatting>
  <conditionalFormatting sqref="O7">
    <cfRule type="cellIs" dxfId="49" priority="8" operator="notEqual">
      <formula>#REF!</formula>
    </cfRule>
  </conditionalFormatting>
  <conditionalFormatting sqref="O8:O15">
    <cfRule type="cellIs" dxfId="48" priority="9" operator="notEqual">
      <formula>$D7</formula>
    </cfRule>
  </conditionalFormatting>
  <conditionalFormatting sqref="P7">
    <cfRule type="cellIs" dxfId="47" priority="10" operator="notEqual">
      <formula>#REF!</formula>
    </cfRule>
  </conditionalFormatting>
  <conditionalFormatting sqref="P8:P15">
    <cfRule type="cellIs" dxfId="46" priority="11" operator="notEqual">
      <formula>$F7</formula>
    </cfRule>
  </conditionalFormatting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6FCC-C552-4768-B723-3831F9948179}">
  <dimension ref="A1:AI51"/>
  <sheetViews>
    <sheetView showGridLines="0" view="pageBreakPreview" topLeftCell="A19" zoomScale="90" zoomScaleNormal="120" zoomScaleSheetLayoutView="90" workbookViewId="0">
      <selection activeCell="G26" sqref="G26"/>
    </sheetView>
  </sheetViews>
  <sheetFormatPr defaultColWidth="10.625" defaultRowHeight="21.95" customHeight="1" x14ac:dyDescent="0.25"/>
  <cols>
    <col min="1" max="1" width="9.625" style="596" customWidth="1"/>
    <col min="2" max="2" width="7.125" style="596" customWidth="1"/>
    <col min="3" max="4" width="6.625" style="597" customWidth="1"/>
    <col min="5" max="5" width="7.125" style="597" customWidth="1"/>
    <col min="6" max="6" width="6.125" style="597" customWidth="1"/>
    <col min="7" max="7" width="7.125" style="597" customWidth="1"/>
    <col min="8" max="8" width="6.125" style="597" customWidth="1"/>
    <col min="9" max="9" width="7.125" style="597" customWidth="1"/>
    <col min="10" max="10" width="6.125" style="597" customWidth="1"/>
    <col min="11" max="11" width="7.125" style="597" customWidth="1"/>
    <col min="12" max="12" width="6.125" style="597" customWidth="1"/>
    <col min="13" max="13" width="7.125" style="597" customWidth="1"/>
    <col min="14" max="14" width="6.125" style="597" customWidth="1"/>
    <col min="15" max="15" width="7.125" style="597" customWidth="1"/>
    <col min="16" max="16" width="6.625" style="597" customWidth="1"/>
    <col min="17" max="17" width="7.125" style="596" customWidth="1"/>
    <col min="18" max="19" width="6.625" style="597" customWidth="1"/>
    <col min="20" max="20" width="7.125" style="597" customWidth="1"/>
    <col min="21" max="21" width="6.125" style="597" customWidth="1"/>
    <col min="22" max="22" width="7.125" style="597" customWidth="1"/>
    <col min="23" max="23" width="6.125" style="597" customWidth="1"/>
    <col min="24" max="24" width="7.125" style="597" customWidth="1"/>
    <col min="25" max="25" width="6.125" style="597" customWidth="1"/>
    <col min="26" max="26" width="5.125" style="597" customWidth="1"/>
    <col min="27" max="27" width="4.875" style="597" customWidth="1"/>
    <col min="28" max="28" width="4.25" style="598" customWidth="1"/>
    <col min="29" max="29" width="4.5" style="598" customWidth="1"/>
    <col min="30" max="30" width="11.25" style="598" hidden="1" customWidth="1"/>
    <col min="31" max="31" width="5.875" style="598" customWidth="1"/>
    <col min="32" max="16384" width="10.625" style="598"/>
  </cols>
  <sheetData>
    <row r="1" spans="1:35" s="542" customFormat="1" ht="18" customHeight="1" x14ac:dyDescent="0.25">
      <c r="A1" s="540" t="s">
        <v>70</v>
      </c>
      <c r="B1" s="540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AA1" s="543" t="s">
        <v>0</v>
      </c>
      <c r="AB1" s="541"/>
    </row>
    <row r="2" spans="1:35" s="545" customFormat="1" ht="24" customHeight="1" x14ac:dyDescent="0.25">
      <c r="A2" s="734" t="s">
        <v>584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 t="s">
        <v>585</v>
      </c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  <c r="AA2" s="734"/>
      <c r="AB2" s="544"/>
      <c r="AC2" s="544"/>
    </row>
    <row r="3" spans="1:35" s="5" customFormat="1" ht="14.1" customHeight="1" thickBot="1" x14ac:dyDescent="0.3">
      <c r="A3" s="546"/>
      <c r="B3" s="546"/>
      <c r="C3" s="547"/>
      <c r="D3" s="547"/>
      <c r="E3" s="547"/>
      <c r="F3" s="547"/>
      <c r="G3" s="547"/>
      <c r="H3" s="547"/>
      <c r="I3" s="547"/>
      <c r="J3" s="37"/>
      <c r="K3" s="547"/>
      <c r="L3" s="37"/>
      <c r="M3" s="548" t="s">
        <v>586</v>
      </c>
      <c r="N3" s="37"/>
      <c r="O3" s="549"/>
      <c r="P3" s="37"/>
      <c r="Q3" s="550"/>
      <c r="R3" s="549"/>
      <c r="S3" s="549"/>
      <c r="T3" s="549"/>
      <c r="U3" s="549"/>
      <c r="V3" s="549"/>
      <c r="W3" s="549"/>
      <c r="X3" s="549"/>
      <c r="Y3" s="37"/>
      <c r="Z3" s="549"/>
      <c r="AA3" s="551" t="s">
        <v>2</v>
      </c>
      <c r="AB3" s="549"/>
    </row>
    <row r="4" spans="1:35" s="5" customFormat="1" ht="11.1" customHeight="1" x14ac:dyDescent="0.25">
      <c r="A4" s="552"/>
      <c r="B4" s="553"/>
      <c r="C4" s="554"/>
      <c r="D4" s="735" t="s">
        <v>25</v>
      </c>
      <c r="E4" s="736"/>
      <c r="F4" s="736"/>
      <c r="G4" s="736"/>
      <c r="H4" s="736"/>
      <c r="I4" s="736"/>
      <c r="J4" s="736"/>
      <c r="K4" s="736"/>
      <c r="L4" s="736"/>
      <c r="M4" s="736"/>
      <c r="N4" s="736" t="s">
        <v>587</v>
      </c>
      <c r="O4" s="736"/>
      <c r="P4" s="736"/>
      <c r="Q4" s="736"/>
      <c r="R4" s="736"/>
      <c r="S4" s="736"/>
      <c r="T4" s="736"/>
      <c r="U4" s="736"/>
      <c r="V4" s="736"/>
      <c r="W4" s="736"/>
      <c r="X4" s="736"/>
      <c r="Y4" s="736"/>
      <c r="Z4" s="737"/>
      <c r="AA4" s="555"/>
      <c r="AB4" s="556"/>
      <c r="AC4" s="557"/>
      <c r="AD4" s="558"/>
      <c r="AF4" s="559"/>
    </row>
    <row r="5" spans="1:35" s="5" customFormat="1" ht="11.1" customHeight="1" x14ac:dyDescent="0.25">
      <c r="B5" s="560"/>
      <c r="C5" s="39"/>
      <c r="D5" s="561"/>
      <c r="E5" s="738" t="s">
        <v>72</v>
      </c>
      <c r="F5" s="739"/>
      <c r="G5" s="739"/>
      <c r="H5" s="740"/>
      <c r="I5" s="719" t="s">
        <v>64</v>
      </c>
      <c r="J5" s="720"/>
      <c r="K5" s="741" t="s">
        <v>588</v>
      </c>
      <c r="L5" s="742"/>
      <c r="M5" s="346" t="s">
        <v>589</v>
      </c>
      <c r="N5" s="562" t="s">
        <v>590</v>
      </c>
      <c r="O5" s="743" t="s">
        <v>74</v>
      </c>
      <c r="P5" s="739"/>
      <c r="Q5" s="739"/>
      <c r="R5" s="739"/>
      <c r="S5" s="740"/>
      <c r="T5" s="719" t="s">
        <v>591</v>
      </c>
      <c r="U5" s="720"/>
      <c r="V5" s="719" t="s">
        <v>592</v>
      </c>
      <c r="W5" s="720"/>
      <c r="X5" s="719" t="s">
        <v>67</v>
      </c>
      <c r="Y5" s="720"/>
      <c r="Z5" s="723" t="s">
        <v>26</v>
      </c>
      <c r="AA5" s="725" t="s">
        <v>65</v>
      </c>
      <c r="AD5" s="558"/>
    </row>
    <row r="6" spans="1:35" s="5" customFormat="1" ht="23.1" customHeight="1" x14ac:dyDescent="0.25">
      <c r="A6" s="563" t="s">
        <v>593</v>
      </c>
      <c r="B6" s="564" t="s">
        <v>594</v>
      </c>
      <c r="C6" s="565" t="s">
        <v>595</v>
      </c>
      <c r="D6" s="565" t="s">
        <v>596</v>
      </c>
      <c r="E6" s="726" t="s">
        <v>92</v>
      </c>
      <c r="F6" s="727"/>
      <c r="G6" s="726" t="s">
        <v>93</v>
      </c>
      <c r="H6" s="727"/>
      <c r="I6" s="721"/>
      <c r="J6" s="722"/>
      <c r="K6" s="728" t="s">
        <v>94</v>
      </c>
      <c r="L6" s="729"/>
      <c r="M6" s="730" t="s">
        <v>597</v>
      </c>
      <c r="N6" s="720" t="s">
        <v>598</v>
      </c>
      <c r="O6" s="726" t="s">
        <v>95</v>
      </c>
      <c r="P6" s="727"/>
      <c r="Q6" s="726" t="s">
        <v>96</v>
      </c>
      <c r="R6" s="733"/>
      <c r="S6" s="727"/>
      <c r="T6" s="721"/>
      <c r="U6" s="722"/>
      <c r="V6" s="721"/>
      <c r="W6" s="722"/>
      <c r="X6" s="721"/>
      <c r="Y6" s="722"/>
      <c r="Z6" s="724"/>
      <c r="AA6" s="725"/>
      <c r="AD6" s="558"/>
    </row>
    <row r="7" spans="1:35" s="5" customFormat="1" ht="45" customHeight="1" x14ac:dyDescent="0.25">
      <c r="A7" s="566"/>
      <c r="B7" s="567"/>
      <c r="C7" s="568"/>
      <c r="D7" s="568"/>
      <c r="E7" s="40" t="s">
        <v>66</v>
      </c>
      <c r="F7" s="40" t="s">
        <v>24</v>
      </c>
      <c r="G7" s="40" t="s">
        <v>23</v>
      </c>
      <c r="H7" s="40" t="s">
        <v>24</v>
      </c>
      <c r="I7" s="40" t="s">
        <v>23</v>
      </c>
      <c r="J7" s="40" t="s">
        <v>24</v>
      </c>
      <c r="K7" s="40" t="s">
        <v>23</v>
      </c>
      <c r="L7" s="40" t="s">
        <v>24</v>
      </c>
      <c r="M7" s="731"/>
      <c r="N7" s="732"/>
      <c r="O7" s="40" t="s">
        <v>23</v>
      </c>
      <c r="P7" s="40" t="s">
        <v>24</v>
      </c>
      <c r="Q7" s="40" t="s">
        <v>23</v>
      </c>
      <c r="R7" s="40" t="s">
        <v>24</v>
      </c>
      <c r="S7" s="716" t="s">
        <v>599</v>
      </c>
      <c r="T7" s="40" t="s">
        <v>23</v>
      </c>
      <c r="U7" s="40" t="s">
        <v>24</v>
      </c>
      <c r="V7" s="40" t="s">
        <v>23</v>
      </c>
      <c r="W7" s="40" t="s">
        <v>24</v>
      </c>
      <c r="X7" s="40" t="s">
        <v>23</v>
      </c>
      <c r="Y7" s="40" t="s">
        <v>24</v>
      </c>
      <c r="Z7" s="724"/>
      <c r="AA7" s="725"/>
      <c r="AD7" s="558"/>
    </row>
    <row r="8" spans="1:35" s="5" customFormat="1" ht="12.95" customHeight="1" x14ac:dyDescent="0.25">
      <c r="A8" s="566"/>
      <c r="B8" s="567"/>
      <c r="C8" s="568"/>
      <c r="D8" s="568"/>
      <c r="E8" s="39"/>
      <c r="F8" s="39"/>
      <c r="G8" s="39"/>
      <c r="H8" s="39"/>
      <c r="I8" s="39"/>
      <c r="J8" s="39"/>
      <c r="K8" s="39"/>
      <c r="L8" s="39"/>
      <c r="M8" s="9" t="s">
        <v>66</v>
      </c>
      <c r="N8" s="9" t="s">
        <v>24</v>
      </c>
      <c r="O8" s="39"/>
      <c r="P8" s="39"/>
      <c r="Q8" s="39"/>
      <c r="R8" s="39"/>
      <c r="S8" s="717"/>
      <c r="T8" s="39"/>
      <c r="U8" s="39"/>
      <c r="V8" s="39"/>
      <c r="W8" s="39"/>
      <c r="X8" s="39"/>
      <c r="Y8" s="39"/>
      <c r="Z8" s="42"/>
      <c r="AA8" s="41"/>
      <c r="AD8" s="558"/>
    </row>
    <row r="9" spans="1:35" s="5" customFormat="1" ht="24.6" customHeight="1" thickBot="1" x14ac:dyDescent="0.3">
      <c r="A9" s="569" t="s">
        <v>600</v>
      </c>
      <c r="B9" s="345" t="s">
        <v>4</v>
      </c>
      <c r="C9" s="570" t="s">
        <v>5</v>
      </c>
      <c r="D9" s="570" t="s">
        <v>3</v>
      </c>
      <c r="E9" s="571" t="s">
        <v>19</v>
      </c>
      <c r="F9" s="572" t="s">
        <v>68</v>
      </c>
      <c r="G9" s="571" t="s">
        <v>19</v>
      </c>
      <c r="H9" s="572" t="s">
        <v>68</v>
      </c>
      <c r="I9" s="571" t="s">
        <v>19</v>
      </c>
      <c r="J9" s="572" t="s">
        <v>68</v>
      </c>
      <c r="K9" s="571" t="s">
        <v>19</v>
      </c>
      <c r="L9" s="572" t="s">
        <v>68</v>
      </c>
      <c r="M9" s="571" t="s">
        <v>19</v>
      </c>
      <c r="N9" s="573" t="s">
        <v>68</v>
      </c>
      <c r="O9" s="571" t="s">
        <v>19</v>
      </c>
      <c r="P9" s="571" t="s">
        <v>68</v>
      </c>
      <c r="Q9" s="571" t="s">
        <v>19</v>
      </c>
      <c r="R9" s="571" t="s">
        <v>68</v>
      </c>
      <c r="S9" s="718"/>
      <c r="T9" s="571" t="s">
        <v>19</v>
      </c>
      <c r="U9" s="572" t="s">
        <v>68</v>
      </c>
      <c r="V9" s="571" t="s">
        <v>19</v>
      </c>
      <c r="W9" s="572" t="s">
        <v>68</v>
      </c>
      <c r="X9" s="571" t="s">
        <v>19</v>
      </c>
      <c r="Y9" s="572" t="s">
        <v>68</v>
      </c>
      <c r="Z9" s="571" t="s">
        <v>21</v>
      </c>
      <c r="AA9" s="574" t="s">
        <v>20</v>
      </c>
      <c r="AD9" s="558"/>
    </row>
    <row r="10" spans="1:35" s="5" customFormat="1" ht="20.100000000000001" customHeight="1" x14ac:dyDescent="0.25">
      <c r="A10" s="711" t="s">
        <v>601</v>
      </c>
      <c r="B10" s="575" t="s">
        <v>602</v>
      </c>
      <c r="C10" s="576">
        <v>1662647</v>
      </c>
      <c r="D10" s="577">
        <v>1637648</v>
      </c>
      <c r="E10" s="577">
        <v>3943</v>
      </c>
      <c r="F10" s="577">
        <v>2182</v>
      </c>
      <c r="G10" s="577">
        <v>51367</v>
      </c>
      <c r="H10" s="577">
        <v>18138</v>
      </c>
      <c r="I10" s="577">
        <v>249818</v>
      </c>
      <c r="J10" s="577">
        <v>109741</v>
      </c>
      <c r="K10" s="577">
        <v>103482</v>
      </c>
      <c r="L10" s="577">
        <v>14714</v>
      </c>
      <c r="M10" s="578">
        <v>74871</v>
      </c>
      <c r="N10" s="578">
        <v>4913</v>
      </c>
      <c r="O10" s="577">
        <v>116798</v>
      </c>
      <c r="P10" s="577">
        <v>60784</v>
      </c>
      <c r="Q10" s="577">
        <v>318675</v>
      </c>
      <c r="R10" s="577">
        <v>81916</v>
      </c>
      <c r="S10" s="578">
        <v>7310</v>
      </c>
      <c r="T10" s="577">
        <v>188823</v>
      </c>
      <c r="U10" s="577">
        <v>29961</v>
      </c>
      <c r="V10" s="577">
        <v>1982</v>
      </c>
      <c r="W10" s="577">
        <v>414</v>
      </c>
      <c r="X10" s="577">
        <v>171967</v>
      </c>
      <c r="Y10" s="577">
        <v>20179</v>
      </c>
      <c r="Z10" s="578">
        <v>5670</v>
      </c>
      <c r="AA10" s="579">
        <v>24999</v>
      </c>
      <c r="AC10" s="580"/>
      <c r="AD10" s="558" t="e">
        <f>#REF!</f>
        <v>#REF!</v>
      </c>
      <c r="AE10" s="580"/>
      <c r="AF10" s="46"/>
      <c r="AG10" s="580"/>
      <c r="AH10" s="580"/>
      <c r="AI10" s="580"/>
    </row>
    <row r="11" spans="1:35" s="5" customFormat="1" ht="20.100000000000001" customHeight="1" x14ac:dyDescent="0.25">
      <c r="A11" s="711"/>
      <c r="B11" s="581" t="s">
        <v>603</v>
      </c>
      <c r="C11" s="576">
        <v>830411</v>
      </c>
      <c r="D11" s="577">
        <v>827183</v>
      </c>
      <c r="E11" s="577">
        <v>3190</v>
      </c>
      <c r="F11" s="577">
        <v>1623</v>
      </c>
      <c r="G11" s="577">
        <v>34112</v>
      </c>
      <c r="H11" s="577">
        <v>10712</v>
      </c>
      <c r="I11" s="577">
        <v>125208</v>
      </c>
      <c r="J11" s="577">
        <v>58326</v>
      </c>
      <c r="K11" s="577">
        <v>50751</v>
      </c>
      <c r="L11" s="577">
        <v>8254</v>
      </c>
      <c r="M11" s="578">
        <v>43585</v>
      </c>
      <c r="N11" s="578">
        <v>3107</v>
      </c>
      <c r="O11" s="577">
        <v>60170</v>
      </c>
      <c r="P11" s="577">
        <v>32690</v>
      </c>
      <c r="Q11" s="577">
        <v>159180</v>
      </c>
      <c r="R11" s="577">
        <v>47917</v>
      </c>
      <c r="S11" s="578">
        <v>1593</v>
      </c>
      <c r="T11" s="577">
        <v>94083</v>
      </c>
      <c r="U11" s="577">
        <v>15976</v>
      </c>
      <c r="V11" s="577">
        <v>1311</v>
      </c>
      <c r="W11" s="577">
        <v>294</v>
      </c>
      <c r="X11" s="577">
        <v>65637</v>
      </c>
      <c r="Y11" s="577">
        <v>7368</v>
      </c>
      <c r="Z11" s="578">
        <v>2096</v>
      </c>
      <c r="AA11" s="579">
        <v>3228</v>
      </c>
      <c r="AC11" s="580"/>
      <c r="AD11" s="558" t="e">
        <f>#REF!</f>
        <v>#REF!</v>
      </c>
      <c r="AE11" s="580"/>
      <c r="AF11" s="46"/>
      <c r="AG11" s="580"/>
      <c r="AH11" s="580"/>
      <c r="AI11" s="580"/>
    </row>
    <row r="12" spans="1:35" s="5" customFormat="1" ht="20.100000000000001" customHeight="1" x14ac:dyDescent="0.25">
      <c r="A12" s="711"/>
      <c r="B12" s="581" t="s">
        <v>604</v>
      </c>
      <c r="C12" s="576">
        <v>832236</v>
      </c>
      <c r="D12" s="577">
        <v>810465</v>
      </c>
      <c r="E12" s="577">
        <v>753</v>
      </c>
      <c r="F12" s="577">
        <v>559</v>
      </c>
      <c r="G12" s="577">
        <v>17255</v>
      </c>
      <c r="H12" s="577">
        <v>7426</v>
      </c>
      <c r="I12" s="577">
        <v>124610</v>
      </c>
      <c r="J12" s="577">
        <v>51415</v>
      </c>
      <c r="K12" s="577">
        <v>52731</v>
      </c>
      <c r="L12" s="577">
        <v>6460</v>
      </c>
      <c r="M12" s="578">
        <v>31286</v>
      </c>
      <c r="N12" s="578">
        <v>1806</v>
      </c>
      <c r="O12" s="577">
        <v>56628</v>
      </c>
      <c r="P12" s="577">
        <v>28094</v>
      </c>
      <c r="Q12" s="577">
        <v>159495</v>
      </c>
      <c r="R12" s="577">
        <v>33999</v>
      </c>
      <c r="S12" s="578">
        <v>5717</v>
      </c>
      <c r="T12" s="577">
        <v>94740</v>
      </c>
      <c r="U12" s="577">
        <v>13985</v>
      </c>
      <c r="V12" s="577">
        <v>671</v>
      </c>
      <c r="W12" s="577">
        <v>120</v>
      </c>
      <c r="X12" s="577">
        <v>106330</v>
      </c>
      <c r="Y12" s="577">
        <v>12811</v>
      </c>
      <c r="Z12" s="578">
        <v>3574</v>
      </c>
      <c r="AA12" s="579">
        <v>21771</v>
      </c>
      <c r="AC12" s="580"/>
      <c r="AD12" s="558" t="e">
        <f>#REF!</f>
        <v>#REF!</v>
      </c>
      <c r="AE12" s="580"/>
      <c r="AF12" s="46"/>
      <c r="AG12" s="580"/>
      <c r="AH12" s="580"/>
      <c r="AI12" s="580"/>
    </row>
    <row r="13" spans="1:35" s="5" customFormat="1" ht="20.100000000000001" customHeight="1" x14ac:dyDescent="0.25">
      <c r="A13" s="711" t="s">
        <v>605</v>
      </c>
      <c r="B13" s="581" t="s">
        <v>602</v>
      </c>
      <c r="C13" s="582">
        <v>1689179</v>
      </c>
      <c r="D13" s="583">
        <v>1665528</v>
      </c>
      <c r="E13" s="583">
        <v>4322</v>
      </c>
      <c r="F13" s="583">
        <v>2509</v>
      </c>
      <c r="G13" s="583">
        <v>55882</v>
      </c>
      <c r="H13" s="583">
        <v>20043</v>
      </c>
      <c r="I13" s="583">
        <v>265285</v>
      </c>
      <c r="J13" s="583">
        <v>116883</v>
      </c>
      <c r="K13" s="583">
        <v>103971</v>
      </c>
      <c r="L13" s="583">
        <v>14588</v>
      </c>
      <c r="M13" s="583">
        <v>74866</v>
      </c>
      <c r="N13" s="583">
        <v>4890</v>
      </c>
      <c r="O13" s="583">
        <v>115142</v>
      </c>
      <c r="P13" s="583">
        <v>57817</v>
      </c>
      <c r="Q13" s="583">
        <v>320318</v>
      </c>
      <c r="R13" s="583">
        <v>85638</v>
      </c>
      <c r="S13" s="584">
        <v>7586</v>
      </c>
      <c r="T13" s="583">
        <v>189434</v>
      </c>
      <c r="U13" s="583">
        <v>30549</v>
      </c>
      <c r="V13" s="583">
        <v>1928</v>
      </c>
      <c r="W13" s="583">
        <v>399</v>
      </c>
      <c r="X13" s="583">
        <v>169007</v>
      </c>
      <c r="Y13" s="583">
        <v>19078</v>
      </c>
      <c r="Z13" s="583">
        <v>5393</v>
      </c>
      <c r="AA13" s="583">
        <v>23651</v>
      </c>
      <c r="AB13" s="580"/>
      <c r="AC13" s="580"/>
      <c r="AD13" s="558">
        <f t="shared" ref="AD13:AD30" si="0">C10</f>
        <v>1662647</v>
      </c>
      <c r="AE13" s="580"/>
      <c r="AF13" s="46"/>
      <c r="AG13" s="580"/>
      <c r="AH13" s="580"/>
      <c r="AI13" s="580"/>
    </row>
    <row r="14" spans="1:35" s="5" customFormat="1" ht="20.100000000000001" customHeight="1" x14ac:dyDescent="0.25">
      <c r="A14" s="711"/>
      <c r="B14" s="581" t="s">
        <v>603</v>
      </c>
      <c r="C14" s="582">
        <v>842698</v>
      </c>
      <c r="D14" s="583">
        <v>839727</v>
      </c>
      <c r="E14" s="583">
        <v>3464</v>
      </c>
      <c r="F14" s="583">
        <v>1854</v>
      </c>
      <c r="G14" s="583">
        <v>36740</v>
      </c>
      <c r="H14" s="583">
        <v>11935</v>
      </c>
      <c r="I14" s="583">
        <v>132029</v>
      </c>
      <c r="J14" s="583">
        <v>62448</v>
      </c>
      <c r="K14" s="583">
        <v>51143</v>
      </c>
      <c r="L14" s="583">
        <v>8251</v>
      </c>
      <c r="M14" s="583">
        <v>43328</v>
      </c>
      <c r="N14" s="583">
        <v>3087</v>
      </c>
      <c r="O14" s="583">
        <v>58967</v>
      </c>
      <c r="P14" s="583">
        <v>31102</v>
      </c>
      <c r="Q14" s="583">
        <v>160175</v>
      </c>
      <c r="R14" s="583">
        <v>49834</v>
      </c>
      <c r="S14" s="584">
        <v>1678</v>
      </c>
      <c r="T14" s="583">
        <v>93712</v>
      </c>
      <c r="U14" s="583">
        <v>16145</v>
      </c>
      <c r="V14" s="583">
        <v>1256</v>
      </c>
      <c r="W14" s="583">
        <v>279</v>
      </c>
      <c r="X14" s="583">
        <v>63577</v>
      </c>
      <c r="Y14" s="583">
        <v>6781</v>
      </c>
      <c r="Z14" s="583">
        <v>1942</v>
      </c>
      <c r="AA14" s="583">
        <v>2971</v>
      </c>
      <c r="AB14" s="580"/>
      <c r="AC14" s="580"/>
      <c r="AD14" s="558">
        <f t="shared" si="0"/>
        <v>830411</v>
      </c>
      <c r="AE14" s="580"/>
      <c r="AF14" s="46"/>
      <c r="AG14" s="580"/>
      <c r="AH14" s="580"/>
      <c r="AI14" s="580"/>
    </row>
    <row r="15" spans="1:35" s="5" customFormat="1" ht="20.100000000000001" customHeight="1" x14ac:dyDescent="0.25">
      <c r="A15" s="711"/>
      <c r="B15" s="585" t="s">
        <v>604</v>
      </c>
      <c r="C15" s="582">
        <v>846481</v>
      </c>
      <c r="D15" s="583">
        <v>825801</v>
      </c>
      <c r="E15" s="583">
        <v>858</v>
      </c>
      <c r="F15" s="583">
        <v>655</v>
      </c>
      <c r="G15" s="583">
        <v>19142</v>
      </c>
      <c r="H15" s="583">
        <v>8108</v>
      </c>
      <c r="I15" s="583">
        <v>133256</v>
      </c>
      <c r="J15" s="583">
        <v>54435</v>
      </c>
      <c r="K15" s="583">
        <v>52828</v>
      </c>
      <c r="L15" s="583">
        <v>6337</v>
      </c>
      <c r="M15" s="583">
        <v>31538</v>
      </c>
      <c r="N15" s="583">
        <v>1803</v>
      </c>
      <c r="O15" s="583">
        <v>56175</v>
      </c>
      <c r="P15" s="583">
        <v>26715</v>
      </c>
      <c r="Q15" s="583">
        <v>160143</v>
      </c>
      <c r="R15" s="583">
        <v>35804</v>
      </c>
      <c r="S15" s="584">
        <v>5908</v>
      </c>
      <c r="T15" s="583">
        <v>95722</v>
      </c>
      <c r="U15" s="583">
        <v>14404</v>
      </c>
      <c r="V15" s="583">
        <v>672</v>
      </c>
      <c r="W15" s="583">
        <v>120</v>
      </c>
      <c r="X15" s="583">
        <v>105430</v>
      </c>
      <c r="Y15" s="583">
        <v>12297</v>
      </c>
      <c r="Z15" s="583">
        <v>3451</v>
      </c>
      <c r="AA15" s="583">
        <v>20680</v>
      </c>
      <c r="AB15" s="580"/>
      <c r="AC15" s="580"/>
      <c r="AD15" s="558">
        <f t="shared" si="0"/>
        <v>832236</v>
      </c>
      <c r="AE15" s="580"/>
      <c r="AF15" s="46"/>
      <c r="AG15" s="580"/>
      <c r="AH15" s="580"/>
      <c r="AI15" s="580"/>
    </row>
    <row r="16" spans="1:35" s="5" customFormat="1" ht="20.100000000000001" customHeight="1" x14ac:dyDescent="0.25">
      <c r="A16" s="711" t="s">
        <v>606</v>
      </c>
      <c r="B16" s="581" t="s">
        <v>602</v>
      </c>
      <c r="C16" s="582">
        <v>1710365</v>
      </c>
      <c r="D16" s="583">
        <v>1687964</v>
      </c>
      <c r="E16" s="583">
        <v>4770</v>
      </c>
      <c r="F16" s="583">
        <v>2689</v>
      </c>
      <c r="G16" s="583">
        <v>60603</v>
      </c>
      <c r="H16" s="583">
        <v>20754</v>
      </c>
      <c r="I16" s="583">
        <v>281633</v>
      </c>
      <c r="J16" s="583">
        <v>123417</v>
      </c>
      <c r="K16" s="583">
        <v>104383</v>
      </c>
      <c r="L16" s="583">
        <v>14670</v>
      </c>
      <c r="M16" s="583">
        <v>74730</v>
      </c>
      <c r="N16" s="583">
        <v>4804</v>
      </c>
      <c r="O16" s="583">
        <v>114458</v>
      </c>
      <c r="P16" s="583">
        <v>58110</v>
      </c>
      <c r="Q16" s="583">
        <v>322624</v>
      </c>
      <c r="R16" s="583">
        <v>85050</v>
      </c>
      <c r="S16" s="584">
        <v>7760</v>
      </c>
      <c r="T16" s="583">
        <v>187678</v>
      </c>
      <c r="U16" s="583">
        <v>28145</v>
      </c>
      <c r="V16" s="583">
        <v>1875</v>
      </c>
      <c r="W16" s="583">
        <v>393</v>
      </c>
      <c r="X16" s="583">
        <v>165875</v>
      </c>
      <c r="Y16" s="583">
        <v>18439</v>
      </c>
      <c r="Z16" s="583">
        <v>5104</v>
      </c>
      <c r="AA16" s="583">
        <v>22401</v>
      </c>
      <c r="AB16" s="580"/>
      <c r="AC16" s="580"/>
      <c r="AD16" s="558">
        <f t="shared" si="0"/>
        <v>1689179</v>
      </c>
      <c r="AE16" s="580"/>
      <c r="AF16" s="46"/>
      <c r="AG16" s="580"/>
      <c r="AH16" s="580"/>
      <c r="AI16" s="580"/>
    </row>
    <row r="17" spans="1:35" s="5" customFormat="1" ht="20.100000000000001" customHeight="1" x14ac:dyDescent="0.25">
      <c r="A17" s="711"/>
      <c r="B17" s="581" t="s">
        <v>603</v>
      </c>
      <c r="C17" s="582">
        <v>852240</v>
      </c>
      <c r="D17" s="583">
        <v>849480</v>
      </c>
      <c r="E17" s="583">
        <v>3772</v>
      </c>
      <c r="F17" s="583">
        <v>1972</v>
      </c>
      <c r="G17" s="583">
        <v>39381</v>
      </c>
      <c r="H17" s="583">
        <v>12341</v>
      </c>
      <c r="I17" s="583">
        <v>139684</v>
      </c>
      <c r="J17" s="583">
        <v>66134</v>
      </c>
      <c r="K17" s="583">
        <v>51465</v>
      </c>
      <c r="L17" s="583">
        <v>8322</v>
      </c>
      <c r="M17" s="583">
        <v>43014</v>
      </c>
      <c r="N17" s="583">
        <v>3039</v>
      </c>
      <c r="O17" s="583">
        <v>58276</v>
      </c>
      <c r="P17" s="583">
        <v>31187</v>
      </c>
      <c r="Q17" s="583">
        <v>161536</v>
      </c>
      <c r="R17" s="583">
        <v>49527</v>
      </c>
      <c r="S17" s="584">
        <v>1757</v>
      </c>
      <c r="T17" s="583">
        <v>92144</v>
      </c>
      <c r="U17" s="583">
        <v>14823</v>
      </c>
      <c r="V17" s="583">
        <v>1207</v>
      </c>
      <c r="W17" s="583">
        <v>275</v>
      </c>
      <c r="X17" s="583">
        <v>61490</v>
      </c>
      <c r="Y17" s="583">
        <v>6370</v>
      </c>
      <c r="Z17" s="583">
        <v>1764</v>
      </c>
      <c r="AA17" s="583">
        <v>2760</v>
      </c>
      <c r="AB17" s="580"/>
      <c r="AC17" s="580"/>
      <c r="AD17" s="558">
        <f t="shared" si="0"/>
        <v>842698</v>
      </c>
      <c r="AE17" s="580"/>
      <c r="AF17" s="46"/>
      <c r="AG17" s="580"/>
      <c r="AH17" s="580"/>
      <c r="AI17" s="580"/>
    </row>
    <row r="18" spans="1:35" s="5" customFormat="1" ht="20.100000000000001" customHeight="1" x14ac:dyDescent="0.25">
      <c r="A18" s="711"/>
      <c r="B18" s="585" t="s">
        <v>604</v>
      </c>
      <c r="C18" s="582">
        <v>858125</v>
      </c>
      <c r="D18" s="583">
        <v>838484</v>
      </c>
      <c r="E18" s="583">
        <v>998</v>
      </c>
      <c r="F18" s="583">
        <v>717</v>
      </c>
      <c r="G18" s="583">
        <v>21222</v>
      </c>
      <c r="H18" s="583">
        <v>8413</v>
      </c>
      <c r="I18" s="583">
        <v>141949</v>
      </c>
      <c r="J18" s="583">
        <v>57283</v>
      </c>
      <c r="K18" s="583">
        <v>52918</v>
      </c>
      <c r="L18" s="583">
        <v>6348</v>
      </c>
      <c r="M18" s="583">
        <v>31716</v>
      </c>
      <c r="N18" s="583">
        <v>1765</v>
      </c>
      <c r="O18" s="583">
        <v>56182</v>
      </c>
      <c r="P18" s="583">
        <v>26923</v>
      </c>
      <c r="Q18" s="583">
        <v>161088</v>
      </c>
      <c r="R18" s="583">
        <v>35523</v>
      </c>
      <c r="S18" s="584">
        <v>6003</v>
      </c>
      <c r="T18" s="583">
        <v>95534</v>
      </c>
      <c r="U18" s="583">
        <v>13322</v>
      </c>
      <c r="V18" s="583">
        <v>668</v>
      </c>
      <c r="W18" s="583">
        <v>118</v>
      </c>
      <c r="X18" s="583">
        <v>104385</v>
      </c>
      <c r="Y18" s="583">
        <v>12069</v>
      </c>
      <c r="Z18" s="583">
        <v>3340</v>
      </c>
      <c r="AA18" s="583">
        <v>19641</v>
      </c>
      <c r="AB18" s="580"/>
      <c r="AC18" s="580"/>
      <c r="AD18" s="558">
        <f t="shared" si="0"/>
        <v>846481</v>
      </c>
      <c r="AE18" s="580"/>
      <c r="AF18" s="46"/>
      <c r="AG18" s="580"/>
      <c r="AH18" s="580"/>
      <c r="AI18" s="580"/>
    </row>
    <row r="19" spans="1:35" s="5" customFormat="1" ht="20.100000000000001" customHeight="1" x14ac:dyDescent="0.25">
      <c r="A19" s="711" t="s">
        <v>607</v>
      </c>
      <c r="B19" s="581" t="s">
        <v>602</v>
      </c>
      <c r="C19" s="582">
        <v>1732072</v>
      </c>
      <c r="D19" s="586">
        <v>1711033</v>
      </c>
      <c r="E19" s="586">
        <v>5069</v>
      </c>
      <c r="F19" s="586">
        <v>2903</v>
      </c>
      <c r="G19" s="586">
        <v>65098</v>
      </c>
      <c r="H19" s="586">
        <v>21590</v>
      </c>
      <c r="I19" s="586">
        <v>298371</v>
      </c>
      <c r="J19" s="586">
        <v>127161</v>
      </c>
      <c r="K19" s="586">
        <v>104873</v>
      </c>
      <c r="L19" s="586">
        <v>14774</v>
      </c>
      <c r="M19" s="586">
        <v>74901</v>
      </c>
      <c r="N19" s="586">
        <v>4774</v>
      </c>
      <c r="O19" s="586">
        <v>114291</v>
      </c>
      <c r="P19" s="586">
        <v>57778</v>
      </c>
      <c r="Q19" s="586">
        <v>325425</v>
      </c>
      <c r="R19" s="586">
        <v>84836</v>
      </c>
      <c r="S19" s="587">
        <v>7528</v>
      </c>
      <c r="T19" s="586">
        <v>185122</v>
      </c>
      <c r="U19" s="586">
        <v>28582</v>
      </c>
      <c r="V19" s="586">
        <v>1826</v>
      </c>
      <c r="W19" s="586">
        <v>386</v>
      </c>
      <c r="X19" s="586">
        <v>162919</v>
      </c>
      <c r="Y19" s="586">
        <v>17989</v>
      </c>
      <c r="Z19" s="586">
        <v>4837</v>
      </c>
      <c r="AA19" s="586">
        <v>21039</v>
      </c>
      <c r="AB19" s="559"/>
      <c r="AD19" s="558">
        <f t="shared" si="0"/>
        <v>1710365</v>
      </c>
      <c r="AF19" s="46"/>
    </row>
    <row r="20" spans="1:35" s="5" customFormat="1" ht="20.100000000000001" customHeight="1" x14ac:dyDescent="0.25">
      <c r="A20" s="711"/>
      <c r="B20" s="581" t="s">
        <v>603</v>
      </c>
      <c r="C20" s="582">
        <v>862113</v>
      </c>
      <c r="D20" s="586">
        <v>859604</v>
      </c>
      <c r="E20" s="586">
        <v>4001</v>
      </c>
      <c r="F20" s="586">
        <v>2136</v>
      </c>
      <c r="G20" s="586">
        <v>42117</v>
      </c>
      <c r="H20" s="586">
        <v>12650</v>
      </c>
      <c r="I20" s="586">
        <v>147567</v>
      </c>
      <c r="J20" s="586">
        <v>68303</v>
      </c>
      <c r="K20" s="586">
        <v>51703</v>
      </c>
      <c r="L20" s="586">
        <v>8383</v>
      </c>
      <c r="M20" s="586">
        <v>42738</v>
      </c>
      <c r="N20" s="586">
        <v>3025</v>
      </c>
      <c r="O20" s="586">
        <v>57826</v>
      </c>
      <c r="P20" s="586">
        <v>30761</v>
      </c>
      <c r="Q20" s="586">
        <v>163132</v>
      </c>
      <c r="R20" s="586">
        <v>49591</v>
      </c>
      <c r="S20" s="587">
        <v>1736</v>
      </c>
      <c r="T20" s="586">
        <v>90451</v>
      </c>
      <c r="U20" s="586">
        <v>14891</v>
      </c>
      <c r="V20" s="586">
        <v>1151</v>
      </c>
      <c r="W20" s="586">
        <v>264</v>
      </c>
      <c r="X20" s="586">
        <v>59445</v>
      </c>
      <c r="Y20" s="586">
        <v>6113</v>
      </c>
      <c r="Z20" s="586">
        <v>1620</v>
      </c>
      <c r="AA20" s="586">
        <v>2509</v>
      </c>
      <c r="AC20" s="588"/>
      <c r="AD20" s="558">
        <f t="shared" si="0"/>
        <v>852240</v>
      </c>
      <c r="AF20" s="46"/>
    </row>
    <row r="21" spans="1:35" s="5" customFormat="1" ht="20.100000000000001" customHeight="1" x14ac:dyDescent="0.25">
      <c r="A21" s="711"/>
      <c r="B21" s="581" t="s">
        <v>604</v>
      </c>
      <c r="C21" s="582">
        <v>869959</v>
      </c>
      <c r="D21" s="586">
        <v>851429</v>
      </c>
      <c r="E21" s="586">
        <v>1068</v>
      </c>
      <c r="F21" s="586">
        <v>767</v>
      </c>
      <c r="G21" s="586">
        <v>22981</v>
      </c>
      <c r="H21" s="586">
        <v>8940</v>
      </c>
      <c r="I21" s="586">
        <v>150804</v>
      </c>
      <c r="J21" s="586">
        <v>58858</v>
      </c>
      <c r="K21" s="586">
        <v>53170</v>
      </c>
      <c r="L21" s="586">
        <v>6391</v>
      </c>
      <c r="M21" s="586">
        <v>32163</v>
      </c>
      <c r="N21" s="586">
        <v>1749</v>
      </c>
      <c r="O21" s="586">
        <v>56465</v>
      </c>
      <c r="P21" s="586">
        <v>27017</v>
      </c>
      <c r="Q21" s="586">
        <v>162293</v>
      </c>
      <c r="R21" s="586">
        <v>35245</v>
      </c>
      <c r="S21" s="587">
        <v>5792</v>
      </c>
      <c r="T21" s="586">
        <v>94671</v>
      </c>
      <c r="U21" s="586">
        <v>13691</v>
      </c>
      <c r="V21" s="586">
        <v>675</v>
      </c>
      <c r="W21" s="586">
        <v>122</v>
      </c>
      <c r="X21" s="586">
        <v>103474</v>
      </c>
      <c r="Y21" s="586">
        <v>11876</v>
      </c>
      <c r="Z21" s="586">
        <v>3217</v>
      </c>
      <c r="AA21" s="586">
        <v>18530</v>
      </c>
      <c r="AD21" s="558">
        <f t="shared" si="0"/>
        <v>858125</v>
      </c>
      <c r="AF21" s="46"/>
    </row>
    <row r="22" spans="1:35" s="2" customFormat="1" ht="20.100000000000001" customHeight="1" x14ac:dyDescent="0.25">
      <c r="A22" s="711" t="s">
        <v>608</v>
      </c>
      <c r="B22" s="581" t="s">
        <v>602</v>
      </c>
      <c r="C22" s="584">
        <v>1778926</v>
      </c>
      <c r="D22" s="584">
        <v>1758943</v>
      </c>
      <c r="E22" s="589">
        <v>5519</v>
      </c>
      <c r="F22" s="589">
        <v>3169</v>
      </c>
      <c r="G22" s="589">
        <v>72512</v>
      </c>
      <c r="H22" s="589">
        <v>22161</v>
      </c>
      <c r="I22" s="584">
        <v>324152</v>
      </c>
      <c r="J22" s="584">
        <v>131561</v>
      </c>
      <c r="K22" s="584">
        <v>107226</v>
      </c>
      <c r="L22" s="584">
        <v>15287</v>
      </c>
      <c r="M22" s="584">
        <v>75950</v>
      </c>
      <c r="N22" s="584">
        <v>4789</v>
      </c>
      <c r="O22" s="584">
        <v>115334</v>
      </c>
      <c r="P22" s="584">
        <v>56508</v>
      </c>
      <c r="Q22" s="584">
        <v>331242</v>
      </c>
      <c r="R22" s="584">
        <v>86569</v>
      </c>
      <c r="S22" s="584">
        <v>7928</v>
      </c>
      <c r="T22" s="584">
        <v>184038</v>
      </c>
      <c r="U22" s="584">
        <v>29774</v>
      </c>
      <c r="V22" s="584">
        <v>1777</v>
      </c>
      <c r="W22" s="584">
        <v>382</v>
      </c>
      <c r="X22" s="584">
        <v>160331</v>
      </c>
      <c r="Y22" s="584">
        <v>18118</v>
      </c>
      <c r="Z22" s="584">
        <v>4616</v>
      </c>
      <c r="AA22" s="584">
        <v>19983</v>
      </c>
      <c r="AD22" s="558">
        <f t="shared" si="0"/>
        <v>1732072</v>
      </c>
      <c r="AF22" s="46"/>
    </row>
    <row r="23" spans="1:35" s="5" customFormat="1" ht="20.100000000000001" customHeight="1" x14ac:dyDescent="0.25">
      <c r="A23" s="711"/>
      <c r="B23" s="581" t="s">
        <v>603</v>
      </c>
      <c r="C23" s="584">
        <v>882486</v>
      </c>
      <c r="D23" s="584">
        <v>880140</v>
      </c>
      <c r="E23" s="589">
        <v>4329</v>
      </c>
      <c r="F23" s="589">
        <v>2320</v>
      </c>
      <c r="G23" s="589">
        <v>46238</v>
      </c>
      <c r="H23" s="589">
        <v>13073</v>
      </c>
      <c r="I23" s="584">
        <v>158312</v>
      </c>
      <c r="J23" s="584">
        <v>70685</v>
      </c>
      <c r="K23" s="584">
        <v>52594</v>
      </c>
      <c r="L23" s="584">
        <v>8564</v>
      </c>
      <c r="M23" s="584">
        <v>42818</v>
      </c>
      <c r="N23" s="584">
        <v>3014</v>
      </c>
      <c r="O23" s="584">
        <v>58009</v>
      </c>
      <c r="P23" s="584">
        <v>29967</v>
      </c>
      <c r="Q23" s="584">
        <v>166056</v>
      </c>
      <c r="R23" s="584">
        <v>50697</v>
      </c>
      <c r="S23" s="584">
        <v>1954</v>
      </c>
      <c r="T23" s="584">
        <v>89347</v>
      </c>
      <c r="U23" s="584">
        <v>15494</v>
      </c>
      <c r="V23" s="584">
        <v>1107</v>
      </c>
      <c r="W23" s="584">
        <v>261</v>
      </c>
      <c r="X23" s="584">
        <v>57679</v>
      </c>
      <c r="Y23" s="584">
        <v>6115</v>
      </c>
      <c r="Z23" s="584">
        <v>1507</v>
      </c>
      <c r="AA23" s="584">
        <v>2346</v>
      </c>
      <c r="AD23" s="558">
        <f t="shared" si="0"/>
        <v>862113</v>
      </c>
      <c r="AF23" s="46"/>
    </row>
    <row r="24" spans="1:35" s="5" customFormat="1" ht="20.100000000000001" customHeight="1" x14ac:dyDescent="0.25">
      <c r="A24" s="711"/>
      <c r="B24" s="581" t="s">
        <v>604</v>
      </c>
      <c r="C24" s="584">
        <v>896440</v>
      </c>
      <c r="D24" s="584">
        <v>878803</v>
      </c>
      <c r="E24" s="589">
        <v>1190</v>
      </c>
      <c r="F24" s="589">
        <v>849</v>
      </c>
      <c r="G24" s="589">
        <v>26274</v>
      </c>
      <c r="H24" s="589">
        <v>9088</v>
      </c>
      <c r="I24" s="584">
        <v>165840</v>
      </c>
      <c r="J24" s="584">
        <v>60876</v>
      </c>
      <c r="K24" s="584">
        <v>54632</v>
      </c>
      <c r="L24" s="584">
        <v>6723</v>
      </c>
      <c r="M24" s="584">
        <v>33132</v>
      </c>
      <c r="N24" s="584">
        <v>1775</v>
      </c>
      <c r="O24" s="584">
        <v>57325</v>
      </c>
      <c r="P24" s="584">
        <v>26541</v>
      </c>
      <c r="Q24" s="584">
        <v>165186</v>
      </c>
      <c r="R24" s="584">
        <v>35872</v>
      </c>
      <c r="S24" s="584">
        <v>5974</v>
      </c>
      <c r="T24" s="584">
        <v>94691</v>
      </c>
      <c r="U24" s="584">
        <v>14280</v>
      </c>
      <c r="V24" s="584">
        <v>670</v>
      </c>
      <c r="W24" s="584">
        <v>121</v>
      </c>
      <c r="X24" s="584">
        <v>102652</v>
      </c>
      <c r="Y24" s="584">
        <v>12003</v>
      </c>
      <c r="Z24" s="584">
        <v>3109</v>
      </c>
      <c r="AA24" s="584">
        <v>17637</v>
      </c>
      <c r="AD24" s="558">
        <f t="shared" si="0"/>
        <v>869959</v>
      </c>
      <c r="AF24" s="46"/>
    </row>
    <row r="25" spans="1:35" s="5" customFormat="1" ht="20.100000000000001" customHeight="1" x14ac:dyDescent="0.25">
      <c r="A25" s="711" t="s">
        <v>609</v>
      </c>
      <c r="B25" s="581" t="s">
        <v>602</v>
      </c>
      <c r="C25" s="584">
        <v>1818456</v>
      </c>
      <c r="D25" s="584">
        <v>1799737</v>
      </c>
      <c r="E25" s="589">
        <v>5972</v>
      </c>
      <c r="F25" s="589">
        <v>3390</v>
      </c>
      <c r="G25" s="589">
        <v>79196</v>
      </c>
      <c r="H25" s="589">
        <v>23067</v>
      </c>
      <c r="I25" s="584">
        <v>349026</v>
      </c>
      <c r="J25" s="584">
        <v>134394</v>
      </c>
      <c r="K25" s="584">
        <v>109153</v>
      </c>
      <c r="L25" s="584">
        <v>15883</v>
      </c>
      <c r="M25" s="584">
        <v>76895</v>
      </c>
      <c r="N25" s="584">
        <v>4788</v>
      </c>
      <c r="O25" s="584">
        <v>115889</v>
      </c>
      <c r="P25" s="584">
        <v>55296</v>
      </c>
      <c r="Q25" s="584">
        <v>335670</v>
      </c>
      <c r="R25" s="584">
        <v>89615</v>
      </c>
      <c r="S25" s="584">
        <v>7947</v>
      </c>
      <c r="T25" s="584">
        <v>183946</v>
      </c>
      <c r="U25" s="584">
        <v>27410</v>
      </c>
      <c r="V25" s="584">
        <v>1720</v>
      </c>
      <c r="W25" s="584">
        <v>378</v>
      </c>
      <c r="X25" s="584">
        <v>157829</v>
      </c>
      <c r="Y25" s="584">
        <v>17923</v>
      </c>
      <c r="Z25" s="584">
        <v>4350</v>
      </c>
      <c r="AA25" s="584">
        <v>18719</v>
      </c>
      <c r="AD25" s="558">
        <f t="shared" si="0"/>
        <v>1778926</v>
      </c>
      <c r="AF25" s="46"/>
    </row>
    <row r="26" spans="1:35" s="5" customFormat="1" ht="20.100000000000001" customHeight="1" x14ac:dyDescent="0.25">
      <c r="A26" s="711"/>
      <c r="B26" s="581" t="s">
        <v>603</v>
      </c>
      <c r="C26" s="584">
        <v>899872</v>
      </c>
      <c r="D26" s="584">
        <v>897757</v>
      </c>
      <c r="E26" s="589">
        <v>4631</v>
      </c>
      <c r="F26" s="589">
        <v>2472</v>
      </c>
      <c r="G26" s="589">
        <v>50065</v>
      </c>
      <c r="H26" s="589">
        <v>13605</v>
      </c>
      <c r="I26" s="584">
        <v>169252</v>
      </c>
      <c r="J26" s="584">
        <v>72268</v>
      </c>
      <c r="K26" s="584">
        <v>53419</v>
      </c>
      <c r="L26" s="584">
        <v>8861</v>
      </c>
      <c r="M26" s="584">
        <v>43002</v>
      </c>
      <c r="N26" s="584">
        <v>3030</v>
      </c>
      <c r="O26" s="584">
        <v>57817</v>
      </c>
      <c r="P26" s="584">
        <v>29385</v>
      </c>
      <c r="Q26" s="584">
        <v>168237</v>
      </c>
      <c r="R26" s="584">
        <v>52366</v>
      </c>
      <c r="S26" s="584">
        <v>2028</v>
      </c>
      <c r="T26" s="584">
        <v>88709</v>
      </c>
      <c r="U26" s="584">
        <v>14141</v>
      </c>
      <c r="V26" s="584">
        <v>1048</v>
      </c>
      <c r="W26" s="584">
        <v>253</v>
      </c>
      <c r="X26" s="584">
        <v>55820</v>
      </c>
      <c r="Y26" s="584">
        <v>5976</v>
      </c>
      <c r="Z26" s="584">
        <v>1372</v>
      </c>
      <c r="AA26" s="584">
        <v>2115</v>
      </c>
      <c r="AD26" s="558">
        <f t="shared" si="0"/>
        <v>882486</v>
      </c>
      <c r="AF26" s="46"/>
    </row>
    <row r="27" spans="1:35" s="5" customFormat="1" ht="20.100000000000001" customHeight="1" x14ac:dyDescent="0.25">
      <c r="A27" s="711"/>
      <c r="B27" s="581" t="s">
        <v>604</v>
      </c>
      <c r="C27" s="584">
        <v>918584</v>
      </c>
      <c r="D27" s="584">
        <v>901980</v>
      </c>
      <c r="E27" s="589">
        <v>1341</v>
      </c>
      <c r="F27" s="589">
        <v>918</v>
      </c>
      <c r="G27" s="589">
        <v>29131</v>
      </c>
      <c r="H27" s="589">
        <v>9462</v>
      </c>
      <c r="I27" s="584">
        <v>179774</v>
      </c>
      <c r="J27" s="584">
        <v>62126</v>
      </c>
      <c r="K27" s="584">
        <v>55734</v>
      </c>
      <c r="L27" s="584">
        <v>7022</v>
      </c>
      <c r="M27" s="584">
        <v>33893</v>
      </c>
      <c r="N27" s="584">
        <v>1758</v>
      </c>
      <c r="O27" s="584">
        <v>58072</v>
      </c>
      <c r="P27" s="584">
        <v>25911</v>
      </c>
      <c r="Q27" s="584">
        <v>167433</v>
      </c>
      <c r="R27" s="584">
        <v>37249</v>
      </c>
      <c r="S27" s="584">
        <v>5919</v>
      </c>
      <c r="T27" s="584">
        <v>95237</v>
      </c>
      <c r="U27" s="584">
        <v>13269</v>
      </c>
      <c r="V27" s="584">
        <v>672</v>
      </c>
      <c r="W27" s="584">
        <v>125</v>
      </c>
      <c r="X27" s="584">
        <v>102009</v>
      </c>
      <c r="Y27" s="584">
        <v>11947</v>
      </c>
      <c r="Z27" s="584">
        <v>2978</v>
      </c>
      <c r="AA27" s="584">
        <v>16604</v>
      </c>
      <c r="AD27" s="558">
        <f t="shared" si="0"/>
        <v>896440</v>
      </c>
      <c r="AF27" s="46"/>
    </row>
    <row r="28" spans="1:35" s="5" customFormat="1" ht="20.100000000000001" customHeight="1" x14ac:dyDescent="0.25">
      <c r="A28" s="711" t="s">
        <v>610</v>
      </c>
      <c r="B28" s="581" t="s">
        <v>602</v>
      </c>
      <c r="C28" s="590">
        <v>1856368</v>
      </c>
      <c r="D28" s="584">
        <v>1838822</v>
      </c>
      <c r="E28" s="589">
        <v>6401</v>
      </c>
      <c r="F28" s="589">
        <v>3534</v>
      </c>
      <c r="G28" s="589">
        <v>85691</v>
      </c>
      <c r="H28" s="589">
        <v>24252</v>
      </c>
      <c r="I28" s="584">
        <v>373631</v>
      </c>
      <c r="J28" s="584">
        <v>136643</v>
      </c>
      <c r="K28" s="584">
        <v>110747</v>
      </c>
      <c r="L28" s="584">
        <v>16410</v>
      </c>
      <c r="M28" s="584">
        <v>77512</v>
      </c>
      <c r="N28" s="584">
        <v>4780</v>
      </c>
      <c r="O28" s="584">
        <v>116726</v>
      </c>
      <c r="P28" s="584">
        <v>54723</v>
      </c>
      <c r="Q28" s="584">
        <v>339657</v>
      </c>
      <c r="R28" s="584">
        <v>89433</v>
      </c>
      <c r="S28" s="584">
        <v>7929</v>
      </c>
      <c r="T28" s="584">
        <v>184699</v>
      </c>
      <c r="U28" s="584">
        <v>28035</v>
      </c>
      <c r="V28" s="584">
        <v>1663</v>
      </c>
      <c r="W28" s="584">
        <v>374</v>
      </c>
      <c r="X28" s="584">
        <v>155059</v>
      </c>
      <c r="Y28" s="584">
        <v>16823</v>
      </c>
      <c r="Z28" s="584">
        <v>4100</v>
      </c>
      <c r="AA28" s="584">
        <v>17546</v>
      </c>
      <c r="AD28" s="558">
        <f t="shared" si="0"/>
        <v>1818456</v>
      </c>
      <c r="AF28" s="46"/>
    </row>
    <row r="29" spans="1:35" s="5" customFormat="1" ht="20.100000000000001" customHeight="1" x14ac:dyDescent="0.25">
      <c r="A29" s="711"/>
      <c r="B29" s="581" t="s">
        <v>603</v>
      </c>
      <c r="C29" s="590">
        <v>916700</v>
      </c>
      <c r="D29" s="584">
        <v>914812</v>
      </c>
      <c r="E29" s="589">
        <v>4939</v>
      </c>
      <c r="F29" s="589">
        <v>2561</v>
      </c>
      <c r="G29" s="589">
        <v>53849</v>
      </c>
      <c r="H29" s="589">
        <v>14126</v>
      </c>
      <c r="I29" s="584">
        <v>180161</v>
      </c>
      <c r="J29" s="584">
        <v>73809</v>
      </c>
      <c r="K29" s="584">
        <v>54150</v>
      </c>
      <c r="L29" s="584">
        <v>9119</v>
      </c>
      <c r="M29" s="584">
        <v>43090</v>
      </c>
      <c r="N29" s="584">
        <v>3012</v>
      </c>
      <c r="O29" s="584">
        <v>57833</v>
      </c>
      <c r="P29" s="584">
        <v>29177</v>
      </c>
      <c r="Q29" s="584">
        <v>170115</v>
      </c>
      <c r="R29" s="584">
        <v>52265</v>
      </c>
      <c r="S29" s="584">
        <v>2056</v>
      </c>
      <c r="T29" s="584">
        <v>88509</v>
      </c>
      <c r="U29" s="584">
        <v>14376</v>
      </c>
      <c r="V29" s="584">
        <v>985</v>
      </c>
      <c r="W29" s="584">
        <v>245</v>
      </c>
      <c r="X29" s="584">
        <v>53897</v>
      </c>
      <c r="Y29" s="584">
        <v>5296</v>
      </c>
      <c r="Z29" s="584">
        <v>1242</v>
      </c>
      <c r="AA29" s="584">
        <v>1888</v>
      </c>
      <c r="AD29" s="558">
        <f t="shared" si="0"/>
        <v>899872</v>
      </c>
      <c r="AF29" s="46"/>
    </row>
    <row r="30" spans="1:35" s="5" customFormat="1" ht="20.100000000000001" customHeight="1" x14ac:dyDescent="0.25">
      <c r="A30" s="711"/>
      <c r="B30" s="581" t="s">
        <v>604</v>
      </c>
      <c r="C30" s="590">
        <v>939668</v>
      </c>
      <c r="D30" s="584">
        <v>924010</v>
      </c>
      <c r="E30" s="589">
        <v>1462</v>
      </c>
      <c r="F30" s="589">
        <v>973</v>
      </c>
      <c r="G30" s="589">
        <v>31842</v>
      </c>
      <c r="H30" s="589">
        <v>10126</v>
      </c>
      <c r="I30" s="584">
        <v>193470</v>
      </c>
      <c r="J30" s="584">
        <v>62834</v>
      </c>
      <c r="K30" s="584">
        <v>56597</v>
      </c>
      <c r="L30" s="584">
        <v>7291</v>
      </c>
      <c r="M30" s="584">
        <v>34422</v>
      </c>
      <c r="N30" s="584">
        <v>1768</v>
      </c>
      <c r="O30" s="584">
        <v>58893</v>
      </c>
      <c r="P30" s="584">
        <v>25546</v>
      </c>
      <c r="Q30" s="584">
        <v>169542</v>
      </c>
      <c r="R30" s="584">
        <v>37168</v>
      </c>
      <c r="S30" s="584">
        <v>5873</v>
      </c>
      <c r="T30" s="584">
        <v>96190</v>
      </c>
      <c r="U30" s="584">
        <v>13659</v>
      </c>
      <c r="V30" s="584">
        <v>678</v>
      </c>
      <c r="W30" s="584">
        <v>129</v>
      </c>
      <c r="X30" s="584">
        <v>101162</v>
      </c>
      <c r="Y30" s="584">
        <v>11527</v>
      </c>
      <c r="Z30" s="584">
        <v>2858</v>
      </c>
      <c r="AA30" s="584">
        <v>15658</v>
      </c>
      <c r="AD30" s="558">
        <f t="shared" si="0"/>
        <v>918584</v>
      </c>
      <c r="AF30" s="46"/>
    </row>
    <row r="31" spans="1:35" s="5" customFormat="1" ht="20.100000000000001" customHeight="1" x14ac:dyDescent="0.25">
      <c r="A31" s="711" t="s">
        <v>611</v>
      </c>
      <c r="B31" s="581" t="s">
        <v>602</v>
      </c>
      <c r="C31" s="584">
        <v>1886448</v>
      </c>
      <c r="D31" s="584">
        <v>1870017</v>
      </c>
      <c r="E31" s="589">
        <v>6742</v>
      </c>
      <c r="F31" s="589">
        <v>3711</v>
      </c>
      <c r="G31" s="589">
        <v>91469</v>
      </c>
      <c r="H31" s="589">
        <v>25395</v>
      </c>
      <c r="I31" s="584">
        <v>396898</v>
      </c>
      <c r="J31" s="584">
        <v>138937</v>
      </c>
      <c r="K31" s="584">
        <v>111747</v>
      </c>
      <c r="L31" s="584">
        <v>16690</v>
      </c>
      <c r="M31" s="584">
        <v>77836</v>
      </c>
      <c r="N31" s="584">
        <v>4770</v>
      </c>
      <c r="O31" s="584">
        <v>117538</v>
      </c>
      <c r="P31" s="584">
        <v>53929</v>
      </c>
      <c r="Q31" s="584">
        <v>342898</v>
      </c>
      <c r="R31" s="584">
        <v>87815</v>
      </c>
      <c r="S31" s="584">
        <v>7830</v>
      </c>
      <c r="T31" s="584">
        <v>183780</v>
      </c>
      <c r="U31" s="584">
        <v>27163</v>
      </c>
      <c r="V31" s="584">
        <v>1639</v>
      </c>
      <c r="W31" s="584">
        <v>365</v>
      </c>
      <c r="X31" s="584">
        <v>152286</v>
      </c>
      <c r="Y31" s="584">
        <v>16694</v>
      </c>
      <c r="Z31" s="584">
        <v>3885</v>
      </c>
      <c r="AA31" s="584">
        <v>16431</v>
      </c>
      <c r="AD31" s="558"/>
      <c r="AF31" s="46"/>
    </row>
    <row r="32" spans="1:35" s="5" customFormat="1" ht="20.100000000000001" customHeight="1" x14ac:dyDescent="0.25">
      <c r="A32" s="711"/>
      <c r="B32" s="581" t="s">
        <v>603</v>
      </c>
      <c r="C32" s="584">
        <v>929778</v>
      </c>
      <c r="D32" s="584">
        <v>928056</v>
      </c>
      <c r="E32" s="589">
        <v>5174</v>
      </c>
      <c r="F32" s="589">
        <v>2683</v>
      </c>
      <c r="G32" s="589">
        <v>57158</v>
      </c>
      <c r="H32" s="589">
        <v>14744</v>
      </c>
      <c r="I32" s="584">
        <v>190342</v>
      </c>
      <c r="J32" s="584">
        <v>75323</v>
      </c>
      <c r="K32" s="584">
        <v>54603</v>
      </c>
      <c r="L32" s="584">
        <v>9265</v>
      </c>
      <c r="M32" s="584">
        <v>43004</v>
      </c>
      <c r="N32" s="584">
        <v>3000</v>
      </c>
      <c r="O32" s="584">
        <v>57875</v>
      </c>
      <c r="P32" s="584">
        <v>28601</v>
      </c>
      <c r="Q32" s="584">
        <v>171718</v>
      </c>
      <c r="R32" s="584">
        <v>51583</v>
      </c>
      <c r="S32" s="584">
        <v>2033</v>
      </c>
      <c r="T32" s="584">
        <v>87428</v>
      </c>
      <c r="U32" s="584">
        <v>13922</v>
      </c>
      <c r="V32" s="584">
        <v>949</v>
      </c>
      <c r="W32" s="584">
        <v>234</v>
      </c>
      <c r="X32" s="584">
        <v>52061</v>
      </c>
      <c r="Y32" s="584">
        <v>5232</v>
      </c>
      <c r="Z32" s="584">
        <v>1124</v>
      </c>
      <c r="AA32" s="584">
        <v>1722</v>
      </c>
      <c r="AD32" s="558"/>
      <c r="AF32" s="46"/>
    </row>
    <row r="33" spans="1:32" s="5" customFormat="1" ht="20.100000000000001" customHeight="1" x14ac:dyDescent="0.25">
      <c r="A33" s="711"/>
      <c r="B33" s="581" t="s">
        <v>604</v>
      </c>
      <c r="C33" s="584">
        <v>956670</v>
      </c>
      <c r="D33" s="584">
        <v>941961</v>
      </c>
      <c r="E33" s="584">
        <v>1568</v>
      </c>
      <c r="F33" s="584">
        <v>1028</v>
      </c>
      <c r="G33" s="584">
        <v>34311</v>
      </c>
      <c r="H33" s="584">
        <v>10651</v>
      </c>
      <c r="I33" s="584">
        <v>206556</v>
      </c>
      <c r="J33" s="584">
        <v>63614</v>
      </c>
      <c r="K33" s="584">
        <v>57144</v>
      </c>
      <c r="L33" s="584">
        <v>7425</v>
      </c>
      <c r="M33" s="584">
        <v>34832</v>
      </c>
      <c r="N33" s="584">
        <v>1770</v>
      </c>
      <c r="O33" s="584">
        <v>59663</v>
      </c>
      <c r="P33" s="584">
        <v>25328</v>
      </c>
      <c r="Q33" s="584">
        <v>171180</v>
      </c>
      <c r="R33" s="584">
        <v>36232</v>
      </c>
      <c r="S33" s="584">
        <v>5797</v>
      </c>
      <c r="T33" s="584">
        <v>96352</v>
      </c>
      <c r="U33" s="584">
        <v>13241</v>
      </c>
      <c r="V33" s="584">
        <v>690</v>
      </c>
      <c r="W33" s="584">
        <v>131</v>
      </c>
      <c r="X33" s="584">
        <v>100225</v>
      </c>
      <c r="Y33" s="584">
        <v>11462</v>
      </c>
      <c r="Z33" s="584">
        <v>2761</v>
      </c>
      <c r="AA33" s="584">
        <v>14709</v>
      </c>
      <c r="AD33" s="558"/>
      <c r="AF33" s="46"/>
    </row>
    <row r="34" spans="1:32" s="5" customFormat="1" ht="20.100000000000001" customHeight="1" x14ac:dyDescent="0.25">
      <c r="A34" s="712" t="s">
        <v>612</v>
      </c>
      <c r="B34" s="581" t="s">
        <v>602</v>
      </c>
      <c r="C34" s="584">
        <v>1914465</v>
      </c>
      <c r="D34" s="584">
        <v>1899064</v>
      </c>
      <c r="E34" s="584">
        <v>7086</v>
      </c>
      <c r="F34" s="584">
        <v>3850</v>
      </c>
      <c r="G34" s="584">
        <v>97089</v>
      </c>
      <c r="H34" s="584">
        <v>26853</v>
      </c>
      <c r="I34" s="584">
        <v>418937</v>
      </c>
      <c r="J34" s="584">
        <v>140573</v>
      </c>
      <c r="K34" s="584">
        <v>112454</v>
      </c>
      <c r="L34" s="584">
        <v>16815</v>
      </c>
      <c r="M34" s="584">
        <v>78036</v>
      </c>
      <c r="N34" s="584">
        <v>4772</v>
      </c>
      <c r="O34" s="584">
        <v>118413</v>
      </c>
      <c r="P34" s="584">
        <v>53094</v>
      </c>
      <c r="Q34" s="584">
        <v>346330</v>
      </c>
      <c r="R34" s="584">
        <v>85098</v>
      </c>
      <c r="S34" s="584">
        <v>7768</v>
      </c>
      <c r="T34" s="584">
        <v>183489</v>
      </c>
      <c r="U34" s="584">
        <v>27092</v>
      </c>
      <c r="V34" s="584">
        <v>1621</v>
      </c>
      <c r="W34" s="584">
        <v>368</v>
      </c>
      <c r="X34" s="584">
        <v>149377</v>
      </c>
      <c r="Y34" s="584">
        <v>16296</v>
      </c>
      <c r="Z34" s="584">
        <v>3653</v>
      </c>
      <c r="AA34" s="584">
        <v>15401</v>
      </c>
      <c r="AD34" s="558">
        <f>C31</f>
        <v>1886448</v>
      </c>
    </row>
    <row r="35" spans="1:32" s="5" customFormat="1" ht="20.100000000000001" customHeight="1" x14ac:dyDescent="0.25">
      <c r="A35" s="711"/>
      <c r="B35" s="581" t="s">
        <v>603</v>
      </c>
      <c r="C35" s="584">
        <v>941910</v>
      </c>
      <c r="D35" s="584">
        <v>940341</v>
      </c>
      <c r="E35" s="584">
        <v>5402</v>
      </c>
      <c r="F35" s="584">
        <v>2773</v>
      </c>
      <c r="G35" s="584">
        <v>60251</v>
      </c>
      <c r="H35" s="584">
        <v>15561</v>
      </c>
      <c r="I35" s="584">
        <v>199902</v>
      </c>
      <c r="J35" s="584">
        <v>76669</v>
      </c>
      <c r="K35" s="584">
        <v>54914</v>
      </c>
      <c r="L35" s="584">
        <v>9324</v>
      </c>
      <c r="M35" s="584">
        <v>42987</v>
      </c>
      <c r="N35" s="584">
        <v>2991</v>
      </c>
      <c r="O35" s="584">
        <v>57972</v>
      </c>
      <c r="P35" s="584">
        <v>28193</v>
      </c>
      <c r="Q35" s="584">
        <v>173350</v>
      </c>
      <c r="R35" s="584">
        <v>50288</v>
      </c>
      <c r="S35" s="584">
        <v>2009</v>
      </c>
      <c r="T35" s="584">
        <v>86699</v>
      </c>
      <c r="U35" s="584">
        <v>13695</v>
      </c>
      <c r="V35" s="584">
        <v>917</v>
      </c>
      <c r="W35" s="584">
        <v>233</v>
      </c>
      <c r="X35" s="584">
        <v>50193</v>
      </c>
      <c r="Y35" s="584">
        <v>4997</v>
      </c>
      <c r="Z35" s="584">
        <v>1021</v>
      </c>
      <c r="AA35" s="584">
        <v>1569</v>
      </c>
      <c r="AD35" s="558">
        <f>C32</f>
        <v>929778</v>
      </c>
    </row>
    <row r="36" spans="1:32" s="5" customFormat="1" ht="20.100000000000001" customHeight="1" thickBot="1" x14ac:dyDescent="0.3">
      <c r="A36" s="713"/>
      <c r="B36" s="581" t="s">
        <v>604</v>
      </c>
      <c r="C36" s="584">
        <v>972555</v>
      </c>
      <c r="D36" s="584">
        <v>958723</v>
      </c>
      <c r="E36" s="584">
        <v>1684</v>
      </c>
      <c r="F36" s="584">
        <v>1077</v>
      </c>
      <c r="G36" s="584">
        <v>36838</v>
      </c>
      <c r="H36" s="584">
        <v>11292</v>
      </c>
      <c r="I36" s="584">
        <v>219035</v>
      </c>
      <c r="J36" s="584">
        <v>63904</v>
      </c>
      <c r="K36" s="584">
        <v>57540</v>
      </c>
      <c r="L36" s="584">
        <v>7491</v>
      </c>
      <c r="M36" s="591">
        <v>35049</v>
      </c>
      <c r="N36" s="591">
        <v>1781</v>
      </c>
      <c r="O36" s="591">
        <v>60441</v>
      </c>
      <c r="P36" s="591">
        <v>24901</v>
      </c>
      <c r="Q36" s="591">
        <v>172980</v>
      </c>
      <c r="R36" s="591">
        <v>34810</v>
      </c>
      <c r="S36" s="591">
        <v>5759</v>
      </c>
      <c r="T36" s="591">
        <v>96790</v>
      </c>
      <c r="U36" s="591">
        <v>13397</v>
      </c>
      <c r="V36" s="591">
        <v>704</v>
      </c>
      <c r="W36" s="591">
        <v>135</v>
      </c>
      <c r="X36" s="591">
        <v>99184</v>
      </c>
      <c r="Y36" s="591">
        <v>11299</v>
      </c>
      <c r="Z36" s="591">
        <v>2632</v>
      </c>
      <c r="AA36" s="591">
        <v>13832</v>
      </c>
      <c r="AD36" s="558">
        <f>C33</f>
        <v>956670</v>
      </c>
    </row>
    <row r="37" spans="1:32" s="5" customFormat="1" ht="13.15" customHeight="1" x14ac:dyDescent="0.25">
      <c r="A37" s="592" t="s">
        <v>613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3"/>
      <c r="N37" s="37" t="s">
        <v>22</v>
      </c>
      <c r="O37" s="37"/>
      <c r="P37" s="37"/>
      <c r="Q37" s="6"/>
      <c r="R37" s="37"/>
      <c r="S37" s="37"/>
      <c r="T37" s="37"/>
      <c r="U37" s="37"/>
      <c r="V37" s="37"/>
      <c r="W37" s="37"/>
      <c r="X37" s="37"/>
      <c r="Y37" s="37"/>
      <c r="Z37" s="37"/>
      <c r="AA37" s="37"/>
      <c r="AD37" s="558"/>
    </row>
    <row r="38" spans="1:32" s="5" customFormat="1" ht="13.15" customHeight="1" x14ac:dyDescent="0.25">
      <c r="A38" s="594" t="s">
        <v>614</v>
      </c>
      <c r="B38" s="559"/>
      <c r="C38" s="559"/>
      <c r="D38" s="559"/>
      <c r="E38" s="559"/>
      <c r="F38" s="559"/>
      <c r="G38" s="559"/>
      <c r="H38" s="559"/>
      <c r="I38" s="559"/>
      <c r="J38" s="559"/>
      <c r="K38" s="559"/>
      <c r="L38" s="559"/>
      <c r="M38" s="556"/>
      <c r="N38" s="2" t="s">
        <v>615</v>
      </c>
      <c r="O38" s="549"/>
      <c r="P38" s="549"/>
      <c r="Q38" s="550"/>
      <c r="R38" s="549"/>
      <c r="S38" s="549"/>
      <c r="T38" s="549"/>
      <c r="U38" s="549"/>
      <c r="V38" s="549"/>
      <c r="W38" s="549"/>
      <c r="X38" s="549"/>
      <c r="Y38" s="549"/>
      <c r="Z38" s="549"/>
      <c r="AA38" s="549"/>
      <c r="AD38" s="558"/>
    </row>
    <row r="39" spans="1:32" s="5" customFormat="1" ht="13.15" customHeight="1" x14ac:dyDescent="0.25">
      <c r="A39" s="714" t="s">
        <v>616</v>
      </c>
      <c r="B39" s="715"/>
      <c r="C39" s="715"/>
      <c r="D39" s="715"/>
      <c r="E39" s="715"/>
      <c r="F39" s="715"/>
      <c r="G39" s="715"/>
      <c r="H39" s="715"/>
      <c r="I39" s="715"/>
      <c r="J39" s="715"/>
      <c r="K39" s="715"/>
      <c r="L39" s="715"/>
      <c r="M39" s="715"/>
      <c r="N39" s="2" t="s">
        <v>617</v>
      </c>
      <c r="O39" s="549"/>
      <c r="P39" s="549"/>
      <c r="Q39" s="550"/>
      <c r="R39" s="549"/>
      <c r="S39" s="549"/>
      <c r="T39" s="549"/>
      <c r="U39" s="549"/>
      <c r="V39" s="549"/>
      <c r="W39" s="549"/>
      <c r="X39" s="549"/>
      <c r="Y39" s="549"/>
      <c r="Z39" s="549"/>
      <c r="AA39" s="549"/>
      <c r="AD39" s="558"/>
    </row>
    <row r="40" spans="1:32" s="33" customFormat="1" ht="12.6" customHeight="1" x14ac:dyDescent="0.2"/>
    <row r="41" spans="1:32" s="33" customFormat="1" ht="12.6" customHeight="1" x14ac:dyDescent="0.2"/>
    <row r="42" spans="1:32" s="33" customFormat="1" ht="21.95" customHeight="1" x14ac:dyDescent="0.2"/>
    <row r="43" spans="1:32" s="32" customFormat="1" ht="21.95" customHeight="1" x14ac:dyDescent="0.25">
      <c r="A43" s="542"/>
      <c r="B43" s="542"/>
      <c r="C43" s="595"/>
      <c r="D43" s="595"/>
      <c r="E43" s="595"/>
      <c r="F43" s="595"/>
      <c r="G43" s="595"/>
      <c r="H43" s="595"/>
      <c r="I43" s="595"/>
      <c r="J43" s="595"/>
      <c r="K43" s="595"/>
      <c r="L43" s="595"/>
      <c r="M43" s="595"/>
      <c r="N43" s="595"/>
      <c r="O43" s="595"/>
      <c r="P43" s="595"/>
      <c r="Q43" s="542"/>
      <c r="R43" s="595"/>
      <c r="S43" s="595"/>
      <c r="T43" s="595"/>
      <c r="U43" s="595"/>
      <c r="V43" s="595"/>
      <c r="W43" s="595"/>
      <c r="X43" s="595"/>
      <c r="Y43" s="595"/>
      <c r="Z43" s="595"/>
      <c r="AA43" s="595"/>
    </row>
    <row r="44" spans="1:32" s="32" customFormat="1" ht="21.95" customHeight="1" x14ac:dyDescent="0.25">
      <c r="A44" s="542"/>
      <c r="B44" s="542"/>
      <c r="C44" s="595"/>
      <c r="D44" s="595"/>
      <c r="E44" s="595"/>
      <c r="F44" s="595"/>
      <c r="G44" s="595"/>
      <c r="H44" s="595"/>
      <c r="I44" s="595"/>
      <c r="J44" s="595"/>
      <c r="K44" s="595"/>
      <c r="L44" s="595"/>
      <c r="M44" s="595"/>
      <c r="N44" s="595"/>
      <c r="O44" s="595"/>
      <c r="P44" s="595"/>
      <c r="Q44" s="542"/>
      <c r="R44" s="595"/>
      <c r="S44" s="595"/>
      <c r="T44" s="595"/>
      <c r="U44" s="595"/>
      <c r="V44" s="595"/>
      <c r="W44" s="595"/>
      <c r="X44" s="595"/>
      <c r="Y44" s="595"/>
      <c r="Z44" s="595"/>
      <c r="AA44" s="595"/>
    </row>
    <row r="45" spans="1:32" s="32" customFormat="1" ht="21.95" customHeight="1" x14ac:dyDescent="0.25">
      <c r="A45" s="542"/>
      <c r="B45" s="542"/>
      <c r="C45" s="595"/>
      <c r="D45" s="595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542"/>
      <c r="R45" s="595"/>
      <c r="S45" s="595"/>
      <c r="T45" s="595"/>
      <c r="U45" s="595"/>
      <c r="V45" s="595"/>
      <c r="W45" s="595"/>
      <c r="X45" s="595"/>
      <c r="Y45" s="595"/>
      <c r="Z45" s="595"/>
      <c r="AA45" s="595"/>
    </row>
    <row r="46" spans="1:32" s="32" customFormat="1" ht="21.95" customHeight="1" x14ac:dyDescent="0.25">
      <c r="A46" s="542"/>
      <c r="B46" s="542"/>
      <c r="C46" s="595"/>
      <c r="D46" s="595"/>
      <c r="E46" s="595"/>
      <c r="F46" s="595"/>
      <c r="G46" s="595"/>
      <c r="H46" s="595"/>
      <c r="I46" s="595"/>
      <c r="J46" s="595"/>
      <c r="K46" s="595"/>
      <c r="L46" s="595"/>
      <c r="M46" s="595"/>
      <c r="N46" s="595"/>
      <c r="O46" s="595"/>
      <c r="P46" s="595"/>
      <c r="Q46" s="542"/>
      <c r="R46" s="595"/>
      <c r="S46" s="595"/>
      <c r="T46" s="595"/>
      <c r="U46" s="595"/>
      <c r="V46" s="595"/>
      <c r="W46" s="595"/>
      <c r="X46" s="595"/>
      <c r="Y46" s="595"/>
      <c r="Z46" s="595"/>
      <c r="AA46" s="595"/>
    </row>
    <row r="47" spans="1:32" s="32" customFormat="1" ht="21.95" customHeight="1" x14ac:dyDescent="0.25">
      <c r="A47" s="542"/>
      <c r="B47" s="542"/>
      <c r="C47" s="595"/>
      <c r="D47" s="595"/>
      <c r="E47" s="595"/>
      <c r="F47" s="595"/>
      <c r="G47" s="595"/>
      <c r="H47" s="595"/>
      <c r="I47" s="595"/>
      <c r="J47" s="595"/>
      <c r="K47" s="595"/>
      <c r="L47" s="595"/>
      <c r="M47" s="595"/>
      <c r="N47" s="595"/>
      <c r="O47" s="595"/>
      <c r="P47" s="595"/>
      <c r="Q47" s="542"/>
      <c r="R47" s="595"/>
      <c r="S47" s="595"/>
      <c r="T47" s="595"/>
      <c r="U47" s="595"/>
      <c r="V47" s="595"/>
      <c r="W47" s="595"/>
      <c r="X47" s="595"/>
      <c r="Y47" s="595"/>
      <c r="Z47" s="595"/>
      <c r="AA47" s="595"/>
    </row>
    <row r="48" spans="1:32" s="32" customFormat="1" ht="21.95" customHeight="1" x14ac:dyDescent="0.25">
      <c r="A48" s="542"/>
      <c r="B48" s="542"/>
      <c r="C48" s="595"/>
      <c r="D48" s="595"/>
      <c r="E48" s="595"/>
      <c r="F48" s="595"/>
      <c r="G48" s="595"/>
      <c r="H48" s="595"/>
      <c r="I48" s="595"/>
      <c r="J48" s="595"/>
      <c r="K48" s="595"/>
      <c r="L48" s="595"/>
      <c r="M48" s="595"/>
      <c r="N48" s="595"/>
      <c r="O48" s="595"/>
      <c r="P48" s="595"/>
      <c r="Q48" s="542"/>
      <c r="R48" s="595"/>
      <c r="S48" s="595"/>
      <c r="T48" s="595"/>
      <c r="U48" s="595"/>
      <c r="V48" s="595"/>
      <c r="W48" s="595"/>
      <c r="X48" s="595"/>
      <c r="Y48" s="595"/>
      <c r="Z48" s="595"/>
      <c r="AA48" s="595"/>
    </row>
    <row r="49" spans="1:27" s="32" customFormat="1" ht="21.95" customHeight="1" x14ac:dyDescent="0.25">
      <c r="A49" s="542"/>
      <c r="B49" s="542"/>
      <c r="C49" s="595"/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5"/>
      <c r="O49" s="595"/>
      <c r="P49" s="595"/>
      <c r="Q49" s="542"/>
      <c r="R49" s="595"/>
      <c r="S49" s="595"/>
      <c r="T49" s="595"/>
      <c r="U49" s="595"/>
      <c r="V49" s="595"/>
      <c r="W49" s="595"/>
      <c r="X49" s="595"/>
      <c r="Y49" s="595"/>
      <c r="Z49" s="595"/>
      <c r="AA49" s="595"/>
    </row>
    <row r="50" spans="1:27" s="32" customFormat="1" ht="21.95" customHeight="1" x14ac:dyDescent="0.25">
      <c r="A50" s="542"/>
      <c r="B50" s="542"/>
      <c r="C50" s="595"/>
      <c r="D50" s="595"/>
      <c r="E50" s="595"/>
      <c r="F50" s="595"/>
      <c r="G50" s="595"/>
      <c r="H50" s="595"/>
      <c r="I50" s="595"/>
      <c r="J50" s="595"/>
      <c r="K50" s="595"/>
      <c r="L50" s="595"/>
      <c r="M50" s="595"/>
      <c r="N50" s="595"/>
      <c r="O50" s="595"/>
      <c r="P50" s="595"/>
      <c r="Q50" s="542"/>
      <c r="R50" s="595"/>
      <c r="S50" s="595"/>
      <c r="T50" s="595"/>
      <c r="U50" s="595"/>
      <c r="V50" s="595"/>
      <c r="W50" s="595"/>
      <c r="X50" s="595"/>
      <c r="Y50" s="595"/>
      <c r="Z50" s="595"/>
      <c r="AA50" s="595"/>
    </row>
    <row r="51" spans="1:27" s="32" customFormat="1" ht="21.95" customHeight="1" x14ac:dyDescent="0.25">
      <c r="A51" s="542"/>
      <c r="B51" s="542"/>
      <c r="C51" s="595"/>
      <c r="D51" s="595"/>
      <c r="E51" s="595"/>
      <c r="F51" s="595"/>
      <c r="G51" s="595"/>
      <c r="H51" s="595"/>
      <c r="I51" s="595"/>
      <c r="J51" s="595"/>
      <c r="K51" s="595"/>
      <c r="L51" s="595"/>
      <c r="M51" s="595"/>
      <c r="N51" s="595"/>
      <c r="O51" s="595"/>
      <c r="P51" s="595"/>
      <c r="Q51" s="542"/>
      <c r="R51" s="595"/>
      <c r="S51" s="595"/>
      <c r="T51" s="595"/>
      <c r="U51" s="595"/>
      <c r="V51" s="595"/>
      <c r="W51" s="595"/>
      <c r="X51" s="595"/>
      <c r="Y51" s="595"/>
      <c r="Z51" s="595"/>
      <c r="AA51" s="595"/>
    </row>
  </sheetData>
  <sheetProtection selectLockedCells="1" selectUnlockedCells="1"/>
  <mergeCells count="31">
    <mergeCell ref="A2:M2"/>
    <mergeCell ref="N2:AA2"/>
    <mergeCell ref="D4:M4"/>
    <mergeCell ref="N4:Z4"/>
    <mergeCell ref="E5:H5"/>
    <mergeCell ref="I5:J6"/>
    <mergeCell ref="K5:L5"/>
    <mergeCell ref="O5:S5"/>
    <mergeCell ref="T5:U6"/>
    <mergeCell ref="V5:W6"/>
    <mergeCell ref="A22:A24"/>
    <mergeCell ref="X5:Y6"/>
    <mergeCell ref="Z5:Z7"/>
    <mergeCell ref="AA5:AA7"/>
    <mergeCell ref="E6:F6"/>
    <mergeCell ref="G6:H6"/>
    <mergeCell ref="K6:L6"/>
    <mergeCell ref="M6:M7"/>
    <mergeCell ref="N6:N7"/>
    <mergeCell ref="O6:P6"/>
    <mergeCell ref="Q6:S6"/>
    <mergeCell ref="S7:S9"/>
    <mergeCell ref="A10:A12"/>
    <mergeCell ref="A13:A15"/>
    <mergeCell ref="A16:A18"/>
    <mergeCell ref="A19:A21"/>
    <mergeCell ref="A25:A27"/>
    <mergeCell ref="A28:A30"/>
    <mergeCell ref="A31:A33"/>
    <mergeCell ref="A34:A36"/>
    <mergeCell ref="A39:M39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1D07E8E-0905-4740-846A-0E71A6F94E2C}">
            <xm:f>SUM('2-3'!$G32:$X32)</xm:f>
            <x14:dxf>
              <font>
                <b/>
                <i val="0"/>
                <strike/>
              </font>
            </x14:dxf>
          </x14:cfRule>
          <xm:sqref>AD33</xm:sqref>
        </x14:conditionalFormatting>
        <x14:conditionalFormatting xmlns:xm="http://schemas.microsoft.com/office/excel/2006/main">
          <x14:cfRule type="cellIs" priority="2" operator="equal" id="{E56108ED-D904-4A96-908A-DEC412886638}">
            <xm:f>SUM('2-3'!$G6:$X6)</xm:f>
            <x14:dxf>
              <font>
                <b/>
                <i val="0"/>
                <strike/>
              </font>
            </x14:dxf>
          </x14:cfRule>
          <xm:sqref>AD10:AD32 AD36</xm:sqref>
        </x14:conditionalFormatting>
        <x14:conditionalFormatting xmlns:xm="http://schemas.microsoft.com/office/excel/2006/main">
          <x14:cfRule type="cellIs" priority="3" operator="notEqual" id="{31A5C161-6CC3-4FDA-9473-B904B5BA5673}">
            <xm:f>SUM('2-3'!$G6:$X6)</xm:f>
            <x14:dxf>
              <fill>
                <patternFill>
                  <bgColor rgb="FFFF0000"/>
                </patternFill>
              </fill>
            </x14:dxf>
          </x14:cfRule>
          <xm:sqref>C10:C36</xm:sqref>
        </x14:conditionalFormatting>
        <x14:conditionalFormatting xmlns:xm="http://schemas.microsoft.com/office/excel/2006/main">
          <x14:cfRule type="cellIs" priority="4" operator="equal" id="{4F39AABF-FCB1-4477-993A-70D8D2C3FFBF}">
            <xm:f>SUM('2-3'!$G27:$X27)</xm:f>
            <x14:dxf>
              <font>
                <b/>
                <i val="0"/>
                <strike/>
              </font>
            </x14:dxf>
          </x14:cfRule>
          <xm:sqref>AD34:AD35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1993-2B20-425B-9A47-D35E3FD1EFB9}">
  <dimension ref="A1:AC59"/>
  <sheetViews>
    <sheetView showGridLines="0" view="pageBreakPreview" zoomScale="110" zoomScaleNormal="120" zoomScaleSheetLayoutView="110" workbookViewId="0">
      <pane xSplit="2" ySplit="9" topLeftCell="C43" activePane="bottomRight" state="frozen"/>
      <selection activeCell="G26" sqref="G26"/>
      <selection pane="topRight" activeCell="G26" sqref="G26"/>
      <selection pane="bottomLeft" activeCell="G26" sqref="G26"/>
      <selection pane="bottomRight" activeCell="G26" sqref="G26"/>
    </sheetView>
  </sheetViews>
  <sheetFormatPr defaultColWidth="10.625" defaultRowHeight="21.95" customHeight="1" x14ac:dyDescent="0.25"/>
  <cols>
    <col min="1" max="1" width="9.375" style="596" customWidth="1"/>
    <col min="2" max="2" width="6.625" style="596" customWidth="1"/>
    <col min="3" max="4" width="7.375" style="597" customWidth="1"/>
    <col min="5" max="5" width="6.875" style="597" customWidth="1"/>
    <col min="6" max="6" width="6.125" style="597" customWidth="1"/>
    <col min="7" max="7" width="6.875" style="597" customWidth="1"/>
    <col min="8" max="8" width="6.125" style="597" customWidth="1"/>
    <col min="9" max="9" width="6.875" style="597" customWidth="1"/>
    <col min="10" max="10" width="6.375" style="597" customWidth="1"/>
    <col min="11" max="11" width="6.875" style="597" customWidth="1"/>
    <col min="12" max="12" width="6.125" style="597" customWidth="1"/>
    <col min="13" max="13" width="6.875" style="597" customWidth="1"/>
    <col min="14" max="14" width="6.125" style="597" customWidth="1"/>
    <col min="15" max="15" width="7.125" style="597" customWidth="1"/>
    <col min="16" max="16" width="6.625" style="597" customWidth="1"/>
    <col min="17" max="17" width="7.125" style="596" customWidth="1"/>
    <col min="18" max="19" width="6.625" style="597" customWidth="1"/>
    <col min="20" max="20" width="6.875" style="597" customWidth="1"/>
    <col min="21" max="21" width="6.125" style="597" customWidth="1"/>
    <col min="22" max="22" width="7.125" style="597" customWidth="1"/>
    <col min="23" max="23" width="6.125" style="597" customWidth="1"/>
    <col min="24" max="24" width="6.875" style="597" customWidth="1"/>
    <col min="25" max="25" width="6.125" style="597" customWidth="1"/>
    <col min="26" max="26" width="4.875" style="597" customWidth="1"/>
    <col min="27" max="27" width="5.625" style="597" customWidth="1"/>
    <col min="28" max="28" width="4.25" style="598" customWidth="1"/>
    <col min="29" max="29" width="4.5" style="598" customWidth="1"/>
    <col min="30" max="16384" width="10.625" style="598"/>
  </cols>
  <sheetData>
    <row r="1" spans="1:29" s="542" customFormat="1" ht="18" customHeight="1" x14ac:dyDescent="0.25">
      <c r="A1" s="540" t="s">
        <v>70</v>
      </c>
      <c r="B1" s="540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AA1" s="543" t="s">
        <v>0</v>
      </c>
      <c r="AB1" s="541"/>
    </row>
    <row r="2" spans="1:29" s="545" customFormat="1" ht="27.95" customHeight="1" x14ac:dyDescent="0.25">
      <c r="A2" s="747" t="s">
        <v>618</v>
      </c>
      <c r="B2" s="734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 t="s">
        <v>619</v>
      </c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  <c r="AA2" s="734"/>
      <c r="AB2" s="544"/>
      <c r="AC2" s="544"/>
    </row>
    <row r="3" spans="1:29" s="5" customFormat="1" ht="14.1" customHeight="1" thickBot="1" x14ac:dyDescent="0.3">
      <c r="A3" s="546"/>
      <c r="B3" s="546"/>
      <c r="C3" s="547"/>
      <c r="D3" s="547"/>
      <c r="E3" s="547"/>
      <c r="F3" s="547"/>
      <c r="G3" s="547"/>
      <c r="H3" s="547"/>
      <c r="I3" s="547"/>
      <c r="J3" s="37"/>
      <c r="K3" s="547"/>
      <c r="L3" s="548"/>
      <c r="M3" s="548" t="s">
        <v>586</v>
      </c>
      <c r="N3" s="37"/>
      <c r="O3" s="549"/>
      <c r="P3" s="37"/>
      <c r="Q3" s="550"/>
      <c r="R3" s="549"/>
      <c r="S3" s="549"/>
      <c r="T3" s="549"/>
      <c r="U3" s="549"/>
      <c r="V3" s="549"/>
      <c r="W3" s="549"/>
      <c r="X3" s="549"/>
      <c r="Y3" s="37"/>
      <c r="Z3" s="549"/>
      <c r="AA3" s="551" t="s">
        <v>620</v>
      </c>
      <c r="AB3" s="549"/>
    </row>
    <row r="4" spans="1:29" s="5" customFormat="1" ht="12.95" customHeight="1" x14ac:dyDescent="0.25">
      <c r="A4" s="552"/>
      <c r="B4" s="553"/>
      <c r="C4" s="554"/>
      <c r="D4" s="735" t="s">
        <v>25</v>
      </c>
      <c r="E4" s="736"/>
      <c r="F4" s="736"/>
      <c r="G4" s="736"/>
      <c r="H4" s="736"/>
      <c r="I4" s="736"/>
      <c r="J4" s="736"/>
      <c r="K4" s="736"/>
      <c r="L4" s="736"/>
      <c r="M4" s="736"/>
      <c r="N4" s="736" t="s">
        <v>587</v>
      </c>
      <c r="O4" s="736"/>
      <c r="P4" s="736"/>
      <c r="Q4" s="736"/>
      <c r="R4" s="736"/>
      <c r="S4" s="736"/>
      <c r="T4" s="736"/>
      <c r="U4" s="736"/>
      <c r="V4" s="736"/>
      <c r="W4" s="736"/>
      <c r="X4" s="736"/>
      <c r="Y4" s="736"/>
      <c r="Z4" s="737"/>
      <c r="AA4" s="555"/>
      <c r="AB4" s="556"/>
      <c r="AC4" s="557"/>
    </row>
    <row r="5" spans="1:29" s="5" customFormat="1" ht="12.95" customHeight="1" x14ac:dyDescent="0.25">
      <c r="B5" s="560"/>
      <c r="C5" s="39"/>
      <c r="D5" s="561"/>
      <c r="E5" s="738" t="s">
        <v>72</v>
      </c>
      <c r="F5" s="739"/>
      <c r="G5" s="739"/>
      <c r="H5" s="740"/>
      <c r="I5" s="719" t="s">
        <v>64</v>
      </c>
      <c r="J5" s="720"/>
      <c r="K5" s="741" t="s">
        <v>588</v>
      </c>
      <c r="L5" s="742"/>
      <c r="M5" s="346" t="s">
        <v>589</v>
      </c>
      <c r="N5" s="562" t="s">
        <v>590</v>
      </c>
      <c r="O5" s="743" t="s">
        <v>74</v>
      </c>
      <c r="P5" s="739"/>
      <c r="Q5" s="739"/>
      <c r="R5" s="739"/>
      <c r="S5" s="740"/>
      <c r="T5" s="719" t="s">
        <v>591</v>
      </c>
      <c r="U5" s="720"/>
      <c r="V5" s="719" t="s">
        <v>592</v>
      </c>
      <c r="W5" s="720"/>
      <c r="X5" s="719" t="s">
        <v>67</v>
      </c>
      <c r="Y5" s="720"/>
      <c r="Z5" s="723" t="s">
        <v>26</v>
      </c>
      <c r="AA5" s="725" t="s">
        <v>65</v>
      </c>
      <c r="AC5" s="599"/>
    </row>
    <row r="6" spans="1:29" s="5" customFormat="1" ht="24.95" customHeight="1" x14ac:dyDescent="0.25">
      <c r="A6" s="563" t="s">
        <v>621</v>
      </c>
      <c r="B6" s="564" t="s">
        <v>594</v>
      </c>
      <c r="C6" s="565" t="s">
        <v>595</v>
      </c>
      <c r="D6" s="565" t="s">
        <v>596</v>
      </c>
      <c r="E6" s="726" t="s">
        <v>92</v>
      </c>
      <c r="F6" s="727"/>
      <c r="G6" s="726" t="s">
        <v>93</v>
      </c>
      <c r="H6" s="727"/>
      <c r="I6" s="721"/>
      <c r="J6" s="722"/>
      <c r="K6" s="728" t="s">
        <v>94</v>
      </c>
      <c r="L6" s="729"/>
      <c r="M6" s="730" t="s">
        <v>597</v>
      </c>
      <c r="N6" s="720" t="s">
        <v>598</v>
      </c>
      <c r="O6" s="726" t="s">
        <v>95</v>
      </c>
      <c r="P6" s="727"/>
      <c r="Q6" s="726" t="s">
        <v>96</v>
      </c>
      <c r="R6" s="733"/>
      <c r="S6" s="727"/>
      <c r="T6" s="721"/>
      <c r="U6" s="722"/>
      <c r="V6" s="721"/>
      <c r="W6" s="722"/>
      <c r="X6" s="721"/>
      <c r="Y6" s="722"/>
      <c r="Z6" s="724"/>
      <c r="AA6" s="725"/>
      <c r="AC6" s="599"/>
    </row>
    <row r="7" spans="1:29" s="5" customFormat="1" ht="45" customHeight="1" x14ac:dyDescent="0.25">
      <c r="A7" s="566"/>
      <c r="B7" s="567"/>
      <c r="C7" s="568"/>
      <c r="D7" s="568"/>
      <c r="E7" s="40" t="s">
        <v>66</v>
      </c>
      <c r="F7" s="40" t="s">
        <v>24</v>
      </c>
      <c r="G7" s="40" t="s">
        <v>23</v>
      </c>
      <c r="H7" s="40" t="s">
        <v>24</v>
      </c>
      <c r="I7" s="40" t="s">
        <v>23</v>
      </c>
      <c r="J7" s="40" t="s">
        <v>24</v>
      </c>
      <c r="K7" s="40" t="s">
        <v>23</v>
      </c>
      <c r="L7" s="40" t="s">
        <v>24</v>
      </c>
      <c r="M7" s="731"/>
      <c r="N7" s="732"/>
      <c r="O7" s="40" t="s">
        <v>23</v>
      </c>
      <c r="P7" s="40" t="s">
        <v>24</v>
      </c>
      <c r="Q7" s="40" t="s">
        <v>23</v>
      </c>
      <c r="R7" s="40" t="s">
        <v>24</v>
      </c>
      <c r="S7" s="716" t="s">
        <v>599</v>
      </c>
      <c r="T7" s="40" t="s">
        <v>23</v>
      </c>
      <c r="U7" s="40" t="s">
        <v>24</v>
      </c>
      <c r="V7" s="40" t="s">
        <v>23</v>
      </c>
      <c r="W7" s="40" t="s">
        <v>24</v>
      </c>
      <c r="X7" s="40" t="s">
        <v>23</v>
      </c>
      <c r="Y7" s="40" t="s">
        <v>24</v>
      </c>
      <c r="Z7" s="724"/>
      <c r="AA7" s="725"/>
      <c r="AC7" s="599"/>
    </row>
    <row r="8" spans="1:29" s="5" customFormat="1" ht="12.95" customHeight="1" x14ac:dyDescent="0.25">
      <c r="A8" s="711" t="s">
        <v>622</v>
      </c>
      <c r="B8" s="567"/>
      <c r="C8" s="568"/>
      <c r="D8" s="568"/>
      <c r="E8" s="39"/>
      <c r="F8" s="39"/>
      <c r="G8" s="39"/>
      <c r="H8" s="39"/>
      <c r="I8" s="39"/>
      <c r="J8" s="39"/>
      <c r="K8" s="39"/>
      <c r="L8" s="39"/>
      <c r="M8" s="9" t="s">
        <v>66</v>
      </c>
      <c r="N8" s="9" t="s">
        <v>24</v>
      </c>
      <c r="O8" s="39"/>
      <c r="P8" s="39"/>
      <c r="Q8" s="39"/>
      <c r="R8" s="39"/>
      <c r="S8" s="717"/>
      <c r="T8" s="39"/>
      <c r="U8" s="39"/>
      <c r="V8" s="39"/>
      <c r="W8" s="39"/>
      <c r="X8" s="39"/>
      <c r="Y8" s="39"/>
      <c r="Z8" s="42"/>
      <c r="AA8" s="41"/>
      <c r="AC8" s="599"/>
    </row>
    <row r="9" spans="1:29" s="5" customFormat="1" ht="24.95" customHeight="1" thickBot="1" x14ac:dyDescent="0.3">
      <c r="A9" s="713"/>
      <c r="B9" s="345" t="s">
        <v>4</v>
      </c>
      <c r="C9" s="570" t="s">
        <v>5</v>
      </c>
      <c r="D9" s="570" t="s">
        <v>3</v>
      </c>
      <c r="E9" s="571" t="s">
        <v>19</v>
      </c>
      <c r="F9" s="572" t="s">
        <v>68</v>
      </c>
      <c r="G9" s="571" t="s">
        <v>19</v>
      </c>
      <c r="H9" s="572" t="s">
        <v>68</v>
      </c>
      <c r="I9" s="571" t="s">
        <v>19</v>
      </c>
      <c r="J9" s="572" t="s">
        <v>68</v>
      </c>
      <c r="K9" s="571" t="s">
        <v>19</v>
      </c>
      <c r="L9" s="572" t="s">
        <v>68</v>
      </c>
      <c r="M9" s="571" t="s">
        <v>19</v>
      </c>
      <c r="N9" s="573" t="s">
        <v>68</v>
      </c>
      <c r="O9" s="571" t="s">
        <v>19</v>
      </c>
      <c r="P9" s="571" t="s">
        <v>68</v>
      </c>
      <c r="Q9" s="571" t="s">
        <v>19</v>
      </c>
      <c r="R9" s="571" t="s">
        <v>68</v>
      </c>
      <c r="S9" s="718"/>
      <c r="T9" s="571" t="s">
        <v>19</v>
      </c>
      <c r="U9" s="572" t="s">
        <v>68</v>
      </c>
      <c r="V9" s="571" t="s">
        <v>19</v>
      </c>
      <c r="W9" s="572" t="s">
        <v>68</v>
      </c>
      <c r="X9" s="571" t="s">
        <v>19</v>
      </c>
      <c r="Y9" s="572" t="s">
        <v>68</v>
      </c>
      <c r="Z9" s="571" t="s">
        <v>21</v>
      </c>
      <c r="AA9" s="574" t="s">
        <v>20</v>
      </c>
      <c r="AC9" s="599"/>
    </row>
    <row r="10" spans="1:29" s="5" customFormat="1" ht="15.95" customHeight="1" x14ac:dyDescent="0.25">
      <c r="A10" s="746" t="s">
        <v>623</v>
      </c>
      <c r="B10" s="581" t="s">
        <v>602</v>
      </c>
      <c r="C10" s="600">
        <f>SUM(D10,AA10)</f>
        <v>1937043</v>
      </c>
      <c r="D10" s="600">
        <f>SUM(E10:Z10)</f>
        <v>1922599</v>
      </c>
      <c r="E10" s="601">
        <f>SUM(E13,E16,E19,E22,E25,E28,E31,E34,E37,E40,E43)</f>
        <v>7259</v>
      </c>
      <c r="F10" s="601">
        <f>SUM(F13,F16,F19,F22,F25,F28,F31,F34,F37,F40,F43)</f>
        <v>3946</v>
      </c>
      <c r="G10" s="601">
        <f t="shared" ref="G10:AA12" si="0">SUM(G13,G16,G19,G22,G25,G28,G31,G34,G37,G40,G43)</f>
        <v>102150</v>
      </c>
      <c r="H10" s="601">
        <f t="shared" si="0"/>
        <v>27894</v>
      </c>
      <c r="I10" s="601">
        <f t="shared" si="0"/>
        <v>438089</v>
      </c>
      <c r="J10" s="601">
        <f t="shared" si="0"/>
        <v>142305</v>
      </c>
      <c r="K10" s="601">
        <f t="shared" si="0"/>
        <v>113001</v>
      </c>
      <c r="L10" s="601">
        <f t="shared" si="0"/>
        <v>16619</v>
      </c>
      <c r="M10" s="601">
        <f>SUM(M13,M16,M19,M22,M25,M28,M31,M34,M37,M40,M43)</f>
        <v>78464</v>
      </c>
      <c r="N10" s="601">
        <f t="shared" si="0"/>
        <v>4746</v>
      </c>
      <c r="O10" s="601">
        <f t="shared" si="0"/>
        <v>118602</v>
      </c>
      <c r="P10" s="601">
        <f t="shared" si="0"/>
        <v>52905</v>
      </c>
      <c r="Q10" s="601">
        <f t="shared" si="0"/>
        <v>348973</v>
      </c>
      <c r="R10" s="601">
        <f t="shared" si="0"/>
        <v>84154</v>
      </c>
      <c r="S10" s="601">
        <f t="shared" si="0"/>
        <v>7594</v>
      </c>
      <c r="T10" s="601">
        <f t="shared" si="0"/>
        <v>182132</v>
      </c>
      <c r="U10" s="601">
        <f t="shared" si="0"/>
        <v>26626</v>
      </c>
      <c r="V10" s="601">
        <f t="shared" si="0"/>
        <v>1564</v>
      </c>
      <c r="W10" s="601">
        <f t="shared" si="0"/>
        <v>354</v>
      </c>
      <c r="X10" s="601">
        <f t="shared" si="0"/>
        <v>146339</v>
      </c>
      <c r="Y10" s="601">
        <f t="shared" si="0"/>
        <v>15458</v>
      </c>
      <c r="Z10" s="601">
        <f t="shared" si="0"/>
        <v>3425</v>
      </c>
      <c r="AA10" s="601">
        <f t="shared" si="0"/>
        <v>14444</v>
      </c>
      <c r="AC10" s="599"/>
    </row>
    <row r="11" spans="1:29" s="5" customFormat="1" ht="15.95" customHeight="1" x14ac:dyDescent="0.25">
      <c r="A11" s="711"/>
      <c r="B11" s="581" t="s">
        <v>603</v>
      </c>
      <c r="C11" s="600">
        <f>SUM(D11,AA11)</f>
        <v>951666</v>
      </c>
      <c r="D11" s="600">
        <f>SUM(E11:Z11)</f>
        <v>950219</v>
      </c>
      <c r="E11" s="601">
        <f>SUM(E14,E17,E20,E23,E26,E29,E32,E35,E38,E41,E44)</f>
        <v>5527</v>
      </c>
      <c r="F11" s="601">
        <f t="shared" ref="F11:T12" si="1">SUM(F14,F17,F20,F23,F26,F29,F32,F35,F38,F41,F44)</f>
        <v>2846</v>
      </c>
      <c r="G11" s="601">
        <f t="shared" si="1"/>
        <v>63078</v>
      </c>
      <c r="H11" s="601">
        <f t="shared" si="1"/>
        <v>16077</v>
      </c>
      <c r="I11" s="601">
        <f t="shared" si="1"/>
        <v>208388</v>
      </c>
      <c r="J11" s="601">
        <f t="shared" si="1"/>
        <v>77914</v>
      </c>
      <c r="K11" s="601">
        <f t="shared" si="1"/>
        <v>55147</v>
      </c>
      <c r="L11" s="601">
        <f t="shared" si="1"/>
        <v>9218</v>
      </c>
      <c r="M11" s="601">
        <f t="shared" si="1"/>
        <v>42956</v>
      </c>
      <c r="N11" s="601">
        <f t="shared" si="1"/>
        <v>2990</v>
      </c>
      <c r="O11" s="601">
        <f t="shared" si="1"/>
        <v>57741</v>
      </c>
      <c r="P11" s="601">
        <f t="shared" si="1"/>
        <v>28088</v>
      </c>
      <c r="Q11" s="601">
        <f t="shared" si="1"/>
        <v>174489</v>
      </c>
      <c r="R11" s="601">
        <f t="shared" si="1"/>
        <v>49917</v>
      </c>
      <c r="S11" s="601">
        <f t="shared" si="1"/>
        <v>1977</v>
      </c>
      <c r="T11" s="601">
        <f t="shared" si="1"/>
        <v>85467</v>
      </c>
      <c r="U11" s="601">
        <f t="shared" si="0"/>
        <v>13382</v>
      </c>
      <c r="V11" s="601">
        <f t="shared" si="0"/>
        <v>863</v>
      </c>
      <c r="W11" s="601">
        <f t="shared" si="0"/>
        <v>219</v>
      </c>
      <c r="X11" s="601">
        <f t="shared" si="0"/>
        <v>48393</v>
      </c>
      <c r="Y11" s="601">
        <f t="shared" si="0"/>
        <v>4620</v>
      </c>
      <c r="Z11" s="601">
        <f t="shared" si="0"/>
        <v>922</v>
      </c>
      <c r="AA11" s="601">
        <f t="shared" si="0"/>
        <v>1447</v>
      </c>
    </row>
    <row r="12" spans="1:29" s="5" customFormat="1" ht="15.95" customHeight="1" x14ac:dyDescent="0.25">
      <c r="A12" s="711"/>
      <c r="B12" s="581" t="s">
        <v>604</v>
      </c>
      <c r="C12" s="600">
        <f>SUM(D12,AA12)</f>
        <v>985377</v>
      </c>
      <c r="D12" s="600">
        <f>SUM(E12:Z12)</f>
        <v>972380</v>
      </c>
      <c r="E12" s="601">
        <f>SUM(E15,E18,E21,E24,E27,E30,E33,E36,E39,E42,E45)</f>
        <v>1732</v>
      </c>
      <c r="F12" s="601">
        <f t="shared" si="1"/>
        <v>1100</v>
      </c>
      <c r="G12" s="601">
        <f t="shared" si="1"/>
        <v>39072</v>
      </c>
      <c r="H12" s="601">
        <f t="shared" si="1"/>
        <v>11817</v>
      </c>
      <c r="I12" s="601">
        <f t="shared" si="1"/>
        <v>229701</v>
      </c>
      <c r="J12" s="601">
        <f t="shared" si="1"/>
        <v>64391</v>
      </c>
      <c r="K12" s="601">
        <f t="shared" si="1"/>
        <v>57854</v>
      </c>
      <c r="L12" s="601">
        <f t="shared" si="1"/>
        <v>7401</v>
      </c>
      <c r="M12" s="601">
        <f t="shared" si="1"/>
        <v>35508</v>
      </c>
      <c r="N12" s="601">
        <f t="shared" si="1"/>
        <v>1756</v>
      </c>
      <c r="O12" s="601">
        <f t="shared" si="1"/>
        <v>60861</v>
      </c>
      <c r="P12" s="601">
        <f t="shared" si="1"/>
        <v>24817</v>
      </c>
      <c r="Q12" s="601">
        <f t="shared" si="1"/>
        <v>174484</v>
      </c>
      <c r="R12" s="601">
        <f t="shared" si="1"/>
        <v>34237</v>
      </c>
      <c r="S12" s="601">
        <f t="shared" si="1"/>
        <v>5617</v>
      </c>
      <c r="T12" s="601">
        <f t="shared" si="1"/>
        <v>96665</v>
      </c>
      <c r="U12" s="601">
        <f t="shared" si="0"/>
        <v>13244</v>
      </c>
      <c r="V12" s="601">
        <f t="shared" si="0"/>
        <v>701</v>
      </c>
      <c r="W12" s="601">
        <f>SUM(W15,W18,W21,W24,W27,W30,W33,W36,W39,W42,W45)</f>
        <v>135</v>
      </c>
      <c r="X12" s="601">
        <f t="shared" si="0"/>
        <v>97946</v>
      </c>
      <c r="Y12" s="601">
        <f t="shared" si="0"/>
        <v>10838</v>
      </c>
      <c r="Z12" s="601">
        <f t="shared" si="0"/>
        <v>2503</v>
      </c>
      <c r="AA12" s="601">
        <f>SUM(AA15,AA18,AA21,AA24,AA27,AA30,AA33,AA36,AA39,AA42,AA45)</f>
        <v>12997</v>
      </c>
    </row>
    <row r="13" spans="1:29" s="5" customFormat="1" ht="15.95" customHeight="1" x14ac:dyDescent="0.25">
      <c r="A13" s="744" t="s">
        <v>624</v>
      </c>
      <c r="B13" s="581" t="s">
        <v>602</v>
      </c>
      <c r="C13" s="602">
        <f>SUM(D13,AA13)</f>
        <v>121941</v>
      </c>
      <c r="D13" s="602">
        <f>SUM(E13:Z13)</f>
        <v>121932</v>
      </c>
      <c r="E13" s="602">
        <v>0</v>
      </c>
      <c r="F13" s="602">
        <v>0</v>
      </c>
      <c r="G13" s="602">
        <v>0</v>
      </c>
      <c r="H13" s="602">
        <v>0</v>
      </c>
      <c r="I13" s="602">
        <v>0</v>
      </c>
      <c r="J13" s="602">
        <v>30763</v>
      </c>
      <c r="K13" s="602">
        <v>0</v>
      </c>
      <c r="L13" s="602">
        <v>588</v>
      </c>
      <c r="M13" s="602">
        <v>0</v>
      </c>
      <c r="N13" s="602">
        <v>26</v>
      </c>
      <c r="O13" s="602">
        <v>1517</v>
      </c>
      <c r="P13" s="602">
        <v>33147</v>
      </c>
      <c r="Q13" s="602">
        <v>4362</v>
      </c>
      <c r="R13" s="602">
        <v>36732</v>
      </c>
      <c r="S13" s="602">
        <v>4675</v>
      </c>
      <c r="T13" s="602">
        <v>1558</v>
      </c>
      <c r="U13" s="602">
        <v>6908</v>
      </c>
      <c r="V13" s="602">
        <v>0</v>
      </c>
      <c r="W13" s="602">
        <v>0</v>
      </c>
      <c r="X13" s="602">
        <v>130</v>
      </c>
      <c r="Y13" s="602">
        <v>1526</v>
      </c>
      <c r="Z13" s="602">
        <v>0</v>
      </c>
      <c r="AA13" s="602">
        <v>9</v>
      </c>
    </row>
    <row r="14" spans="1:29" s="5" customFormat="1" ht="15.95" customHeight="1" x14ac:dyDescent="0.25">
      <c r="A14" s="744"/>
      <c r="B14" s="581" t="s">
        <v>603</v>
      </c>
      <c r="C14" s="602">
        <f t="shared" ref="C14:C45" si="2">SUM(D14,AA14)</f>
        <v>63839</v>
      </c>
      <c r="D14" s="602">
        <f>SUM(E14:Z14)</f>
        <v>63834</v>
      </c>
      <c r="E14" s="602">
        <v>0</v>
      </c>
      <c r="F14" s="602">
        <v>0</v>
      </c>
      <c r="G14" s="602">
        <v>0</v>
      </c>
      <c r="H14" s="602">
        <v>0</v>
      </c>
      <c r="I14" s="602">
        <v>0</v>
      </c>
      <c r="J14" s="602">
        <v>15640</v>
      </c>
      <c r="K14" s="602">
        <v>0</v>
      </c>
      <c r="L14" s="602">
        <v>354</v>
      </c>
      <c r="M14" s="602">
        <v>0</v>
      </c>
      <c r="N14" s="602">
        <v>5</v>
      </c>
      <c r="O14" s="602">
        <v>812</v>
      </c>
      <c r="P14" s="602">
        <v>17154</v>
      </c>
      <c r="Q14" s="602">
        <v>2718</v>
      </c>
      <c r="R14" s="602">
        <v>20855</v>
      </c>
      <c r="S14" s="602">
        <v>898</v>
      </c>
      <c r="T14" s="602">
        <v>895</v>
      </c>
      <c r="U14" s="602">
        <v>3633</v>
      </c>
      <c r="V14" s="602">
        <v>0</v>
      </c>
      <c r="W14" s="602">
        <v>0</v>
      </c>
      <c r="X14" s="602">
        <v>71</v>
      </c>
      <c r="Y14" s="602">
        <v>799</v>
      </c>
      <c r="Z14" s="602">
        <v>0</v>
      </c>
      <c r="AA14" s="602">
        <v>5</v>
      </c>
    </row>
    <row r="15" spans="1:29" s="5" customFormat="1" ht="15.95" customHeight="1" x14ac:dyDescent="0.25">
      <c r="A15" s="744"/>
      <c r="B15" s="581" t="s">
        <v>604</v>
      </c>
      <c r="C15" s="602">
        <f>SUM(D15,AA15)</f>
        <v>58102</v>
      </c>
      <c r="D15" s="602">
        <f t="shared" ref="D15:D44" si="3">SUM(E15:Z15)</f>
        <v>58098</v>
      </c>
      <c r="E15" s="602">
        <v>0</v>
      </c>
      <c r="F15" s="602">
        <v>0</v>
      </c>
      <c r="G15" s="602">
        <v>0</v>
      </c>
      <c r="H15" s="602">
        <v>0</v>
      </c>
      <c r="I15" s="602">
        <v>0</v>
      </c>
      <c r="J15" s="602">
        <v>15123</v>
      </c>
      <c r="K15" s="602">
        <v>0</v>
      </c>
      <c r="L15" s="602">
        <v>234</v>
      </c>
      <c r="M15" s="602">
        <v>0</v>
      </c>
      <c r="N15" s="602">
        <v>21</v>
      </c>
      <c r="O15" s="602">
        <v>705</v>
      </c>
      <c r="P15" s="602">
        <v>15993</v>
      </c>
      <c r="Q15" s="602">
        <v>1644</v>
      </c>
      <c r="R15" s="602">
        <v>15877</v>
      </c>
      <c r="S15" s="602">
        <v>3777</v>
      </c>
      <c r="T15" s="602">
        <v>663</v>
      </c>
      <c r="U15" s="602">
        <v>3275</v>
      </c>
      <c r="V15" s="602">
        <v>0</v>
      </c>
      <c r="W15" s="602">
        <v>0</v>
      </c>
      <c r="X15" s="602">
        <v>59</v>
      </c>
      <c r="Y15" s="602">
        <v>727</v>
      </c>
      <c r="Z15" s="602">
        <v>0</v>
      </c>
      <c r="AA15" s="602">
        <v>4</v>
      </c>
    </row>
    <row r="16" spans="1:29" s="5" customFormat="1" ht="15.95" customHeight="1" x14ac:dyDescent="0.25">
      <c r="A16" s="744" t="s">
        <v>625</v>
      </c>
      <c r="B16" s="581" t="s">
        <v>602</v>
      </c>
      <c r="C16" s="602">
        <f t="shared" si="2"/>
        <v>152212</v>
      </c>
      <c r="D16" s="602">
        <f t="shared" si="3"/>
        <v>152211</v>
      </c>
      <c r="E16" s="602">
        <v>0</v>
      </c>
      <c r="F16" s="602">
        <v>38</v>
      </c>
      <c r="G16" s="602">
        <v>990</v>
      </c>
      <c r="H16" s="602">
        <v>6542</v>
      </c>
      <c r="I16" s="602">
        <v>39845</v>
      </c>
      <c r="J16" s="602">
        <v>66926</v>
      </c>
      <c r="K16" s="602">
        <v>1931</v>
      </c>
      <c r="L16" s="602">
        <v>1554</v>
      </c>
      <c r="M16" s="602">
        <v>3376</v>
      </c>
      <c r="N16" s="602">
        <v>62</v>
      </c>
      <c r="O16" s="602">
        <v>2807</v>
      </c>
      <c r="P16" s="602">
        <v>1701</v>
      </c>
      <c r="Q16" s="602">
        <v>16082</v>
      </c>
      <c r="R16" s="602">
        <v>6664</v>
      </c>
      <c r="S16" s="602">
        <v>1409</v>
      </c>
      <c r="T16" s="602">
        <v>1649</v>
      </c>
      <c r="U16" s="602">
        <v>475</v>
      </c>
      <c r="V16" s="602">
        <v>0</v>
      </c>
      <c r="W16" s="602">
        <v>0</v>
      </c>
      <c r="X16" s="602">
        <v>34</v>
      </c>
      <c r="Y16" s="602">
        <v>123</v>
      </c>
      <c r="Z16" s="602">
        <v>3</v>
      </c>
      <c r="AA16" s="602">
        <v>1</v>
      </c>
    </row>
    <row r="17" spans="1:27" s="5" customFormat="1" ht="15.95" customHeight="1" x14ac:dyDescent="0.25">
      <c r="A17" s="744"/>
      <c r="B17" s="581" t="s">
        <v>603</v>
      </c>
      <c r="C17" s="602">
        <f t="shared" si="2"/>
        <v>79118</v>
      </c>
      <c r="D17" s="602">
        <f t="shared" si="3"/>
        <v>79118</v>
      </c>
      <c r="E17" s="602">
        <v>0</v>
      </c>
      <c r="F17" s="602">
        <v>28</v>
      </c>
      <c r="G17" s="602">
        <v>625</v>
      </c>
      <c r="H17" s="602">
        <v>4070</v>
      </c>
      <c r="I17" s="602">
        <v>17294</v>
      </c>
      <c r="J17" s="602">
        <v>35756</v>
      </c>
      <c r="K17" s="602">
        <v>1216</v>
      </c>
      <c r="L17" s="602">
        <v>863</v>
      </c>
      <c r="M17" s="602">
        <v>496</v>
      </c>
      <c r="N17" s="602">
        <v>29</v>
      </c>
      <c r="O17" s="602">
        <v>1596</v>
      </c>
      <c r="P17" s="602">
        <v>1000</v>
      </c>
      <c r="Q17" s="602">
        <v>10026</v>
      </c>
      <c r="R17" s="602">
        <v>4478</v>
      </c>
      <c r="S17" s="602">
        <v>370</v>
      </c>
      <c r="T17" s="602">
        <v>950</v>
      </c>
      <c r="U17" s="602">
        <v>235</v>
      </c>
      <c r="V17" s="602">
        <v>0</v>
      </c>
      <c r="W17" s="602">
        <v>0</v>
      </c>
      <c r="X17" s="602">
        <v>18</v>
      </c>
      <c r="Y17" s="602">
        <v>65</v>
      </c>
      <c r="Z17" s="602">
        <v>3</v>
      </c>
      <c r="AA17" s="602">
        <v>0</v>
      </c>
    </row>
    <row r="18" spans="1:27" s="5" customFormat="1" ht="15.95" customHeight="1" x14ac:dyDescent="0.25">
      <c r="A18" s="744"/>
      <c r="B18" s="581" t="s">
        <v>604</v>
      </c>
      <c r="C18" s="602">
        <f t="shared" si="2"/>
        <v>73094</v>
      </c>
      <c r="D18" s="602">
        <f t="shared" si="3"/>
        <v>73093</v>
      </c>
      <c r="E18" s="602">
        <v>0</v>
      </c>
      <c r="F18" s="602">
        <v>10</v>
      </c>
      <c r="G18" s="602">
        <v>365</v>
      </c>
      <c r="H18" s="602">
        <v>2472</v>
      </c>
      <c r="I18" s="602">
        <v>22551</v>
      </c>
      <c r="J18" s="602">
        <v>31170</v>
      </c>
      <c r="K18" s="602">
        <v>715</v>
      </c>
      <c r="L18" s="602">
        <v>691</v>
      </c>
      <c r="M18" s="602">
        <v>2880</v>
      </c>
      <c r="N18" s="602">
        <v>33</v>
      </c>
      <c r="O18" s="602">
        <v>1211</v>
      </c>
      <c r="P18" s="602">
        <v>701</v>
      </c>
      <c r="Q18" s="602">
        <v>6056</v>
      </c>
      <c r="R18" s="602">
        <v>2186</v>
      </c>
      <c r="S18" s="602">
        <v>1039</v>
      </c>
      <c r="T18" s="602">
        <v>699</v>
      </c>
      <c r="U18" s="602">
        <v>240</v>
      </c>
      <c r="V18" s="602">
        <v>0</v>
      </c>
      <c r="W18" s="602">
        <v>0</v>
      </c>
      <c r="X18" s="602">
        <v>16</v>
      </c>
      <c r="Y18" s="602">
        <v>58</v>
      </c>
      <c r="Z18" s="602">
        <v>0</v>
      </c>
      <c r="AA18" s="602">
        <v>1</v>
      </c>
    </row>
    <row r="19" spans="1:27" s="5" customFormat="1" ht="15.95" customHeight="1" x14ac:dyDescent="0.25">
      <c r="A19" s="744" t="s">
        <v>626</v>
      </c>
      <c r="B19" s="581" t="s">
        <v>602</v>
      </c>
      <c r="C19" s="602">
        <f t="shared" si="2"/>
        <v>163106</v>
      </c>
      <c r="D19" s="602">
        <f t="shared" si="3"/>
        <v>163101</v>
      </c>
      <c r="E19" s="602">
        <v>54</v>
      </c>
      <c r="F19" s="602">
        <v>406</v>
      </c>
      <c r="G19" s="602">
        <v>12871</v>
      </c>
      <c r="H19" s="602">
        <v>5455</v>
      </c>
      <c r="I19" s="602">
        <v>89403</v>
      </c>
      <c r="J19" s="602">
        <v>16931</v>
      </c>
      <c r="K19" s="602">
        <v>2536</v>
      </c>
      <c r="L19" s="602">
        <v>1325</v>
      </c>
      <c r="M19" s="602">
        <v>2234</v>
      </c>
      <c r="N19" s="602">
        <v>51</v>
      </c>
      <c r="O19" s="602">
        <v>4147</v>
      </c>
      <c r="P19" s="602">
        <v>1678</v>
      </c>
      <c r="Q19" s="602">
        <v>16763</v>
      </c>
      <c r="R19" s="602">
        <v>5734</v>
      </c>
      <c r="S19" s="602">
        <v>471</v>
      </c>
      <c r="T19" s="602">
        <v>2572</v>
      </c>
      <c r="U19" s="602">
        <v>337</v>
      </c>
      <c r="V19" s="602">
        <v>0</v>
      </c>
      <c r="W19" s="602">
        <v>0</v>
      </c>
      <c r="X19" s="602">
        <v>72</v>
      </c>
      <c r="Y19" s="602">
        <v>58</v>
      </c>
      <c r="Z19" s="602">
        <v>3</v>
      </c>
      <c r="AA19" s="602">
        <v>5</v>
      </c>
    </row>
    <row r="20" spans="1:27" s="5" customFormat="1" ht="15.95" customHeight="1" x14ac:dyDescent="0.25">
      <c r="A20" s="744"/>
      <c r="B20" s="581" t="s">
        <v>603</v>
      </c>
      <c r="C20" s="602">
        <f t="shared" si="2"/>
        <v>83765</v>
      </c>
      <c r="D20" s="602">
        <f t="shared" si="3"/>
        <v>83761</v>
      </c>
      <c r="E20" s="602">
        <v>41</v>
      </c>
      <c r="F20" s="602">
        <v>303</v>
      </c>
      <c r="G20" s="602">
        <v>7975</v>
      </c>
      <c r="H20" s="602">
        <v>3002</v>
      </c>
      <c r="I20" s="602">
        <v>40393</v>
      </c>
      <c r="J20" s="602">
        <v>10715</v>
      </c>
      <c r="K20" s="602">
        <v>1702</v>
      </c>
      <c r="L20" s="602">
        <v>753</v>
      </c>
      <c r="M20" s="602">
        <v>264</v>
      </c>
      <c r="N20" s="602">
        <v>24</v>
      </c>
      <c r="O20" s="602">
        <v>2178</v>
      </c>
      <c r="P20" s="602">
        <v>893</v>
      </c>
      <c r="Q20" s="602">
        <v>9823</v>
      </c>
      <c r="R20" s="602">
        <v>3741</v>
      </c>
      <c r="S20" s="602">
        <v>151</v>
      </c>
      <c r="T20" s="602">
        <v>1563</v>
      </c>
      <c r="U20" s="602">
        <v>184</v>
      </c>
      <c r="V20" s="602">
        <v>0</v>
      </c>
      <c r="W20" s="602">
        <v>0</v>
      </c>
      <c r="X20" s="602">
        <v>27</v>
      </c>
      <c r="Y20" s="602">
        <v>26</v>
      </c>
      <c r="Z20" s="602">
        <v>3</v>
      </c>
      <c r="AA20" s="602">
        <v>4</v>
      </c>
    </row>
    <row r="21" spans="1:27" s="5" customFormat="1" ht="15.95" customHeight="1" x14ac:dyDescent="0.25">
      <c r="A21" s="744"/>
      <c r="B21" s="581" t="s">
        <v>604</v>
      </c>
      <c r="C21" s="602">
        <f t="shared" si="2"/>
        <v>79341</v>
      </c>
      <c r="D21" s="602">
        <f t="shared" si="3"/>
        <v>79340</v>
      </c>
      <c r="E21" s="602">
        <v>13</v>
      </c>
      <c r="F21" s="602">
        <v>103</v>
      </c>
      <c r="G21" s="602">
        <v>4896</v>
      </c>
      <c r="H21" s="602">
        <v>2453</v>
      </c>
      <c r="I21" s="602">
        <v>49010</v>
      </c>
      <c r="J21" s="602">
        <v>6216</v>
      </c>
      <c r="K21" s="602">
        <v>834</v>
      </c>
      <c r="L21" s="602">
        <v>572</v>
      </c>
      <c r="M21" s="602">
        <v>1970</v>
      </c>
      <c r="N21" s="602">
        <v>27</v>
      </c>
      <c r="O21" s="602">
        <v>1969</v>
      </c>
      <c r="P21" s="602">
        <v>785</v>
      </c>
      <c r="Q21" s="602">
        <v>6940</v>
      </c>
      <c r="R21" s="602">
        <v>1993</v>
      </c>
      <c r="S21" s="602">
        <v>320</v>
      </c>
      <c r="T21" s="602">
        <v>1009</v>
      </c>
      <c r="U21" s="602">
        <v>153</v>
      </c>
      <c r="V21" s="602">
        <v>0</v>
      </c>
      <c r="W21" s="602">
        <v>0</v>
      </c>
      <c r="X21" s="602">
        <v>45</v>
      </c>
      <c r="Y21" s="602">
        <v>32</v>
      </c>
      <c r="Z21" s="602">
        <v>0</v>
      </c>
      <c r="AA21" s="602">
        <v>1</v>
      </c>
    </row>
    <row r="22" spans="1:27" s="5" customFormat="1" ht="15.95" customHeight="1" x14ac:dyDescent="0.25">
      <c r="A22" s="744" t="s">
        <v>627</v>
      </c>
      <c r="B22" s="581" t="s">
        <v>602</v>
      </c>
      <c r="C22" s="602">
        <f t="shared" si="2"/>
        <v>164876</v>
      </c>
      <c r="D22" s="602">
        <f t="shared" si="3"/>
        <v>164859</v>
      </c>
      <c r="E22" s="602">
        <v>370</v>
      </c>
      <c r="F22" s="602">
        <v>586</v>
      </c>
      <c r="G22" s="602">
        <v>17980</v>
      </c>
      <c r="H22" s="602">
        <v>3881</v>
      </c>
      <c r="I22" s="602">
        <v>83261</v>
      </c>
      <c r="J22" s="602">
        <v>10068</v>
      </c>
      <c r="K22" s="602">
        <v>4122</v>
      </c>
      <c r="L22" s="602">
        <v>1827</v>
      </c>
      <c r="M22" s="602">
        <v>1587</v>
      </c>
      <c r="N22" s="602">
        <v>52</v>
      </c>
      <c r="O22" s="602">
        <v>7792</v>
      </c>
      <c r="P22" s="602">
        <v>1544</v>
      </c>
      <c r="Q22" s="602">
        <v>19339</v>
      </c>
      <c r="R22" s="602">
        <v>6950</v>
      </c>
      <c r="S22" s="602">
        <v>372</v>
      </c>
      <c r="T22" s="602">
        <v>3882</v>
      </c>
      <c r="U22" s="602">
        <v>872</v>
      </c>
      <c r="V22" s="602">
        <v>0</v>
      </c>
      <c r="W22" s="602">
        <v>0</v>
      </c>
      <c r="X22" s="602">
        <v>252</v>
      </c>
      <c r="Y22" s="602">
        <v>117</v>
      </c>
      <c r="Z22" s="602">
        <v>5</v>
      </c>
      <c r="AA22" s="602">
        <v>17</v>
      </c>
    </row>
    <row r="23" spans="1:27" s="5" customFormat="1" ht="15.95" customHeight="1" x14ac:dyDescent="0.25">
      <c r="A23" s="744"/>
      <c r="B23" s="581" t="s">
        <v>603</v>
      </c>
      <c r="C23" s="602">
        <f t="shared" si="2"/>
        <v>83363</v>
      </c>
      <c r="D23" s="602">
        <f t="shared" si="3"/>
        <v>83356</v>
      </c>
      <c r="E23" s="602">
        <v>259</v>
      </c>
      <c r="F23" s="602">
        <v>422</v>
      </c>
      <c r="G23" s="602">
        <v>10823</v>
      </c>
      <c r="H23" s="602">
        <v>2055</v>
      </c>
      <c r="I23" s="602">
        <v>37475</v>
      </c>
      <c r="J23" s="602">
        <v>6356</v>
      </c>
      <c r="K23" s="602">
        <v>2026</v>
      </c>
      <c r="L23" s="602">
        <v>1091</v>
      </c>
      <c r="M23" s="602">
        <v>262</v>
      </c>
      <c r="N23" s="602">
        <v>14</v>
      </c>
      <c r="O23" s="602">
        <v>3956</v>
      </c>
      <c r="P23" s="602">
        <v>826</v>
      </c>
      <c r="Q23" s="602">
        <v>10826</v>
      </c>
      <c r="R23" s="602">
        <v>4355</v>
      </c>
      <c r="S23" s="602">
        <v>139</v>
      </c>
      <c r="T23" s="602">
        <v>1976</v>
      </c>
      <c r="U23" s="602">
        <v>402</v>
      </c>
      <c r="V23" s="602">
        <v>0</v>
      </c>
      <c r="W23" s="602">
        <v>0</v>
      </c>
      <c r="X23" s="602">
        <v>42</v>
      </c>
      <c r="Y23" s="602">
        <v>50</v>
      </c>
      <c r="Z23" s="602">
        <v>1</v>
      </c>
      <c r="AA23" s="602">
        <v>7</v>
      </c>
    </row>
    <row r="24" spans="1:27" s="5" customFormat="1" ht="15.95" customHeight="1" x14ac:dyDescent="0.25">
      <c r="A24" s="744"/>
      <c r="B24" s="581" t="s">
        <v>604</v>
      </c>
      <c r="C24" s="602">
        <f t="shared" si="2"/>
        <v>81513</v>
      </c>
      <c r="D24" s="602">
        <f t="shared" si="3"/>
        <v>81503</v>
      </c>
      <c r="E24" s="602">
        <v>111</v>
      </c>
      <c r="F24" s="602">
        <v>164</v>
      </c>
      <c r="G24" s="602">
        <v>7157</v>
      </c>
      <c r="H24" s="602">
        <v>1826</v>
      </c>
      <c r="I24" s="602">
        <v>45786</v>
      </c>
      <c r="J24" s="602">
        <v>3712</v>
      </c>
      <c r="K24" s="602">
        <v>2096</v>
      </c>
      <c r="L24" s="602">
        <v>736</v>
      </c>
      <c r="M24" s="602">
        <v>1325</v>
      </c>
      <c r="N24" s="602">
        <v>38</v>
      </c>
      <c r="O24" s="602">
        <v>3836</v>
      </c>
      <c r="P24" s="602">
        <v>718</v>
      </c>
      <c r="Q24" s="602">
        <v>8513</v>
      </c>
      <c r="R24" s="602">
        <v>2595</v>
      </c>
      <c r="S24" s="602">
        <v>233</v>
      </c>
      <c r="T24" s="602">
        <v>1906</v>
      </c>
      <c r="U24" s="602">
        <v>470</v>
      </c>
      <c r="V24" s="602">
        <v>0</v>
      </c>
      <c r="W24" s="602">
        <v>0</v>
      </c>
      <c r="X24" s="602">
        <v>210</v>
      </c>
      <c r="Y24" s="602">
        <v>67</v>
      </c>
      <c r="Z24" s="602">
        <v>4</v>
      </c>
      <c r="AA24" s="602">
        <v>10</v>
      </c>
    </row>
    <row r="25" spans="1:27" s="5" customFormat="1" ht="15.95" customHeight="1" x14ac:dyDescent="0.25">
      <c r="A25" s="744" t="s">
        <v>628</v>
      </c>
      <c r="B25" s="581" t="s">
        <v>602</v>
      </c>
      <c r="C25" s="602">
        <f t="shared" si="2"/>
        <v>196750</v>
      </c>
      <c r="D25" s="602">
        <f t="shared" si="3"/>
        <v>196712</v>
      </c>
      <c r="E25" s="602">
        <v>1127</v>
      </c>
      <c r="F25" s="602">
        <v>760</v>
      </c>
      <c r="G25" s="602">
        <v>19740</v>
      </c>
      <c r="H25" s="602">
        <v>3524</v>
      </c>
      <c r="I25" s="602">
        <v>73313</v>
      </c>
      <c r="J25" s="602">
        <v>6811</v>
      </c>
      <c r="K25" s="602">
        <v>14304</v>
      </c>
      <c r="L25" s="602">
        <v>3998</v>
      </c>
      <c r="M25" s="602">
        <v>4165</v>
      </c>
      <c r="N25" s="602">
        <v>724</v>
      </c>
      <c r="O25" s="602">
        <v>8489</v>
      </c>
      <c r="P25" s="602">
        <v>2487</v>
      </c>
      <c r="Q25" s="602">
        <v>37187</v>
      </c>
      <c r="R25" s="602">
        <v>7614</v>
      </c>
      <c r="S25" s="602">
        <v>339</v>
      </c>
      <c r="T25" s="602">
        <v>9050</v>
      </c>
      <c r="U25" s="602">
        <v>1358</v>
      </c>
      <c r="V25" s="602">
        <v>0</v>
      </c>
      <c r="W25" s="602">
        <v>0</v>
      </c>
      <c r="X25" s="602">
        <v>1248</v>
      </c>
      <c r="Y25" s="602">
        <v>445</v>
      </c>
      <c r="Z25" s="602">
        <v>29</v>
      </c>
      <c r="AA25" s="602">
        <v>38</v>
      </c>
    </row>
    <row r="26" spans="1:27" s="5" customFormat="1" ht="15.95" customHeight="1" x14ac:dyDescent="0.25">
      <c r="A26" s="744"/>
      <c r="B26" s="581" t="s">
        <v>603</v>
      </c>
      <c r="C26" s="602">
        <f t="shared" si="2"/>
        <v>96775</v>
      </c>
      <c r="D26" s="602">
        <f t="shared" si="3"/>
        <v>96764</v>
      </c>
      <c r="E26" s="602">
        <v>850</v>
      </c>
      <c r="F26" s="602">
        <v>525</v>
      </c>
      <c r="G26" s="602">
        <v>11953</v>
      </c>
      <c r="H26" s="602">
        <v>1982</v>
      </c>
      <c r="I26" s="602">
        <v>33317</v>
      </c>
      <c r="J26" s="602">
        <v>4000</v>
      </c>
      <c r="K26" s="602">
        <v>5856</v>
      </c>
      <c r="L26" s="602">
        <v>2284</v>
      </c>
      <c r="M26" s="602">
        <v>1587</v>
      </c>
      <c r="N26" s="602">
        <v>385</v>
      </c>
      <c r="O26" s="602">
        <v>3526</v>
      </c>
      <c r="P26" s="602">
        <v>1320</v>
      </c>
      <c r="Q26" s="602">
        <v>19745</v>
      </c>
      <c r="R26" s="602">
        <v>4467</v>
      </c>
      <c r="S26" s="602">
        <v>185</v>
      </c>
      <c r="T26" s="602">
        <v>4053</v>
      </c>
      <c r="U26" s="602">
        <v>544</v>
      </c>
      <c r="V26" s="602">
        <v>0</v>
      </c>
      <c r="W26" s="602">
        <v>0</v>
      </c>
      <c r="X26" s="602">
        <v>90</v>
      </c>
      <c r="Y26" s="602">
        <v>91</v>
      </c>
      <c r="Z26" s="602">
        <v>4</v>
      </c>
      <c r="AA26" s="602">
        <v>11</v>
      </c>
    </row>
    <row r="27" spans="1:27" s="5" customFormat="1" ht="15.95" customHeight="1" x14ac:dyDescent="0.25">
      <c r="A27" s="744"/>
      <c r="B27" s="581" t="s">
        <v>604</v>
      </c>
      <c r="C27" s="602">
        <f t="shared" si="2"/>
        <v>99975</v>
      </c>
      <c r="D27" s="602">
        <f t="shared" si="3"/>
        <v>99948</v>
      </c>
      <c r="E27" s="602">
        <v>277</v>
      </c>
      <c r="F27" s="602">
        <v>235</v>
      </c>
      <c r="G27" s="602">
        <v>7787</v>
      </c>
      <c r="H27" s="602">
        <v>1542</v>
      </c>
      <c r="I27" s="602">
        <v>39996</v>
      </c>
      <c r="J27" s="602">
        <v>2811</v>
      </c>
      <c r="K27" s="602">
        <v>8448</v>
      </c>
      <c r="L27" s="602">
        <v>1714</v>
      </c>
      <c r="M27" s="602">
        <v>2578</v>
      </c>
      <c r="N27" s="602">
        <v>339</v>
      </c>
      <c r="O27" s="602">
        <v>4963</v>
      </c>
      <c r="P27" s="602">
        <v>1167</v>
      </c>
      <c r="Q27" s="602">
        <v>17442</v>
      </c>
      <c r="R27" s="602">
        <v>3147</v>
      </c>
      <c r="S27" s="602">
        <v>154</v>
      </c>
      <c r="T27" s="602">
        <v>4997</v>
      </c>
      <c r="U27" s="602">
        <v>814</v>
      </c>
      <c r="V27" s="602">
        <v>0</v>
      </c>
      <c r="W27" s="602">
        <v>0</v>
      </c>
      <c r="X27" s="602">
        <v>1158</v>
      </c>
      <c r="Y27" s="602">
        <v>354</v>
      </c>
      <c r="Z27" s="602">
        <v>25</v>
      </c>
      <c r="AA27" s="602">
        <v>27</v>
      </c>
    </row>
    <row r="28" spans="1:27" s="5" customFormat="1" ht="15.95" customHeight="1" x14ac:dyDescent="0.25">
      <c r="A28" s="744" t="s">
        <v>629</v>
      </c>
      <c r="B28" s="581" t="s">
        <v>602</v>
      </c>
      <c r="C28" s="602">
        <f t="shared" si="2"/>
        <v>201964</v>
      </c>
      <c r="D28" s="602">
        <f t="shared" si="3"/>
        <v>201898</v>
      </c>
      <c r="E28" s="602">
        <v>1331</v>
      </c>
      <c r="F28" s="602">
        <v>623</v>
      </c>
      <c r="G28" s="602">
        <v>16778</v>
      </c>
      <c r="H28" s="602">
        <v>3195</v>
      </c>
      <c r="I28" s="602">
        <v>51522</v>
      </c>
      <c r="J28" s="602">
        <v>3991</v>
      </c>
      <c r="K28" s="602">
        <v>27151</v>
      </c>
      <c r="L28" s="602">
        <v>2899</v>
      </c>
      <c r="M28" s="602">
        <v>9258</v>
      </c>
      <c r="N28" s="602">
        <v>1121</v>
      </c>
      <c r="O28" s="602">
        <v>11814</v>
      </c>
      <c r="P28" s="602">
        <v>2189</v>
      </c>
      <c r="Q28" s="602">
        <v>47282</v>
      </c>
      <c r="R28" s="602">
        <v>4925</v>
      </c>
      <c r="S28" s="602">
        <v>99</v>
      </c>
      <c r="T28" s="602">
        <v>13722</v>
      </c>
      <c r="U28" s="602">
        <v>1802</v>
      </c>
      <c r="V28" s="602">
        <v>0</v>
      </c>
      <c r="W28" s="602">
        <v>0</v>
      </c>
      <c r="X28" s="602">
        <v>1458</v>
      </c>
      <c r="Y28" s="602">
        <v>694</v>
      </c>
      <c r="Z28" s="602">
        <v>44</v>
      </c>
      <c r="AA28" s="602">
        <v>66</v>
      </c>
    </row>
    <row r="29" spans="1:27" s="5" customFormat="1" ht="15.95" customHeight="1" x14ac:dyDescent="0.25">
      <c r="A29" s="744"/>
      <c r="B29" s="581" t="s">
        <v>603</v>
      </c>
      <c r="C29" s="602">
        <f t="shared" si="2"/>
        <v>99188</v>
      </c>
      <c r="D29" s="602">
        <f t="shared" si="3"/>
        <v>99163</v>
      </c>
      <c r="E29" s="602">
        <v>971</v>
      </c>
      <c r="F29" s="602">
        <v>443</v>
      </c>
      <c r="G29" s="602">
        <v>10051</v>
      </c>
      <c r="H29" s="602">
        <v>1820</v>
      </c>
      <c r="I29" s="602">
        <v>24703</v>
      </c>
      <c r="J29" s="602">
        <v>2198</v>
      </c>
      <c r="K29" s="602">
        <v>10996</v>
      </c>
      <c r="L29" s="602">
        <v>1567</v>
      </c>
      <c r="M29" s="602">
        <v>4571</v>
      </c>
      <c r="N29" s="602">
        <v>686</v>
      </c>
      <c r="O29" s="602">
        <v>5007</v>
      </c>
      <c r="P29" s="602">
        <v>1224</v>
      </c>
      <c r="Q29" s="602">
        <v>23555</v>
      </c>
      <c r="R29" s="602">
        <v>3210</v>
      </c>
      <c r="S29" s="602">
        <v>63</v>
      </c>
      <c r="T29" s="602">
        <v>6728</v>
      </c>
      <c r="U29" s="602">
        <v>926</v>
      </c>
      <c r="V29" s="602">
        <v>0</v>
      </c>
      <c r="W29" s="602">
        <v>0</v>
      </c>
      <c r="X29" s="602">
        <v>223</v>
      </c>
      <c r="Y29" s="602">
        <v>211</v>
      </c>
      <c r="Z29" s="602">
        <v>10</v>
      </c>
      <c r="AA29" s="602">
        <v>25</v>
      </c>
    </row>
    <row r="30" spans="1:27" s="5" customFormat="1" ht="15.95" customHeight="1" x14ac:dyDescent="0.25">
      <c r="A30" s="744"/>
      <c r="B30" s="581" t="s">
        <v>604</v>
      </c>
      <c r="C30" s="602">
        <f t="shared" si="2"/>
        <v>102776</v>
      </c>
      <c r="D30" s="602">
        <f t="shared" si="3"/>
        <v>102735</v>
      </c>
      <c r="E30" s="602">
        <v>360</v>
      </c>
      <c r="F30" s="602">
        <v>180</v>
      </c>
      <c r="G30" s="602">
        <v>6727</v>
      </c>
      <c r="H30" s="602">
        <v>1375</v>
      </c>
      <c r="I30" s="602">
        <v>26819</v>
      </c>
      <c r="J30" s="602">
        <v>1793</v>
      </c>
      <c r="K30" s="602">
        <v>16155</v>
      </c>
      <c r="L30" s="602">
        <v>1332</v>
      </c>
      <c r="M30" s="602">
        <v>4687</v>
      </c>
      <c r="N30" s="602">
        <v>435</v>
      </c>
      <c r="O30" s="602">
        <v>6807</v>
      </c>
      <c r="P30" s="602">
        <v>965</v>
      </c>
      <c r="Q30" s="602">
        <v>23727</v>
      </c>
      <c r="R30" s="602">
        <v>1715</v>
      </c>
      <c r="S30" s="602">
        <v>36</v>
      </c>
      <c r="T30" s="602">
        <v>6994</v>
      </c>
      <c r="U30" s="602">
        <v>876</v>
      </c>
      <c r="V30" s="602">
        <v>0</v>
      </c>
      <c r="W30" s="602">
        <v>0</v>
      </c>
      <c r="X30" s="602">
        <v>1235</v>
      </c>
      <c r="Y30" s="602">
        <v>483</v>
      </c>
      <c r="Z30" s="602">
        <v>34</v>
      </c>
      <c r="AA30" s="602">
        <v>41</v>
      </c>
    </row>
    <row r="31" spans="1:27" s="5" customFormat="1" ht="15.95" customHeight="1" x14ac:dyDescent="0.25">
      <c r="A31" s="744" t="s">
        <v>630</v>
      </c>
      <c r="B31" s="581" t="s">
        <v>602</v>
      </c>
      <c r="C31" s="602">
        <f t="shared" si="2"/>
        <v>170560</v>
      </c>
      <c r="D31" s="602">
        <f t="shared" si="3"/>
        <v>170459</v>
      </c>
      <c r="E31" s="602">
        <v>970</v>
      </c>
      <c r="F31" s="602">
        <v>564</v>
      </c>
      <c r="G31" s="602">
        <v>12624</v>
      </c>
      <c r="H31" s="602">
        <v>2212</v>
      </c>
      <c r="I31" s="602">
        <v>31385</v>
      </c>
      <c r="J31" s="602">
        <v>1881</v>
      </c>
      <c r="K31" s="602">
        <v>22468</v>
      </c>
      <c r="L31" s="602">
        <v>1407</v>
      </c>
      <c r="M31" s="602">
        <v>12648</v>
      </c>
      <c r="N31" s="602">
        <v>576</v>
      </c>
      <c r="O31" s="602">
        <v>15011</v>
      </c>
      <c r="P31" s="602">
        <v>2083</v>
      </c>
      <c r="Q31" s="602">
        <v>44275</v>
      </c>
      <c r="R31" s="602">
        <v>3390</v>
      </c>
      <c r="S31" s="602">
        <v>72</v>
      </c>
      <c r="T31" s="602">
        <v>15090</v>
      </c>
      <c r="U31" s="602">
        <v>1951</v>
      </c>
      <c r="V31" s="602">
        <v>0</v>
      </c>
      <c r="W31" s="602">
        <v>0</v>
      </c>
      <c r="X31" s="602">
        <v>1281</v>
      </c>
      <c r="Y31" s="602">
        <v>519</v>
      </c>
      <c r="Z31" s="602">
        <v>52</v>
      </c>
      <c r="AA31" s="602">
        <v>101</v>
      </c>
    </row>
    <row r="32" spans="1:27" s="5" customFormat="1" ht="15.95" customHeight="1" x14ac:dyDescent="0.25">
      <c r="A32" s="744"/>
      <c r="B32" s="581" t="s">
        <v>603</v>
      </c>
      <c r="C32" s="602">
        <f t="shared" si="2"/>
        <v>83281</v>
      </c>
      <c r="D32" s="602">
        <f t="shared" si="3"/>
        <v>83255</v>
      </c>
      <c r="E32" s="602">
        <v>684</v>
      </c>
      <c r="F32" s="602">
        <v>388</v>
      </c>
      <c r="G32" s="602">
        <v>7517</v>
      </c>
      <c r="H32" s="602">
        <v>1285</v>
      </c>
      <c r="I32" s="602">
        <v>15479</v>
      </c>
      <c r="J32" s="602">
        <v>894</v>
      </c>
      <c r="K32" s="602">
        <v>10011</v>
      </c>
      <c r="L32" s="602">
        <v>782</v>
      </c>
      <c r="M32" s="602">
        <v>6741</v>
      </c>
      <c r="N32" s="602">
        <v>402</v>
      </c>
      <c r="O32" s="602">
        <v>6473</v>
      </c>
      <c r="P32" s="602">
        <v>1217</v>
      </c>
      <c r="Q32" s="602">
        <v>20502</v>
      </c>
      <c r="R32" s="602">
        <v>2127</v>
      </c>
      <c r="S32" s="602">
        <v>49</v>
      </c>
      <c r="T32" s="602">
        <v>7326</v>
      </c>
      <c r="U32" s="602">
        <v>944</v>
      </c>
      <c r="V32" s="602">
        <v>0</v>
      </c>
      <c r="W32" s="602">
        <v>0</v>
      </c>
      <c r="X32" s="602">
        <v>258</v>
      </c>
      <c r="Y32" s="602">
        <v>165</v>
      </c>
      <c r="Z32" s="602">
        <v>11</v>
      </c>
      <c r="AA32" s="602">
        <v>26</v>
      </c>
    </row>
    <row r="33" spans="1:27" s="5" customFormat="1" ht="15.95" customHeight="1" x14ac:dyDescent="0.25">
      <c r="A33" s="744"/>
      <c r="B33" s="581" t="s">
        <v>604</v>
      </c>
      <c r="C33" s="602">
        <f t="shared" si="2"/>
        <v>87279</v>
      </c>
      <c r="D33" s="602">
        <f t="shared" si="3"/>
        <v>87204</v>
      </c>
      <c r="E33" s="602">
        <v>286</v>
      </c>
      <c r="F33" s="602">
        <v>176</v>
      </c>
      <c r="G33" s="602">
        <v>5107</v>
      </c>
      <c r="H33" s="602">
        <v>927</v>
      </c>
      <c r="I33" s="602">
        <v>15906</v>
      </c>
      <c r="J33" s="602">
        <v>987</v>
      </c>
      <c r="K33" s="602">
        <v>12457</v>
      </c>
      <c r="L33" s="602">
        <v>625</v>
      </c>
      <c r="M33" s="602">
        <v>5907</v>
      </c>
      <c r="N33" s="602">
        <v>174</v>
      </c>
      <c r="O33" s="602">
        <v>8538</v>
      </c>
      <c r="P33" s="602">
        <v>866</v>
      </c>
      <c r="Q33" s="602">
        <v>23773</v>
      </c>
      <c r="R33" s="602">
        <v>1263</v>
      </c>
      <c r="S33" s="602">
        <v>23</v>
      </c>
      <c r="T33" s="602">
        <v>7764</v>
      </c>
      <c r="U33" s="602">
        <v>1007</v>
      </c>
      <c r="V33" s="602">
        <v>0</v>
      </c>
      <c r="W33" s="602">
        <v>0</v>
      </c>
      <c r="X33" s="602">
        <v>1023</v>
      </c>
      <c r="Y33" s="602">
        <v>354</v>
      </c>
      <c r="Z33" s="602">
        <v>41</v>
      </c>
      <c r="AA33" s="602">
        <v>75</v>
      </c>
    </row>
    <row r="34" spans="1:27" s="5" customFormat="1" ht="15.95" customHeight="1" x14ac:dyDescent="0.25">
      <c r="A34" s="744" t="s">
        <v>631</v>
      </c>
      <c r="B34" s="581" t="s">
        <v>602</v>
      </c>
      <c r="C34" s="602">
        <f t="shared" si="2"/>
        <v>168575</v>
      </c>
      <c r="D34" s="602">
        <f t="shared" si="3"/>
        <v>168448</v>
      </c>
      <c r="E34" s="602">
        <v>1003</v>
      </c>
      <c r="F34" s="602">
        <v>495</v>
      </c>
      <c r="G34" s="602">
        <v>9346</v>
      </c>
      <c r="H34" s="602">
        <v>1513</v>
      </c>
      <c r="I34" s="602">
        <v>21889</v>
      </c>
      <c r="J34" s="602">
        <v>1581</v>
      </c>
      <c r="K34" s="602">
        <v>16212</v>
      </c>
      <c r="L34" s="602">
        <v>1058</v>
      </c>
      <c r="M34" s="602">
        <v>13308</v>
      </c>
      <c r="N34" s="602">
        <v>623</v>
      </c>
      <c r="O34" s="602">
        <v>17547</v>
      </c>
      <c r="P34" s="602">
        <v>2165</v>
      </c>
      <c r="Q34" s="602">
        <v>50552</v>
      </c>
      <c r="R34" s="602">
        <v>3446</v>
      </c>
      <c r="S34" s="602">
        <v>51</v>
      </c>
      <c r="T34" s="602">
        <v>22571</v>
      </c>
      <c r="U34" s="602">
        <v>2146</v>
      </c>
      <c r="V34" s="602">
        <v>0</v>
      </c>
      <c r="W34" s="602">
        <v>0</v>
      </c>
      <c r="X34" s="602">
        <v>2329</v>
      </c>
      <c r="Y34" s="602">
        <v>540</v>
      </c>
      <c r="Z34" s="602">
        <v>73</v>
      </c>
      <c r="AA34" s="602">
        <v>127</v>
      </c>
    </row>
    <row r="35" spans="1:27" s="5" customFormat="1" ht="15.95" customHeight="1" x14ac:dyDescent="0.25">
      <c r="A35" s="744"/>
      <c r="B35" s="581" t="s">
        <v>603</v>
      </c>
      <c r="C35" s="602">
        <f t="shared" si="2"/>
        <v>82055</v>
      </c>
      <c r="D35" s="602">
        <f t="shared" si="3"/>
        <v>82008</v>
      </c>
      <c r="E35" s="602">
        <v>685</v>
      </c>
      <c r="F35" s="602">
        <v>348</v>
      </c>
      <c r="G35" s="602">
        <v>5744</v>
      </c>
      <c r="H35" s="602">
        <v>869</v>
      </c>
      <c r="I35" s="602">
        <v>10675</v>
      </c>
      <c r="J35" s="602">
        <v>633</v>
      </c>
      <c r="K35" s="602">
        <v>8389</v>
      </c>
      <c r="L35" s="602">
        <v>518</v>
      </c>
      <c r="M35" s="602">
        <v>7611</v>
      </c>
      <c r="N35" s="602">
        <v>395</v>
      </c>
      <c r="O35" s="602">
        <v>7682</v>
      </c>
      <c r="P35" s="602">
        <v>1146</v>
      </c>
      <c r="Q35" s="602">
        <v>22915</v>
      </c>
      <c r="R35" s="602">
        <v>1945</v>
      </c>
      <c r="S35" s="602">
        <v>38</v>
      </c>
      <c r="T35" s="602">
        <v>10549</v>
      </c>
      <c r="U35" s="602">
        <v>1090</v>
      </c>
      <c r="V35" s="602">
        <v>0</v>
      </c>
      <c r="W35" s="602">
        <v>0</v>
      </c>
      <c r="X35" s="602">
        <v>577</v>
      </c>
      <c r="Y35" s="602">
        <v>176</v>
      </c>
      <c r="Z35" s="602">
        <v>23</v>
      </c>
      <c r="AA35" s="602">
        <v>47</v>
      </c>
    </row>
    <row r="36" spans="1:27" s="5" customFormat="1" ht="15.95" customHeight="1" x14ac:dyDescent="0.25">
      <c r="A36" s="744"/>
      <c r="B36" s="581" t="s">
        <v>604</v>
      </c>
      <c r="C36" s="602">
        <f t="shared" si="2"/>
        <v>86520</v>
      </c>
      <c r="D36" s="602">
        <f t="shared" si="3"/>
        <v>86440</v>
      </c>
      <c r="E36" s="602">
        <v>318</v>
      </c>
      <c r="F36" s="602">
        <v>147</v>
      </c>
      <c r="G36" s="602">
        <v>3602</v>
      </c>
      <c r="H36" s="602">
        <v>644</v>
      </c>
      <c r="I36" s="602">
        <v>11214</v>
      </c>
      <c r="J36" s="602">
        <v>948</v>
      </c>
      <c r="K36" s="602">
        <v>7823</v>
      </c>
      <c r="L36" s="602">
        <v>540</v>
      </c>
      <c r="M36" s="602">
        <v>5697</v>
      </c>
      <c r="N36" s="602">
        <v>228</v>
      </c>
      <c r="O36" s="602">
        <v>9865</v>
      </c>
      <c r="P36" s="602">
        <v>1019</v>
      </c>
      <c r="Q36" s="602">
        <v>27637</v>
      </c>
      <c r="R36" s="602">
        <v>1501</v>
      </c>
      <c r="S36" s="602">
        <v>13</v>
      </c>
      <c r="T36" s="602">
        <v>12022</v>
      </c>
      <c r="U36" s="602">
        <v>1056</v>
      </c>
      <c r="V36" s="602">
        <v>0</v>
      </c>
      <c r="W36" s="602">
        <v>0</v>
      </c>
      <c r="X36" s="602">
        <v>1752</v>
      </c>
      <c r="Y36" s="602">
        <v>364</v>
      </c>
      <c r="Z36" s="602">
        <v>50</v>
      </c>
      <c r="AA36" s="602">
        <v>80</v>
      </c>
    </row>
    <row r="37" spans="1:27" s="5" customFormat="1" ht="15.95" customHeight="1" x14ac:dyDescent="0.25">
      <c r="A37" s="744" t="s">
        <v>632</v>
      </c>
      <c r="B37" s="581" t="s">
        <v>602</v>
      </c>
      <c r="C37" s="602">
        <f t="shared" si="2"/>
        <v>163267</v>
      </c>
      <c r="D37" s="602">
        <f t="shared" si="3"/>
        <v>163057</v>
      </c>
      <c r="E37" s="602">
        <v>870</v>
      </c>
      <c r="F37" s="602">
        <v>291</v>
      </c>
      <c r="G37" s="602">
        <v>5820</v>
      </c>
      <c r="H37" s="602">
        <v>848</v>
      </c>
      <c r="I37" s="602">
        <v>16518</v>
      </c>
      <c r="J37" s="602">
        <v>1294</v>
      </c>
      <c r="K37" s="602">
        <v>10250</v>
      </c>
      <c r="L37" s="602">
        <v>831</v>
      </c>
      <c r="M37" s="602">
        <v>12292</v>
      </c>
      <c r="N37" s="602">
        <v>641</v>
      </c>
      <c r="O37" s="602">
        <v>16228</v>
      </c>
      <c r="P37" s="602">
        <v>2163</v>
      </c>
      <c r="Q37" s="602">
        <v>45453</v>
      </c>
      <c r="R37" s="602">
        <v>3540</v>
      </c>
      <c r="S37" s="602">
        <v>44</v>
      </c>
      <c r="T37" s="602">
        <v>35994</v>
      </c>
      <c r="U37" s="602">
        <v>2413</v>
      </c>
      <c r="V37" s="602">
        <v>3</v>
      </c>
      <c r="W37" s="602">
        <v>2</v>
      </c>
      <c r="X37" s="602">
        <v>6815</v>
      </c>
      <c r="Y37" s="602">
        <v>669</v>
      </c>
      <c r="Z37" s="602">
        <v>78</v>
      </c>
      <c r="AA37" s="602">
        <v>210</v>
      </c>
    </row>
    <row r="38" spans="1:27" s="5" customFormat="1" ht="15.95" customHeight="1" x14ac:dyDescent="0.25">
      <c r="A38" s="744"/>
      <c r="B38" s="581" t="s">
        <v>603</v>
      </c>
      <c r="C38" s="602">
        <f t="shared" si="2"/>
        <v>78874</v>
      </c>
      <c r="D38" s="603">
        <f t="shared" si="3"/>
        <v>78817</v>
      </c>
      <c r="E38" s="602">
        <v>699</v>
      </c>
      <c r="F38" s="602">
        <v>229</v>
      </c>
      <c r="G38" s="602">
        <v>3823</v>
      </c>
      <c r="H38" s="602">
        <v>490</v>
      </c>
      <c r="I38" s="602">
        <v>8810</v>
      </c>
      <c r="J38" s="602">
        <v>566</v>
      </c>
      <c r="K38" s="602">
        <v>5874</v>
      </c>
      <c r="L38" s="602">
        <v>360</v>
      </c>
      <c r="M38" s="602">
        <v>7654</v>
      </c>
      <c r="N38" s="602">
        <v>426</v>
      </c>
      <c r="O38" s="602">
        <v>7324</v>
      </c>
      <c r="P38" s="602">
        <v>1148</v>
      </c>
      <c r="Q38" s="602">
        <v>20020</v>
      </c>
      <c r="R38" s="602">
        <v>1892</v>
      </c>
      <c r="S38" s="602">
        <v>35</v>
      </c>
      <c r="T38" s="602">
        <v>16577</v>
      </c>
      <c r="U38" s="602">
        <v>1166</v>
      </c>
      <c r="V38" s="602">
        <v>1</v>
      </c>
      <c r="W38" s="602">
        <v>0</v>
      </c>
      <c r="X38" s="602">
        <v>1488</v>
      </c>
      <c r="Y38" s="602">
        <v>218</v>
      </c>
      <c r="Z38" s="602">
        <v>17</v>
      </c>
      <c r="AA38" s="602">
        <v>57</v>
      </c>
    </row>
    <row r="39" spans="1:27" s="5" customFormat="1" ht="15.95" customHeight="1" x14ac:dyDescent="0.25">
      <c r="A39" s="744"/>
      <c r="B39" s="581" t="s">
        <v>604</v>
      </c>
      <c r="C39" s="602">
        <f t="shared" si="2"/>
        <v>84393</v>
      </c>
      <c r="D39" s="602">
        <f t="shared" si="3"/>
        <v>84240</v>
      </c>
      <c r="E39" s="602">
        <v>171</v>
      </c>
      <c r="F39" s="602">
        <v>62</v>
      </c>
      <c r="G39" s="602">
        <v>1997</v>
      </c>
      <c r="H39" s="602">
        <v>358</v>
      </c>
      <c r="I39" s="602">
        <v>7708</v>
      </c>
      <c r="J39" s="602">
        <v>728</v>
      </c>
      <c r="K39" s="602">
        <v>4376</v>
      </c>
      <c r="L39" s="602">
        <v>471</v>
      </c>
      <c r="M39" s="602">
        <v>4638</v>
      </c>
      <c r="N39" s="602">
        <v>215</v>
      </c>
      <c r="O39" s="602">
        <v>8904</v>
      </c>
      <c r="P39" s="602">
        <v>1015</v>
      </c>
      <c r="Q39" s="602">
        <v>25433</v>
      </c>
      <c r="R39" s="602">
        <v>1648</v>
      </c>
      <c r="S39" s="602">
        <v>9</v>
      </c>
      <c r="T39" s="602">
        <v>19417</v>
      </c>
      <c r="U39" s="602">
        <v>1247</v>
      </c>
      <c r="V39" s="602">
        <v>2</v>
      </c>
      <c r="W39" s="602">
        <v>2</v>
      </c>
      <c r="X39" s="602">
        <v>5327</v>
      </c>
      <c r="Y39" s="602">
        <v>451</v>
      </c>
      <c r="Z39" s="602">
        <v>61</v>
      </c>
      <c r="AA39" s="602">
        <v>153</v>
      </c>
    </row>
    <row r="40" spans="1:27" s="5" customFormat="1" ht="15.95" customHeight="1" x14ac:dyDescent="0.25">
      <c r="A40" s="744" t="s">
        <v>633</v>
      </c>
      <c r="B40" s="581" t="s">
        <v>602</v>
      </c>
      <c r="C40" s="602">
        <f t="shared" si="2"/>
        <v>141733</v>
      </c>
      <c r="D40" s="602">
        <f t="shared" si="3"/>
        <v>141310</v>
      </c>
      <c r="E40" s="602">
        <v>679</v>
      </c>
      <c r="F40" s="602">
        <v>116</v>
      </c>
      <c r="G40" s="602">
        <v>2993</v>
      </c>
      <c r="H40" s="602">
        <v>379</v>
      </c>
      <c r="I40" s="602">
        <v>11862</v>
      </c>
      <c r="J40" s="602">
        <v>921</v>
      </c>
      <c r="K40" s="602">
        <v>5886</v>
      </c>
      <c r="L40" s="602">
        <v>540</v>
      </c>
      <c r="M40" s="602">
        <v>9028</v>
      </c>
      <c r="N40" s="602">
        <v>468</v>
      </c>
      <c r="O40" s="602">
        <v>13169</v>
      </c>
      <c r="P40" s="602">
        <v>1626</v>
      </c>
      <c r="Q40" s="602">
        <v>33848</v>
      </c>
      <c r="R40" s="602">
        <v>2746</v>
      </c>
      <c r="S40" s="602">
        <v>34</v>
      </c>
      <c r="T40" s="602">
        <v>35558</v>
      </c>
      <c r="U40" s="602">
        <v>2544</v>
      </c>
      <c r="V40" s="602">
        <v>32</v>
      </c>
      <c r="W40" s="602">
        <v>5</v>
      </c>
      <c r="X40" s="602">
        <v>17491</v>
      </c>
      <c r="Y40" s="602">
        <v>1263</v>
      </c>
      <c r="Z40" s="602">
        <v>122</v>
      </c>
      <c r="AA40" s="602">
        <v>423</v>
      </c>
    </row>
    <row r="41" spans="1:27" s="5" customFormat="1" ht="15.95" customHeight="1" x14ac:dyDescent="0.25">
      <c r="A41" s="744"/>
      <c r="B41" s="581" t="s">
        <v>603</v>
      </c>
      <c r="C41" s="602">
        <f t="shared" si="2"/>
        <v>67809</v>
      </c>
      <c r="D41" s="602">
        <f t="shared" si="3"/>
        <v>67740</v>
      </c>
      <c r="E41" s="602">
        <v>577</v>
      </c>
      <c r="F41" s="602">
        <v>100</v>
      </c>
      <c r="G41" s="602">
        <v>2177</v>
      </c>
      <c r="H41" s="602">
        <v>251</v>
      </c>
      <c r="I41" s="602">
        <v>6983</v>
      </c>
      <c r="J41" s="602">
        <v>474</v>
      </c>
      <c r="K41" s="602">
        <v>3642</v>
      </c>
      <c r="L41" s="602">
        <v>278</v>
      </c>
      <c r="M41" s="602">
        <v>6129</v>
      </c>
      <c r="N41" s="602">
        <v>345</v>
      </c>
      <c r="O41" s="602">
        <v>7007</v>
      </c>
      <c r="P41" s="602">
        <v>866</v>
      </c>
      <c r="Q41" s="602">
        <v>15788</v>
      </c>
      <c r="R41" s="602">
        <v>1489</v>
      </c>
      <c r="S41" s="602">
        <v>28</v>
      </c>
      <c r="T41" s="602">
        <v>15812</v>
      </c>
      <c r="U41" s="602">
        <v>1182</v>
      </c>
      <c r="V41" s="602">
        <v>8</v>
      </c>
      <c r="W41" s="602">
        <v>2</v>
      </c>
      <c r="X41" s="602">
        <v>4260</v>
      </c>
      <c r="Y41" s="602">
        <v>315</v>
      </c>
      <c r="Z41" s="602">
        <v>27</v>
      </c>
      <c r="AA41" s="602">
        <v>69</v>
      </c>
    </row>
    <row r="42" spans="1:27" s="5" customFormat="1" ht="15.95" customHeight="1" x14ac:dyDescent="0.25">
      <c r="A42" s="744"/>
      <c r="B42" s="581" t="s">
        <v>604</v>
      </c>
      <c r="C42" s="602">
        <f t="shared" si="2"/>
        <v>73924</v>
      </c>
      <c r="D42" s="602">
        <f t="shared" si="3"/>
        <v>73570</v>
      </c>
      <c r="E42" s="602">
        <v>102</v>
      </c>
      <c r="F42" s="602">
        <v>16</v>
      </c>
      <c r="G42" s="602">
        <v>816</v>
      </c>
      <c r="H42" s="602">
        <v>128</v>
      </c>
      <c r="I42" s="602">
        <v>4879</v>
      </c>
      <c r="J42" s="602">
        <v>447</v>
      </c>
      <c r="K42" s="602">
        <v>2244</v>
      </c>
      <c r="L42" s="602">
        <v>262</v>
      </c>
      <c r="M42" s="602">
        <v>2899</v>
      </c>
      <c r="N42" s="602">
        <v>123</v>
      </c>
      <c r="O42" s="602">
        <v>6162</v>
      </c>
      <c r="P42" s="602">
        <v>760</v>
      </c>
      <c r="Q42" s="602">
        <v>18060</v>
      </c>
      <c r="R42" s="602">
        <v>1257</v>
      </c>
      <c r="S42" s="602">
        <v>6</v>
      </c>
      <c r="T42" s="602">
        <v>19746</v>
      </c>
      <c r="U42" s="602">
        <v>1362</v>
      </c>
      <c r="V42" s="602">
        <v>24</v>
      </c>
      <c r="W42" s="602">
        <v>3</v>
      </c>
      <c r="X42" s="602">
        <v>13231</v>
      </c>
      <c r="Y42" s="602">
        <v>948</v>
      </c>
      <c r="Z42" s="602">
        <v>95</v>
      </c>
      <c r="AA42" s="602">
        <v>354</v>
      </c>
    </row>
    <row r="43" spans="1:27" s="5" customFormat="1" ht="15.95" customHeight="1" x14ac:dyDescent="0.25">
      <c r="A43" s="711" t="s">
        <v>634</v>
      </c>
      <c r="B43" s="581" t="s">
        <v>602</v>
      </c>
      <c r="C43" s="602">
        <f t="shared" si="2"/>
        <v>292059</v>
      </c>
      <c r="D43" s="602">
        <f t="shared" si="3"/>
        <v>278612</v>
      </c>
      <c r="E43" s="602">
        <v>855</v>
      </c>
      <c r="F43" s="602">
        <v>67</v>
      </c>
      <c r="G43" s="602">
        <v>3008</v>
      </c>
      <c r="H43" s="602">
        <v>345</v>
      </c>
      <c r="I43" s="602">
        <v>19091</v>
      </c>
      <c r="J43" s="602">
        <v>1138</v>
      </c>
      <c r="K43" s="602">
        <v>8141</v>
      </c>
      <c r="L43" s="602">
        <v>592</v>
      </c>
      <c r="M43" s="602">
        <v>10568</v>
      </c>
      <c r="N43" s="602">
        <v>402</v>
      </c>
      <c r="O43" s="602">
        <v>20081</v>
      </c>
      <c r="P43" s="602">
        <v>2122</v>
      </c>
      <c r="Q43" s="602">
        <v>33830</v>
      </c>
      <c r="R43" s="602">
        <v>2413</v>
      </c>
      <c r="S43" s="602">
        <v>28</v>
      </c>
      <c r="T43" s="602">
        <v>40486</v>
      </c>
      <c r="U43" s="602">
        <v>5820</v>
      </c>
      <c r="V43" s="602">
        <v>1529</v>
      </c>
      <c r="W43" s="602">
        <v>347</v>
      </c>
      <c r="X43" s="602">
        <v>115229</v>
      </c>
      <c r="Y43" s="602">
        <v>9504</v>
      </c>
      <c r="Z43" s="602">
        <v>3016</v>
      </c>
      <c r="AA43" s="602">
        <v>13447</v>
      </c>
    </row>
    <row r="44" spans="1:27" s="5" customFormat="1" ht="15.95" customHeight="1" x14ac:dyDescent="0.25">
      <c r="A44" s="711"/>
      <c r="B44" s="581" t="s">
        <v>603</v>
      </c>
      <c r="C44" s="602">
        <f t="shared" si="2"/>
        <v>133599</v>
      </c>
      <c r="D44" s="602">
        <f t="shared" si="3"/>
        <v>132403</v>
      </c>
      <c r="E44" s="602">
        <v>761</v>
      </c>
      <c r="F44" s="602">
        <v>60</v>
      </c>
      <c r="G44" s="602">
        <v>2390</v>
      </c>
      <c r="H44" s="602">
        <v>253</v>
      </c>
      <c r="I44" s="602">
        <v>13259</v>
      </c>
      <c r="J44" s="602">
        <v>682</v>
      </c>
      <c r="K44" s="602">
        <v>5435</v>
      </c>
      <c r="L44" s="602">
        <v>368</v>
      </c>
      <c r="M44" s="602">
        <v>7641</v>
      </c>
      <c r="N44" s="602">
        <v>279</v>
      </c>
      <c r="O44" s="602">
        <v>12180</v>
      </c>
      <c r="P44" s="602">
        <v>1294</v>
      </c>
      <c r="Q44" s="602">
        <v>18571</v>
      </c>
      <c r="R44" s="602">
        <v>1358</v>
      </c>
      <c r="S44" s="602">
        <v>21</v>
      </c>
      <c r="T44" s="602">
        <v>19038</v>
      </c>
      <c r="U44" s="602">
        <v>3076</v>
      </c>
      <c r="V44" s="602">
        <v>854</v>
      </c>
      <c r="W44" s="602">
        <v>217</v>
      </c>
      <c r="X44" s="602">
        <v>41339</v>
      </c>
      <c r="Y44" s="602">
        <v>2504</v>
      </c>
      <c r="Z44" s="602">
        <v>823</v>
      </c>
      <c r="AA44" s="602">
        <v>1196</v>
      </c>
    </row>
    <row r="45" spans="1:27" s="5" customFormat="1" ht="15.95" customHeight="1" thickBot="1" x14ac:dyDescent="0.3">
      <c r="A45" s="713"/>
      <c r="B45" s="604" t="s">
        <v>604</v>
      </c>
      <c r="C45" s="605">
        <f t="shared" si="2"/>
        <v>158460</v>
      </c>
      <c r="D45" s="606">
        <f>SUM(E45:Z45)</f>
        <v>146209</v>
      </c>
      <c r="E45" s="606">
        <v>94</v>
      </c>
      <c r="F45" s="606">
        <v>7</v>
      </c>
      <c r="G45" s="606">
        <v>618</v>
      </c>
      <c r="H45" s="606">
        <v>92</v>
      </c>
      <c r="I45" s="606">
        <v>5832</v>
      </c>
      <c r="J45" s="606">
        <v>456</v>
      </c>
      <c r="K45" s="606">
        <v>2706</v>
      </c>
      <c r="L45" s="606">
        <v>224</v>
      </c>
      <c r="M45" s="606">
        <v>2927</v>
      </c>
      <c r="N45" s="606">
        <v>123</v>
      </c>
      <c r="O45" s="606">
        <v>7901</v>
      </c>
      <c r="P45" s="606">
        <v>828</v>
      </c>
      <c r="Q45" s="606">
        <v>15259</v>
      </c>
      <c r="R45" s="606">
        <v>1055</v>
      </c>
      <c r="S45" s="606">
        <v>7</v>
      </c>
      <c r="T45" s="606">
        <v>21448</v>
      </c>
      <c r="U45" s="606">
        <v>2744</v>
      </c>
      <c r="V45" s="606">
        <v>675</v>
      </c>
      <c r="W45" s="606">
        <v>130</v>
      </c>
      <c r="X45" s="606">
        <v>73890</v>
      </c>
      <c r="Y45" s="606">
        <v>7000</v>
      </c>
      <c r="Z45" s="606">
        <v>2193</v>
      </c>
      <c r="AA45" s="606">
        <v>12251</v>
      </c>
    </row>
    <row r="46" spans="1:27" s="5" customFormat="1" ht="13.5" x14ac:dyDescent="0.25">
      <c r="A46" s="745"/>
      <c r="B46" s="745"/>
      <c r="C46" s="745"/>
      <c r="D46" s="745"/>
      <c r="E46" s="745"/>
      <c r="F46" s="745"/>
      <c r="G46" s="745"/>
      <c r="H46" s="745"/>
      <c r="I46" s="745"/>
      <c r="J46" s="745"/>
      <c r="K46" s="745"/>
      <c r="L46" s="745"/>
      <c r="M46" s="745"/>
      <c r="N46" s="45"/>
      <c r="O46" s="37"/>
      <c r="P46" s="37"/>
      <c r="Q46" s="6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5" customFormat="1" ht="13.5" x14ac:dyDescent="0.25">
      <c r="A47" s="745"/>
      <c r="B47" s="745"/>
      <c r="C47" s="745"/>
      <c r="D47" s="745"/>
      <c r="E47" s="745"/>
      <c r="F47" s="745"/>
      <c r="G47" s="745"/>
      <c r="H47" s="745"/>
      <c r="I47" s="745"/>
      <c r="J47" s="745"/>
      <c r="K47" s="745"/>
      <c r="L47" s="745"/>
      <c r="M47" s="745"/>
      <c r="N47" s="44" t="s">
        <v>430</v>
      </c>
      <c r="O47" s="37"/>
      <c r="P47" s="37"/>
      <c r="Q47" s="6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3" customFormat="1" ht="12.6" customHeight="1" x14ac:dyDescent="0.2"/>
    <row r="49" spans="1:27" s="33" customFormat="1" ht="12.6" customHeight="1" x14ac:dyDescent="0.2"/>
    <row r="50" spans="1:27" s="33" customFormat="1" ht="12.6" customHeight="1" x14ac:dyDescent="0.2"/>
    <row r="51" spans="1:27" s="33" customFormat="1" ht="21.95" customHeight="1" x14ac:dyDescent="0.2"/>
    <row r="52" spans="1:27" s="32" customFormat="1" ht="21.95" customHeight="1" x14ac:dyDescent="0.25">
      <c r="A52" s="542"/>
      <c r="B52" s="542"/>
      <c r="C52" s="595"/>
      <c r="D52" s="595"/>
      <c r="E52" s="595"/>
      <c r="F52" s="595"/>
      <c r="G52" s="595"/>
      <c r="H52" s="595"/>
      <c r="I52" s="595"/>
      <c r="J52" s="595"/>
      <c r="K52" s="595"/>
      <c r="L52" s="595"/>
      <c r="M52" s="595"/>
      <c r="N52" s="595"/>
      <c r="O52" s="595"/>
      <c r="P52" s="595"/>
      <c r="Q52" s="542"/>
      <c r="R52" s="595"/>
      <c r="S52" s="595"/>
      <c r="T52" s="595"/>
      <c r="U52" s="595"/>
      <c r="V52" s="595"/>
      <c r="W52" s="595"/>
      <c r="X52" s="595"/>
      <c r="Y52" s="595"/>
      <c r="Z52" s="595"/>
      <c r="AA52" s="595"/>
    </row>
    <row r="53" spans="1:27" s="32" customFormat="1" ht="21.95" customHeight="1" x14ac:dyDescent="0.25">
      <c r="A53" s="542"/>
      <c r="B53" s="542"/>
      <c r="C53" s="595"/>
      <c r="D53" s="595"/>
      <c r="E53" s="595"/>
      <c r="F53" s="595"/>
      <c r="G53" s="595"/>
      <c r="H53" s="595"/>
      <c r="I53" s="595"/>
      <c r="J53" s="595"/>
      <c r="K53" s="595"/>
      <c r="L53" s="595"/>
      <c r="M53" s="595"/>
      <c r="N53" s="595"/>
      <c r="O53" s="595"/>
      <c r="P53" s="595"/>
      <c r="Q53" s="542"/>
      <c r="R53" s="595"/>
      <c r="S53" s="595"/>
      <c r="T53" s="595"/>
      <c r="U53" s="595"/>
      <c r="V53" s="595"/>
      <c r="W53" s="595"/>
      <c r="X53" s="595"/>
      <c r="Y53" s="595"/>
      <c r="Z53" s="595"/>
      <c r="AA53" s="595"/>
    </row>
    <row r="54" spans="1:27" s="32" customFormat="1" ht="21.95" customHeight="1" x14ac:dyDescent="0.25">
      <c r="A54" s="542"/>
      <c r="B54" s="542"/>
      <c r="C54" s="595"/>
      <c r="D54" s="595"/>
      <c r="E54" s="595"/>
      <c r="F54" s="595"/>
      <c r="G54" s="595"/>
      <c r="H54" s="595"/>
      <c r="I54" s="595"/>
      <c r="J54" s="595"/>
      <c r="K54" s="595"/>
      <c r="L54" s="595"/>
      <c r="M54" s="595"/>
      <c r="N54" s="595"/>
      <c r="O54" s="595"/>
      <c r="P54" s="595"/>
      <c r="Q54" s="542"/>
      <c r="R54" s="595"/>
      <c r="S54" s="595"/>
      <c r="T54" s="595"/>
      <c r="U54" s="595"/>
      <c r="V54" s="595"/>
      <c r="W54" s="595"/>
      <c r="X54" s="595"/>
      <c r="Y54" s="595"/>
      <c r="Z54" s="595"/>
      <c r="AA54" s="595"/>
    </row>
    <row r="55" spans="1:27" s="32" customFormat="1" ht="21.95" customHeight="1" x14ac:dyDescent="0.25">
      <c r="A55" s="542"/>
      <c r="B55" s="542"/>
      <c r="C55" s="595"/>
      <c r="D55" s="595"/>
      <c r="E55" s="595"/>
      <c r="F55" s="595"/>
      <c r="G55" s="595"/>
      <c r="H55" s="595"/>
      <c r="I55" s="595"/>
      <c r="J55" s="595"/>
      <c r="K55" s="595"/>
      <c r="L55" s="595"/>
      <c r="M55" s="595"/>
      <c r="N55" s="595"/>
      <c r="O55" s="595"/>
      <c r="P55" s="595"/>
      <c r="Q55" s="542"/>
      <c r="R55" s="595"/>
      <c r="S55" s="595"/>
      <c r="T55" s="595"/>
      <c r="U55" s="595"/>
      <c r="V55" s="595"/>
      <c r="W55" s="595"/>
      <c r="X55" s="595"/>
      <c r="Y55" s="595"/>
      <c r="Z55" s="595"/>
      <c r="AA55" s="595"/>
    </row>
    <row r="56" spans="1:27" s="32" customFormat="1" ht="21.95" customHeight="1" x14ac:dyDescent="0.25">
      <c r="A56" s="542"/>
      <c r="B56" s="542"/>
      <c r="C56" s="595"/>
      <c r="D56" s="595"/>
      <c r="E56" s="595"/>
      <c r="F56" s="595"/>
      <c r="G56" s="595"/>
      <c r="H56" s="595"/>
      <c r="I56" s="595"/>
      <c r="J56" s="595"/>
      <c r="K56" s="595"/>
      <c r="L56" s="595"/>
      <c r="M56" s="595"/>
      <c r="N56" s="595"/>
      <c r="O56" s="595"/>
      <c r="P56" s="595"/>
      <c r="Q56" s="542"/>
      <c r="R56" s="595"/>
      <c r="S56" s="595"/>
      <c r="T56" s="595"/>
      <c r="U56" s="595"/>
      <c r="V56" s="595"/>
      <c r="W56" s="595"/>
      <c r="X56" s="595"/>
      <c r="Y56" s="595"/>
      <c r="Z56" s="595"/>
      <c r="AA56" s="595"/>
    </row>
    <row r="57" spans="1:27" s="32" customFormat="1" ht="21.95" customHeight="1" x14ac:dyDescent="0.25">
      <c r="A57" s="542"/>
      <c r="B57" s="542"/>
      <c r="C57" s="595"/>
      <c r="D57" s="595"/>
      <c r="E57" s="595"/>
      <c r="F57" s="595"/>
      <c r="G57" s="595"/>
      <c r="H57" s="595"/>
      <c r="I57" s="595"/>
      <c r="J57" s="595"/>
      <c r="K57" s="595"/>
      <c r="L57" s="595"/>
      <c r="M57" s="595"/>
      <c r="N57" s="595"/>
      <c r="O57" s="595"/>
      <c r="P57" s="595"/>
      <c r="Q57" s="542"/>
      <c r="R57" s="595"/>
      <c r="S57" s="595"/>
      <c r="T57" s="595"/>
      <c r="U57" s="595"/>
      <c r="V57" s="595"/>
      <c r="W57" s="595"/>
      <c r="X57" s="595"/>
      <c r="Y57" s="595"/>
      <c r="Z57" s="595"/>
      <c r="AA57" s="595"/>
    </row>
    <row r="58" spans="1:27" s="32" customFormat="1" ht="21.95" customHeight="1" x14ac:dyDescent="0.25">
      <c r="A58" s="542"/>
      <c r="B58" s="542"/>
      <c r="C58" s="595"/>
      <c r="D58" s="595"/>
      <c r="E58" s="595"/>
      <c r="F58" s="595"/>
      <c r="G58" s="595"/>
      <c r="H58" s="595"/>
      <c r="I58" s="595"/>
      <c r="J58" s="595"/>
      <c r="K58" s="595"/>
      <c r="L58" s="595"/>
      <c r="M58" s="595"/>
      <c r="N58" s="595"/>
      <c r="O58" s="595"/>
      <c r="P58" s="595"/>
      <c r="Q58" s="542"/>
      <c r="R58" s="595"/>
      <c r="S58" s="595"/>
      <c r="T58" s="595"/>
      <c r="U58" s="595"/>
      <c r="V58" s="595"/>
      <c r="W58" s="595"/>
      <c r="X58" s="595"/>
      <c r="Y58" s="595"/>
      <c r="Z58" s="595"/>
      <c r="AA58" s="595"/>
    </row>
    <row r="59" spans="1:27" s="32" customFormat="1" ht="21.95" customHeight="1" x14ac:dyDescent="0.25">
      <c r="A59" s="542"/>
      <c r="B59" s="542"/>
      <c r="C59" s="595"/>
      <c r="D59" s="595"/>
      <c r="E59" s="595"/>
      <c r="F59" s="595"/>
      <c r="G59" s="595"/>
      <c r="H59" s="595"/>
      <c r="I59" s="595"/>
      <c r="J59" s="595"/>
      <c r="K59" s="595"/>
      <c r="L59" s="595"/>
      <c r="M59" s="595"/>
      <c r="N59" s="595"/>
      <c r="O59" s="595"/>
      <c r="P59" s="595"/>
      <c r="Q59" s="542"/>
      <c r="R59" s="595"/>
      <c r="S59" s="595"/>
      <c r="T59" s="595"/>
      <c r="U59" s="595"/>
      <c r="V59" s="595"/>
      <c r="W59" s="595"/>
      <c r="X59" s="595"/>
      <c r="Y59" s="595"/>
      <c r="Z59" s="595"/>
      <c r="AA59" s="595"/>
    </row>
  </sheetData>
  <mergeCells count="36">
    <mergeCell ref="A2:M2"/>
    <mergeCell ref="N2:AA2"/>
    <mergeCell ref="D4:M4"/>
    <mergeCell ref="N4:Z4"/>
    <mergeCell ref="E5:H5"/>
    <mergeCell ref="I5:J6"/>
    <mergeCell ref="K5:L5"/>
    <mergeCell ref="O5:S5"/>
    <mergeCell ref="T5:U6"/>
    <mergeCell ref="V5:W6"/>
    <mergeCell ref="A19:A21"/>
    <mergeCell ref="X5:Y6"/>
    <mergeCell ref="Z5:Z7"/>
    <mergeCell ref="AA5:AA7"/>
    <mergeCell ref="E6:F6"/>
    <mergeCell ref="G6:H6"/>
    <mergeCell ref="K6:L6"/>
    <mergeCell ref="M6:M7"/>
    <mergeCell ref="N6:N7"/>
    <mergeCell ref="O6:P6"/>
    <mergeCell ref="Q6:S6"/>
    <mergeCell ref="S7:S9"/>
    <mergeCell ref="A8:A9"/>
    <mergeCell ref="A10:A12"/>
    <mergeCell ref="A13:A15"/>
    <mergeCell ref="A16:A18"/>
    <mergeCell ref="A40:A42"/>
    <mergeCell ref="A43:A45"/>
    <mergeCell ref="A46:M46"/>
    <mergeCell ref="A47:M47"/>
    <mergeCell ref="A22:A24"/>
    <mergeCell ref="A25:A27"/>
    <mergeCell ref="A28:A30"/>
    <mergeCell ref="A31:A33"/>
    <mergeCell ref="A34:A36"/>
    <mergeCell ref="A37:A39"/>
  </mergeCells>
  <phoneticPr fontId="19" type="noConversion"/>
  <printOptions horizontalCentered="1"/>
  <pageMargins left="0.6692913385826772" right="0.6692913385826772" top="0.6692913385826772" bottom="0.6692913385826772" header="0.27559055118110237" footer="0.27559055118110237"/>
  <pageSetup paperSize="9" firstPageNumber="24" fitToWidth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具名範圍</vt:lpstr>
      </vt:variant>
      <vt:variant>
        <vt:i4>21</vt:i4>
      </vt:variant>
    </vt:vector>
  </HeadingPairs>
  <TitlesOfParts>
    <vt:vector size="48" baseType="lpstr">
      <vt:lpstr>2-1</vt:lpstr>
      <vt:lpstr>2-2</vt:lpstr>
      <vt:lpstr>2-2 續1</vt:lpstr>
      <vt:lpstr>2-2 續2完</vt:lpstr>
      <vt:lpstr>2-3</vt:lpstr>
      <vt:lpstr>2-3 續</vt:lpstr>
      <vt:lpstr>2-4</vt:lpstr>
      <vt:lpstr>2-5</vt:lpstr>
      <vt:lpstr>2-5 續</vt:lpstr>
      <vt:lpstr>2-6</vt:lpstr>
      <vt:lpstr>2-7</vt:lpstr>
      <vt:lpstr>2-7 續</vt:lpstr>
      <vt:lpstr>2-8</vt:lpstr>
      <vt:lpstr>2-9</vt:lpstr>
      <vt:lpstr>2-10</vt:lpstr>
      <vt:lpstr>2-10 續1</vt:lpstr>
      <vt:lpstr>2-10 續2</vt:lpstr>
      <vt:lpstr>2-10 續3完</vt:lpstr>
      <vt:lpstr>2-11</vt:lpstr>
      <vt:lpstr>2-11 續1</vt:lpstr>
      <vt:lpstr>2-11 續2</vt:lpstr>
      <vt:lpstr>2-11 續3</vt:lpstr>
      <vt:lpstr>2-11 續4</vt:lpstr>
      <vt:lpstr>2-11 續5完</vt:lpstr>
      <vt:lpstr>2-12</vt:lpstr>
      <vt:lpstr>2-12 續1</vt:lpstr>
      <vt:lpstr>2-1 2續2</vt:lpstr>
      <vt:lpstr>'2-10'!Print_Area</vt:lpstr>
      <vt:lpstr>'2-10 續1'!Print_Area</vt:lpstr>
      <vt:lpstr>'2-10 續2'!Print_Area</vt:lpstr>
      <vt:lpstr>'2-10 續3完'!Print_Area</vt:lpstr>
      <vt:lpstr>'2-11'!Print_Area</vt:lpstr>
      <vt:lpstr>'2-11 續1'!Print_Area</vt:lpstr>
      <vt:lpstr>'2-11 續2'!Print_Area</vt:lpstr>
      <vt:lpstr>'2-11 續3'!Print_Area</vt:lpstr>
      <vt:lpstr>'2-11 續4'!Print_Area</vt:lpstr>
      <vt:lpstr>'2-11 續5完'!Print_Area</vt:lpstr>
      <vt:lpstr>'2-12'!Print_Area</vt:lpstr>
      <vt:lpstr>'2-2'!Print_Area</vt:lpstr>
      <vt:lpstr>'2-2 續1'!Print_Area</vt:lpstr>
      <vt:lpstr>'2-2 續2完'!Print_Area</vt:lpstr>
      <vt:lpstr>'2-3 續'!Print_Area</vt:lpstr>
      <vt:lpstr>'2-4'!Print_Area</vt:lpstr>
      <vt:lpstr>'2-5'!Print_Area</vt:lpstr>
      <vt:lpstr>'2-5 續'!Print_Area</vt:lpstr>
      <vt:lpstr>'2-6'!Print_Area</vt:lpstr>
      <vt:lpstr>'2-7 續'!Print_Area</vt:lpstr>
      <vt:lpstr>'2-8'!Print_Area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邱紫菱</cp:lastModifiedBy>
  <cp:lastPrinted>2021-04-26T08:18:37Z</cp:lastPrinted>
  <dcterms:created xsi:type="dcterms:W3CDTF">2016-01-25T08:18:56Z</dcterms:created>
  <dcterms:modified xsi:type="dcterms:W3CDTF">2021-06-18T09:17:26Z</dcterms:modified>
</cp:coreProperties>
</file>