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45" tabRatio="597" firstSheet="1" activeTab="6"/>
  </bookViews>
  <sheets>
    <sheet name="農業說明1" sheetId="1" r:id="rId1"/>
    <sheet name="耕地面積" sheetId="2" r:id="rId2"/>
    <sheet name="稻米產量及收穫面積" sheetId="3" r:id="rId3"/>
    <sheet name="作物產量及面積" sheetId="4" r:id="rId4"/>
    <sheet name="蔬果產量及收穫面積" sheetId="5" r:id="rId5"/>
    <sheet name="牲畜家禽數" sheetId="6" r:id="rId6"/>
    <sheet name="稻米產量" sheetId="7" r:id="rId7"/>
  </sheets>
  <definedNames>
    <definedName name="_xlnm.Print_Area" localSheetId="3">'作物產量及面積'!$A$1:$O$30</definedName>
    <definedName name="_xlnm.Print_Area" localSheetId="5">'牲畜家禽數'!$A$1:$S$34</definedName>
    <definedName name="_xlnm.Print_Area" localSheetId="0">'農業說明1'!$A$1:$A$40</definedName>
    <definedName name="_xlnm.Print_Area" localSheetId="6">'稻米產量'!$10:$37</definedName>
    <definedName name="_xlnm.Print_Area" localSheetId="2">'稻米產量及收穫面積'!$A$1:$O$34</definedName>
    <definedName name="_xlnm.Print_Area" localSheetId="4">'蔬果產量及收穫面積'!$A$1:$O$30</definedName>
  </definedNames>
  <calcPr fullCalcOnLoad="1"/>
</workbook>
</file>

<file path=xl/sharedStrings.xml><?xml version="1.0" encoding="utf-8"?>
<sst xmlns="http://schemas.openxmlformats.org/spreadsheetml/2006/main" count="464" uniqueCount="270">
  <si>
    <t>農、林、漁、牧</t>
  </si>
  <si>
    <t>單位：頭</t>
  </si>
  <si>
    <t xml:space="preserve">  -         -</t>
  </si>
  <si>
    <t>單位：收穫面積：公頃</t>
  </si>
  <si>
    <t>產量：公斤</t>
  </si>
  <si>
    <t>每公頃平均產量：稻米公斤</t>
  </si>
  <si>
    <t>單        位：面積：公頃</t>
  </si>
  <si>
    <t>產          量：稻米公噸</t>
  </si>
  <si>
    <t xml:space="preserve">   產量：公斤</t>
  </si>
  <si>
    <t>水稻Rice</t>
  </si>
  <si>
    <t>陸稻Upland Rice</t>
  </si>
  <si>
    <t>總計Grand Total</t>
  </si>
  <si>
    <r>
      <t>每公頃平均產量</t>
    </r>
    <r>
      <rPr>
        <sz val="8"/>
        <rFont val="Times New Roman"/>
        <family val="1"/>
      </rPr>
      <t>Average Production Per Hectare</t>
    </r>
  </si>
  <si>
    <t>蓬萊Japonica Rice</t>
  </si>
  <si>
    <t>在萊India Rice</t>
  </si>
  <si>
    <r>
      <t>豬</t>
    </r>
    <r>
      <rPr>
        <sz val="12"/>
        <rFont val="Times New Roman"/>
        <family val="1"/>
      </rPr>
      <t>Pigs</t>
    </r>
  </si>
  <si>
    <r>
      <t>馬</t>
    </r>
    <r>
      <rPr>
        <sz val="12"/>
        <rFont val="Times New Roman"/>
        <family val="1"/>
      </rPr>
      <t xml:space="preserve">         Horses</t>
    </r>
  </si>
  <si>
    <r>
      <t>豬</t>
    </r>
    <r>
      <rPr>
        <sz val="12"/>
        <rFont val="Times New Roman"/>
        <family val="1"/>
      </rPr>
      <t xml:space="preserve">       Pigs</t>
    </r>
  </si>
  <si>
    <r>
      <t>兔</t>
    </r>
    <r>
      <rPr>
        <sz val="12"/>
        <rFont val="Times New Roman"/>
        <family val="1"/>
      </rPr>
      <t xml:space="preserve">         Rabbits</t>
    </r>
  </si>
  <si>
    <t>屠宰場所</t>
  </si>
  <si>
    <r>
      <t>牛</t>
    </r>
    <r>
      <rPr>
        <sz val="12"/>
        <rFont val="Times New Roman"/>
        <family val="1"/>
      </rPr>
      <t>Cattle</t>
    </r>
  </si>
  <si>
    <t>電動人工</t>
  </si>
  <si>
    <r>
      <t>合計</t>
    </r>
    <r>
      <rPr>
        <sz val="12"/>
        <rFont val="Times New Roman"/>
        <family val="1"/>
      </rPr>
      <t>Total</t>
    </r>
  </si>
  <si>
    <r>
      <t>水牛</t>
    </r>
    <r>
      <rPr>
        <sz val="12"/>
        <rFont val="Times New Roman"/>
        <family val="1"/>
      </rPr>
      <t>Water Buffalos</t>
    </r>
  </si>
  <si>
    <r>
      <t>乳牛</t>
    </r>
    <r>
      <rPr>
        <sz val="12"/>
        <rFont val="Times New Roman"/>
        <family val="1"/>
      </rPr>
      <t>Cows</t>
    </r>
  </si>
  <si>
    <r>
      <t>黃牛及什種牛</t>
    </r>
    <r>
      <rPr>
        <sz val="10"/>
        <rFont val="Times New Roman"/>
        <family val="1"/>
      </rPr>
      <t xml:space="preserve">      Oxen and Hybrids</t>
    </r>
  </si>
  <si>
    <r>
      <t>年別</t>
    </r>
    <r>
      <rPr>
        <sz val="12"/>
        <rFont val="Times New Roman"/>
        <family val="1"/>
      </rPr>
      <t xml:space="preserve">                    End of Year</t>
    </r>
  </si>
  <si>
    <r>
      <t>雞</t>
    </r>
    <r>
      <rPr>
        <sz val="12"/>
        <rFont val="Times New Roman"/>
        <family val="1"/>
      </rPr>
      <t>Chickens</t>
    </r>
  </si>
  <si>
    <r>
      <t>鴨</t>
    </r>
    <r>
      <rPr>
        <sz val="12"/>
        <rFont val="Times New Roman"/>
        <family val="1"/>
      </rPr>
      <t>Ducks</t>
    </r>
  </si>
  <si>
    <r>
      <t>火雞</t>
    </r>
    <r>
      <rPr>
        <sz val="12"/>
        <rFont val="Times New Roman"/>
        <family val="1"/>
      </rPr>
      <t>Turkeys</t>
    </r>
  </si>
  <si>
    <r>
      <t>合計</t>
    </r>
    <r>
      <rPr>
        <sz val="12"/>
        <rFont val="Times New Roman"/>
        <family val="1"/>
      </rPr>
      <t>Total</t>
    </r>
  </si>
  <si>
    <r>
      <t>計</t>
    </r>
    <r>
      <rPr>
        <sz val="12"/>
        <rFont val="Times New Roman"/>
        <family val="1"/>
      </rPr>
      <t>Total</t>
    </r>
  </si>
  <si>
    <r>
      <t>黃牛及什種牛</t>
    </r>
    <r>
      <rPr>
        <sz val="10"/>
        <rFont val="Times New Roman"/>
        <family val="1"/>
      </rPr>
      <t xml:space="preserve">     Oxen and Hybrids</t>
    </r>
  </si>
  <si>
    <r>
      <t>肉豬</t>
    </r>
    <r>
      <rPr>
        <sz val="12"/>
        <rFont val="Times New Roman"/>
        <family val="1"/>
      </rPr>
      <t xml:space="preserve">          For Meat</t>
    </r>
  </si>
  <si>
    <r>
      <t>馬</t>
    </r>
    <r>
      <rPr>
        <sz val="12"/>
        <rFont val="Times New Roman"/>
        <family val="1"/>
      </rPr>
      <t xml:space="preserve">        Horses</t>
    </r>
  </si>
  <si>
    <r>
      <t>羊</t>
    </r>
    <r>
      <rPr>
        <sz val="12"/>
        <rFont val="Times New Roman"/>
        <family val="1"/>
      </rPr>
      <t xml:space="preserve">         Goats </t>
    </r>
  </si>
  <si>
    <r>
      <t>種豬</t>
    </r>
    <r>
      <rPr>
        <sz val="12"/>
        <rFont val="Times New Roman"/>
        <family val="1"/>
      </rPr>
      <t xml:space="preserve">           For Breeding</t>
    </r>
  </si>
  <si>
    <r>
      <t>年別</t>
    </r>
    <r>
      <rPr>
        <sz val="12"/>
        <rFont val="Times New Roman"/>
        <family val="1"/>
      </rPr>
      <t xml:space="preserve">                                                           End of Year</t>
    </r>
  </si>
  <si>
    <r>
      <t>年別</t>
    </r>
    <r>
      <rPr>
        <sz val="11"/>
        <rFont val="Times New Roman"/>
        <family val="1"/>
      </rPr>
      <t xml:space="preserve">                                     End of Year</t>
    </r>
  </si>
  <si>
    <r>
      <t>年別</t>
    </r>
    <r>
      <rPr>
        <sz val="12"/>
        <rFont val="Times New Roman"/>
        <family val="1"/>
      </rPr>
      <t>Year</t>
    </r>
  </si>
  <si>
    <r>
      <t>年別</t>
    </r>
    <r>
      <rPr>
        <sz val="12"/>
        <rFont val="Times New Roman"/>
        <family val="1"/>
      </rPr>
      <t xml:space="preserve">                       Year</t>
    </r>
  </si>
  <si>
    <r>
      <t>總計</t>
    </r>
    <r>
      <rPr>
        <sz val="12"/>
        <rFont val="Times New Roman"/>
        <family val="1"/>
      </rPr>
      <t>Grand Total</t>
    </r>
  </si>
  <si>
    <r>
      <t>收穫面積</t>
    </r>
    <r>
      <rPr>
        <sz val="12"/>
        <rFont val="Times New Roman"/>
        <family val="1"/>
      </rPr>
      <t>Harvested Area</t>
    </r>
  </si>
  <si>
    <r>
      <t>產量</t>
    </r>
    <r>
      <rPr>
        <sz val="12"/>
        <rFont val="Times New Roman"/>
        <family val="1"/>
      </rPr>
      <t>Production</t>
    </r>
  </si>
  <si>
    <r>
      <t>總計</t>
    </r>
    <r>
      <rPr>
        <sz val="10"/>
        <rFont val="Times New Roman"/>
        <family val="1"/>
      </rPr>
      <t>Grand Total</t>
    </r>
  </si>
  <si>
    <r>
      <t>竹筍</t>
    </r>
    <r>
      <rPr>
        <sz val="10"/>
        <rFont val="Times New Roman"/>
        <family val="1"/>
      </rPr>
      <t>Bamboo shoot</t>
    </r>
  </si>
  <si>
    <r>
      <t>蘿蔔</t>
    </r>
    <r>
      <rPr>
        <sz val="10"/>
        <rFont val="Times New Roman"/>
        <family val="1"/>
      </rPr>
      <t>Radishes</t>
    </r>
  </si>
  <si>
    <r>
      <t>甘藍</t>
    </r>
    <r>
      <rPr>
        <sz val="10"/>
        <rFont val="Times New Roman"/>
        <family val="1"/>
      </rPr>
      <t>Cabbage</t>
    </r>
  </si>
  <si>
    <r>
      <t>其他蔬菜</t>
    </r>
    <r>
      <rPr>
        <sz val="10"/>
        <rFont val="Times New Roman"/>
        <family val="1"/>
      </rPr>
      <t>Others Vegetables</t>
    </r>
  </si>
  <si>
    <r>
      <t>收穫面積</t>
    </r>
    <r>
      <rPr>
        <sz val="10"/>
        <rFont val="Times New Roman"/>
        <family val="1"/>
      </rPr>
      <t>Harvested Area</t>
    </r>
  </si>
  <si>
    <r>
      <t>產量</t>
    </r>
    <r>
      <rPr>
        <sz val="10"/>
        <rFont val="Times New Roman"/>
        <family val="1"/>
      </rPr>
      <t>Production</t>
    </r>
  </si>
  <si>
    <r>
      <t>產量</t>
    </r>
    <r>
      <rPr>
        <sz val="10"/>
        <rFont val="Times New Roman"/>
        <family val="1"/>
      </rPr>
      <t xml:space="preserve">             Production</t>
    </r>
  </si>
  <si>
    <r>
      <t>收穫面積</t>
    </r>
    <r>
      <rPr>
        <sz val="10"/>
        <rFont val="Times New Roman"/>
        <family val="1"/>
      </rPr>
      <t xml:space="preserve">                       Harvested Area</t>
    </r>
  </si>
  <si>
    <r>
      <t>香蕉</t>
    </r>
    <r>
      <rPr>
        <sz val="12"/>
        <rFont val="Times New Roman"/>
        <family val="1"/>
      </rPr>
      <t>Bananas</t>
    </r>
  </si>
  <si>
    <r>
      <t>番石榴</t>
    </r>
    <r>
      <rPr>
        <sz val="12"/>
        <rFont val="Times New Roman"/>
        <family val="1"/>
      </rPr>
      <t>Guavas</t>
    </r>
  </si>
  <si>
    <r>
      <t>桃</t>
    </r>
    <r>
      <rPr>
        <sz val="12"/>
        <rFont val="Times New Roman"/>
        <family val="1"/>
      </rPr>
      <t>Carambolas</t>
    </r>
  </si>
  <si>
    <r>
      <t>其他果品類</t>
    </r>
    <r>
      <rPr>
        <sz val="10"/>
        <rFont val="Times New Roman"/>
        <family val="1"/>
      </rPr>
      <t>Others Fruits</t>
    </r>
  </si>
  <si>
    <r>
      <t>梨</t>
    </r>
    <r>
      <rPr>
        <sz val="12"/>
        <rFont val="Times New Roman"/>
        <family val="1"/>
      </rPr>
      <t xml:space="preserve">              Plums</t>
    </r>
  </si>
  <si>
    <r>
      <t>年份</t>
    </r>
    <r>
      <rPr>
        <sz val="10"/>
        <rFont val="Times New Roman"/>
        <family val="1"/>
      </rPr>
      <t xml:space="preserve">                      End of Year</t>
    </r>
  </si>
  <si>
    <r>
      <t>種植面積</t>
    </r>
    <r>
      <rPr>
        <sz val="12"/>
        <rFont val="Times New Roman"/>
        <family val="1"/>
      </rPr>
      <t>Planted Area</t>
    </r>
  </si>
  <si>
    <r>
      <t>收穫面積</t>
    </r>
    <r>
      <rPr>
        <sz val="12"/>
        <rFont val="Times New Roman"/>
        <family val="1"/>
      </rPr>
      <t xml:space="preserve">Harvested Area </t>
    </r>
  </si>
  <si>
    <r>
      <t>產量</t>
    </r>
    <r>
      <rPr>
        <sz val="12"/>
        <rFont val="Times New Roman"/>
        <family val="1"/>
      </rPr>
      <t>Production</t>
    </r>
  </si>
  <si>
    <r>
      <t>收穫面積</t>
    </r>
    <r>
      <rPr>
        <sz val="12"/>
        <rFont val="Times New Roman"/>
        <family val="1"/>
      </rPr>
      <t xml:space="preserve"> Harvested Area</t>
    </r>
  </si>
  <si>
    <r>
      <t>產量</t>
    </r>
    <r>
      <rPr>
        <sz val="12"/>
        <rFont val="Times New Roman"/>
        <family val="1"/>
      </rPr>
      <t xml:space="preserve"> Production</t>
    </r>
  </si>
  <si>
    <r>
      <t>每公頃平均產量</t>
    </r>
    <r>
      <rPr>
        <sz val="12"/>
        <rFont val="Times New Roman"/>
        <family val="1"/>
      </rPr>
      <t>Average Production Per Hectare</t>
    </r>
  </si>
  <si>
    <t>圓糯                             Glutionous Rices of Japonica Type</t>
  </si>
  <si>
    <t>長秈                                India Rice (Long)</t>
  </si>
  <si>
    <t>長糯                                     Glutionous Rice of India Type</t>
  </si>
  <si>
    <r>
      <t>種植面積</t>
    </r>
    <r>
      <rPr>
        <sz val="11"/>
        <rFont val="Times New Roman"/>
        <family val="1"/>
      </rPr>
      <t>Planted Area</t>
    </r>
  </si>
  <si>
    <r>
      <t>收穫面積</t>
    </r>
    <r>
      <rPr>
        <sz val="11"/>
        <rFont val="Times New Roman"/>
        <family val="1"/>
      </rPr>
      <t xml:space="preserve"> Harvested Area</t>
    </r>
  </si>
  <si>
    <r>
      <t>產量</t>
    </r>
    <r>
      <rPr>
        <sz val="11"/>
        <rFont val="Times New Roman"/>
        <family val="1"/>
      </rPr>
      <t xml:space="preserve"> Production</t>
    </r>
  </si>
  <si>
    <r>
      <t>產量</t>
    </r>
    <r>
      <rPr>
        <sz val="12"/>
        <rFont val="Times New Roman"/>
        <family val="1"/>
      </rPr>
      <t xml:space="preserve">          Production</t>
    </r>
  </si>
  <si>
    <r>
      <t>收穫面積</t>
    </r>
    <r>
      <rPr>
        <sz val="12"/>
        <rFont val="Times New Roman"/>
        <family val="1"/>
      </rPr>
      <t xml:space="preserve">Harvested Area </t>
    </r>
  </si>
  <si>
    <r>
      <t>種植面積</t>
    </r>
    <r>
      <rPr>
        <sz val="12"/>
        <rFont val="Times New Roman"/>
        <family val="1"/>
      </rPr>
      <t xml:space="preserve">      Planted Area</t>
    </r>
  </si>
  <si>
    <t>年份        End of Year</t>
  </si>
  <si>
    <t>合計      Total</t>
  </si>
  <si>
    <r>
      <t>產量</t>
    </r>
    <r>
      <rPr>
        <sz val="12"/>
        <rFont val="Times New Roman"/>
        <family val="1"/>
      </rPr>
      <t xml:space="preserve"> Production</t>
    </r>
  </si>
  <si>
    <r>
      <t>年別</t>
    </r>
    <r>
      <rPr>
        <sz val="12"/>
        <rFont val="Times New Roman"/>
        <family val="1"/>
      </rPr>
      <t xml:space="preserve">           Year</t>
    </r>
  </si>
  <si>
    <r>
      <t>年別</t>
    </r>
    <r>
      <rPr>
        <sz val="10"/>
        <rFont val="Times New Roman"/>
        <family val="1"/>
      </rPr>
      <t>Year</t>
    </r>
  </si>
  <si>
    <r>
      <t>收穫面積</t>
    </r>
    <r>
      <rPr>
        <sz val="11"/>
        <rFont val="Times New Roman"/>
        <family val="1"/>
      </rPr>
      <t>Harvested Area</t>
    </r>
  </si>
  <si>
    <r>
      <t>總計</t>
    </r>
    <r>
      <rPr>
        <sz val="11"/>
        <rFont val="Times New Roman"/>
        <family val="1"/>
      </rPr>
      <t xml:space="preserve">                           Grand Total</t>
    </r>
  </si>
  <si>
    <r>
      <t>茶葉青</t>
    </r>
    <r>
      <rPr>
        <sz val="11"/>
        <rFont val="Times New Roman"/>
        <family val="1"/>
      </rPr>
      <t xml:space="preserve">                           Tea</t>
    </r>
  </si>
  <si>
    <r>
      <t>菸草</t>
    </r>
    <r>
      <rPr>
        <sz val="11"/>
        <rFont val="Times New Roman"/>
        <family val="1"/>
      </rPr>
      <t xml:space="preserve">                               Tobacco</t>
    </r>
  </si>
  <si>
    <r>
      <t>甘蔗</t>
    </r>
    <r>
      <rPr>
        <sz val="11"/>
        <rFont val="Times New Roman"/>
        <family val="1"/>
      </rPr>
      <t xml:space="preserve">                           Sugar-cane (Refined)</t>
    </r>
  </si>
  <si>
    <r>
      <t>生食用甘蔗</t>
    </r>
    <r>
      <rPr>
        <sz val="11"/>
        <rFont val="Times New Roman"/>
        <family val="1"/>
      </rPr>
      <t xml:space="preserve">                        Sugar-cane (fresh)</t>
    </r>
  </si>
  <si>
    <r>
      <t>落花生</t>
    </r>
    <r>
      <rPr>
        <sz val="11"/>
        <rFont val="Times New Roman"/>
        <family val="1"/>
      </rPr>
      <t xml:space="preserve">                          Peanuts</t>
    </r>
  </si>
  <si>
    <r>
      <t>其他特用作物</t>
    </r>
    <r>
      <rPr>
        <sz val="11"/>
        <rFont val="Times New Roman"/>
        <family val="1"/>
      </rPr>
      <t xml:space="preserve">                   Others Special Crops</t>
    </r>
  </si>
  <si>
    <r>
      <t>總計</t>
    </r>
    <r>
      <rPr>
        <sz val="12"/>
        <rFont val="Times New Roman"/>
        <family val="1"/>
      </rPr>
      <t xml:space="preserve">                               Grand Total</t>
    </r>
  </si>
  <si>
    <r>
      <t>甘藷</t>
    </r>
    <r>
      <rPr>
        <sz val="12"/>
        <rFont val="Times New Roman"/>
        <family val="1"/>
      </rPr>
      <t xml:space="preserve">                                   Sweet Potatoes</t>
    </r>
  </si>
  <si>
    <r>
      <t>飼料用玉蜀黍</t>
    </r>
    <r>
      <rPr>
        <sz val="12"/>
        <rFont val="Times New Roman"/>
        <family val="1"/>
      </rPr>
      <t xml:space="preserve">                     Feed Corn</t>
    </r>
  </si>
  <si>
    <r>
      <t>蜀黍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高梁</t>
    </r>
    <r>
      <rPr>
        <sz val="12"/>
        <rFont val="Times New Roman"/>
        <family val="1"/>
      </rPr>
      <t>)                      Sorghum</t>
    </r>
  </si>
  <si>
    <r>
      <t>食用玉蜀黍</t>
    </r>
    <r>
      <rPr>
        <sz val="12"/>
        <rFont val="Times New Roman"/>
        <family val="1"/>
      </rPr>
      <t xml:space="preserve">                   Food Corn</t>
    </r>
  </si>
  <si>
    <r>
      <t>紅豆</t>
    </r>
    <r>
      <rPr>
        <sz val="12"/>
        <rFont val="Times New Roman"/>
        <family val="1"/>
      </rPr>
      <t xml:space="preserve">                      Adzuki Beans</t>
    </r>
  </si>
  <si>
    <r>
      <t>其他普通作物</t>
    </r>
    <r>
      <rPr>
        <sz val="12"/>
        <rFont val="Times New Roman"/>
        <family val="1"/>
      </rPr>
      <t xml:space="preserve">               Others Beans</t>
    </r>
  </si>
  <si>
    <t>稻米產量</t>
  </si>
  <si>
    <r>
      <t>年底別</t>
    </r>
    <r>
      <rPr>
        <sz val="12"/>
        <rFont val="Times New Roman"/>
        <family val="1"/>
      </rPr>
      <t xml:space="preserve">                  End of Year</t>
    </r>
  </si>
  <si>
    <r>
      <t>總計</t>
    </r>
    <r>
      <rPr>
        <sz val="12"/>
        <rFont val="Times New Roman"/>
        <family val="1"/>
      </rPr>
      <t xml:space="preserve">     Grand Total</t>
    </r>
  </si>
  <si>
    <r>
      <t>水田</t>
    </r>
    <r>
      <rPr>
        <sz val="12"/>
        <rFont val="Times New Roman"/>
        <family val="1"/>
      </rPr>
      <t>Paddy Field</t>
    </r>
  </si>
  <si>
    <r>
      <t>旱田</t>
    </r>
    <r>
      <rPr>
        <sz val="12"/>
        <rFont val="Times New Roman"/>
        <family val="1"/>
      </rPr>
      <t>Upland Field</t>
    </r>
  </si>
  <si>
    <r>
      <t>合計</t>
    </r>
    <r>
      <rPr>
        <sz val="12"/>
        <rFont val="Times New Roman"/>
        <family val="1"/>
      </rPr>
      <t>Total</t>
    </r>
  </si>
  <si>
    <r>
      <t>兩期作</t>
    </r>
    <r>
      <rPr>
        <sz val="12"/>
        <rFont val="Times New Roman"/>
        <family val="1"/>
      </rPr>
      <t>Double-Gropped</t>
    </r>
  </si>
  <si>
    <r>
      <t>單期作</t>
    </r>
    <r>
      <rPr>
        <sz val="12"/>
        <rFont val="Times New Roman"/>
        <family val="1"/>
      </rPr>
      <t>Single-gropped</t>
    </r>
  </si>
  <si>
    <r>
      <t>第一期作</t>
    </r>
    <r>
      <rPr>
        <sz val="12"/>
        <rFont val="Times New Roman"/>
        <family val="1"/>
      </rPr>
      <t xml:space="preserve">1st-Crop </t>
    </r>
  </si>
  <si>
    <r>
      <t>第二期作</t>
    </r>
    <r>
      <rPr>
        <sz val="12"/>
        <rFont val="Times New Roman"/>
        <family val="1"/>
      </rPr>
      <t xml:space="preserve">2nd-Crop </t>
    </r>
  </si>
  <si>
    <t>資料來源:農經課表號1113-01-01-02</t>
  </si>
  <si>
    <t>…</t>
  </si>
  <si>
    <r>
      <t>柑橘頪</t>
    </r>
    <r>
      <rPr>
        <sz val="12"/>
        <rFont val="Times New Roman"/>
        <family val="1"/>
      </rPr>
      <t xml:space="preserve">                                  Oranges and Citrus</t>
    </r>
  </si>
  <si>
    <r>
      <t>蛋用</t>
    </r>
    <r>
      <rPr>
        <sz val="12"/>
        <rFont val="Times New Roman"/>
        <family val="1"/>
      </rPr>
      <t xml:space="preserve">     For Eggs</t>
    </r>
  </si>
  <si>
    <r>
      <t>蛋用</t>
    </r>
    <r>
      <rPr>
        <sz val="12"/>
        <rFont val="Times New Roman"/>
        <family val="1"/>
      </rPr>
      <t xml:space="preserve">      For Eggs</t>
    </r>
  </si>
  <si>
    <r>
      <t>肉用</t>
    </r>
    <r>
      <rPr>
        <sz val="12"/>
        <rFont val="Times New Roman"/>
        <family val="1"/>
      </rPr>
      <t xml:space="preserve">      For Meat</t>
    </r>
  </si>
  <si>
    <r>
      <t>總計</t>
    </r>
    <r>
      <rPr>
        <sz val="12"/>
        <rFont val="Times New Roman"/>
        <family val="1"/>
      </rPr>
      <t xml:space="preserve">       Grand Total</t>
    </r>
  </si>
  <si>
    <r>
      <t>總計</t>
    </r>
    <r>
      <rPr>
        <sz val="12"/>
        <rFont val="Times New Roman"/>
        <family val="1"/>
      </rPr>
      <t xml:space="preserve">Grand Total </t>
    </r>
  </si>
  <si>
    <r>
      <t>鹿</t>
    </r>
    <r>
      <rPr>
        <sz val="12"/>
        <rFont val="Times New Roman"/>
        <family val="1"/>
      </rPr>
      <t xml:space="preserve">          Deers</t>
    </r>
  </si>
  <si>
    <r>
      <t>羊</t>
    </r>
    <r>
      <rPr>
        <sz val="12"/>
        <rFont val="Times New Roman"/>
        <family val="1"/>
      </rPr>
      <t xml:space="preserve">           Goats</t>
    </r>
  </si>
  <si>
    <r>
      <t>年別</t>
    </r>
    <r>
      <rPr>
        <sz val="12"/>
        <rFont val="Times New Roman"/>
        <family val="1"/>
      </rPr>
      <t xml:space="preserve">                       End of Year</t>
    </r>
  </si>
  <si>
    <t>Agriculture,Forestry,Fishery and Animal Husbandry</t>
  </si>
  <si>
    <t>Agriculture,Forestry,Fishery and Animal Husbandry</t>
  </si>
  <si>
    <t>Agriculture,Forestry,Fishery and Animal Husbandry</t>
  </si>
  <si>
    <t>農、林、漁、牧</t>
  </si>
  <si>
    <r>
      <t>乳牛</t>
    </r>
    <r>
      <rPr>
        <sz val="12"/>
        <rFont val="Times New Roman"/>
        <family val="1"/>
      </rPr>
      <t xml:space="preserve">         Milk Cows</t>
    </r>
  </si>
  <si>
    <r>
      <t>牛</t>
    </r>
    <r>
      <rPr>
        <sz val="12"/>
        <rFont val="Times New Roman"/>
        <family val="1"/>
      </rPr>
      <t>Cattle</t>
    </r>
  </si>
  <si>
    <r>
      <t>羊</t>
    </r>
    <r>
      <rPr>
        <sz val="12"/>
        <rFont val="Times New Roman"/>
        <family val="1"/>
      </rPr>
      <t>Goaats</t>
    </r>
  </si>
  <si>
    <r>
      <t>鵝</t>
    </r>
    <r>
      <rPr>
        <sz val="12"/>
        <rFont val="Times New Roman"/>
        <family val="1"/>
      </rPr>
      <t xml:space="preserve">     Geese</t>
    </r>
  </si>
  <si>
    <r>
      <t>本地</t>
    </r>
    <r>
      <rPr>
        <sz val="12"/>
        <rFont val="Times New Roman"/>
        <family val="1"/>
      </rPr>
      <t>Local</t>
    </r>
  </si>
  <si>
    <r>
      <t>肉用</t>
    </r>
    <r>
      <rPr>
        <sz val="12"/>
        <rFont val="Times New Roman"/>
        <family val="1"/>
      </rPr>
      <t xml:space="preserve">        For Meat</t>
    </r>
  </si>
  <si>
    <t>單位：隻</t>
  </si>
  <si>
    <r>
      <t>乳牛</t>
    </r>
    <r>
      <rPr>
        <sz val="12"/>
        <rFont val="Times New Roman"/>
        <family val="1"/>
      </rPr>
      <t>Cows</t>
    </r>
  </si>
  <si>
    <t>Agriculture,Forestry,Fishery and Animal Husbandry</t>
  </si>
  <si>
    <t>Unit:Harvested Area:Ha</t>
  </si>
  <si>
    <t>Production:m.t.</t>
  </si>
  <si>
    <t xml:space="preserve">                                          Agriculture,Forestry,Fishery and Animal Husbandry</t>
  </si>
  <si>
    <r>
      <t>花椰菜</t>
    </r>
    <r>
      <rPr>
        <sz val="10"/>
        <rFont val="Times New Roman"/>
        <family val="1"/>
      </rPr>
      <t>Caulifower</t>
    </r>
  </si>
  <si>
    <t>表4－2稻米生產面積及收穫量</t>
  </si>
  <si>
    <t>表4－2稻米生產面積及收穫量</t>
  </si>
  <si>
    <t>4-2 Harvested Area of Paddy Field and Rice Production</t>
  </si>
  <si>
    <t xml:space="preserve">                                                  Agriculture,Forestry,Fishery and Animal Husbandry</t>
  </si>
  <si>
    <r>
      <t>Unit:Average Production P</t>
    </r>
    <r>
      <rPr>
        <sz val="12"/>
        <rFont val="新細明體"/>
        <family val="1"/>
      </rPr>
      <t>er</t>
    </r>
    <r>
      <rPr>
        <sz val="12"/>
        <rFont val="新細明體"/>
        <family val="1"/>
      </rPr>
      <t xml:space="preserve"> Ha :kg/Ha.</t>
    </r>
  </si>
  <si>
    <t>Production :m.t.</t>
  </si>
  <si>
    <t>農、林、漁、牧</t>
  </si>
  <si>
    <t>Unit:Harvested Area :Ha.</t>
  </si>
  <si>
    <t>production:m.t.</t>
  </si>
  <si>
    <t>西瓜</t>
  </si>
  <si>
    <t xml:space="preserve"> </t>
  </si>
  <si>
    <t xml:space="preserve">          </t>
  </si>
  <si>
    <t xml:space="preserve">   </t>
  </si>
  <si>
    <t xml:space="preserve">      </t>
  </si>
  <si>
    <t xml:space="preserve">     </t>
  </si>
  <si>
    <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>End of 2011</t>
    </r>
  </si>
  <si>
    <t>民國100年底End of 2011</t>
  </si>
  <si>
    <t>農林漁牧業</t>
  </si>
  <si>
    <t>一、農業</t>
  </si>
  <si>
    <t>標高在110~115公尺間，東南稍高，西北稍低。土地總面積3,371.11</t>
  </si>
  <si>
    <t>量介於2,000~2,500公厘，集中於六至九月，年平均溫度為22℃~24℃</t>
  </si>
  <si>
    <t>之間。八德從業人口從事農村漁牧業者三分之一的比例。其中農業</t>
  </si>
  <si>
    <t xml:space="preserve">  (一)、耕地面積</t>
  </si>
  <si>
    <t>二、畜牧</t>
  </si>
  <si>
    <t>有養豬事業區，並全力配合中央政策輔導貼補畜牧事業，採用科學方</t>
  </si>
  <si>
    <t>等，均獲顯著之成效。</t>
  </si>
  <si>
    <t xml:space="preserve">   主要畜禽頭數</t>
  </si>
  <si>
    <t xml:space="preserve">  (二)、農業生產</t>
  </si>
  <si>
    <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>End of 2012</t>
    </r>
  </si>
  <si>
    <t>民國101年底End of 2012</t>
  </si>
  <si>
    <r>
      <t>民國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End of 2010</t>
    </r>
  </si>
  <si>
    <r>
      <t>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End of 2011</t>
    </r>
  </si>
  <si>
    <r>
      <t>民國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End of 2012</t>
    </r>
  </si>
  <si>
    <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2011</t>
    </r>
  </si>
  <si>
    <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2012</t>
    </r>
  </si>
  <si>
    <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End of 2011</t>
    </r>
  </si>
  <si>
    <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End of 2012</t>
    </r>
  </si>
  <si>
    <r>
      <t>民國</t>
    </r>
    <r>
      <rPr>
        <sz val="10"/>
        <rFont val="Times New Roman"/>
        <family val="1"/>
      </rPr>
      <t xml:space="preserve">101 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End of 2012</t>
    </r>
  </si>
  <si>
    <t>民國101年底    End of 2012</t>
  </si>
  <si>
    <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End of 2012</t>
    </r>
  </si>
  <si>
    <r>
      <t>民國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End of 2013</t>
    </r>
  </si>
  <si>
    <r>
      <t>民國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2013</t>
    </r>
  </si>
  <si>
    <r>
      <t>民國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>End of 2013</t>
    </r>
  </si>
  <si>
    <t>民國102年底End of 2013</t>
  </si>
  <si>
    <r>
      <t>民國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End of 2013</t>
    </r>
  </si>
  <si>
    <r>
      <t>民國</t>
    </r>
    <r>
      <rPr>
        <sz val="10"/>
        <rFont val="Times New Roman"/>
        <family val="1"/>
      </rPr>
      <t xml:space="preserve">102 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End of 2013</t>
    </r>
  </si>
  <si>
    <t>民國102年底    End of 2013</t>
  </si>
  <si>
    <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End of 2013</t>
    </r>
  </si>
  <si>
    <r>
      <t>民國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End of 2014</t>
    </r>
  </si>
  <si>
    <t>-</t>
  </si>
  <si>
    <r>
      <t>民國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>End of 2014</t>
    </r>
  </si>
  <si>
    <r>
      <t>民國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2014</t>
    </r>
  </si>
  <si>
    <t>民國103年底End of 2014</t>
  </si>
  <si>
    <r>
      <t>民國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2014</t>
    </r>
  </si>
  <si>
    <r>
      <t>民國</t>
    </r>
    <r>
      <rPr>
        <sz val="10"/>
        <rFont val="Times New Roman"/>
        <family val="1"/>
      </rPr>
      <t xml:space="preserve">103 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End of 2014</t>
    </r>
  </si>
  <si>
    <t>民國103年底     End of 2014</t>
  </si>
  <si>
    <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 End of 2014</t>
    </r>
  </si>
  <si>
    <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End of 2014</t>
    </r>
  </si>
  <si>
    <t xml:space="preserve">    本區位於桃園市東南部，東鄰新北市鶯歌區；西接中壢區；南</t>
  </si>
  <si>
    <t>鄰大溪區；北依桃園區。本區於桃園台地東側，地勢平坦，全區</t>
  </si>
  <si>
    <t>重，一般呈強酸性，土壤貧瘠，廣布於全區各地，面積約2,100公頃</t>
  </si>
  <si>
    <t>頃，其他黃壤分布於西部，約520公頃，灰色土零星分布本區各地，</t>
  </si>
  <si>
    <t>面積約400公頃，另外有沖積土約120公頃亦為零星分布。本區年雨</t>
  </si>
  <si>
    <t>法、技術，使產量增加，品質提高，同時隨時注意家畜傳染病之防治</t>
  </si>
  <si>
    <t>資料來源:桃園市政府統計年報</t>
  </si>
  <si>
    <t>資料來源：桃園市政府統計年報</t>
  </si>
  <si>
    <t>表4－3農產品產量及收穫面積—普通作物生產</t>
  </si>
  <si>
    <t>表4－4農產品產量及收穫面積—特用作物生產</t>
  </si>
  <si>
    <t>表4－5農產品產量及收穫面積—蔬菜作物生產</t>
  </si>
  <si>
    <t>表4－6農產品產量及收穫面積—果品作物生產</t>
  </si>
  <si>
    <r>
      <t>4-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Harvested Area and Production of  Crop Products-Production of </t>
    </r>
    <r>
      <rPr>
        <sz val="12"/>
        <rFont val="新細明體"/>
        <family val="1"/>
      </rPr>
      <t>Common Crops</t>
    </r>
  </si>
  <si>
    <r>
      <t>4-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Harvested Area and Production of  Crop Products-Production of Spcial Crops</t>
    </r>
  </si>
  <si>
    <r>
      <t>4-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Harvested Area and Production of  Crop Products-Production of Vegetables</t>
    </r>
  </si>
  <si>
    <r>
      <t>4-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Harvested Area and Production of  Crop Products-Production of </t>
    </r>
    <r>
      <rPr>
        <sz val="12"/>
        <rFont val="新細明體"/>
        <family val="1"/>
      </rPr>
      <t>Fruits</t>
    </r>
  </si>
  <si>
    <t>表4－7現有牲畜數</t>
  </si>
  <si>
    <t xml:space="preserve">                                             4 -7 Existing Number of Livestock </t>
  </si>
  <si>
    <t>表4－8牲畜屠宰頭數</t>
  </si>
  <si>
    <t xml:space="preserve">                             4-8 Number of Livestock Butchered</t>
  </si>
  <si>
    <t>表4－10家畜死亡數量</t>
  </si>
  <si>
    <t xml:space="preserve">             4-10  Livestock Mortality</t>
  </si>
  <si>
    <t>表4－9現有家禽數量</t>
  </si>
  <si>
    <t xml:space="preserve">              4-9 Existing Poultry Quantities</t>
  </si>
  <si>
    <t xml:space="preserve">    本區畜牧事業現正積極推動發展中，目前已有相當成效，區內設</t>
  </si>
  <si>
    <r>
      <t>民國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End of 2015</t>
    </r>
  </si>
  <si>
    <r>
      <t>民國</t>
    </r>
    <r>
      <rPr>
        <sz val="10"/>
        <rFont val="Times New Roman"/>
        <family val="1"/>
      </rPr>
      <t xml:space="preserve">104 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End of 2015</t>
    </r>
  </si>
  <si>
    <t>民國104年底     End of 2015</t>
  </si>
  <si>
    <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End of 2015</t>
    </r>
  </si>
  <si>
    <r>
      <t>民國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2015</t>
    </r>
  </si>
  <si>
    <r>
      <t>民國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2015</t>
    </r>
  </si>
  <si>
    <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 End of 2015</t>
    </r>
  </si>
  <si>
    <t>民國104年底           End of 2015</t>
  </si>
  <si>
    <t>更是由早期至今皆為本區重要職業項目，但農業人口曾因為旱地，在法令許可下被轉變</t>
  </si>
  <si>
    <t>為住宅及工廠等非農業使用，故農業人口漸減，本區也成走向農工商並重的型態。</t>
  </si>
  <si>
    <r>
      <t>民國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End of 2016</t>
    </r>
  </si>
  <si>
    <r>
      <t>民國</t>
    </r>
    <r>
      <rPr>
        <sz val="10"/>
        <rFont val="Times New Roman"/>
        <family val="1"/>
      </rPr>
      <t xml:space="preserve">105 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End of 2016</t>
    </r>
  </si>
  <si>
    <t>民國105年底     End of 2016</t>
  </si>
  <si>
    <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 End of 2016</t>
    </r>
  </si>
  <si>
    <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End of 2016</t>
    </r>
  </si>
  <si>
    <r>
      <t>民國</t>
    </r>
    <r>
      <rPr>
        <sz val="11"/>
        <rFont val="Times New Roman"/>
        <family val="1"/>
      </rPr>
      <t>105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2016</t>
    </r>
  </si>
  <si>
    <r>
      <t>民國</t>
    </r>
    <r>
      <rPr>
        <sz val="11"/>
        <rFont val="Times New Roman"/>
        <family val="1"/>
      </rPr>
      <t>105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2016</t>
    </r>
  </si>
  <si>
    <r>
      <t>民國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End of 2017</t>
    </r>
  </si>
  <si>
    <t>民國106年底     End of 2017</t>
  </si>
  <si>
    <r>
      <t>民國</t>
    </r>
    <r>
      <rPr>
        <sz val="10"/>
        <rFont val="Times New Roman"/>
        <family val="1"/>
      </rPr>
      <t xml:space="preserve">106 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End of 2017</t>
    </r>
  </si>
  <si>
    <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 End of 2017</t>
    </r>
  </si>
  <si>
    <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End of 2017</t>
    </r>
  </si>
  <si>
    <r>
      <t>民國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2017</t>
    </r>
  </si>
  <si>
    <r>
      <t>民國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2017</t>
    </r>
  </si>
  <si>
    <r>
      <t>民國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2017</t>
    </r>
  </si>
  <si>
    <r>
      <t>民國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2017</t>
    </r>
  </si>
  <si>
    <t>公頃，其中耕地面積1,147.23公頃。本區土壤屬於紅壤，質地黏</t>
  </si>
  <si>
    <t xml:space="preserve">        本區民國107年底耕地面積1147.23公頃，佔本區面積34.03%。</t>
  </si>
  <si>
    <t xml:space="preserve">        本區民國107年底耕地面積水田為1147.01公頃，佔耕地面積99.98%，</t>
  </si>
  <si>
    <t>旱田為0.22公頃，佔耕地面積0.02%。</t>
  </si>
  <si>
    <r>
      <t>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End of 2018</t>
    </r>
  </si>
  <si>
    <t>民國107年底     End of 2018</t>
  </si>
  <si>
    <r>
      <t>民國</t>
    </r>
    <r>
      <rPr>
        <sz val="10"/>
        <rFont val="Times New Roman"/>
        <family val="1"/>
      </rPr>
      <t xml:space="preserve">107 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End of 2018</t>
    </r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</si>
  <si>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2018</t>
    </r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</si>
  <si>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2018</t>
    </r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</si>
  <si>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2018</t>
    </r>
  </si>
  <si>
    <r>
      <t>民國</t>
    </r>
    <r>
      <rPr>
        <sz val="10"/>
        <rFont val="Times New Roman"/>
        <family val="1"/>
      </rPr>
      <t>107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 End of 2018</t>
    </r>
  </si>
  <si>
    <r>
      <t>民國</t>
    </r>
    <r>
      <rPr>
        <sz val="10"/>
        <rFont val="Times New Roman"/>
        <family val="1"/>
      </rPr>
      <t>107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End of 2018</t>
    </r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</si>
  <si>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2018</t>
    </r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</si>
  <si>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2018</t>
    </r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</si>
  <si>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2018</t>
    </r>
  </si>
  <si>
    <t xml:space="preserve">     1、稻米：民國107年種植面積831公頃(包括一、二期作)較上</t>
  </si>
  <si>
    <t xml:space="preserve">               年之813公頃，則增加13公頃，其增加率為</t>
  </si>
  <si>
    <t xml:space="preserve">                1.59%；稻穀生產量3,698公噸，較上年之2,937公噸</t>
  </si>
  <si>
    <t xml:space="preserve">               ，增加761公噸，其增加率為25.32%。</t>
  </si>
  <si>
    <t xml:space="preserve">     2、甘藷：民國107年收穫面積為3.17公頃，較上年之2.81公頃</t>
  </si>
  <si>
    <t xml:space="preserve">              ，則增加0.36公頃，增加率為25.71%。生產量為</t>
  </si>
  <si>
    <t xml:space="preserve">              63,400公斤，較上年 51,085斤，則增加12,315公斤，</t>
  </si>
  <si>
    <t xml:space="preserve">              其增加率為40.37%。</t>
  </si>
  <si>
    <t xml:space="preserve">       率為5.15%。</t>
  </si>
  <si>
    <t>2、羊：民國107年底計有144頭，較上年底210頭減少66頭，其減少率為</t>
  </si>
  <si>
    <t xml:space="preserve">      31.43﹪。</t>
  </si>
  <si>
    <t>3、雞：民國107年底計有2,910隻，較上年底1,630隻增加1,280隻，其增加</t>
  </si>
  <si>
    <t xml:space="preserve">       率為78.53%。</t>
  </si>
  <si>
    <t>1、豬：民國107年底計有5,436頭，較上年底5,730頭減少294頭，其減少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</si>
</sst>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0;[Red]0"/>
    <numFmt numFmtId="178" formatCode="#,##0.00;[Red]#,##0.00"/>
    <numFmt numFmtId="179" formatCode="0.00;[Red]0.00"/>
    <numFmt numFmtId="180" formatCode="#,##0.00_ "/>
    <numFmt numFmtId="181" formatCode="_-* #,##0.0_-;\-* #,##0.0_-;_-* &quot;-&quot;??_-;_-@_-"/>
    <numFmt numFmtId="182" formatCode="_-* #,##0_-;\-* #,##0_-;_-* &quot;-&quot;??_-;_-@_-"/>
    <numFmt numFmtId="183" formatCode="0.00_ "/>
    <numFmt numFmtId="184" formatCode="0_ "/>
    <numFmt numFmtId="185" formatCode="[$-404]AM/PM\ hh:mm:ss"/>
    <numFmt numFmtId="186" formatCode="m&quot;月&quot;d&quot;日&quot;"/>
    <numFmt numFmtId="187" formatCode="_-* #,##0.0_-;\-* #,##0.0_-;_-* &quot;-&quot;?_-;_-@_-"/>
    <numFmt numFmtId="188" formatCode="_-* #,##0.0_-;\-* #,##0.0_-;_-* &quot;-&quot;_-;_-@_-"/>
    <numFmt numFmtId="189" formatCode="_-* #,##0.00_-;\-* #,##0.00_-;_-* &quot;-&quot;_-;_-@_-"/>
    <numFmt numFmtId="190" formatCode="0_);[Red]\(0\)"/>
    <numFmt numFmtId="191" formatCode="0.00_);[Red]\(0.00\)"/>
    <numFmt numFmtId="192" formatCode="#,##0.00_);[Red]\(#,##0.00\)"/>
    <numFmt numFmtId="193" formatCode="#,##0_);[Red]\(#,##0\)"/>
    <numFmt numFmtId="194" formatCode="#,##0.0;[Red]#,##0.0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4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1.2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細明體"/>
      <family val="3"/>
    </font>
    <font>
      <sz val="24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.5"/>
      <color indexed="8"/>
      <name val="標楷體"/>
      <family val="4"/>
    </font>
    <font>
      <b/>
      <sz val="20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vertical="center"/>
    </xf>
    <xf numFmtId="43" fontId="2" fillId="0" borderId="13" xfId="0" applyNumberFormat="1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horizontal="right" vertical="center"/>
    </xf>
    <xf numFmtId="41" fontId="7" fillId="0" borderId="12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1" fontId="7" fillId="0" borderId="0" xfId="0" applyNumberFormat="1" applyFont="1" applyBorder="1" applyAlignment="1">
      <alignment vertical="center"/>
    </xf>
    <xf numFmtId="182" fontId="2" fillId="0" borderId="10" xfId="35" applyNumberFormat="1" applyFont="1" applyBorder="1" applyAlignment="1">
      <alignment/>
    </xf>
    <xf numFmtId="0" fontId="2" fillId="0" borderId="10" xfId="33" applyFont="1" applyBorder="1">
      <alignment/>
      <protection/>
    </xf>
    <xf numFmtId="0" fontId="2" fillId="0" borderId="10" xfId="33" applyFont="1" applyBorder="1" applyAlignment="1">
      <alignment horizontal="center"/>
      <protection/>
    </xf>
    <xf numFmtId="0" fontId="0" fillId="0" borderId="0" xfId="33">
      <alignment/>
      <protection/>
    </xf>
    <xf numFmtId="0" fontId="0" fillId="0" borderId="10" xfId="33" applyBorder="1">
      <alignment/>
      <protection/>
    </xf>
    <xf numFmtId="43" fontId="2" fillId="0" borderId="12" xfId="35" applyFont="1" applyBorder="1" applyAlignment="1">
      <alignment horizontal="center" vertical="center" wrapText="1"/>
    </xf>
    <xf numFmtId="43" fontId="11" fillId="0" borderId="12" xfId="35" applyFont="1" applyBorder="1" applyAlignment="1">
      <alignment vertical="center"/>
    </xf>
    <xf numFmtId="0" fontId="15" fillId="0" borderId="0" xfId="34" applyFont="1" applyAlignment="1">
      <alignment horizontal="center"/>
      <protection/>
    </xf>
    <xf numFmtId="0" fontId="0" fillId="0" borderId="0" xfId="34">
      <alignment/>
      <protection/>
    </xf>
    <xf numFmtId="0" fontId="5" fillId="0" borderId="0" xfId="34" applyFont="1" applyAlignment="1">
      <alignment horizontal="distributed"/>
      <protection/>
    </xf>
    <xf numFmtId="0" fontId="5" fillId="0" borderId="0" xfId="34" applyNumberFormat="1" applyFont="1" applyAlignment="1">
      <alignment horizontal="distributed"/>
      <protection/>
    </xf>
    <xf numFmtId="0" fontId="5" fillId="0" borderId="0" xfId="34" applyFont="1" applyAlignment="1">
      <alignment horizontal="left"/>
      <protection/>
    </xf>
    <xf numFmtId="0" fontId="5" fillId="0" borderId="0" xfId="34" applyFont="1" applyAlignment="1">
      <alignment/>
      <protection/>
    </xf>
    <xf numFmtId="0" fontId="5" fillId="0" borderId="0" xfId="34" applyFont="1">
      <alignment/>
      <protection/>
    </xf>
    <xf numFmtId="0" fontId="2" fillId="0" borderId="0" xfId="34" applyFont="1">
      <alignment/>
      <protection/>
    </xf>
    <xf numFmtId="41" fontId="7" fillId="0" borderId="13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12" xfId="0" applyNumberFormat="1" applyFont="1" applyBorder="1" applyAlignment="1">
      <alignment horizontal="right" vertical="center"/>
    </xf>
    <xf numFmtId="182" fontId="2" fillId="0" borderId="12" xfId="0" applyNumberFormat="1" applyFont="1" applyBorder="1" applyAlignment="1">
      <alignment vertical="center"/>
    </xf>
    <xf numFmtId="0" fontId="3" fillId="0" borderId="0" xfId="34" applyFont="1">
      <alignment/>
      <protection/>
    </xf>
    <xf numFmtId="178" fontId="2" fillId="0" borderId="0" xfId="0" applyNumberFormat="1" applyFont="1" applyFill="1" applyBorder="1" applyAlignment="1">
      <alignment vertical="center"/>
    </xf>
    <xf numFmtId="0" fontId="5" fillId="0" borderId="0" xfId="34" applyFont="1" applyBorder="1">
      <alignment/>
      <protection/>
    </xf>
    <xf numFmtId="0" fontId="0" fillId="0" borderId="0" xfId="34" applyBorder="1">
      <alignment/>
      <protection/>
    </xf>
    <xf numFmtId="43" fontId="2" fillId="0" borderId="13" xfId="35" applyFont="1" applyBorder="1" applyAlignment="1">
      <alignment horizontal="center" vertical="center" wrapText="1"/>
    </xf>
    <xf numFmtId="43" fontId="11" fillId="0" borderId="13" xfId="35" applyFont="1" applyBorder="1" applyAlignment="1">
      <alignment vertical="center"/>
    </xf>
    <xf numFmtId="193" fontId="2" fillId="0" borderId="12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horizontal="center" vertical="center"/>
    </xf>
    <xf numFmtId="0" fontId="5" fillId="0" borderId="0" xfId="34" applyFont="1" applyBorder="1" applyAlignment="1">
      <alignment/>
      <protection/>
    </xf>
    <xf numFmtId="0" fontId="5" fillId="0" borderId="0" xfId="34" applyFont="1" applyFill="1" applyAlignment="1">
      <alignment/>
      <protection/>
    </xf>
    <xf numFmtId="0" fontId="5" fillId="0" borderId="0" xfId="34" applyFont="1" applyFill="1" applyAlignment="1">
      <alignment horizontal="left"/>
      <protection/>
    </xf>
    <xf numFmtId="0" fontId="5" fillId="0" borderId="0" xfId="34" applyFont="1" applyFill="1" applyBorder="1" applyAlignment="1">
      <alignment horizontal="left"/>
      <protection/>
    </xf>
    <xf numFmtId="176" fontId="2" fillId="0" borderId="12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41" fontId="7" fillId="0" borderId="12" xfId="0" applyNumberFormat="1" applyFont="1" applyBorder="1" applyAlignment="1">
      <alignment horizontal="center" vertical="center"/>
    </xf>
    <xf numFmtId="41" fontId="55" fillId="0" borderId="12" xfId="0" applyNumberFormat="1" applyFont="1" applyBorder="1" applyAlignment="1">
      <alignment horizontal="center" vertical="center"/>
    </xf>
    <xf numFmtId="41" fontId="56" fillId="0" borderId="12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horizontal="right" vertical="center"/>
    </xf>
    <xf numFmtId="193" fontId="2" fillId="0" borderId="12" xfId="0" applyNumberFormat="1" applyFont="1" applyBorder="1" applyAlignment="1">
      <alignment vertical="center"/>
    </xf>
    <xf numFmtId="189" fontId="2" fillId="0" borderId="12" xfId="0" applyNumberFormat="1" applyFont="1" applyBorder="1" applyAlignment="1">
      <alignment vertical="center"/>
    </xf>
    <xf numFmtId="189" fontId="2" fillId="0" borderId="12" xfId="0" applyNumberFormat="1" applyFont="1" applyFill="1" applyBorder="1" applyAlignment="1">
      <alignment horizontal="right" vertical="center"/>
    </xf>
    <xf numFmtId="189" fontId="2" fillId="0" borderId="13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189" fontId="2" fillId="0" borderId="12" xfId="35" applyNumberFormat="1" applyFont="1" applyFill="1" applyBorder="1" applyAlignment="1">
      <alignment horizontal="right" vertical="center"/>
    </xf>
    <xf numFmtId="41" fontId="8" fillId="0" borderId="12" xfId="0" applyNumberFormat="1" applyFont="1" applyBorder="1" applyAlignment="1">
      <alignment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13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189" fontId="2" fillId="0" borderId="12" xfId="0" applyNumberFormat="1" applyFont="1" applyBorder="1" applyAlignment="1">
      <alignment horizontal="right" vertical="center"/>
    </xf>
    <xf numFmtId="189" fontId="2" fillId="0" borderId="13" xfId="0" applyNumberFormat="1" applyFont="1" applyFill="1" applyBorder="1" applyAlignment="1">
      <alignment horizontal="right" vertical="center"/>
    </xf>
    <xf numFmtId="41" fontId="2" fillId="0" borderId="13" xfId="0" applyNumberFormat="1" applyFont="1" applyFill="1" applyBorder="1" applyAlignment="1">
      <alignment horizontal="right" vertical="center"/>
    </xf>
    <xf numFmtId="43" fontId="2" fillId="0" borderId="13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/>
    </xf>
    <xf numFmtId="41" fontId="7" fillId="0" borderId="17" xfId="0" applyNumberFormat="1" applyFont="1" applyBorder="1" applyAlignment="1">
      <alignment vertical="center"/>
    </xf>
    <xf numFmtId="43" fontId="7" fillId="0" borderId="12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 applyProtection="1">
      <alignment horizontal="right" vertical="center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Border="1" applyAlignment="1">
      <alignment vertical="center"/>
    </xf>
    <xf numFmtId="176" fontId="2" fillId="0" borderId="16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93" fontId="2" fillId="0" borderId="13" xfId="0" applyNumberFormat="1" applyFont="1" applyBorder="1" applyAlignment="1">
      <alignment vertical="center"/>
    </xf>
    <xf numFmtId="193" fontId="2" fillId="0" borderId="13" xfId="0" applyNumberFormat="1" applyFont="1" applyBorder="1" applyAlignment="1">
      <alignment vertical="center"/>
    </xf>
    <xf numFmtId="41" fontId="6" fillId="0" borderId="12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6" fontId="2" fillId="0" borderId="13" xfId="0" applyNumberFormat="1" applyFont="1" applyBorder="1" applyAlignment="1" applyProtection="1">
      <alignment horizontal="right" vertical="center"/>
      <protection/>
    </xf>
    <xf numFmtId="176" fontId="2" fillId="0" borderId="13" xfId="0" applyNumberFormat="1" applyFont="1" applyFill="1" applyBorder="1" applyAlignment="1" applyProtection="1">
      <alignment horizontal="right" vertical="center"/>
      <protection locked="0"/>
    </xf>
    <xf numFmtId="176" fontId="2" fillId="0" borderId="17" xfId="0" applyNumberFormat="1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92" fontId="6" fillId="0" borderId="12" xfId="0" applyNumberFormat="1" applyFont="1" applyBorder="1" applyAlignment="1">
      <alignment horizontal="center" vertical="center" wrapText="1"/>
    </xf>
    <xf numFmtId="192" fontId="6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90" fontId="7" fillId="0" borderId="12" xfId="0" applyNumberFormat="1" applyFont="1" applyBorder="1" applyAlignment="1">
      <alignment horizontal="center" vertical="center" wrapText="1"/>
    </xf>
    <xf numFmtId="43" fontId="7" fillId="0" borderId="12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3" fontId="2" fillId="0" borderId="10" xfId="35" applyFont="1" applyBorder="1" applyAlignment="1">
      <alignment horizontal="center" vertical="center" wrapText="1"/>
    </xf>
    <xf numFmtId="43" fontId="11" fillId="0" borderId="10" xfId="3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10" xfId="35" applyFont="1" applyBorder="1" applyAlignment="1">
      <alignment vertical="center"/>
    </xf>
    <xf numFmtId="43" fontId="11" fillId="0" borderId="10" xfId="35" applyFont="1" applyBorder="1" applyAlignment="1">
      <alignment vertical="center"/>
    </xf>
    <xf numFmtId="43" fontId="2" fillId="0" borderId="10" xfId="35" applyFont="1" applyBorder="1" applyAlignment="1">
      <alignment vertical="center" wrapText="1"/>
    </xf>
    <xf numFmtId="43" fontId="11" fillId="0" borderId="10" xfId="35" applyFont="1" applyBorder="1" applyAlignment="1">
      <alignment vertical="center" wrapText="1"/>
    </xf>
    <xf numFmtId="43" fontId="2" fillId="0" borderId="10" xfId="35" applyFont="1" applyBorder="1" applyAlignment="1">
      <alignment horizontal="center" vertical="center"/>
    </xf>
    <xf numFmtId="43" fontId="11" fillId="0" borderId="10" xfId="35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農業1" xfId="33"/>
    <cellStyle name="一般_95農業說明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本區歷年稻米產量</a:t>
            </a:r>
          </a:p>
        </c:rich>
      </c:tx>
      <c:layout>
        <c:manualLayout>
          <c:xMode val="factor"/>
          <c:yMode val="factor"/>
          <c:x val="-0.00325"/>
          <c:y val="0.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84"/>
          <c:w val="0.8265"/>
          <c:h val="0.7035"/>
        </c:manualLayout>
      </c:layout>
      <c:lineChart>
        <c:grouping val="stacked"/>
        <c:varyColors val="0"/>
        <c:ser>
          <c:idx val="0"/>
          <c:order val="0"/>
          <c:tx>
            <c:strRef>
              <c:f>'稻米產量'!$B$1</c:f>
              <c:strCache>
                <c:ptCount val="1"/>
                <c:pt idx="0">
                  <c:v>稻米產量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'稻米產量'!$A$2:$A$6</c:f>
              <c:numCache/>
            </c:numRef>
          </c:cat>
          <c:val>
            <c:numRef>
              <c:f>'稻米產量'!$B$2:$B$6</c:f>
              <c:numCache/>
            </c:numRef>
          </c:val>
          <c:smooth val="0"/>
        </c:ser>
        <c:marker val="1"/>
        <c:axId val="34278903"/>
        <c:axId val="40074672"/>
      </c:lineChart>
      <c:catAx>
        <c:axId val="34278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074672"/>
        <c:crosses val="autoZero"/>
        <c:auto val="1"/>
        <c:lblOffset val="100"/>
        <c:tickLblSkip val="1"/>
        <c:noMultiLvlLbl val="0"/>
      </c:catAx>
      <c:valAx>
        <c:axId val="400746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公噸</a:t>
                </a:r>
              </a:p>
            </c:rich>
          </c:tx>
          <c:layout>
            <c:manualLayout>
              <c:xMode val="factor"/>
              <c:yMode val="factor"/>
              <c:x val="0.009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278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4035"/>
          <c:w val="0.130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22</xdr:row>
      <xdr:rowOff>38100</xdr:rowOff>
    </xdr:from>
    <xdr:to>
      <xdr:col>1</xdr:col>
      <xdr:colOff>314325</xdr:colOff>
      <xdr:row>32</xdr:row>
      <xdr:rowOff>28575</xdr:rowOff>
    </xdr:to>
    <xdr:sp>
      <xdr:nvSpPr>
        <xdr:cNvPr id="1" name="Line 3"/>
        <xdr:cNvSpPr>
          <a:spLocks/>
        </xdr:cNvSpPr>
      </xdr:nvSpPr>
      <xdr:spPr>
        <a:xfrm>
          <a:off x="1504950" y="7505700"/>
          <a:ext cx="0" cy="421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19050</xdr:rowOff>
    </xdr:from>
    <xdr:to>
      <xdr:col>8</xdr:col>
      <xdr:colOff>676275</xdr:colOff>
      <xdr:row>36</xdr:row>
      <xdr:rowOff>85725</xdr:rowOff>
    </xdr:to>
    <xdr:graphicFrame>
      <xdr:nvGraphicFramePr>
        <xdr:cNvPr id="1" name="圖表 1"/>
        <xdr:cNvGraphicFramePr/>
      </xdr:nvGraphicFramePr>
      <xdr:xfrm>
        <a:off x="47625" y="2114550"/>
        <a:ext cx="614362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28">
      <selection activeCell="A34" sqref="A34"/>
    </sheetView>
  </sheetViews>
  <sheetFormatPr defaultColWidth="9.00390625" defaultRowHeight="16.5"/>
  <cols>
    <col min="1" max="1" width="96.25390625" style="34" customWidth="1"/>
    <col min="2" max="16384" width="9.00390625" style="34" customWidth="1"/>
  </cols>
  <sheetData>
    <row r="1" spans="1:4" ht="32.25" customHeight="1">
      <c r="A1" s="33" t="s">
        <v>149</v>
      </c>
      <c r="B1" s="40"/>
      <c r="C1" s="40"/>
      <c r="D1" s="40"/>
    </row>
    <row r="2" spans="1:4" ht="25.5" customHeight="1">
      <c r="A2" s="37" t="s">
        <v>150</v>
      </c>
      <c r="B2" s="39"/>
      <c r="C2" s="39"/>
      <c r="D2" s="39"/>
    </row>
    <row r="3" spans="1:4" ht="25.5" customHeight="1">
      <c r="A3" s="35" t="s">
        <v>190</v>
      </c>
      <c r="B3" s="39"/>
      <c r="C3" s="39"/>
      <c r="D3" s="39"/>
    </row>
    <row r="4" spans="1:4" ht="25.5" customHeight="1">
      <c r="A4" s="35" t="s">
        <v>191</v>
      </c>
      <c r="B4" s="39"/>
      <c r="C4" s="39"/>
      <c r="D4" s="39"/>
    </row>
    <row r="5" spans="1:4" ht="25.5" customHeight="1">
      <c r="A5" s="35" t="s">
        <v>151</v>
      </c>
      <c r="B5" s="39"/>
      <c r="C5" s="39"/>
      <c r="D5" s="39"/>
    </row>
    <row r="6" spans="1:4" ht="25.5" customHeight="1">
      <c r="A6" s="35" t="s">
        <v>241</v>
      </c>
      <c r="B6" s="39"/>
      <c r="C6" s="39"/>
      <c r="D6" s="39"/>
    </row>
    <row r="7" spans="1:4" ht="25.5" customHeight="1">
      <c r="A7" s="35" t="s">
        <v>192</v>
      </c>
      <c r="B7" s="39"/>
      <c r="C7" s="39"/>
      <c r="D7" s="39"/>
    </row>
    <row r="8" spans="1:4" ht="25.5" customHeight="1">
      <c r="A8" s="35" t="s">
        <v>193</v>
      </c>
      <c r="B8" s="39"/>
      <c r="C8" s="39"/>
      <c r="D8" s="39"/>
    </row>
    <row r="9" spans="1:4" ht="25.5" customHeight="1">
      <c r="A9" s="36" t="s">
        <v>194</v>
      </c>
      <c r="B9" s="39"/>
      <c r="C9" s="39"/>
      <c r="D9" s="39"/>
    </row>
    <row r="10" spans="1:4" ht="25.5" customHeight="1">
      <c r="A10" s="35" t="s">
        <v>152</v>
      </c>
      <c r="B10" s="39"/>
      <c r="C10" s="39"/>
      <c r="D10" s="39"/>
    </row>
    <row r="11" spans="1:4" ht="25.5" customHeight="1">
      <c r="A11" s="35" t="s">
        <v>153</v>
      </c>
      <c r="B11" s="39"/>
      <c r="C11" s="39"/>
      <c r="D11" s="39"/>
    </row>
    <row r="12" spans="1:4" ht="25.5" customHeight="1">
      <c r="A12" s="37" t="s">
        <v>223</v>
      </c>
      <c r="B12" s="39"/>
      <c r="C12" s="39"/>
      <c r="D12" s="39"/>
    </row>
    <row r="13" spans="1:4" ht="25.5" customHeight="1">
      <c r="A13" s="37" t="s">
        <v>224</v>
      </c>
      <c r="B13" s="39"/>
      <c r="C13" s="39"/>
      <c r="D13" s="39"/>
    </row>
    <row r="14" spans="1:4" ht="25.5" customHeight="1">
      <c r="A14" s="55" t="s">
        <v>154</v>
      </c>
      <c r="B14" s="39"/>
      <c r="C14" s="39"/>
      <c r="D14" s="39"/>
    </row>
    <row r="15" spans="1:4" ht="25.5" customHeight="1">
      <c r="A15" s="56" t="s">
        <v>242</v>
      </c>
      <c r="B15" s="39"/>
      <c r="C15" s="39"/>
      <c r="D15" s="39"/>
    </row>
    <row r="16" spans="1:4" ht="25.5" customHeight="1">
      <c r="A16" s="56" t="s">
        <v>243</v>
      </c>
      <c r="B16" s="39"/>
      <c r="C16" s="39"/>
      <c r="D16" s="39"/>
    </row>
    <row r="17" spans="1:4" ht="25.5" customHeight="1">
      <c r="A17" s="57" t="s">
        <v>244</v>
      </c>
      <c r="B17" s="39"/>
      <c r="C17" s="39"/>
      <c r="D17" s="39"/>
    </row>
    <row r="18" spans="1:4" ht="25.5" customHeight="1">
      <c r="A18" s="37" t="s">
        <v>159</v>
      </c>
      <c r="B18" s="39"/>
      <c r="C18" s="39"/>
      <c r="D18" s="39"/>
    </row>
    <row r="19" spans="1:4" s="49" customFormat="1" ht="25.5" customHeight="1">
      <c r="A19" s="54" t="s">
        <v>256</v>
      </c>
      <c r="B19" s="48"/>
      <c r="C19" s="48"/>
      <c r="D19" s="48"/>
    </row>
    <row r="20" spans="1:4" ht="25.5" customHeight="1">
      <c r="A20" s="38" t="s">
        <v>257</v>
      </c>
      <c r="B20" s="39"/>
      <c r="C20" s="39"/>
      <c r="D20" s="39"/>
    </row>
    <row r="21" spans="1:4" ht="25.5" customHeight="1">
      <c r="A21" s="37" t="s">
        <v>258</v>
      </c>
      <c r="B21" s="39"/>
      <c r="C21" s="39"/>
      <c r="D21" s="39"/>
    </row>
    <row r="22" spans="1:4" ht="25.5" customHeight="1">
      <c r="A22" s="37" t="s">
        <v>259</v>
      </c>
      <c r="B22" s="39"/>
      <c r="C22" s="39"/>
      <c r="D22" s="39"/>
    </row>
    <row r="23" spans="1:4" ht="25.5" customHeight="1">
      <c r="A23" s="37" t="s">
        <v>260</v>
      </c>
      <c r="B23" s="39"/>
      <c r="C23" s="39"/>
      <c r="D23" s="39"/>
    </row>
    <row r="24" spans="1:4" ht="25.5" customHeight="1">
      <c r="A24" s="37" t="s">
        <v>261</v>
      </c>
      <c r="B24" s="39"/>
      <c r="C24" s="39"/>
      <c r="D24" s="39"/>
    </row>
    <row r="25" spans="1:4" ht="25.5" customHeight="1">
      <c r="A25" s="37" t="s">
        <v>262</v>
      </c>
      <c r="B25" s="39"/>
      <c r="C25" s="39"/>
      <c r="D25" s="39"/>
    </row>
    <row r="26" spans="1:4" ht="25.5" customHeight="1">
      <c r="A26" s="37" t="s">
        <v>263</v>
      </c>
      <c r="B26" s="39"/>
      <c r="C26" s="39"/>
      <c r="D26" s="39"/>
    </row>
    <row r="27" spans="1:4" ht="25.5" customHeight="1">
      <c r="A27" s="46" t="s">
        <v>155</v>
      </c>
      <c r="B27" s="39"/>
      <c r="C27" s="39"/>
      <c r="D27" s="39"/>
    </row>
    <row r="28" spans="1:4" ht="25.5" customHeight="1">
      <c r="A28" s="39" t="s">
        <v>214</v>
      </c>
      <c r="B28" s="39"/>
      <c r="C28" s="39"/>
      <c r="D28" s="39"/>
    </row>
    <row r="29" spans="1:4" ht="25.5" customHeight="1">
      <c r="A29" s="39" t="s">
        <v>156</v>
      </c>
      <c r="B29" s="39"/>
      <c r="C29" s="39"/>
      <c r="D29" s="39"/>
    </row>
    <row r="30" spans="1:4" ht="25.5" customHeight="1">
      <c r="A30" s="39" t="s">
        <v>195</v>
      </c>
      <c r="B30" s="39"/>
      <c r="C30" s="39"/>
      <c r="D30" s="39"/>
    </row>
    <row r="31" spans="1:4" ht="25.5" customHeight="1">
      <c r="A31" s="39" t="s">
        <v>157</v>
      </c>
      <c r="B31" s="39"/>
      <c r="C31" s="39"/>
      <c r="D31" s="39"/>
    </row>
    <row r="32" spans="1:4" ht="25.5" customHeight="1">
      <c r="A32" s="39" t="s">
        <v>158</v>
      </c>
      <c r="B32" s="39"/>
      <c r="C32" s="39"/>
      <c r="D32" s="39"/>
    </row>
    <row r="33" spans="1:4" ht="25.5" customHeight="1">
      <c r="A33" s="39" t="s">
        <v>269</v>
      </c>
      <c r="B33" s="39"/>
      <c r="C33" s="39"/>
      <c r="D33" s="39"/>
    </row>
    <row r="34" spans="1:4" s="49" customFormat="1" ht="25.5" customHeight="1">
      <c r="A34" s="48" t="s">
        <v>264</v>
      </c>
      <c r="B34" s="48"/>
      <c r="C34" s="48"/>
      <c r="D34" s="48"/>
    </row>
    <row r="35" spans="1:4" ht="25.5" customHeight="1">
      <c r="A35" s="39" t="s">
        <v>265</v>
      </c>
      <c r="B35" s="39"/>
      <c r="C35" s="39"/>
      <c r="D35" s="39"/>
    </row>
    <row r="36" spans="1:4" ht="25.5" customHeight="1">
      <c r="A36" s="39" t="s">
        <v>266</v>
      </c>
      <c r="B36" s="39"/>
      <c r="C36" s="39"/>
      <c r="D36" s="39"/>
    </row>
    <row r="37" spans="1:4" ht="25.5" customHeight="1">
      <c r="A37" s="39" t="s">
        <v>267</v>
      </c>
      <c r="B37" s="39"/>
      <c r="C37" s="39"/>
      <c r="D37" s="39"/>
    </row>
    <row r="38" spans="1:4" ht="25.5" customHeight="1">
      <c r="A38" s="39" t="s">
        <v>268</v>
      </c>
      <c r="B38" s="39"/>
      <c r="C38" s="39"/>
      <c r="D38" s="39"/>
    </row>
    <row r="39" spans="1:4" ht="25.5" customHeight="1">
      <c r="A39" s="39"/>
      <c r="B39" s="39"/>
      <c r="C39" s="39"/>
      <c r="D39" s="39"/>
    </row>
    <row r="40" spans="1:4" ht="25.5" customHeight="1">
      <c r="A40" s="39"/>
      <c r="B40" s="39"/>
      <c r="C40" s="39"/>
      <c r="D40" s="39"/>
    </row>
    <row r="41" spans="1:4" ht="25.5" customHeight="1">
      <c r="A41" s="39"/>
      <c r="B41" s="39"/>
      <c r="C41" s="39"/>
      <c r="D41" s="39"/>
    </row>
    <row r="42" spans="1:4" ht="25.5" customHeight="1">
      <c r="A42" s="39"/>
      <c r="B42" s="39"/>
      <c r="C42" s="39"/>
      <c r="D42" s="39"/>
    </row>
    <row r="43" spans="1:4" ht="25.5" customHeight="1">
      <c r="A43" s="39"/>
      <c r="B43" s="39"/>
      <c r="C43" s="39"/>
      <c r="D43" s="39"/>
    </row>
    <row r="44" spans="1:4" ht="19.5">
      <c r="A44" s="39"/>
      <c r="B44" s="39"/>
      <c r="C44" s="39"/>
      <c r="D44" s="39"/>
    </row>
  </sheetData>
  <sheetProtection/>
  <printOptions/>
  <pageMargins left="0.7480314960629921" right="0.2755905511811024" top="0.984251968503937" bottom="0.984251968503937" header="0.5118110236220472" footer="0.5118110236220472"/>
  <pageSetup firstPageNumber="40" useFirstPageNumber="1" horizontalDpi="600" verticalDpi="600" orientation="portrait" paperSize="9" scale="110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14"/>
  <sheetViews>
    <sheetView showGridLines="0" zoomScalePageLayoutView="0" workbookViewId="0" topLeftCell="A1">
      <pane xSplit="4" ySplit="4" topLeftCell="E1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13" sqref="D13"/>
    </sheetView>
  </sheetViews>
  <sheetFormatPr defaultColWidth="9.00390625" defaultRowHeight="16.5"/>
  <cols>
    <col min="1" max="1" width="17.625" style="0" customWidth="1"/>
    <col min="2" max="2" width="12.625" style="0" customWidth="1"/>
    <col min="3" max="4" width="11.00390625" style="0" bestFit="1" customWidth="1"/>
    <col min="5" max="5" width="12.625" style="0" customWidth="1"/>
    <col min="6" max="6" width="11.875" style="0" customWidth="1"/>
    <col min="7" max="7" width="9.125" style="0" bestFit="1" customWidth="1"/>
  </cols>
  <sheetData>
    <row r="1" spans="1:7" ht="16.5">
      <c r="A1" s="112" t="s">
        <v>95</v>
      </c>
      <c r="B1" s="112" t="s">
        <v>96</v>
      </c>
      <c r="C1" s="120" t="s">
        <v>97</v>
      </c>
      <c r="D1" s="121"/>
      <c r="E1" s="121"/>
      <c r="F1" s="121"/>
      <c r="G1" s="112" t="s">
        <v>98</v>
      </c>
    </row>
    <row r="2" spans="1:7" ht="16.5">
      <c r="A2" s="113"/>
      <c r="B2" s="113"/>
      <c r="C2" s="112" t="s">
        <v>99</v>
      </c>
      <c r="D2" s="112" t="s">
        <v>100</v>
      </c>
      <c r="E2" s="116" t="s">
        <v>101</v>
      </c>
      <c r="F2" s="117"/>
      <c r="G2" s="113"/>
    </row>
    <row r="3" spans="1:7" ht="39.75" customHeight="1">
      <c r="A3" s="113"/>
      <c r="B3" s="113"/>
      <c r="C3" s="113"/>
      <c r="D3" s="113"/>
      <c r="E3" s="118" t="s">
        <v>102</v>
      </c>
      <c r="F3" s="118" t="s">
        <v>103</v>
      </c>
      <c r="G3" s="113"/>
    </row>
    <row r="4" spans="1:7" ht="16.5">
      <c r="A4" s="113"/>
      <c r="B4" s="113"/>
      <c r="C4" s="113"/>
      <c r="D4" s="113"/>
      <c r="E4" s="119"/>
      <c r="F4" s="119"/>
      <c r="G4" s="113"/>
    </row>
    <row r="5" spans="1:7" ht="49.5" customHeight="1">
      <c r="A5" s="31" t="s">
        <v>162</v>
      </c>
      <c r="B5" s="32">
        <f>SUM(G5,C5)</f>
        <v>1220.3999999999999</v>
      </c>
      <c r="C5" s="32">
        <v>1207.56</v>
      </c>
      <c r="D5" s="32">
        <v>1207.56</v>
      </c>
      <c r="E5" s="32">
        <v>0</v>
      </c>
      <c r="F5" s="32">
        <v>0</v>
      </c>
      <c r="G5" s="32">
        <v>12.84</v>
      </c>
    </row>
    <row r="6" spans="1:7" ht="49.5" customHeight="1">
      <c r="A6" s="31" t="s">
        <v>163</v>
      </c>
      <c r="B6" s="32">
        <v>1197.25</v>
      </c>
      <c r="C6" s="32">
        <v>1187.37</v>
      </c>
      <c r="D6" s="32">
        <v>1187.37</v>
      </c>
      <c r="E6" s="32">
        <v>0</v>
      </c>
      <c r="F6" s="32">
        <v>0</v>
      </c>
      <c r="G6" s="32">
        <v>9.88</v>
      </c>
    </row>
    <row r="7" spans="1:7" ht="49.5" customHeight="1">
      <c r="A7" s="31" t="s">
        <v>164</v>
      </c>
      <c r="B7" s="32">
        <v>1203.82</v>
      </c>
      <c r="C7" s="32">
        <v>1194.78</v>
      </c>
      <c r="D7" s="32">
        <v>1194.78</v>
      </c>
      <c r="E7" s="32">
        <v>0</v>
      </c>
      <c r="F7" s="32">
        <v>0</v>
      </c>
      <c r="G7" s="32">
        <v>9.04</v>
      </c>
    </row>
    <row r="8" spans="1:7" s="13" customFormat="1" ht="49.5" customHeight="1">
      <c r="A8" s="31" t="s">
        <v>172</v>
      </c>
      <c r="B8" s="32">
        <v>1170.69</v>
      </c>
      <c r="C8" s="32">
        <v>1170.69</v>
      </c>
      <c r="D8" s="32">
        <v>1170.69</v>
      </c>
      <c r="E8" s="32">
        <v>0</v>
      </c>
      <c r="F8" s="32">
        <v>0</v>
      </c>
      <c r="G8" s="32">
        <v>7.44</v>
      </c>
    </row>
    <row r="9" spans="1:7" s="13" customFormat="1" ht="49.5" customHeight="1">
      <c r="A9" s="31" t="s">
        <v>180</v>
      </c>
      <c r="B9" s="32">
        <v>1176.27</v>
      </c>
      <c r="C9" s="32">
        <v>1168.83</v>
      </c>
      <c r="D9" s="32">
        <v>1168.83</v>
      </c>
      <c r="E9" s="32">
        <v>0</v>
      </c>
      <c r="F9" s="32">
        <v>0</v>
      </c>
      <c r="G9" s="32">
        <v>7.44</v>
      </c>
    </row>
    <row r="10" spans="1:7" s="13" customFormat="1" ht="49.5" customHeight="1">
      <c r="A10" s="31" t="s">
        <v>215</v>
      </c>
      <c r="B10" s="32">
        <v>1163.0500000000002</v>
      </c>
      <c r="C10" s="32">
        <v>1156.64</v>
      </c>
      <c r="D10" s="32">
        <v>1156.64</v>
      </c>
      <c r="E10" s="32">
        <v>0</v>
      </c>
      <c r="F10" s="32">
        <v>0</v>
      </c>
      <c r="G10" s="32">
        <v>6.41</v>
      </c>
    </row>
    <row r="11" spans="1:7" ht="49.5" customHeight="1">
      <c r="A11" s="31" t="s">
        <v>225</v>
      </c>
      <c r="B11" s="32">
        <v>1157.43</v>
      </c>
      <c r="C11" s="32">
        <v>1150.86</v>
      </c>
      <c r="D11" s="32">
        <v>1150.86</v>
      </c>
      <c r="E11" s="32">
        <v>0</v>
      </c>
      <c r="F11" s="32">
        <v>0</v>
      </c>
      <c r="G11" s="32">
        <v>6.57</v>
      </c>
    </row>
    <row r="12" spans="1:7" s="43" customFormat="1" ht="49.5" customHeight="1">
      <c r="A12" s="31" t="s">
        <v>232</v>
      </c>
      <c r="B12" s="32">
        <f>C12+G12</f>
        <v>1150.6299999999999</v>
      </c>
      <c r="C12" s="32">
        <f>D12+E12+F12</f>
        <v>1149.33</v>
      </c>
      <c r="D12" s="32">
        <v>1149.33</v>
      </c>
      <c r="E12" s="32">
        <v>0</v>
      </c>
      <c r="F12" s="32">
        <v>0</v>
      </c>
      <c r="G12" s="32">
        <v>1.3</v>
      </c>
    </row>
    <row r="13" spans="1:7" s="43" customFormat="1" ht="49.5" customHeight="1">
      <c r="A13" s="50" t="s">
        <v>245</v>
      </c>
      <c r="B13" s="51">
        <f>C13+G13</f>
        <v>1147.23</v>
      </c>
      <c r="C13" s="51">
        <f>D13+E13+F13</f>
        <v>1147.01</v>
      </c>
      <c r="D13" s="51">
        <v>1147.01</v>
      </c>
      <c r="E13" s="51">
        <v>0</v>
      </c>
      <c r="F13" s="51">
        <v>0</v>
      </c>
      <c r="G13" s="51">
        <v>0.22</v>
      </c>
    </row>
    <row r="14" spans="1:3" ht="16.5">
      <c r="A14" s="114" t="s">
        <v>104</v>
      </c>
      <c r="B14" s="114"/>
      <c r="C14" s="115"/>
    </row>
  </sheetData>
  <sheetProtection/>
  <mergeCells count="10">
    <mergeCell ref="G1:G4"/>
    <mergeCell ref="A14:C14"/>
    <mergeCell ref="E2:F2"/>
    <mergeCell ref="E3:E4"/>
    <mergeCell ref="F3:F4"/>
    <mergeCell ref="C1:F1"/>
    <mergeCell ref="A1:A4"/>
    <mergeCell ref="B1:B4"/>
    <mergeCell ref="C2:C4"/>
    <mergeCell ref="D2:D4"/>
  </mergeCells>
  <printOptions/>
  <pageMargins left="0.7480314960629921" right="0.7480314960629921" top="1.7716535433070868" bottom="0.984251968503937" header="0.5118110236220472" footer="0.5118110236220472"/>
  <pageSetup firstPageNumber="42" useFirstPageNumber="1" horizontalDpi="600" verticalDpi="600" orientation="portrait" paperSize="9" r:id="rId1"/>
  <headerFooter alignWithMargins="0">
    <oddHeader>&amp;C&amp;"標楷體,標準"&amp;16農.林.漁.牧
Agriculture,Forestry,Fishery and Animal Husbandry
表4-1耕地面積
4-1 Cultivated Land Area&amp;R
&amp;"標楷體,標準"單位:公頃
Unit:Hectare</oddHeader>
    <oddFooter>&amp;C第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34"/>
  <sheetViews>
    <sheetView showGridLines="0" zoomScale="93" zoomScaleNormal="93" zoomScaleSheetLayoutView="100" zoomScalePageLayoutView="0" workbookViewId="0" topLeftCell="A1">
      <pane xSplit="5" ySplit="9" topLeftCell="F2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C16" sqref="C16"/>
    </sheetView>
  </sheetViews>
  <sheetFormatPr defaultColWidth="9.00390625" defaultRowHeight="16.5"/>
  <cols>
    <col min="1" max="1" width="13.625" style="0" customWidth="1"/>
    <col min="2" max="7" width="11.625" style="0" customWidth="1"/>
    <col min="8" max="8" width="10.625" style="0" customWidth="1"/>
    <col min="9" max="15" width="11.125" style="0" customWidth="1"/>
  </cols>
  <sheetData>
    <row r="1" spans="1:17" ht="21">
      <c r="A1" s="125" t="s">
        <v>0</v>
      </c>
      <c r="B1" s="125"/>
      <c r="C1" s="125"/>
      <c r="D1" s="125"/>
      <c r="E1" s="125"/>
      <c r="F1" s="125"/>
      <c r="G1" s="125"/>
      <c r="H1" s="138" t="s">
        <v>135</v>
      </c>
      <c r="I1" s="138"/>
      <c r="J1" s="138"/>
      <c r="K1" s="138"/>
      <c r="L1" s="138"/>
      <c r="M1" s="138"/>
      <c r="N1" s="138"/>
      <c r="O1" s="138"/>
      <c r="P1" s="138"/>
      <c r="Q1" s="138"/>
    </row>
    <row r="2" spans="1:15" ht="19.5">
      <c r="A2" s="126" t="s">
        <v>132</v>
      </c>
      <c r="B2" s="126"/>
      <c r="C2" s="127"/>
      <c r="D2" s="127"/>
      <c r="E2" s="127"/>
      <c r="F2" s="127"/>
      <c r="G2" s="127"/>
      <c r="H2" s="127" t="s">
        <v>134</v>
      </c>
      <c r="I2" s="127"/>
      <c r="J2" s="127"/>
      <c r="K2" s="127"/>
      <c r="L2" s="127"/>
      <c r="M2" s="127"/>
      <c r="N2" s="127"/>
      <c r="O2" s="127"/>
    </row>
    <row r="3" spans="5:7" ht="16.5">
      <c r="E3" s="124" t="s">
        <v>6</v>
      </c>
      <c r="F3" s="124"/>
      <c r="G3" s="124"/>
    </row>
    <row r="4" spans="5:15" ht="19.5">
      <c r="E4" s="124" t="s">
        <v>5</v>
      </c>
      <c r="F4" s="124"/>
      <c r="G4" s="124"/>
      <c r="I4" s="15"/>
      <c r="M4" s="147" t="s">
        <v>136</v>
      </c>
      <c r="N4" s="147"/>
      <c r="O4" s="147"/>
    </row>
    <row r="5" spans="5:15" ht="16.5">
      <c r="E5" s="128" t="s">
        <v>7</v>
      </c>
      <c r="F5" s="128"/>
      <c r="G5" s="128"/>
      <c r="M5" s="148" t="s">
        <v>137</v>
      </c>
      <c r="N5" s="148"/>
      <c r="O5" s="148"/>
    </row>
    <row r="6" spans="1:15" ht="18" customHeight="1">
      <c r="A6" s="142" t="s">
        <v>58</v>
      </c>
      <c r="B6" s="135" t="s">
        <v>11</v>
      </c>
      <c r="C6" s="136"/>
      <c r="D6" s="136"/>
      <c r="E6" s="137"/>
      <c r="F6" s="3"/>
      <c r="G6" s="3"/>
      <c r="H6" s="3"/>
      <c r="I6" s="3"/>
      <c r="J6" s="3"/>
      <c r="K6" s="3"/>
      <c r="L6" s="3"/>
      <c r="M6" s="3"/>
      <c r="N6" s="14"/>
      <c r="O6" s="101"/>
    </row>
    <row r="7" spans="1:15" ht="18" customHeight="1">
      <c r="A7" s="143"/>
      <c r="B7" s="122" t="s">
        <v>73</v>
      </c>
      <c r="C7" s="122" t="s">
        <v>72</v>
      </c>
      <c r="D7" s="122" t="s">
        <v>71</v>
      </c>
      <c r="E7" s="129" t="s">
        <v>12</v>
      </c>
      <c r="F7" s="135" t="s">
        <v>75</v>
      </c>
      <c r="G7" s="136"/>
      <c r="H7" s="136"/>
      <c r="I7" s="137"/>
      <c r="J7" s="135" t="s">
        <v>13</v>
      </c>
      <c r="K7" s="136"/>
      <c r="L7" s="137"/>
      <c r="M7" s="135" t="s">
        <v>14</v>
      </c>
      <c r="N7" s="136"/>
      <c r="O7" s="137"/>
    </row>
    <row r="8" spans="1:15" ht="16.5">
      <c r="A8" s="143"/>
      <c r="B8" s="141"/>
      <c r="C8" s="141"/>
      <c r="D8" s="141"/>
      <c r="E8" s="130"/>
      <c r="F8" s="122" t="s">
        <v>59</v>
      </c>
      <c r="G8" s="122" t="s">
        <v>60</v>
      </c>
      <c r="H8" s="122" t="s">
        <v>61</v>
      </c>
      <c r="I8" s="129" t="s">
        <v>12</v>
      </c>
      <c r="J8" s="122" t="s">
        <v>59</v>
      </c>
      <c r="K8" s="122" t="s">
        <v>60</v>
      </c>
      <c r="L8" s="122" t="s">
        <v>61</v>
      </c>
      <c r="M8" s="122" t="s">
        <v>59</v>
      </c>
      <c r="N8" s="122" t="s">
        <v>60</v>
      </c>
      <c r="O8" s="122" t="s">
        <v>61</v>
      </c>
    </row>
    <row r="9" spans="1:15" ht="32.25" customHeight="1">
      <c r="A9" s="144"/>
      <c r="B9" s="123"/>
      <c r="C9" s="123"/>
      <c r="D9" s="123"/>
      <c r="E9" s="131"/>
      <c r="F9" s="123"/>
      <c r="G9" s="123"/>
      <c r="H9" s="123"/>
      <c r="I9" s="139"/>
      <c r="J9" s="123"/>
      <c r="K9" s="123"/>
      <c r="L9" s="123"/>
      <c r="M9" s="123"/>
      <c r="N9" s="123"/>
      <c r="O9" s="123"/>
    </row>
    <row r="10" spans="1:15" ht="34.5" customHeight="1">
      <c r="A10" s="102" t="s">
        <v>169</v>
      </c>
      <c r="B10" s="59">
        <v>776.04</v>
      </c>
      <c r="C10" s="59">
        <v>776.04</v>
      </c>
      <c r="D10" s="4">
        <v>3001</v>
      </c>
      <c r="E10" s="4">
        <v>3867</v>
      </c>
      <c r="F10" s="62">
        <v>776.04</v>
      </c>
      <c r="G10" s="62">
        <v>776.04</v>
      </c>
      <c r="H10" s="4">
        <v>3001</v>
      </c>
      <c r="I10" s="4">
        <v>3867</v>
      </c>
      <c r="J10" s="59">
        <v>776.04</v>
      </c>
      <c r="K10" s="59">
        <v>776.04</v>
      </c>
      <c r="L10" s="4">
        <v>3001</v>
      </c>
      <c r="M10" s="4">
        <v>0</v>
      </c>
      <c r="N10" s="4">
        <v>0</v>
      </c>
      <c r="O10" s="4">
        <v>0</v>
      </c>
    </row>
    <row r="11" spans="1:15" ht="34.5" customHeight="1">
      <c r="A11" s="102" t="s">
        <v>177</v>
      </c>
      <c r="B11" s="59">
        <v>802</v>
      </c>
      <c r="C11" s="59">
        <v>802</v>
      </c>
      <c r="D11" s="4">
        <v>3056</v>
      </c>
      <c r="E11" s="4">
        <v>3810</v>
      </c>
      <c r="F11" s="62">
        <v>802</v>
      </c>
      <c r="G11" s="62">
        <v>802</v>
      </c>
      <c r="H11" s="4">
        <v>3056</v>
      </c>
      <c r="I11" s="4">
        <v>3810</v>
      </c>
      <c r="J11" s="59">
        <v>802</v>
      </c>
      <c r="K11" s="59">
        <v>802</v>
      </c>
      <c r="L11" s="4">
        <v>3056</v>
      </c>
      <c r="M11" s="4">
        <v>0</v>
      </c>
      <c r="N11" s="4">
        <v>0</v>
      </c>
      <c r="O11" s="4">
        <v>0</v>
      </c>
    </row>
    <row r="12" spans="1:15" ht="34.5" customHeight="1">
      <c r="A12" s="102" t="s">
        <v>186</v>
      </c>
      <c r="B12" s="4">
        <v>814</v>
      </c>
      <c r="C12" s="4">
        <v>814</v>
      </c>
      <c r="D12" s="4">
        <v>3577</v>
      </c>
      <c r="E12" s="4">
        <f>D12*1000/C12</f>
        <v>4394.348894348895</v>
      </c>
      <c r="F12" s="18">
        <v>814</v>
      </c>
      <c r="G12" s="18">
        <v>814</v>
      </c>
      <c r="H12" s="4">
        <v>3577</v>
      </c>
      <c r="I12" s="4">
        <v>4394</v>
      </c>
      <c r="J12" s="4">
        <v>813</v>
      </c>
      <c r="K12" s="4">
        <v>813</v>
      </c>
      <c r="L12" s="4">
        <v>3572</v>
      </c>
      <c r="M12" s="4">
        <v>0</v>
      </c>
      <c r="N12" s="4">
        <v>0</v>
      </c>
      <c r="O12" s="4">
        <v>0</v>
      </c>
    </row>
    <row r="13" spans="1:15" s="13" customFormat="1" ht="34.5" customHeight="1">
      <c r="A13" s="102" t="s">
        <v>216</v>
      </c>
      <c r="B13" s="63">
        <v>786.25</v>
      </c>
      <c r="C13" s="63">
        <v>786.25</v>
      </c>
      <c r="D13" s="63">
        <v>3003.297</v>
      </c>
      <c r="E13" s="4">
        <f>D13*1000/C13</f>
        <v>3819.773608903021</v>
      </c>
      <c r="F13" s="64">
        <v>786.25</v>
      </c>
      <c r="G13" s="64">
        <v>786.25</v>
      </c>
      <c r="H13" s="63">
        <v>3003.297</v>
      </c>
      <c r="I13" s="4">
        <f>H13*1000/G13</f>
        <v>3819.773608903021</v>
      </c>
      <c r="J13" s="63">
        <v>786.25</v>
      </c>
      <c r="K13" s="63">
        <v>786.25</v>
      </c>
      <c r="L13" s="63">
        <v>3003.297</v>
      </c>
      <c r="M13" s="4">
        <v>0</v>
      </c>
      <c r="N13" s="4">
        <v>0</v>
      </c>
      <c r="O13" s="4">
        <v>0</v>
      </c>
    </row>
    <row r="14" spans="1:15" s="13" customFormat="1" ht="34.5" customHeight="1">
      <c r="A14" s="102" t="s">
        <v>226</v>
      </c>
      <c r="B14" s="4">
        <v>877</v>
      </c>
      <c r="C14" s="4">
        <v>877</v>
      </c>
      <c r="D14" s="4">
        <v>3005</v>
      </c>
      <c r="E14" s="4">
        <f>D14*1000/C14</f>
        <v>3426.4538198403648</v>
      </c>
      <c r="F14" s="18">
        <v>877</v>
      </c>
      <c r="G14" s="18">
        <v>877</v>
      </c>
      <c r="H14" s="4">
        <v>3005</v>
      </c>
      <c r="I14" s="4">
        <f>E14</f>
        <v>3426.4538198403648</v>
      </c>
      <c r="J14" s="4">
        <v>877</v>
      </c>
      <c r="K14" s="4">
        <v>877</v>
      </c>
      <c r="L14" s="4">
        <v>3005</v>
      </c>
      <c r="M14" s="4">
        <v>0</v>
      </c>
      <c r="N14" s="4">
        <v>0</v>
      </c>
      <c r="O14" s="4">
        <v>0</v>
      </c>
    </row>
    <row r="15" spans="1:15" s="89" customFormat="1" ht="34.5" customHeight="1">
      <c r="A15" s="102" t="s">
        <v>234</v>
      </c>
      <c r="B15" s="4">
        <v>818</v>
      </c>
      <c r="C15" s="4">
        <v>818</v>
      </c>
      <c r="D15" s="4">
        <v>2937</v>
      </c>
      <c r="E15" s="4">
        <f>D15*1000/C15</f>
        <v>3590.4645476772616</v>
      </c>
      <c r="F15" s="18">
        <v>818</v>
      </c>
      <c r="G15" s="18">
        <v>818</v>
      </c>
      <c r="H15" s="4">
        <v>2937</v>
      </c>
      <c r="I15" s="4">
        <f>E15</f>
        <v>3590.4645476772616</v>
      </c>
      <c r="J15" s="4">
        <v>818</v>
      </c>
      <c r="K15" s="4">
        <v>818</v>
      </c>
      <c r="L15" s="4">
        <v>2937</v>
      </c>
      <c r="M15" s="4">
        <v>0</v>
      </c>
      <c r="N15" s="4">
        <v>0</v>
      </c>
      <c r="O15" s="4">
        <v>0</v>
      </c>
    </row>
    <row r="16" spans="1:15" s="89" customFormat="1" ht="34.5" customHeight="1">
      <c r="A16" s="103" t="s">
        <v>247</v>
      </c>
      <c r="B16" s="5">
        <v>830.79</v>
      </c>
      <c r="C16" s="5">
        <v>830.79</v>
      </c>
      <c r="D16" s="5">
        <f>H16</f>
        <v>3697.65</v>
      </c>
      <c r="E16" s="5">
        <f>D16*1000/C16</f>
        <v>4450.763730906728</v>
      </c>
      <c r="F16" s="65">
        <v>830.79</v>
      </c>
      <c r="G16" s="65">
        <v>830.79</v>
      </c>
      <c r="H16" s="5">
        <v>3697.65</v>
      </c>
      <c r="I16" s="5">
        <f>E16</f>
        <v>4450.763730906728</v>
      </c>
      <c r="J16" s="5">
        <v>830.79</v>
      </c>
      <c r="K16" s="5">
        <v>830.79</v>
      </c>
      <c r="L16" s="5">
        <v>3697.65</v>
      </c>
      <c r="M16" s="5">
        <v>0</v>
      </c>
      <c r="N16" s="5">
        <v>0</v>
      </c>
      <c r="O16" s="5">
        <v>0</v>
      </c>
    </row>
    <row r="18" spans="1:15" ht="19.5">
      <c r="A18" s="126" t="s">
        <v>133</v>
      </c>
      <c r="B18" s="126"/>
      <c r="C18" s="127"/>
      <c r="D18" s="127"/>
      <c r="E18" s="127"/>
      <c r="F18" s="127"/>
      <c r="G18" s="127"/>
      <c r="H18" s="127" t="s">
        <v>134</v>
      </c>
      <c r="I18" s="127"/>
      <c r="J18" s="127"/>
      <c r="K18" s="127"/>
      <c r="L18" s="127"/>
      <c r="M18" s="127"/>
      <c r="N18" s="127"/>
      <c r="O18" s="127"/>
    </row>
    <row r="19" spans="5:15" ht="16.5">
      <c r="E19" s="124" t="s">
        <v>6</v>
      </c>
      <c r="F19" s="124"/>
      <c r="G19" s="124"/>
      <c r="M19" s="124"/>
      <c r="N19" s="124"/>
      <c r="O19" s="124"/>
    </row>
    <row r="20" spans="5:15" ht="16.5">
      <c r="E20" s="124" t="s">
        <v>5</v>
      </c>
      <c r="F20" s="124"/>
      <c r="G20" s="124"/>
      <c r="M20" s="147" t="s">
        <v>136</v>
      </c>
      <c r="N20" s="147"/>
      <c r="O20" s="147"/>
    </row>
    <row r="21" spans="5:15" ht="16.5">
      <c r="E21" s="128" t="s">
        <v>7</v>
      </c>
      <c r="F21" s="128"/>
      <c r="G21" s="128"/>
      <c r="M21" s="148" t="s">
        <v>137</v>
      </c>
      <c r="N21" s="148"/>
      <c r="O21" s="148"/>
    </row>
    <row r="22" spans="1:15" ht="16.5">
      <c r="A22" s="142" t="s">
        <v>74</v>
      </c>
      <c r="B22" s="135" t="s">
        <v>9</v>
      </c>
      <c r="C22" s="164"/>
      <c r="D22" s="164"/>
      <c r="E22" s="164"/>
      <c r="F22" s="164"/>
      <c r="G22" s="164"/>
      <c r="H22" s="164"/>
      <c r="I22" s="164"/>
      <c r="J22" s="165"/>
      <c r="K22" s="158" t="s">
        <v>10</v>
      </c>
      <c r="L22" s="159"/>
      <c r="M22" s="159"/>
      <c r="N22" s="159"/>
      <c r="O22" s="160"/>
    </row>
    <row r="23" spans="1:15" ht="49.5" customHeight="1">
      <c r="A23" s="150"/>
      <c r="B23" s="132" t="s">
        <v>66</v>
      </c>
      <c r="C23" s="133"/>
      <c r="D23" s="133"/>
      <c r="E23" s="132" t="s">
        <v>65</v>
      </c>
      <c r="F23" s="133"/>
      <c r="G23" s="134"/>
      <c r="H23" s="132" t="s">
        <v>67</v>
      </c>
      <c r="I23" s="149"/>
      <c r="J23" s="149"/>
      <c r="K23" s="161"/>
      <c r="L23" s="162"/>
      <c r="M23" s="162"/>
      <c r="N23" s="162"/>
      <c r="O23" s="163"/>
    </row>
    <row r="24" spans="1:15" ht="24.75" customHeight="1">
      <c r="A24" s="150"/>
      <c r="B24" s="145" t="s">
        <v>68</v>
      </c>
      <c r="C24" s="145" t="s">
        <v>69</v>
      </c>
      <c r="D24" s="145" t="s">
        <v>70</v>
      </c>
      <c r="E24" s="145" t="s">
        <v>68</v>
      </c>
      <c r="F24" s="145" t="s">
        <v>69</v>
      </c>
      <c r="G24" s="145" t="s">
        <v>70</v>
      </c>
      <c r="H24" s="122" t="s">
        <v>59</v>
      </c>
      <c r="I24" s="122" t="s">
        <v>62</v>
      </c>
      <c r="J24" s="122" t="s">
        <v>63</v>
      </c>
      <c r="K24" s="122" t="s">
        <v>59</v>
      </c>
      <c r="L24" s="122" t="s">
        <v>62</v>
      </c>
      <c r="M24" s="122" t="s">
        <v>63</v>
      </c>
      <c r="N24" s="154" t="s">
        <v>64</v>
      </c>
      <c r="O24" s="155"/>
    </row>
    <row r="25" spans="1:15" ht="24.75" customHeight="1">
      <c r="A25" s="151"/>
      <c r="B25" s="146"/>
      <c r="C25" s="146"/>
      <c r="D25" s="146"/>
      <c r="E25" s="146"/>
      <c r="F25" s="146"/>
      <c r="G25" s="146"/>
      <c r="H25" s="123"/>
      <c r="I25" s="123"/>
      <c r="J25" s="123"/>
      <c r="K25" s="123"/>
      <c r="L25" s="123"/>
      <c r="M25" s="123"/>
      <c r="N25" s="156"/>
      <c r="O25" s="157"/>
    </row>
    <row r="26" spans="1:15" ht="34.5" customHeight="1">
      <c r="A26" s="102" t="s">
        <v>170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1:15" ht="34.5" customHeight="1">
      <c r="A27" s="102" t="s">
        <v>178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</row>
    <row r="28" spans="1:15" ht="34.5" customHeight="1">
      <c r="A28" s="104" t="s">
        <v>187</v>
      </c>
      <c r="B28" s="4">
        <v>1</v>
      </c>
      <c r="C28" s="4">
        <v>1</v>
      </c>
      <c r="D28" s="4">
        <v>4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1:15" s="13" customFormat="1" ht="34.5" customHeight="1">
      <c r="A29" s="104" t="s">
        <v>217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1:15" s="13" customFormat="1" ht="34.5" customHeight="1">
      <c r="A30" s="104" t="s">
        <v>227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1:15" s="89" customFormat="1" ht="34.5" customHeight="1">
      <c r="A31" s="104" t="s">
        <v>233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1:15" s="89" customFormat="1" ht="34.5" customHeight="1">
      <c r="A32" s="105" t="s">
        <v>246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</row>
    <row r="33" spans="1:5" ht="16.5">
      <c r="A33" s="140" t="s">
        <v>196</v>
      </c>
      <c r="B33" s="140"/>
      <c r="C33" s="140"/>
      <c r="D33" s="140"/>
      <c r="E33" s="140"/>
    </row>
    <row r="34" spans="1:4" ht="16.5">
      <c r="A34" s="152" t="s">
        <v>142</v>
      </c>
      <c r="B34" s="153"/>
      <c r="C34" s="138"/>
      <c r="D34" s="138"/>
    </row>
  </sheetData>
  <sheetProtection/>
  <mergeCells count="57">
    <mergeCell ref="A34:D34"/>
    <mergeCell ref="M19:O19"/>
    <mergeCell ref="M20:O20"/>
    <mergeCell ref="M21:O21"/>
    <mergeCell ref="N24:O25"/>
    <mergeCell ref="K22:O23"/>
    <mergeCell ref="B22:J22"/>
    <mergeCell ref="F24:F25"/>
    <mergeCell ref="M24:M25"/>
    <mergeCell ref="I24:I25"/>
    <mergeCell ref="J24:J25"/>
    <mergeCell ref="K24:K25"/>
    <mergeCell ref="L24:L25"/>
    <mergeCell ref="H23:J23"/>
    <mergeCell ref="A22:A25"/>
    <mergeCell ref="B24:B25"/>
    <mergeCell ref="C24:C25"/>
    <mergeCell ref="D24:D25"/>
    <mergeCell ref="G24:G25"/>
    <mergeCell ref="H24:H25"/>
    <mergeCell ref="M4:O4"/>
    <mergeCell ref="M5:O5"/>
    <mergeCell ref="J7:L7"/>
    <mergeCell ref="M7:O7"/>
    <mergeCell ref="N8:N9"/>
    <mergeCell ref="O8:O9"/>
    <mergeCell ref="K8:K9"/>
    <mergeCell ref="A33:E33"/>
    <mergeCell ref="B7:B9"/>
    <mergeCell ref="C7:C9"/>
    <mergeCell ref="D7:D9"/>
    <mergeCell ref="A6:A9"/>
    <mergeCell ref="B6:E6"/>
    <mergeCell ref="E24:E25"/>
    <mergeCell ref="B23:D23"/>
    <mergeCell ref="E20:G20"/>
    <mergeCell ref="E21:G21"/>
    <mergeCell ref="F8:F9"/>
    <mergeCell ref="E23:G23"/>
    <mergeCell ref="F7:I7"/>
    <mergeCell ref="H18:O18"/>
    <mergeCell ref="H1:Q1"/>
    <mergeCell ref="H2:O2"/>
    <mergeCell ref="L8:L9"/>
    <mergeCell ref="M8:M9"/>
    <mergeCell ref="I8:I9"/>
    <mergeCell ref="J8:J9"/>
    <mergeCell ref="G8:G9"/>
    <mergeCell ref="H8:H9"/>
    <mergeCell ref="E19:G19"/>
    <mergeCell ref="E4:G4"/>
    <mergeCell ref="E3:G3"/>
    <mergeCell ref="A1:G1"/>
    <mergeCell ref="A2:G2"/>
    <mergeCell ref="A18:G18"/>
    <mergeCell ref="E5:G5"/>
    <mergeCell ref="E7:E9"/>
  </mergeCells>
  <printOptions/>
  <pageMargins left="0.7480314960629921" right="0.7480314960629921" top="0.7874015748031497" bottom="0.7874015748031497" header="0.5118110236220472" footer="0.5118110236220472"/>
  <pageSetup firstPageNumber="43" useFirstPageNumber="1" horizontalDpi="600" verticalDpi="600" orientation="portrait" paperSize="9" scale="83" r:id="rId1"/>
  <headerFooter alignWithMargins="0">
    <oddFooter>&amp;C第 &amp;P 頁</oddFooter>
  </headerFooter>
  <colBreaks count="1" manualBreakCount="1">
    <brk id="7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Q30"/>
  <sheetViews>
    <sheetView showGridLines="0" zoomScalePageLayoutView="0" workbookViewId="0" topLeftCell="A19">
      <selection activeCell="D14" sqref="D14"/>
    </sheetView>
  </sheetViews>
  <sheetFormatPr defaultColWidth="9.00390625" defaultRowHeight="16.5"/>
  <cols>
    <col min="1" max="1" width="13.625" style="0" customWidth="1"/>
    <col min="2" max="7" width="10.625" style="0" customWidth="1"/>
    <col min="8" max="8" width="9.625" style="0" customWidth="1"/>
    <col min="9" max="9" width="10.625" style="0" customWidth="1"/>
    <col min="10" max="10" width="9.625" style="0" customWidth="1"/>
    <col min="11" max="11" width="10.625" style="0" customWidth="1"/>
    <col min="12" max="12" width="9.625" style="0" customWidth="1"/>
    <col min="13" max="15" width="10.625" style="0" customWidth="1"/>
  </cols>
  <sheetData>
    <row r="1" spans="1:17" ht="21">
      <c r="A1" s="125" t="s">
        <v>138</v>
      </c>
      <c r="B1" s="127"/>
      <c r="C1" s="127"/>
      <c r="D1" s="127"/>
      <c r="E1" s="127"/>
      <c r="F1" s="127"/>
      <c r="G1" s="127"/>
      <c r="H1" s="138" t="s">
        <v>130</v>
      </c>
      <c r="I1" s="138"/>
      <c r="J1" s="138"/>
      <c r="K1" s="138"/>
      <c r="L1" s="138"/>
      <c r="M1" s="138"/>
      <c r="N1" s="138"/>
      <c r="O1" s="138"/>
      <c r="P1" s="138"/>
      <c r="Q1" s="138"/>
    </row>
    <row r="2" spans="1:15" ht="19.5">
      <c r="A2" s="126" t="s">
        <v>198</v>
      </c>
      <c r="B2" s="127"/>
      <c r="C2" s="127"/>
      <c r="D2" s="127"/>
      <c r="E2" s="127"/>
      <c r="F2" s="127"/>
      <c r="G2" s="127"/>
      <c r="H2" s="169" t="s">
        <v>202</v>
      </c>
      <c r="I2" s="170"/>
      <c r="J2" s="170"/>
      <c r="K2" s="170"/>
      <c r="L2" s="170"/>
      <c r="M2" s="170"/>
      <c r="N2" s="170"/>
      <c r="O2" s="170"/>
    </row>
    <row r="3" spans="5:15" ht="16.5">
      <c r="E3" s="124" t="s">
        <v>3</v>
      </c>
      <c r="F3" s="166"/>
      <c r="G3" s="166"/>
      <c r="M3" s="147" t="s">
        <v>139</v>
      </c>
      <c r="N3" s="147"/>
      <c r="O3" s="147"/>
    </row>
    <row r="4" spans="6:15" ht="16.5">
      <c r="F4" s="128" t="s">
        <v>8</v>
      </c>
      <c r="G4" s="128"/>
      <c r="M4" s="43"/>
      <c r="N4" s="148" t="s">
        <v>140</v>
      </c>
      <c r="O4" s="148"/>
    </row>
    <row r="5" spans="1:15" ht="30" customHeight="1">
      <c r="A5" s="122" t="s">
        <v>77</v>
      </c>
      <c r="B5" s="167" t="s">
        <v>87</v>
      </c>
      <c r="C5" s="168"/>
      <c r="D5" s="167" t="s">
        <v>88</v>
      </c>
      <c r="E5" s="168"/>
      <c r="F5" s="167" t="s">
        <v>89</v>
      </c>
      <c r="G5" s="168"/>
      <c r="H5" s="167" t="s">
        <v>90</v>
      </c>
      <c r="I5" s="168"/>
      <c r="J5" s="167" t="s">
        <v>91</v>
      </c>
      <c r="K5" s="168"/>
      <c r="L5" s="167" t="s">
        <v>92</v>
      </c>
      <c r="M5" s="168"/>
      <c r="N5" s="167" t="s">
        <v>93</v>
      </c>
      <c r="O5" s="168"/>
    </row>
    <row r="6" spans="1:15" ht="30" customHeight="1">
      <c r="A6" s="141"/>
      <c r="B6" s="122" t="s">
        <v>42</v>
      </c>
      <c r="C6" s="122" t="s">
        <v>76</v>
      </c>
      <c r="D6" s="122" t="s">
        <v>42</v>
      </c>
      <c r="E6" s="122" t="s">
        <v>76</v>
      </c>
      <c r="F6" s="122" t="s">
        <v>42</v>
      </c>
      <c r="G6" s="122" t="s">
        <v>76</v>
      </c>
      <c r="H6" s="122" t="s">
        <v>42</v>
      </c>
      <c r="I6" s="122" t="s">
        <v>76</v>
      </c>
      <c r="J6" s="122" t="s">
        <v>42</v>
      </c>
      <c r="K6" s="122" t="s">
        <v>76</v>
      </c>
      <c r="L6" s="122" t="s">
        <v>42</v>
      </c>
      <c r="M6" s="122" t="s">
        <v>76</v>
      </c>
      <c r="N6" s="122" t="s">
        <v>42</v>
      </c>
      <c r="O6" s="122" t="s">
        <v>76</v>
      </c>
    </row>
    <row r="7" spans="1:15" ht="30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ht="34.5" customHeight="1">
      <c r="A8" s="102" t="s">
        <v>171</v>
      </c>
      <c r="B8" s="10">
        <v>4.05</v>
      </c>
      <c r="C8" s="67">
        <v>62570</v>
      </c>
      <c r="D8" s="10">
        <v>3.4</v>
      </c>
      <c r="E8" s="52">
        <v>57500</v>
      </c>
      <c r="F8" s="4">
        <v>0</v>
      </c>
      <c r="G8" s="4">
        <v>0</v>
      </c>
      <c r="H8" s="4">
        <v>0</v>
      </c>
      <c r="I8" s="4">
        <v>0</v>
      </c>
      <c r="J8" s="10">
        <v>0.45</v>
      </c>
      <c r="K8" s="45">
        <v>2070</v>
      </c>
      <c r="L8" s="4">
        <v>0</v>
      </c>
      <c r="M8" s="4">
        <v>0</v>
      </c>
      <c r="N8" s="4">
        <v>0</v>
      </c>
      <c r="O8" s="4">
        <v>0</v>
      </c>
    </row>
    <row r="9" spans="1:15" ht="34.5" customHeight="1">
      <c r="A9" s="102" t="s">
        <v>179</v>
      </c>
      <c r="B9" s="10">
        <v>5.4</v>
      </c>
      <c r="C9" s="67">
        <v>40000</v>
      </c>
      <c r="D9" s="10">
        <v>1.4</v>
      </c>
      <c r="E9" s="52">
        <v>22000</v>
      </c>
      <c r="F9" s="4">
        <v>0</v>
      </c>
      <c r="G9" s="4">
        <v>0</v>
      </c>
      <c r="H9" s="4">
        <v>0</v>
      </c>
      <c r="I9" s="4">
        <v>0</v>
      </c>
      <c r="J9" s="10">
        <v>4</v>
      </c>
      <c r="K9" s="45">
        <v>19000</v>
      </c>
      <c r="L9" s="4">
        <v>0</v>
      </c>
      <c r="M9" s="4">
        <v>0</v>
      </c>
      <c r="N9" s="4">
        <v>0</v>
      </c>
      <c r="O9" s="4">
        <v>0</v>
      </c>
    </row>
    <row r="10" spans="1:15" ht="34.5" customHeight="1">
      <c r="A10" s="102" t="s">
        <v>188</v>
      </c>
      <c r="B10" s="10">
        <v>4.3</v>
      </c>
      <c r="C10" s="67">
        <v>33900</v>
      </c>
      <c r="D10" s="10">
        <v>1.1</v>
      </c>
      <c r="E10" s="52">
        <v>16600</v>
      </c>
      <c r="F10" s="4">
        <v>0</v>
      </c>
      <c r="G10" s="4">
        <v>0</v>
      </c>
      <c r="H10" s="4">
        <v>0</v>
      </c>
      <c r="I10" s="4">
        <v>0</v>
      </c>
      <c r="J10" s="10">
        <v>3.2</v>
      </c>
      <c r="K10" s="45">
        <v>17200</v>
      </c>
      <c r="L10" s="4">
        <v>0</v>
      </c>
      <c r="M10" s="4">
        <v>0</v>
      </c>
      <c r="N10" s="4">
        <v>0</v>
      </c>
      <c r="O10" s="4">
        <v>0</v>
      </c>
    </row>
    <row r="11" spans="1:15" s="13" customFormat="1" ht="34.5" customHeight="1">
      <c r="A11" s="102" t="s">
        <v>221</v>
      </c>
      <c r="B11" s="10">
        <f>D11+J11</f>
        <v>4.8999999999999995</v>
      </c>
      <c r="C11" s="67">
        <f>E11+K11</f>
        <v>33800</v>
      </c>
      <c r="D11" s="10">
        <v>0.8</v>
      </c>
      <c r="E11" s="52">
        <v>12400</v>
      </c>
      <c r="F11" s="4">
        <v>0</v>
      </c>
      <c r="G11" s="4">
        <v>0</v>
      </c>
      <c r="H11" s="4">
        <v>0</v>
      </c>
      <c r="I11" s="4">
        <v>0</v>
      </c>
      <c r="J11" s="10">
        <v>4.1</v>
      </c>
      <c r="K11" s="4">
        <v>21400</v>
      </c>
      <c r="L11" s="4">
        <v>0</v>
      </c>
      <c r="M11" s="4">
        <v>0</v>
      </c>
      <c r="N11" s="4">
        <v>0</v>
      </c>
      <c r="O11" s="4">
        <v>0</v>
      </c>
    </row>
    <row r="12" spans="1:15" s="13" customFormat="1" ht="34.5" customHeight="1">
      <c r="A12" s="102" t="s">
        <v>228</v>
      </c>
      <c r="B12" s="10">
        <v>3.1</v>
      </c>
      <c r="C12" s="67">
        <v>38100</v>
      </c>
      <c r="D12" s="10">
        <v>1.4</v>
      </c>
      <c r="E12" s="52">
        <v>30500</v>
      </c>
      <c r="F12" s="4">
        <v>0</v>
      </c>
      <c r="G12" s="4">
        <v>0</v>
      </c>
      <c r="H12" s="4">
        <v>0</v>
      </c>
      <c r="I12" s="4">
        <v>0</v>
      </c>
      <c r="J12" s="10">
        <v>1.7</v>
      </c>
      <c r="K12" s="4">
        <v>74000</v>
      </c>
      <c r="L12" s="4">
        <v>0</v>
      </c>
      <c r="M12" s="4">
        <v>0</v>
      </c>
      <c r="N12" s="10">
        <v>0.1</v>
      </c>
      <c r="O12" s="4">
        <v>100</v>
      </c>
    </row>
    <row r="13" spans="1:15" s="13" customFormat="1" ht="34.5" customHeight="1">
      <c r="A13" s="102" t="s">
        <v>235</v>
      </c>
      <c r="B13" s="10">
        <f>D13+F13+H13+J13+L13+N13</f>
        <v>8.83</v>
      </c>
      <c r="C13" s="67">
        <f>E13+G13+I13+K13+M13+O13</f>
        <v>79638</v>
      </c>
      <c r="D13" s="10">
        <v>2.81</v>
      </c>
      <c r="E13" s="52">
        <v>51085</v>
      </c>
      <c r="F13" s="4">
        <v>0</v>
      </c>
      <c r="G13" s="4">
        <v>0</v>
      </c>
      <c r="H13" s="4">
        <v>0</v>
      </c>
      <c r="I13" s="4">
        <v>0</v>
      </c>
      <c r="J13" s="10">
        <v>6.02</v>
      </c>
      <c r="K13" s="4">
        <v>28553</v>
      </c>
      <c r="L13" s="4">
        <v>0</v>
      </c>
      <c r="M13" s="4">
        <v>0</v>
      </c>
      <c r="N13" s="10">
        <v>0</v>
      </c>
      <c r="O13" s="4">
        <v>0</v>
      </c>
    </row>
    <row r="14" spans="1:15" s="13" customFormat="1" ht="34.5" customHeight="1">
      <c r="A14" s="103" t="s">
        <v>251</v>
      </c>
      <c r="B14" s="11">
        <f>D14+F14+H14+J14+L14+N14</f>
        <v>7.96</v>
      </c>
      <c r="C14" s="90">
        <f>E14+G14+I14+K14+M14+O14</f>
        <v>87578</v>
      </c>
      <c r="D14" s="11">
        <v>3.17</v>
      </c>
      <c r="E14" s="91">
        <v>63400</v>
      </c>
      <c r="F14" s="5">
        <v>0</v>
      </c>
      <c r="G14" s="5">
        <v>0</v>
      </c>
      <c r="H14" s="5">
        <v>0</v>
      </c>
      <c r="I14" s="5">
        <v>0</v>
      </c>
      <c r="J14" s="11">
        <v>4.79</v>
      </c>
      <c r="K14" s="5">
        <v>24178</v>
      </c>
      <c r="L14" s="5">
        <v>0</v>
      </c>
      <c r="M14" s="5">
        <v>0</v>
      </c>
      <c r="N14" s="11">
        <v>0</v>
      </c>
      <c r="O14" s="5">
        <v>0</v>
      </c>
    </row>
    <row r="16" spans="1:15" ht="19.5">
      <c r="A16" s="126" t="s">
        <v>199</v>
      </c>
      <c r="B16" s="127"/>
      <c r="C16" s="127"/>
      <c r="D16" s="127"/>
      <c r="E16" s="127"/>
      <c r="F16" s="127"/>
      <c r="G16" s="127"/>
      <c r="H16" s="171" t="s">
        <v>203</v>
      </c>
      <c r="I16" s="170"/>
      <c r="J16" s="170"/>
      <c r="K16" s="170"/>
      <c r="L16" s="170"/>
      <c r="M16" s="170"/>
      <c r="N16" s="170"/>
      <c r="O16" s="170"/>
    </row>
    <row r="17" spans="5:15" ht="16.5">
      <c r="E17" s="124" t="s">
        <v>3</v>
      </c>
      <c r="F17" s="166"/>
      <c r="G17" s="166"/>
      <c r="M17" s="147" t="s">
        <v>139</v>
      </c>
      <c r="N17" s="147"/>
      <c r="O17" s="147"/>
    </row>
    <row r="18" spans="6:15" ht="16.5">
      <c r="F18" s="128" t="s">
        <v>8</v>
      </c>
      <c r="G18" s="128"/>
      <c r="N18" s="148" t="s">
        <v>140</v>
      </c>
      <c r="O18" s="148"/>
    </row>
    <row r="19" spans="1:15" ht="30" customHeight="1">
      <c r="A19" s="142" t="s">
        <v>78</v>
      </c>
      <c r="B19" s="175" t="s">
        <v>80</v>
      </c>
      <c r="C19" s="176"/>
      <c r="D19" s="175" t="s">
        <v>81</v>
      </c>
      <c r="E19" s="176"/>
      <c r="F19" s="175" t="s">
        <v>82</v>
      </c>
      <c r="G19" s="176"/>
      <c r="H19" s="175" t="s">
        <v>83</v>
      </c>
      <c r="I19" s="176"/>
      <c r="J19" s="175" t="s">
        <v>84</v>
      </c>
      <c r="K19" s="176"/>
      <c r="L19" s="175" t="s">
        <v>85</v>
      </c>
      <c r="M19" s="176"/>
      <c r="N19" s="175" t="s">
        <v>86</v>
      </c>
      <c r="O19" s="176"/>
    </row>
    <row r="20" spans="1:15" ht="30" customHeight="1">
      <c r="A20" s="143"/>
      <c r="B20" s="145" t="s">
        <v>79</v>
      </c>
      <c r="C20" s="145" t="s">
        <v>70</v>
      </c>
      <c r="D20" s="145" t="s">
        <v>79</v>
      </c>
      <c r="E20" s="145" t="s">
        <v>70</v>
      </c>
      <c r="F20" s="145" t="s">
        <v>79</v>
      </c>
      <c r="G20" s="145" t="s">
        <v>70</v>
      </c>
      <c r="H20" s="145" t="s">
        <v>79</v>
      </c>
      <c r="I20" s="145" t="s">
        <v>70</v>
      </c>
      <c r="J20" s="145" t="s">
        <v>79</v>
      </c>
      <c r="K20" s="145" t="s">
        <v>70</v>
      </c>
      <c r="L20" s="145" t="s">
        <v>79</v>
      </c>
      <c r="M20" s="145" t="s">
        <v>70</v>
      </c>
      <c r="N20" s="145" t="s">
        <v>79</v>
      </c>
      <c r="O20" s="145" t="s">
        <v>70</v>
      </c>
    </row>
    <row r="21" spans="1:15" ht="30" customHeight="1">
      <c r="A21" s="144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</row>
    <row r="22" spans="1:15" ht="34.5" customHeight="1">
      <c r="A22" s="102" t="s">
        <v>171</v>
      </c>
      <c r="B22" s="10">
        <v>0.27</v>
      </c>
      <c r="C22" s="4">
        <v>340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4">
        <v>0</v>
      </c>
      <c r="L22" s="10">
        <v>0.7</v>
      </c>
      <c r="M22" s="4">
        <v>140</v>
      </c>
      <c r="N22" s="10">
        <v>0.2</v>
      </c>
      <c r="O22" s="4">
        <v>200</v>
      </c>
    </row>
    <row r="23" spans="1:15" ht="34.5" customHeight="1">
      <c r="A23" s="102" t="s">
        <v>179</v>
      </c>
      <c r="B23" s="10">
        <v>0.2</v>
      </c>
      <c r="C23" s="4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4">
        <v>0</v>
      </c>
      <c r="L23" s="10">
        <v>0</v>
      </c>
      <c r="M23" s="4">
        <v>0</v>
      </c>
      <c r="N23" s="10">
        <v>0.2</v>
      </c>
      <c r="O23" s="4">
        <v>0</v>
      </c>
    </row>
    <row r="24" spans="1:15" ht="34.5" customHeight="1">
      <c r="A24" s="104" t="s">
        <v>189</v>
      </c>
      <c r="B24" s="10">
        <v>0.2</v>
      </c>
      <c r="C24" s="4">
        <v>200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4">
        <v>0</v>
      </c>
      <c r="L24" s="10">
        <v>0</v>
      </c>
      <c r="M24" s="4">
        <v>0</v>
      </c>
      <c r="N24" s="10">
        <v>0.2</v>
      </c>
      <c r="O24" s="4">
        <v>200</v>
      </c>
    </row>
    <row r="25" spans="1:15" s="13" customFormat="1" ht="34.5" customHeight="1">
      <c r="A25" s="104" t="s">
        <v>218</v>
      </c>
      <c r="B25" s="10">
        <f>J25+N25</f>
        <v>0.21000000000000002</v>
      </c>
      <c r="C25" s="4">
        <f>K25+O25</f>
        <v>400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0.01</v>
      </c>
      <c r="K25" s="4">
        <v>200</v>
      </c>
      <c r="L25" s="10">
        <v>0</v>
      </c>
      <c r="M25" s="4">
        <v>0</v>
      </c>
      <c r="N25" s="10">
        <v>0.2</v>
      </c>
      <c r="O25" s="4">
        <v>200</v>
      </c>
    </row>
    <row r="26" spans="1:15" s="13" customFormat="1" ht="34.5" customHeight="1">
      <c r="A26" s="104" t="s">
        <v>229</v>
      </c>
      <c r="B26" s="10">
        <v>0.2</v>
      </c>
      <c r="C26" s="4">
        <v>400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4">
        <v>200</v>
      </c>
      <c r="L26" s="10">
        <v>0</v>
      </c>
      <c r="M26" s="4">
        <v>0</v>
      </c>
      <c r="N26" s="10">
        <v>0.2</v>
      </c>
      <c r="O26" s="4">
        <v>200</v>
      </c>
    </row>
    <row r="27" spans="1:15" s="13" customFormat="1" ht="34.5" customHeight="1">
      <c r="A27" s="104" t="s">
        <v>236</v>
      </c>
      <c r="B27" s="10">
        <f>D27+F27+H27+J27+L27+N27</f>
        <v>0.44999999999999996</v>
      </c>
      <c r="C27" s="4">
        <f>E27+G27+I27+K27+M27+O27</f>
        <v>515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0.01</v>
      </c>
      <c r="K27" s="4">
        <v>160</v>
      </c>
      <c r="L27" s="10">
        <v>0.09</v>
      </c>
      <c r="M27" s="4">
        <v>180</v>
      </c>
      <c r="N27" s="10">
        <v>0.35</v>
      </c>
      <c r="O27" s="4">
        <v>175</v>
      </c>
    </row>
    <row r="28" spans="1:15" s="13" customFormat="1" ht="34.5" customHeight="1">
      <c r="A28" s="105" t="s">
        <v>252</v>
      </c>
      <c r="B28" s="11">
        <f>D28+F28+H28+J28+L28+N28</f>
        <v>0.64</v>
      </c>
      <c r="C28" s="5">
        <f>E28+G28+I28+K28+M28+O28</f>
        <v>1546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5">
        <v>0</v>
      </c>
      <c r="L28" s="11">
        <v>0.23</v>
      </c>
      <c r="M28" s="5">
        <v>479</v>
      </c>
      <c r="N28" s="11">
        <v>0.41</v>
      </c>
      <c r="O28" s="5">
        <v>1067</v>
      </c>
    </row>
    <row r="29" ht="16.5">
      <c r="A29" s="12" t="s">
        <v>197</v>
      </c>
    </row>
    <row r="30" spans="1:5" ht="16.5">
      <c r="A30" s="172" t="s">
        <v>143</v>
      </c>
      <c r="B30" s="173"/>
      <c r="C30" s="174"/>
      <c r="D30" s="174"/>
      <c r="E30" s="174"/>
    </row>
  </sheetData>
  <sheetProtection/>
  <mergeCells count="59">
    <mergeCell ref="J6:J7"/>
    <mergeCell ref="K6:K7"/>
    <mergeCell ref="J19:K19"/>
    <mergeCell ref="D19:E19"/>
    <mergeCell ref="F19:G19"/>
    <mergeCell ref="H19:I19"/>
    <mergeCell ref="J20:J21"/>
    <mergeCell ref="K20:K21"/>
    <mergeCell ref="L20:L21"/>
    <mergeCell ref="F20:F21"/>
    <mergeCell ref="G20:G21"/>
    <mergeCell ref="H20:H21"/>
    <mergeCell ref="N20:N21"/>
    <mergeCell ref="O20:O21"/>
    <mergeCell ref="M17:O17"/>
    <mergeCell ref="N18:O18"/>
    <mergeCell ref="L19:M19"/>
    <mergeCell ref="N19:O19"/>
    <mergeCell ref="M20:M21"/>
    <mergeCell ref="E20:E21"/>
    <mergeCell ref="I20:I21"/>
    <mergeCell ref="B19:C19"/>
    <mergeCell ref="I6:I7"/>
    <mergeCell ref="B20:B21"/>
    <mergeCell ref="C20:C21"/>
    <mergeCell ref="D20:D21"/>
    <mergeCell ref="H6:H7"/>
    <mergeCell ref="E17:G17"/>
    <mergeCell ref="F18:G18"/>
    <mergeCell ref="A30:E30"/>
    <mergeCell ref="A5:A7"/>
    <mergeCell ref="A19:A21"/>
    <mergeCell ref="N5:O5"/>
    <mergeCell ref="N6:N7"/>
    <mergeCell ref="O6:O7"/>
    <mergeCell ref="L6:L7"/>
    <mergeCell ref="M6:M7"/>
    <mergeCell ref="F6:F7"/>
    <mergeCell ref="G6:G7"/>
    <mergeCell ref="H1:Q1"/>
    <mergeCell ref="H2:O2"/>
    <mergeCell ref="H16:O16"/>
    <mergeCell ref="F4:G4"/>
    <mergeCell ref="N4:O4"/>
    <mergeCell ref="M3:O3"/>
    <mergeCell ref="H5:I5"/>
    <mergeCell ref="J5:K5"/>
    <mergeCell ref="L5:M5"/>
    <mergeCell ref="F5:G5"/>
    <mergeCell ref="E3:G3"/>
    <mergeCell ref="A1:G1"/>
    <mergeCell ref="A2:G2"/>
    <mergeCell ref="A16:G16"/>
    <mergeCell ref="B5:C5"/>
    <mergeCell ref="D5:E5"/>
    <mergeCell ref="B6:B7"/>
    <mergeCell ref="C6:C7"/>
    <mergeCell ref="D6:D7"/>
    <mergeCell ref="E6:E7"/>
  </mergeCells>
  <printOptions/>
  <pageMargins left="0.7480314960629921" right="0.7480314960629921" top="0.5905511811023623" bottom="0.5905511811023623" header="0.5118110236220472" footer="0.5118110236220472"/>
  <pageSetup firstPageNumber="45" useFirstPageNumber="1" horizontalDpi="600" verticalDpi="600" orientation="portrait" paperSize="9" scale="93" r:id="rId1"/>
  <headerFooter alignWithMargins="0">
    <oddFooter>&amp;C第 &amp;P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30"/>
  <sheetViews>
    <sheetView showGridLines="0" zoomScale="82" zoomScaleNormal="82" zoomScaleSheetLayoutView="93" zoomScalePageLayoutView="0" workbookViewId="0" topLeftCell="A19">
      <selection activeCell="A29" sqref="A29"/>
    </sheetView>
  </sheetViews>
  <sheetFormatPr defaultColWidth="9.00390625" defaultRowHeight="16.5"/>
  <cols>
    <col min="1" max="1" width="14.625" style="0" customWidth="1"/>
    <col min="2" max="3" width="15.625" style="0" customWidth="1"/>
    <col min="4" max="6" width="10.625" style="0" customWidth="1"/>
    <col min="7" max="7" width="9.75390625" style="0" customWidth="1"/>
    <col min="8" max="8" width="10.625" style="0" customWidth="1"/>
    <col min="9" max="9" width="12.75390625" style="0" bestFit="1" customWidth="1"/>
    <col min="10" max="10" width="9.625" style="0" customWidth="1"/>
    <col min="11" max="11" width="10.625" style="0" customWidth="1"/>
    <col min="12" max="12" width="7.625" style="0" customWidth="1"/>
    <col min="13" max="13" width="14.50390625" style="0" customWidth="1"/>
    <col min="14" max="14" width="12.75390625" style="0" bestFit="1" customWidth="1"/>
    <col min="15" max="15" width="13.875" style="0" bestFit="1" customWidth="1"/>
  </cols>
  <sheetData>
    <row r="1" spans="1:17" ht="19.5" customHeight="1">
      <c r="A1" s="125" t="s">
        <v>0</v>
      </c>
      <c r="B1" s="127"/>
      <c r="C1" s="127"/>
      <c r="D1" s="127"/>
      <c r="E1" s="127"/>
      <c r="F1" s="127"/>
      <c r="G1" s="127"/>
      <c r="H1" s="138" t="s">
        <v>130</v>
      </c>
      <c r="I1" s="138"/>
      <c r="J1" s="138"/>
      <c r="K1" s="138"/>
      <c r="L1" s="138"/>
      <c r="M1" s="138"/>
      <c r="N1" s="138"/>
      <c r="O1" s="138"/>
      <c r="P1" s="138"/>
      <c r="Q1" s="138"/>
    </row>
    <row r="2" spans="1:15" ht="19.5" customHeight="1">
      <c r="A2" s="126" t="s">
        <v>200</v>
      </c>
      <c r="B2" s="127"/>
      <c r="C2" s="127"/>
      <c r="D2" s="127"/>
      <c r="E2" s="127"/>
      <c r="F2" s="127"/>
      <c r="G2" s="127"/>
      <c r="H2" s="169" t="s">
        <v>204</v>
      </c>
      <c r="I2" s="170"/>
      <c r="J2" s="170"/>
      <c r="K2" s="170"/>
      <c r="L2" s="170"/>
      <c r="M2" s="170"/>
      <c r="N2" s="170"/>
      <c r="O2" s="170"/>
    </row>
    <row r="3" spans="6:15" ht="16.5">
      <c r="F3" s="124" t="s">
        <v>3</v>
      </c>
      <c r="G3" s="124"/>
      <c r="M3" s="147" t="s">
        <v>128</v>
      </c>
      <c r="N3" s="181"/>
      <c r="O3" s="181"/>
    </row>
    <row r="4" spans="6:15" ht="16.5">
      <c r="F4" s="128" t="s">
        <v>4</v>
      </c>
      <c r="G4" s="128"/>
      <c r="N4" s="148" t="s">
        <v>129</v>
      </c>
      <c r="O4" s="148"/>
    </row>
    <row r="5" spans="1:15" ht="21.75" customHeight="1">
      <c r="A5" s="122" t="s">
        <v>40</v>
      </c>
      <c r="B5" s="177" t="s">
        <v>44</v>
      </c>
      <c r="C5" s="178"/>
      <c r="D5" s="179" t="s">
        <v>45</v>
      </c>
      <c r="E5" s="180"/>
      <c r="F5" s="179" t="s">
        <v>46</v>
      </c>
      <c r="G5" s="180"/>
      <c r="H5" s="183" t="s">
        <v>47</v>
      </c>
      <c r="I5" s="184"/>
      <c r="J5" s="183" t="s">
        <v>131</v>
      </c>
      <c r="K5" s="185"/>
      <c r="L5" s="183" t="s">
        <v>141</v>
      </c>
      <c r="M5" s="185"/>
      <c r="N5" s="183" t="s">
        <v>48</v>
      </c>
      <c r="O5" s="185"/>
    </row>
    <row r="6" spans="1:15" ht="49.5" customHeight="1">
      <c r="A6" s="123"/>
      <c r="B6" s="24" t="s">
        <v>52</v>
      </c>
      <c r="C6" s="24" t="s">
        <v>51</v>
      </c>
      <c r="D6" s="24" t="s">
        <v>49</v>
      </c>
      <c r="E6" s="24" t="s">
        <v>50</v>
      </c>
      <c r="F6" s="24" t="s">
        <v>49</v>
      </c>
      <c r="G6" s="24" t="s">
        <v>50</v>
      </c>
      <c r="H6" s="24" t="s">
        <v>49</v>
      </c>
      <c r="I6" s="24" t="s">
        <v>50</v>
      </c>
      <c r="J6" s="24" t="s">
        <v>49</v>
      </c>
      <c r="K6" s="24" t="s">
        <v>50</v>
      </c>
      <c r="L6" s="24" t="s">
        <v>49</v>
      </c>
      <c r="M6" s="24" t="s">
        <v>50</v>
      </c>
      <c r="N6" s="24" t="s">
        <v>49</v>
      </c>
      <c r="O6" s="24" t="s">
        <v>50</v>
      </c>
    </row>
    <row r="7" spans="1:15" ht="33.75" customHeight="1">
      <c r="A7" s="106" t="s">
        <v>167</v>
      </c>
      <c r="B7" s="68">
        <v>1253.69</v>
      </c>
      <c r="C7" s="73">
        <v>24280760</v>
      </c>
      <c r="D7" s="68">
        <v>3.81</v>
      </c>
      <c r="E7" s="4">
        <v>17907</v>
      </c>
      <c r="F7" s="77">
        <v>0</v>
      </c>
      <c r="G7" s="66">
        <v>0</v>
      </c>
      <c r="H7" s="68">
        <v>1.5</v>
      </c>
      <c r="I7" s="4">
        <v>39900</v>
      </c>
      <c r="J7" s="68">
        <v>0.05</v>
      </c>
      <c r="K7" s="4">
        <v>1000</v>
      </c>
      <c r="L7" s="77">
        <v>0.4</v>
      </c>
      <c r="M7" s="66">
        <v>10000</v>
      </c>
      <c r="N7" s="68">
        <v>1247.93</v>
      </c>
      <c r="O7" s="18">
        <v>24211962</v>
      </c>
    </row>
    <row r="8" spans="1:15" ht="33.75" customHeight="1">
      <c r="A8" s="106" t="s">
        <v>168</v>
      </c>
      <c r="B8" s="68">
        <v>1257.51</v>
      </c>
      <c r="C8" s="73">
        <v>22969703</v>
      </c>
      <c r="D8" s="68">
        <v>3.84</v>
      </c>
      <c r="E8" s="4">
        <v>16128</v>
      </c>
      <c r="F8" s="77">
        <v>0.1</v>
      </c>
      <c r="G8" s="66">
        <v>2000</v>
      </c>
      <c r="H8" s="68">
        <v>0.95</v>
      </c>
      <c r="I8" s="4">
        <v>25550</v>
      </c>
      <c r="J8" s="68">
        <v>0.2</v>
      </c>
      <c r="K8" s="4">
        <v>3900</v>
      </c>
      <c r="L8" s="77">
        <v>0.3</v>
      </c>
      <c r="M8" s="66">
        <v>2400</v>
      </c>
      <c r="N8" s="68">
        <v>1252.12</v>
      </c>
      <c r="O8" s="18">
        <v>22919725</v>
      </c>
    </row>
    <row r="9" spans="1:15" ht="33.75" customHeight="1">
      <c r="A9" s="106" t="s">
        <v>176</v>
      </c>
      <c r="B9" s="68">
        <v>1193.6</v>
      </c>
      <c r="C9" s="73">
        <v>22775.4</v>
      </c>
      <c r="D9" s="68">
        <v>4</v>
      </c>
      <c r="E9" s="4">
        <v>17.2</v>
      </c>
      <c r="F9" s="77">
        <v>0</v>
      </c>
      <c r="G9" s="66">
        <v>0</v>
      </c>
      <c r="H9" s="68">
        <v>0.3</v>
      </c>
      <c r="I9" s="4">
        <v>8</v>
      </c>
      <c r="J9" s="68">
        <v>0</v>
      </c>
      <c r="K9" s="4">
        <v>0</v>
      </c>
      <c r="L9" s="77">
        <v>0</v>
      </c>
      <c r="M9" s="66">
        <v>0</v>
      </c>
      <c r="N9" s="68">
        <v>1189.4</v>
      </c>
      <c r="O9" s="18">
        <v>22750.2</v>
      </c>
    </row>
    <row r="10" spans="1:15" ht="33.75" customHeight="1">
      <c r="A10" s="106" t="s">
        <v>185</v>
      </c>
      <c r="B10" s="68">
        <f>D10+F10+H10+J10+L10+N10</f>
        <v>1134.3000000000002</v>
      </c>
      <c r="C10" s="4">
        <f>E10+G10+I10+K10+M10+O10</f>
        <v>21924400</v>
      </c>
      <c r="D10" s="68">
        <v>4.1</v>
      </c>
      <c r="E10" s="4">
        <v>17600</v>
      </c>
      <c r="F10" s="77">
        <v>0.1</v>
      </c>
      <c r="G10" s="66">
        <v>1900</v>
      </c>
      <c r="H10" s="68">
        <v>1</v>
      </c>
      <c r="I10" s="4">
        <v>23800</v>
      </c>
      <c r="J10" s="68">
        <v>0.7</v>
      </c>
      <c r="K10" s="4">
        <v>12400</v>
      </c>
      <c r="L10" s="77"/>
      <c r="M10" s="66"/>
      <c r="N10" s="68">
        <v>1128.4</v>
      </c>
      <c r="O10" s="4">
        <v>21868700</v>
      </c>
    </row>
    <row r="11" spans="1:15" s="13" customFormat="1" ht="33.75" customHeight="1">
      <c r="A11" s="106" t="s">
        <v>219</v>
      </c>
      <c r="B11" s="69">
        <v>1300.99</v>
      </c>
      <c r="C11" s="74">
        <f>25368.035*1000</f>
        <v>25368035</v>
      </c>
      <c r="D11" s="69">
        <v>4.45</v>
      </c>
      <c r="E11" s="74">
        <v>17800</v>
      </c>
      <c r="F11" s="69" t="s">
        <v>181</v>
      </c>
      <c r="G11" s="74" t="s">
        <v>181</v>
      </c>
      <c r="H11" s="69">
        <v>0.28</v>
      </c>
      <c r="I11" s="74">
        <v>6640</v>
      </c>
      <c r="J11" s="72">
        <v>0.55</v>
      </c>
      <c r="K11" s="74">
        <v>9700</v>
      </c>
      <c r="L11" s="69" t="s">
        <v>181</v>
      </c>
      <c r="M11" s="74" t="s">
        <v>181</v>
      </c>
      <c r="N11" s="69">
        <v>1295.71</v>
      </c>
      <c r="O11" s="74">
        <f>25333.895*1000</f>
        <v>25333895</v>
      </c>
    </row>
    <row r="12" spans="1:15" s="13" customFormat="1" ht="33.75" customHeight="1">
      <c r="A12" s="106" t="s">
        <v>230</v>
      </c>
      <c r="B12" s="71">
        <v>1650.6</v>
      </c>
      <c r="C12" s="76">
        <v>31821900</v>
      </c>
      <c r="D12" s="71">
        <v>167</v>
      </c>
      <c r="E12" s="76">
        <v>956800</v>
      </c>
      <c r="F12" s="69">
        <v>0</v>
      </c>
      <c r="G12" s="74">
        <v>600</v>
      </c>
      <c r="H12" s="71">
        <v>34.7</v>
      </c>
      <c r="I12" s="92">
        <v>1301600</v>
      </c>
      <c r="J12" s="71">
        <v>0.1</v>
      </c>
      <c r="K12" s="76">
        <v>1800</v>
      </c>
      <c r="L12" s="69" t="s">
        <v>181</v>
      </c>
      <c r="M12" s="74" t="s">
        <v>181</v>
      </c>
      <c r="N12" s="71">
        <v>138</v>
      </c>
      <c r="O12" s="76">
        <v>343700</v>
      </c>
    </row>
    <row r="13" spans="1:15" s="13" customFormat="1" ht="33.75" customHeight="1">
      <c r="A13" s="106" t="s">
        <v>237</v>
      </c>
      <c r="B13" s="71">
        <f>D13+F13+H13+J13+L13+N13</f>
        <v>1677.25</v>
      </c>
      <c r="C13" s="76">
        <f>E13+G13+I13+K13+M13+O13</f>
        <v>31822290</v>
      </c>
      <c r="D13" s="71">
        <v>5.7</v>
      </c>
      <c r="E13" s="76">
        <v>31200</v>
      </c>
      <c r="F13" s="69">
        <v>0</v>
      </c>
      <c r="G13" s="74">
        <v>0</v>
      </c>
      <c r="H13" s="71">
        <v>0.1</v>
      </c>
      <c r="I13" s="76">
        <v>2200</v>
      </c>
      <c r="J13" s="71">
        <v>0.2</v>
      </c>
      <c r="K13" s="76">
        <v>3600</v>
      </c>
      <c r="L13" s="69">
        <v>0.05</v>
      </c>
      <c r="M13" s="74">
        <v>550</v>
      </c>
      <c r="N13" s="71">
        <v>1671.2</v>
      </c>
      <c r="O13" s="76">
        <v>31784740</v>
      </c>
    </row>
    <row r="14" spans="1:15" s="13" customFormat="1" ht="33.75" customHeight="1">
      <c r="A14" s="107" t="s">
        <v>250</v>
      </c>
      <c r="B14" s="70">
        <f>D14+F14+H14+J14+L14+N14</f>
        <v>1976.6100000000001</v>
      </c>
      <c r="C14" s="75">
        <f>E14+G14+I14+K14+M14+O14</f>
        <v>37258790</v>
      </c>
      <c r="D14" s="70">
        <v>5.93</v>
      </c>
      <c r="E14" s="75">
        <v>23720</v>
      </c>
      <c r="F14" s="78">
        <v>0.28</v>
      </c>
      <c r="G14" s="79">
        <v>7000</v>
      </c>
      <c r="H14" s="70">
        <v>0.35</v>
      </c>
      <c r="I14" s="75">
        <v>11200</v>
      </c>
      <c r="J14" s="70">
        <v>0.77</v>
      </c>
      <c r="K14" s="75">
        <v>13860</v>
      </c>
      <c r="L14" s="78">
        <v>0.36</v>
      </c>
      <c r="M14" s="79">
        <v>5400</v>
      </c>
      <c r="N14" s="70">
        <v>1968.92</v>
      </c>
      <c r="O14" s="75">
        <v>37197610</v>
      </c>
    </row>
    <row r="15" ht="16.5">
      <c r="A15" s="12" t="s">
        <v>197</v>
      </c>
    </row>
    <row r="16" spans="1:3" ht="16.5">
      <c r="A16" s="186" t="s">
        <v>144</v>
      </c>
      <c r="B16" s="153"/>
      <c r="C16" s="138"/>
    </row>
    <row r="17" spans="1:15" ht="19.5">
      <c r="A17" s="126" t="s">
        <v>201</v>
      </c>
      <c r="B17" s="127"/>
      <c r="C17" s="127"/>
      <c r="D17" s="127"/>
      <c r="E17" s="127"/>
      <c r="F17" s="127"/>
      <c r="G17" s="127"/>
      <c r="H17" s="171" t="s">
        <v>205</v>
      </c>
      <c r="I17" s="170"/>
      <c r="J17" s="170"/>
      <c r="K17" s="170"/>
      <c r="L17" s="170"/>
      <c r="M17" s="170"/>
      <c r="N17" s="170"/>
      <c r="O17" s="170"/>
    </row>
    <row r="18" spans="13:15" ht="16.5">
      <c r="M18" s="147" t="s">
        <v>128</v>
      </c>
      <c r="N18" s="181"/>
      <c r="O18" s="181"/>
    </row>
    <row r="19" spans="14:15" ht="16.5">
      <c r="N19" s="148" t="s">
        <v>129</v>
      </c>
      <c r="O19" s="148"/>
    </row>
    <row r="20" spans="1:15" ht="37.5" customHeight="1">
      <c r="A20" s="122" t="s">
        <v>39</v>
      </c>
      <c r="B20" s="167" t="s">
        <v>41</v>
      </c>
      <c r="C20" s="168"/>
      <c r="D20" s="167" t="s">
        <v>53</v>
      </c>
      <c r="E20" s="168"/>
      <c r="F20" s="187" t="s">
        <v>57</v>
      </c>
      <c r="G20" s="188"/>
      <c r="H20" s="187" t="s">
        <v>106</v>
      </c>
      <c r="I20" s="189"/>
      <c r="J20" s="187" t="s">
        <v>54</v>
      </c>
      <c r="K20" s="188"/>
      <c r="L20" s="187" t="s">
        <v>55</v>
      </c>
      <c r="M20" s="188"/>
      <c r="N20" s="132" t="s">
        <v>56</v>
      </c>
      <c r="O20" s="182"/>
    </row>
    <row r="21" spans="1:15" ht="49.5" customHeight="1">
      <c r="A21" s="123"/>
      <c r="B21" s="21" t="s">
        <v>42</v>
      </c>
      <c r="C21" s="21" t="s">
        <v>43</v>
      </c>
      <c r="D21" s="21" t="s">
        <v>42</v>
      </c>
      <c r="E21" s="21" t="s">
        <v>43</v>
      </c>
      <c r="F21" s="21" t="s">
        <v>42</v>
      </c>
      <c r="G21" s="21" t="s">
        <v>43</v>
      </c>
      <c r="H21" s="21" t="s">
        <v>42</v>
      </c>
      <c r="I21" s="21" t="s">
        <v>43</v>
      </c>
      <c r="J21" s="21" t="s">
        <v>42</v>
      </c>
      <c r="K21" s="21" t="s">
        <v>43</v>
      </c>
      <c r="L21" s="24" t="s">
        <v>49</v>
      </c>
      <c r="M21" s="21" t="s">
        <v>43</v>
      </c>
      <c r="N21" s="21" t="s">
        <v>42</v>
      </c>
      <c r="O21" s="21" t="s">
        <v>43</v>
      </c>
    </row>
    <row r="22" spans="1:15" ht="33.75" customHeight="1">
      <c r="A22" s="106" t="s">
        <v>167</v>
      </c>
      <c r="B22" s="10">
        <v>5.21</v>
      </c>
      <c r="C22" s="4">
        <v>61916</v>
      </c>
      <c r="D22" s="10">
        <v>4.86</v>
      </c>
      <c r="E22" s="4">
        <v>56376</v>
      </c>
      <c r="F22" s="81">
        <v>0</v>
      </c>
      <c r="G22" s="59">
        <v>0</v>
      </c>
      <c r="H22" s="20">
        <v>0</v>
      </c>
      <c r="I22" s="59">
        <v>0</v>
      </c>
      <c r="J22" s="20"/>
      <c r="K22" s="59">
        <v>0</v>
      </c>
      <c r="L22" s="20">
        <v>0</v>
      </c>
      <c r="M22" s="59">
        <v>0</v>
      </c>
      <c r="N22" s="10">
        <v>0.35</v>
      </c>
      <c r="O22" s="4">
        <v>5540</v>
      </c>
    </row>
    <row r="23" spans="1:15" ht="33.75" customHeight="1">
      <c r="A23" s="106" t="s">
        <v>168</v>
      </c>
      <c r="B23" s="10">
        <v>5.46</v>
      </c>
      <c r="C23" s="4">
        <v>69600</v>
      </c>
      <c r="D23" s="10">
        <v>4.86</v>
      </c>
      <c r="E23" s="4">
        <v>58320</v>
      </c>
      <c r="F23" s="81">
        <v>0</v>
      </c>
      <c r="G23" s="59">
        <v>0</v>
      </c>
      <c r="H23" s="20">
        <v>0</v>
      </c>
      <c r="I23" s="59">
        <v>0</v>
      </c>
      <c r="J23" s="20">
        <v>0</v>
      </c>
      <c r="K23" s="59">
        <v>0</v>
      </c>
      <c r="L23" s="20">
        <v>0</v>
      </c>
      <c r="M23" s="59">
        <v>0</v>
      </c>
      <c r="N23" s="10">
        <v>0.6</v>
      </c>
      <c r="O23" s="4">
        <v>11280</v>
      </c>
    </row>
    <row r="24" spans="1:15" ht="33.75" customHeight="1">
      <c r="A24" s="106" t="s">
        <v>176</v>
      </c>
      <c r="B24" s="10">
        <v>5.8</v>
      </c>
      <c r="C24" s="4">
        <v>78.9</v>
      </c>
      <c r="D24" s="10">
        <v>5</v>
      </c>
      <c r="E24" s="4">
        <v>64.3</v>
      </c>
      <c r="F24" s="81">
        <v>0</v>
      </c>
      <c r="G24" s="59">
        <v>0</v>
      </c>
      <c r="H24" s="20">
        <v>0</v>
      </c>
      <c r="I24" s="59">
        <v>0</v>
      </c>
      <c r="J24" s="20">
        <v>0</v>
      </c>
      <c r="K24" s="59">
        <v>0</v>
      </c>
      <c r="L24" s="20">
        <v>0</v>
      </c>
      <c r="M24" s="59">
        <v>0</v>
      </c>
      <c r="N24" s="10">
        <v>0.8</v>
      </c>
      <c r="O24" s="4">
        <v>14.6</v>
      </c>
    </row>
    <row r="25" spans="1:15" ht="33.75" customHeight="1">
      <c r="A25" s="108" t="s">
        <v>185</v>
      </c>
      <c r="B25" s="10">
        <v>4.1</v>
      </c>
      <c r="C25" s="4">
        <v>56700</v>
      </c>
      <c r="D25" s="10">
        <v>3.5</v>
      </c>
      <c r="E25" s="4">
        <v>44400</v>
      </c>
      <c r="F25" s="81">
        <v>0</v>
      </c>
      <c r="G25" s="59">
        <v>0</v>
      </c>
      <c r="H25" s="20">
        <v>0</v>
      </c>
      <c r="I25" s="59">
        <v>0</v>
      </c>
      <c r="J25" s="20">
        <v>0</v>
      </c>
      <c r="K25" s="59">
        <v>0</v>
      </c>
      <c r="L25" s="20">
        <v>0</v>
      </c>
      <c r="M25" s="59">
        <v>0</v>
      </c>
      <c r="N25" s="10">
        <v>0.7</v>
      </c>
      <c r="O25" s="4">
        <v>12300</v>
      </c>
    </row>
    <row r="26" spans="1:15" s="13" customFormat="1" ht="33.75" customHeight="1">
      <c r="A26" s="106" t="s">
        <v>219</v>
      </c>
      <c r="B26" s="10">
        <v>4.0600000000000005</v>
      </c>
      <c r="C26" s="4">
        <v>51600</v>
      </c>
      <c r="D26" s="10">
        <v>2.97</v>
      </c>
      <c r="E26" s="4">
        <v>35640</v>
      </c>
      <c r="F26" s="81">
        <v>0</v>
      </c>
      <c r="G26" s="59">
        <v>0</v>
      </c>
      <c r="H26" s="20">
        <v>0</v>
      </c>
      <c r="I26" s="59">
        <v>0</v>
      </c>
      <c r="J26" s="20" t="s">
        <v>181</v>
      </c>
      <c r="K26" s="59">
        <v>0</v>
      </c>
      <c r="L26" s="20">
        <v>0</v>
      </c>
      <c r="M26" s="59">
        <v>0</v>
      </c>
      <c r="N26" s="10">
        <v>1.09</v>
      </c>
      <c r="O26" s="4">
        <v>15960</v>
      </c>
    </row>
    <row r="27" spans="1:15" s="13" customFormat="1" ht="33.75" customHeight="1">
      <c r="A27" s="106" t="s">
        <v>230</v>
      </c>
      <c r="B27" s="10">
        <v>4</v>
      </c>
      <c r="C27" s="4">
        <v>56500</v>
      </c>
      <c r="D27" s="10">
        <v>3.4</v>
      </c>
      <c r="E27" s="4">
        <v>43300</v>
      </c>
      <c r="F27" s="81">
        <v>0</v>
      </c>
      <c r="G27" s="59">
        <v>0</v>
      </c>
      <c r="H27" s="20">
        <v>0</v>
      </c>
      <c r="I27" s="59">
        <v>0</v>
      </c>
      <c r="J27" s="20" t="s">
        <v>181</v>
      </c>
      <c r="K27" s="59">
        <v>0</v>
      </c>
      <c r="L27" s="20">
        <v>0</v>
      </c>
      <c r="M27" s="59">
        <v>0</v>
      </c>
      <c r="N27" s="10">
        <v>0.6</v>
      </c>
      <c r="O27" s="4">
        <v>13200</v>
      </c>
    </row>
    <row r="28" spans="1:15" s="13" customFormat="1" ht="33.75" customHeight="1">
      <c r="A28" s="106" t="s">
        <v>238</v>
      </c>
      <c r="B28" s="10">
        <f>D28+F28+H28+J28+L28+N28</f>
        <v>5.13</v>
      </c>
      <c r="C28" s="4">
        <f>E28+G28+I28+K28+M28+O28</f>
        <v>105960</v>
      </c>
      <c r="D28" s="10">
        <v>3.59</v>
      </c>
      <c r="E28" s="4">
        <v>71800</v>
      </c>
      <c r="F28" s="81">
        <v>0</v>
      </c>
      <c r="G28" s="59">
        <v>0</v>
      </c>
      <c r="H28" s="20">
        <v>0</v>
      </c>
      <c r="I28" s="59">
        <v>0</v>
      </c>
      <c r="J28" s="20">
        <v>0.15</v>
      </c>
      <c r="K28" s="59">
        <v>1170</v>
      </c>
      <c r="L28" s="20">
        <v>0</v>
      </c>
      <c r="M28" s="59">
        <v>0</v>
      </c>
      <c r="N28" s="10">
        <v>1.39</v>
      </c>
      <c r="O28" s="4">
        <v>32990</v>
      </c>
    </row>
    <row r="29" spans="1:15" s="13" customFormat="1" ht="33.75" customHeight="1">
      <c r="A29" s="107" t="s">
        <v>249</v>
      </c>
      <c r="B29" s="11">
        <f>D29+F29+H29+J29+L29+N29</f>
        <v>6.76</v>
      </c>
      <c r="C29" s="5">
        <f>E29+G29+I29+K29+M29+O29</f>
        <v>113100</v>
      </c>
      <c r="D29" s="11">
        <v>3.56</v>
      </c>
      <c r="E29" s="5">
        <v>85440</v>
      </c>
      <c r="F29" s="82">
        <v>0</v>
      </c>
      <c r="G29" s="53">
        <v>0</v>
      </c>
      <c r="H29" s="80">
        <v>0</v>
      </c>
      <c r="I29" s="53">
        <v>0</v>
      </c>
      <c r="J29" s="80">
        <v>1.65</v>
      </c>
      <c r="K29" s="53">
        <v>1620</v>
      </c>
      <c r="L29" s="80">
        <v>0</v>
      </c>
      <c r="M29" s="53">
        <v>0</v>
      </c>
      <c r="N29" s="11">
        <v>1.55</v>
      </c>
      <c r="O29" s="5">
        <v>26040</v>
      </c>
    </row>
    <row r="30" spans="1:14" ht="16.5">
      <c r="A30" s="12" t="s">
        <v>197</v>
      </c>
      <c r="N30" s="47"/>
    </row>
  </sheetData>
  <sheetProtection/>
  <mergeCells count="29">
    <mergeCell ref="A17:G17"/>
    <mergeCell ref="A16:C16"/>
    <mergeCell ref="N4:O4"/>
    <mergeCell ref="A20:A21"/>
    <mergeCell ref="B20:C20"/>
    <mergeCell ref="D20:E20"/>
    <mergeCell ref="F20:G20"/>
    <mergeCell ref="H20:I20"/>
    <mergeCell ref="J20:K20"/>
    <mergeCell ref="L20:M20"/>
    <mergeCell ref="H17:O17"/>
    <mergeCell ref="A1:G1"/>
    <mergeCell ref="A2:G2"/>
    <mergeCell ref="N20:O20"/>
    <mergeCell ref="N19:O19"/>
    <mergeCell ref="H5:I5"/>
    <mergeCell ref="J5:K5"/>
    <mergeCell ref="M18:O18"/>
    <mergeCell ref="L5:M5"/>
    <mergeCell ref="N5:O5"/>
    <mergeCell ref="A5:A6"/>
    <mergeCell ref="B5:C5"/>
    <mergeCell ref="D5:E5"/>
    <mergeCell ref="H1:Q1"/>
    <mergeCell ref="F3:G3"/>
    <mergeCell ref="F4:G4"/>
    <mergeCell ref="H2:O2"/>
    <mergeCell ref="M3:O3"/>
    <mergeCell ref="F5:G5"/>
  </mergeCells>
  <printOptions/>
  <pageMargins left="0.7480314960629921" right="0.7480314960629921" top="0.5905511811023623" bottom="0.5905511811023623" header="0.5118110236220472" footer="0.5118110236220472"/>
  <pageSetup firstPageNumber="47" useFirstPageNumber="1" horizontalDpi="600" verticalDpi="600" orientation="portrait" paperSize="9" scale="90" r:id="rId1"/>
  <headerFooter alignWithMargins="0">
    <oddFooter>&amp;C第 &amp;P 頁</oddFooter>
  </headerFooter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34"/>
  <sheetViews>
    <sheetView showGridLines="0" zoomScale="86" zoomScaleNormal="86" zoomScalePageLayoutView="0" workbookViewId="0" topLeftCell="A1">
      <selection activeCell="K14" sqref="K14"/>
    </sheetView>
  </sheetViews>
  <sheetFormatPr defaultColWidth="9.00390625" defaultRowHeight="16.5"/>
  <cols>
    <col min="1" max="1" width="15.625" style="0" customWidth="1"/>
    <col min="3" max="3" width="9.625" style="0" customWidth="1"/>
    <col min="8" max="8" width="9.50390625" style="0" bestFit="1" customWidth="1"/>
    <col min="10" max="10" width="15.625" style="0" customWidth="1"/>
    <col min="13" max="13" width="9.50390625" style="0" bestFit="1" customWidth="1"/>
    <col min="14" max="14" width="12.75390625" style="0" bestFit="1" customWidth="1"/>
  </cols>
  <sheetData>
    <row r="1" spans="3:16" ht="21">
      <c r="C1" s="125" t="s">
        <v>0</v>
      </c>
      <c r="D1" s="125"/>
      <c r="E1" s="125"/>
      <c r="F1" s="127"/>
      <c r="M1" s="125" t="s">
        <v>0</v>
      </c>
      <c r="N1" s="125"/>
      <c r="O1" s="125"/>
      <c r="P1" s="125"/>
    </row>
    <row r="2" spans="1:21" ht="24.75" customHeight="1">
      <c r="A2" s="127" t="s">
        <v>115</v>
      </c>
      <c r="B2" s="127"/>
      <c r="C2" s="127"/>
      <c r="D2" s="127"/>
      <c r="E2" s="127"/>
      <c r="F2" s="127"/>
      <c r="G2" s="127"/>
      <c r="H2" s="127"/>
      <c r="I2" s="127"/>
      <c r="J2" s="204" t="s">
        <v>116</v>
      </c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3:19" ht="19.5">
      <c r="C3" s="126" t="s">
        <v>206</v>
      </c>
      <c r="D3" s="126"/>
      <c r="E3" s="126"/>
      <c r="F3" s="127"/>
      <c r="I3" s="2"/>
      <c r="M3" s="126" t="s">
        <v>212</v>
      </c>
      <c r="N3" s="126"/>
      <c r="O3" s="126"/>
      <c r="P3" s="126"/>
      <c r="R3" s="200"/>
      <c r="S3" s="200"/>
    </row>
    <row r="4" spans="3:19" ht="24.75" customHeight="1">
      <c r="C4" s="42" t="s">
        <v>207</v>
      </c>
      <c r="D4" s="7"/>
      <c r="E4" s="7"/>
      <c r="F4" s="6"/>
      <c r="I4" s="2" t="s">
        <v>1</v>
      </c>
      <c r="M4" t="s">
        <v>213</v>
      </c>
      <c r="R4" s="128" t="s">
        <v>125</v>
      </c>
      <c r="S4" s="128"/>
    </row>
    <row r="5" spans="1:19" ht="16.5">
      <c r="A5" s="122" t="s">
        <v>114</v>
      </c>
      <c r="B5" s="122" t="s">
        <v>111</v>
      </c>
      <c r="C5" s="122" t="s">
        <v>119</v>
      </c>
      <c r="D5" s="122" t="s">
        <v>16</v>
      </c>
      <c r="E5" s="122" t="s">
        <v>17</v>
      </c>
      <c r="F5" s="122" t="s">
        <v>112</v>
      </c>
      <c r="G5" s="122" t="s">
        <v>18</v>
      </c>
      <c r="H5" s="154" t="s">
        <v>113</v>
      </c>
      <c r="I5" s="193"/>
      <c r="J5" s="196" t="s">
        <v>38</v>
      </c>
      <c r="K5" s="187" t="s">
        <v>27</v>
      </c>
      <c r="L5" s="189"/>
      <c r="M5" s="189"/>
      <c r="N5" s="188"/>
      <c r="O5" s="187" t="s">
        <v>28</v>
      </c>
      <c r="P5" s="189"/>
      <c r="Q5" s="188"/>
      <c r="R5" s="203" t="s">
        <v>122</v>
      </c>
      <c r="S5" s="203" t="s">
        <v>29</v>
      </c>
    </row>
    <row r="6" spans="1:19" ht="49.5" customHeight="1">
      <c r="A6" s="190"/>
      <c r="B6" s="190"/>
      <c r="C6" s="190"/>
      <c r="D6" s="190"/>
      <c r="E6" s="190"/>
      <c r="F6" s="190"/>
      <c r="G6" s="190"/>
      <c r="H6" s="192"/>
      <c r="I6" s="194"/>
      <c r="J6" s="197"/>
      <c r="K6" s="22" t="s">
        <v>30</v>
      </c>
      <c r="L6" s="22" t="s">
        <v>107</v>
      </c>
      <c r="M6" s="22" t="s">
        <v>124</v>
      </c>
      <c r="N6" s="22" t="s">
        <v>123</v>
      </c>
      <c r="O6" s="22" t="s">
        <v>30</v>
      </c>
      <c r="P6" s="22" t="s">
        <v>108</v>
      </c>
      <c r="Q6" s="22" t="s">
        <v>109</v>
      </c>
      <c r="R6" s="123"/>
      <c r="S6" s="123"/>
    </row>
    <row r="7" spans="1:19" ht="34.5" customHeight="1">
      <c r="A7" s="106" t="s">
        <v>165</v>
      </c>
      <c r="B7" s="17">
        <v>5519</v>
      </c>
      <c r="C7" s="18">
        <v>0</v>
      </c>
      <c r="D7" s="18">
        <v>0</v>
      </c>
      <c r="E7" s="17">
        <v>5337</v>
      </c>
      <c r="F7" s="18">
        <v>0</v>
      </c>
      <c r="G7" s="18">
        <v>0</v>
      </c>
      <c r="H7" s="87">
        <v>182</v>
      </c>
      <c r="I7" s="13"/>
      <c r="J7" s="23" t="s">
        <v>147</v>
      </c>
      <c r="K7" s="16">
        <v>3300</v>
      </c>
      <c r="L7" s="18">
        <v>0</v>
      </c>
      <c r="M7" s="18">
        <v>3300</v>
      </c>
      <c r="N7" s="18">
        <v>0</v>
      </c>
      <c r="O7" s="17">
        <v>200</v>
      </c>
      <c r="P7" s="84">
        <v>0</v>
      </c>
      <c r="Q7" s="16">
        <v>200</v>
      </c>
      <c r="R7" s="16">
        <v>2000</v>
      </c>
      <c r="S7" s="109">
        <v>0</v>
      </c>
    </row>
    <row r="8" spans="1:19" ht="34.5" customHeight="1">
      <c r="A8" s="106" t="s">
        <v>166</v>
      </c>
      <c r="B8" s="17">
        <v>5260</v>
      </c>
      <c r="C8" s="18">
        <v>0</v>
      </c>
      <c r="D8" s="18">
        <v>0</v>
      </c>
      <c r="E8" s="17">
        <v>5007</v>
      </c>
      <c r="F8" s="18">
        <v>0</v>
      </c>
      <c r="G8" s="18">
        <v>0</v>
      </c>
      <c r="H8" s="87">
        <v>253</v>
      </c>
      <c r="I8" s="13"/>
      <c r="J8" s="23" t="s">
        <v>160</v>
      </c>
      <c r="K8" s="16">
        <v>3800</v>
      </c>
      <c r="L8" s="18">
        <v>0</v>
      </c>
      <c r="M8" s="18">
        <v>3800</v>
      </c>
      <c r="N8" s="18">
        <v>0</v>
      </c>
      <c r="O8" s="18">
        <v>0</v>
      </c>
      <c r="P8" s="18">
        <v>0</v>
      </c>
      <c r="Q8" s="16">
        <v>200</v>
      </c>
      <c r="R8" s="16">
        <v>3435</v>
      </c>
      <c r="S8" s="109">
        <v>0</v>
      </c>
    </row>
    <row r="9" spans="1:19" ht="34.5" customHeight="1">
      <c r="A9" s="106" t="s">
        <v>173</v>
      </c>
      <c r="B9" s="17">
        <v>5912</v>
      </c>
      <c r="C9" s="18">
        <v>0</v>
      </c>
      <c r="D9" s="18">
        <v>0</v>
      </c>
      <c r="E9" s="17">
        <v>5701</v>
      </c>
      <c r="F9" s="18">
        <v>0</v>
      </c>
      <c r="G9" s="18">
        <v>0</v>
      </c>
      <c r="H9" s="87">
        <v>211</v>
      </c>
      <c r="I9" s="13"/>
      <c r="J9" s="23" t="s">
        <v>174</v>
      </c>
      <c r="K9" s="16">
        <v>2885</v>
      </c>
      <c r="L9" s="18">
        <v>0</v>
      </c>
      <c r="M9" s="18">
        <v>2885</v>
      </c>
      <c r="N9" s="18">
        <v>0</v>
      </c>
      <c r="O9" s="18">
        <v>0</v>
      </c>
      <c r="P9" s="18">
        <v>0</v>
      </c>
      <c r="Q9" s="18">
        <v>0</v>
      </c>
      <c r="R9" s="16">
        <v>2000</v>
      </c>
      <c r="S9" s="109">
        <v>0</v>
      </c>
    </row>
    <row r="10" spans="1:19" ht="34.5" customHeight="1">
      <c r="A10" s="106" t="s">
        <v>183</v>
      </c>
      <c r="B10" s="17">
        <v>5669</v>
      </c>
      <c r="C10" s="18">
        <v>0</v>
      </c>
      <c r="D10" s="18">
        <v>0</v>
      </c>
      <c r="E10" s="17">
        <v>5470</v>
      </c>
      <c r="F10" s="18">
        <v>0</v>
      </c>
      <c r="G10" s="18">
        <v>0</v>
      </c>
      <c r="H10" s="87">
        <v>199</v>
      </c>
      <c r="I10" s="13"/>
      <c r="J10" s="23" t="s">
        <v>182</v>
      </c>
      <c r="K10" s="16">
        <v>4100</v>
      </c>
      <c r="L10" s="18">
        <v>0</v>
      </c>
      <c r="M10" s="18">
        <v>4100</v>
      </c>
      <c r="N10" s="18">
        <v>0</v>
      </c>
      <c r="O10" s="18">
        <v>0</v>
      </c>
      <c r="P10" s="18">
        <v>0</v>
      </c>
      <c r="Q10" s="18">
        <v>0</v>
      </c>
      <c r="R10" s="16">
        <v>2000</v>
      </c>
      <c r="S10" s="109">
        <v>0</v>
      </c>
    </row>
    <row r="11" spans="1:19" ht="34.5" customHeight="1">
      <c r="A11" s="106" t="s">
        <v>220</v>
      </c>
      <c r="B11" s="58">
        <v>5880</v>
      </c>
      <c r="C11" s="18">
        <v>0</v>
      </c>
      <c r="D11" s="18">
        <v>0</v>
      </c>
      <c r="E11" s="17">
        <v>5671</v>
      </c>
      <c r="F11" s="18">
        <v>0</v>
      </c>
      <c r="G11" s="18">
        <v>0</v>
      </c>
      <c r="H11" s="87">
        <v>209</v>
      </c>
      <c r="I11" s="60"/>
      <c r="J11" s="61" t="s">
        <v>222</v>
      </c>
      <c r="K11" s="9">
        <v>2800</v>
      </c>
      <c r="L11" s="59">
        <v>0</v>
      </c>
      <c r="M11" s="59">
        <v>2800</v>
      </c>
      <c r="N11" s="59">
        <v>0</v>
      </c>
      <c r="O11" s="59">
        <v>0</v>
      </c>
      <c r="P11" s="59">
        <v>0</v>
      </c>
      <c r="Q11" s="59">
        <v>0</v>
      </c>
      <c r="R11" s="59">
        <v>602</v>
      </c>
      <c r="S11" s="10">
        <v>0</v>
      </c>
    </row>
    <row r="12" spans="1:19" ht="34.5" customHeight="1">
      <c r="A12" s="110" t="s">
        <v>231</v>
      </c>
      <c r="B12" s="85">
        <f>SUM(C12:H12)</f>
        <v>5874</v>
      </c>
      <c r="C12" s="18">
        <v>0</v>
      </c>
      <c r="D12" s="18">
        <v>0</v>
      </c>
      <c r="E12" s="86">
        <v>5710</v>
      </c>
      <c r="F12" s="18">
        <v>0</v>
      </c>
      <c r="G12" s="18">
        <v>0</v>
      </c>
      <c r="H12" s="88">
        <v>164</v>
      </c>
      <c r="I12" s="60"/>
      <c r="J12" s="23" t="s">
        <v>231</v>
      </c>
      <c r="K12" s="9">
        <v>4490</v>
      </c>
      <c r="L12" s="59">
        <v>0</v>
      </c>
      <c r="M12" s="59">
        <v>4490</v>
      </c>
      <c r="N12" s="59">
        <v>0</v>
      </c>
      <c r="O12" s="66">
        <v>20</v>
      </c>
      <c r="P12" s="66">
        <v>0</v>
      </c>
      <c r="Q12" s="59">
        <v>20</v>
      </c>
      <c r="R12" s="59">
        <v>610</v>
      </c>
      <c r="S12" s="10">
        <v>0</v>
      </c>
    </row>
    <row r="13" spans="1:19" s="100" customFormat="1" ht="34.5" customHeight="1">
      <c r="A13" s="110" t="s">
        <v>239</v>
      </c>
      <c r="B13" s="85">
        <f>SUM(C13:H13)</f>
        <v>5940</v>
      </c>
      <c r="C13" s="18">
        <v>0</v>
      </c>
      <c r="D13" s="18">
        <v>0</v>
      </c>
      <c r="E13" s="86">
        <v>5730</v>
      </c>
      <c r="F13" s="18">
        <v>0</v>
      </c>
      <c r="G13" s="18">
        <v>0</v>
      </c>
      <c r="H13" s="88">
        <v>210</v>
      </c>
      <c r="I13" s="60"/>
      <c r="J13" s="23" t="s">
        <v>240</v>
      </c>
      <c r="K13" s="9">
        <f>M13</f>
        <v>1630</v>
      </c>
      <c r="L13" s="59">
        <v>0</v>
      </c>
      <c r="M13" s="59">
        <v>1630</v>
      </c>
      <c r="N13" s="59">
        <v>0</v>
      </c>
      <c r="O13" s="66">
        <v>0</v>
      </c>
      <c r="P13" s="66">
        <v>0</v>
      </c>
      <c r="Q13" s="59">
        <v>0</v>
      </c>
      <c r="R13" s="59">
        <v>0</v>
      </c>
      <c r="S13" s="10">
        <v>0</v>
      </c>
    </row>
    <row r="14" spans="1:19" s="100" customFormat="1" ht="34.5" customHeight="1">
      <c r="A14" s="111" t="s">
        <v>253</v>
      </c>
      <c r="B14" s="94">
        <f>SUM(C14:H14)</f>
        <v>5580</v>
      </c>
      <c r="C14" s="65">
        <v>0</v>
      </c>
      <c r="D14" s="65">
        <v>0</v>
      </c>
      <c r="E14" s="95">
        <v>5436</v>
      </c>
      <c r="F14" s="65">
        <v>0</v>
      </c>
      <c r="G14" s="65">
        <v>0</v>
      </c>
      <c r="H14" s="96">
        <v>144</v>
      </c>
      <c r="I14" s="97"/>
      <c r="J14" s="93" t="s">
        <v>254</v>
      </c>
      <c r="K14" s="98">
        <f>M14</f>
        <v>2910</v>
      </c>
      <c r="L14" s="53">
        <v>0</v>
      </c>
      <c r="M14" s="53">
        <v>2910</v>
      </c>
      <c r="N14" s="53">
        <v>0</v>
      </c>
      <c r="O14" s="99">
        <v>0</v>
      </c>
      <c r="P14" s="99">
        <v>0</v>
      </c>
      <c r="Q14" s="53">
        <v>5</v>
      </c>
      <c r="R14" s="53">
        <v>0</v>
      </c>
      <c r="S14" s="11">
        <v>0</v>
      </c>
    </row>
    <row r="15" spans="1:14" ht="16.5">
      <c r="A15" s="198" t="s">
        <v>197</v>
      </c>
      <c r="B15" s="198"/>
      <c r="C15" s="198"/>
      <c r="D15" s="198"/>
      <c r="E15" s="206"/>
      <c r="J15" s="198" t="s">
        <v>197</v>
      </c>
      <c r="K15" s="198"/>
      <c r="L15" s="198"/>
      <c r="M15" s="198"/>
      <c r="N15" s="199"/>
    </row>
    <row r="16" spans="1:13" ht="16.5">
      <c r="A16" s="152" t="s">
        <v>146</v>
      </c>
      <c r="B16" s="153"/>
      <c r="C16" s="153"/>
      <c r="D16" s="153"/>
      <c r="J16" s="191" t="s">
        <v>145</v>
      </c>
      <c r="K16" s="138"/>
      <c r="L16" s="138"/>
      <c r="M16" s="138"/>
    </row>
    <row r="18" spans="3:16" ht="21">
      <c r="C18" s="125" t="s">
        <v>118</v>
      </c>
      <c r="D18" s="125"/>
      <c r="E18" s="125"/>
      <c r="F18" s="127"/>
      <c r="L18" s="125" t="s">
        <v>0</v>
      </c>
      <c r="M18" s="127"/>
      <c r="N18" s="127"/>
      <c r="O18" s="127"/>
      <c r="P18" s="127"/>
    </row>
    <row r="19" spans="1:19" ht="24.75" customHeight="1">
      <c r="A19" s="207" t="s">
        <v>117</v>
      </c>
      <c r="B19" s="207"/>
      <c r="C19" s="207"/>
      <c r="D19" s="207"/>
      <c r="E19" s="207"/>
      <c r="F19" s="207"/>
      <c r="G19" s="207"/>
      <c r="H19" s="207"/>
      <c r="I19" s="207"/>
      <c r="J19" s="127" t="s">
        <v>127</v>
      </c>
      <c r="K19" s="127"/>
      <c r="L19" s="127"/>
      <c r="M19" s="127"/>
      <c r="N19" s="127"/>
      <c r="O19" s="127"/>
      <c r="P19" s="127"/>
      <c r="Q19" s="127"/>
      <c r="R19" s="127"/>
      <c r="S19" s="127"/>
    </row>
    <row r="20" spans="3:19" ht="19.5">
      <c r="C20" s="126" t="s">
        <v>208</v>
      </c>
      <c r="D20" s="126"/>
      <c r="E20" s="126"/>
      <c r="F20" s="127"/>
      <c r="I20" s="2"/>
      <c r="L20" s="126" t="s">
        <v>210</v>
      </c>
      <c r="M20" s="127"/>
      <c r="N20" s="127"/>
      <c r="O20" s="127"/>
      <c r="P20" s="127"/>
      <c r="R20" s="200"/>
      <c r="S20" s="200"/>
    </row>
    <row r="21" spans="3:19" ht="24.75" customHeight="1">
      <c r="C21" s="7" t="s">
        <v>209</v>
      </c>
      <c r="D21" s="7"/>
      <c r="E21" s="7"/>
      <c r="F21" s="6"/>
      <c r="I21" s="2" t="s">
        <v>1</v>
      </c>
      <c r="M21" t="s">
        <v>211</v>
      </c>
      <c r="R21" s="128" t="s">
        <v>1</v>
      </c>
      <c r="S21" s="128"/>
    </row>
    <row r="22" spans="1:20" ht="16.5">
      <c r="A22" s="122" t="s">
        <v>26</v>
      </c>
      <c r="B22" s="1" t="s">
        <v>19</v>
      </c>
      <c r="C22" s="122" t="s">
        <v>110</v>
      </c>
      <c r="D22" s="187" t="s">
        <v>120</v>
      </c>
      <c r="E22" s="189"/>
      <c r="F22" s="189"/>
      <c r="G22" s="188"/>
      <c r="H22" s="122" t="s">
        <v>15</v>
      </c>
      <c r="I22" s="154" t="s">
        <v>121</v>
      </c>
      <c r="J22" s="195" t="s">
        <v>37</v>
      </c>
      <c r="K22" s="187" t="s">
        <v>20</v>
      </c>
      <c r="L22" s="189"/>
      <c r="M22" s="189"/>
      <c r="N22" s="188"/>
      <c r="O22" s="187" t="s">
        <v>15</v>
      </c>
      <c r="P22" s="189"/>
      <c r="Q22" s="188"/>
      <c r="R22" s="122" t="s">
        <v>34</v>
      </c>
      <c r="S22" s="122" t="s">
        <v>35</v>
      </c>
      <c r="T22" s="201"/>
    </row>
    <row r="23" spans="1:20" ht="39.75" customHeight="1">
      <c r="A23" s="141"/>
      <c r="B23" s="208" t="s">
        <v>21</v>
      </c>
      <c r="C23" s="141"/>
      <c r="D23" s="195" t="s">
        <v>22</v>
      </c>
      <c r="E23" s="122" t="s">
        <v>23</v>
      </c>
      <c r="F23" s="142" t="s">
        <v>25</v>
      </c>
      <c r="G23" s="122" t="s">
        <v>24</v>
      </c>
      <c r="H23" s="141"/>
      <c r="I23" s="210"/>
      <c r="J23" s="211"/>
      <c r="K23" s="195" t="s">
        <v>22</v>
      </c>
      <c r="L23" s="122" t="s">
        <v>23</v>
      </c>
      <c r="M23" s="142" t="s">
        <v>32</v>
      </c>
      <c r="N23" s="122" t="s">
        <v>126</v>
      </c>
      <c r="O23" s="122" t="s">
        <v>31</v>
      </c>
      <c r="P23" s="122" t="s">
        <v>36</v>
      </c>
      <c r="Q23" s="122" t="s">
        <v>33</v>
      </c>
      <c r="R23" s="141"/>
      <c r="S23" s="141"/>
      <c r="T23" s="202"/>
    </row>
    <row r="24" spans="1:20" ht="16.5">
      <c r="A24" s="123"/>
      <c r="B24" s="209"/>
      <c r="C24" s="123"/>
      <c r="D24" s="157"/>
      <c r="E24" s="123"/>
      <c r="F24" s="144"/>
      <c r="G24" s="123"/>
      <c r="H24" s="123"/>
      <c r="I24" s="156"/>
      <c r="J24" s="157"/>
      <c r="K24" s="157"/>
      <c r="L24" s="123"/>
      <c r="M24" s="144"/>
      <c r="N24" s="123"/>
      <c r="O24" s="123"/>
      <c r="P24" s="123"/>
      <c r="Q24" s="123"/>
      <c r="R24" s="123"/>
      <c r="S24" s="123"/>
      <c r="T24" s="202"/>
    </row>
    <row r="25" spans="1:20" ht="34.5" customHeight="1">
      <c r="A25" s="106" t="s">
        <v>165</v>
      </c>
      <c r="B25" s="8" t="s">
        <v>2</v>
      </c>
      <c r="C25" s="18">
        <v>9627</v>
      </c>
      <c r="D25" s="18">
        <v>2</v>
      </c>
      <c r="E25" s="18">
        <v>0</v>
      </c>
      <c r="F25" s="18">
        <v>2</v>
      </c>
      <c r="G25" s="18">
        <v>0</v>
      </c>
      <c r="H25" s="18">
        <v>9495</v>
      </c>
      <c r="I25" s="19">
        <v>113</v>
      </c>
      <c r="J25" s="23" t="s">
        <v>148</v>
      </c>
      <c r="K25" s="44" t="s">
        <v>105</v>
      </c>
      <c r="L25" s="44" t="s">
        <v>105</v>
      </c>
      <c r="M25" s="44" t="s">
        <v>105</v>
      </c>
      <c r="N25" s="44" t="s">
        <v>105</v>
      </c>
      <c r="O25" s="44" t="s">
        <v>105</v>
      </c>
      <c r="P25" s="44" t="s">
        <v>105</v>
      </c>
      <c r="Q25" s="44" t="s">
        <v>105</v>
      </c>
      <c r="R25" s="44" t="s">
        <v>105</v>
      </c>
      <c r="S25" s="44" t="s">
        <v>105</v>
      </c>
      <c r="T25" s="25"/>
    </row>
    <row r="26" spans="1:20" ht="34.5" customHeight="1">
      <c r="A26" s="106" t="s">
        <v>166</v>
      </c>
      <c r="B26" s="8" t="s">
        <v>2</v>
      </c>
      <c r="C26" s="18">
        <v>8736</v>
      </c>
      <c r="D26" s="18">
        <v>2</v>
      </c>
      <c r="E26" s="18">
        <v>0</v>
      </c>
      <c r="F26" s="18">
        <v>2</v>
      </c>
      <c r="G26" s="18">
        <v>0</v>
      </c>
      <c r="H26" s="18">
        <v>8705</v>
      </c>
      <c r="I26" s="19">
        <v>11</v>
      </c>
      <c r="J26" s="23" t="s">
        <v>161</v>
      </c>
      <c r="K26" s="44" t="s">
        <v>105</v>
      </c>
      <c r="L26" s="44" t="s">
        <v>105</v>
      </c>
      <c r="M26" s="44" t="s">
        <v>105</v>
      </c>
      <c r="N26" s="44" t="s">
        <v>105</v>
      </c>
      <c r="O26" s="44" t="s">
        <v>105</v>
      </c>
      <c r="P26" s="44" t="s">
        <v>105</v>
      </c>
      <c r="Q26" s="44" t="s">
        <v>105</v>
      </c>
      <c r="R26" s="44" t="s">
        <v>105</v>
      </c>
      <c r="S26" s="44" t="s">
        <v>105</v>
      </c>
      <c r="T26" s="25"/>
    </row>
    <row r="27" spans="1:20" ht="34.5" customHeight="1">
      <c r="A27" s="106" t="s">
        <v>173</v>
      </c>
      <c r="B27" s="8" t="s">
        <v>2</v>
      </c>
      <c r="C27" s="18">
        <v>8248</v>
      </c>
      <c r="D27" s="18">
        <v>73</v>
      </c>
      <c r="E27" s="18">
        <v>0</v>
      </c>
      <c r="F27" s="18">
        <v>73</v>
      </c>
      <c r="G27" s="18">
        <v>0</v>
      </c>
      <c r="H27" s="18">
        <v>8026</v>
      </c>
      <c r="I27" s="19">
        <v>149</v>
      </c>
      <c r="J27" s="23" t="s">
        <v>175</v>
      </c>
      <c r="K27" s="44" t="s">
        <v>105</v>
      </c>
      <c r="L27" s="44" t="s">
        <v>105</v>
      </c>
      <c r="M27" s="44" t="s">
        <v>105</v>
      </c>
      <c r="N27" s="44" t="s">
        <v>105</v>
      </c>
      <c r="O27" s="44" t="s">
        <v>105</v>
      </c>
      <c r="P27" s="44" t="s">
        <v>105</v>
      </c>
      <c r="Q27" s="44" t="s">
        <v>105</v>
      </c>
      <c r="R27" s="44" t="s">
        <v>105</v>
      </c>
      <c r="S27" s="44" t="s">
        <v>105</v>
      </c>
      <c r="T27" s="25"/>
    </row>
    <row r="28" spans="1:20" s="13" customFormat="1" ht="34.5" customHeight="1">
      <c r="A28" s="106" t="s">
        <v>183</v>
      </c>
      <c r="B28" s="8" t="s">
        <v>2</v>
      </c>
      <c r="C28" s="18">
        <v>8998</v>
      </c>
      <c r="D28" s="18">
        <v>28</v>
      </c>
      <c r="E28" s="18">
        <v>0</v>
      </c>
      <c r="F28" s="18">
        <v>0</v>
      </c>
      <c r="G28" s="18">
        <v>28</v>
      </c>
      <c r="H28" s="18">
        <v>8888</v>
      </c>
      <c r="I28" s="19">
        <v>82</v>
      </c>
      <c r="J28" s="23" t="s">
        <v>184</v>
      </c>
      <c r="K28" s="44" t="s">
        <v>105</v>
      </c>
      <c r="L28" s="44" t="s">
        <v>105</v>
      </c>
      <c r="M28" s="44" t="s">
        <v>105</v>
      </c>
      <c r="N28" s="44" t="s">
        <v>105</v>
      </c>
      <c r="O28" s="44" t="s">
        <v>105</v>
      </c>
      <c r="P28" s="44" t="s">
        <v>105</v>
      </c>
      <c r="Q28" s="44" t="s">
        <v>105</v>
      </c>
      <c r="R28" s="44" t="s">
        <v>105</v>
      </c>
      <c r="S28" s="44" t="s">
        <v>105</v>
      </c>
      <c r="T28" s="25"/>
    </row>
    <row r="29" spans="1:20" ht="34.5" customHeight="1">
      <c r="A29" s="106" t="s">
        <v>220</v>
      </c>
      <c r="B29" s="4">
        <v>0</v>
      </c>
      <c r="C29" s="18">
        <v>0</v>
      </c>
      <c r="D29" s="18">
        <v>33</v>
      </c>
      <c r="E29" s="18">
        <v>0</v>
      </c>
      <c r="F29" s="18">
        <v>0</v>
      </c>
      <c r="G29" s="18">
        <v>33</v>
      </c>
      <c r="H29" s="18">
        <v>9359</v>
      </c>
      <c r="I29" s="19">
        <v>191</v>
      </c>
      <c r="J29" s="23" t="s">
        <v>220</v>
      </c>
      <c r="K29" s="44" t="s">
        <v>105</v>
      </c>
      <c r="L29" s="44" t="s">
        <v>105</v>
      </c>
      <c r="M29" s="44" t="s">
        <v>105</v>
      </c>
      <c r="N29" s="44" t="s">
        <v>105</v>
      </c>
      <c r="O29" s="44" t="s">
        <v>105</v>
      </c>
      <c r="P29" s="44" t="s">
        <v>105</v>
      </c>
      <c r="Q29" s="44" t="s">
        <v>105</v>
      </c>
      <c r="R29" s="44" t="s">
        <v>105</v>
      </c>
      <c r="S29" s="44" t="s">
        <v>105</v>
      </c>
      <c r="T29" s="25"/>
    </row>
    <row r="30" spans="1:20" ht="34.5" customHeight="1">
      <c r="A30" s="106" t="s">
        <v>231</v>
      </c>
      <c r="B30" s="4">
        <v>0</v>
      </c>
      <c r="C30" s="18">
        <v>9470</v>
      </c>
      <c r="D30" s="18">
        <v>18</v>
      </c>
      <c r="E30" s="18">
        <v>0</v>
      </c>
      <c r="F30" s="18">
        <v>0</v>
      </c>
      <c r="G30" s="18">
        <v>18</v>
      </c>
      <c r="H30" s="18">
        <v>9323</v>
      </c>
      <c r="I30" s="19">
        <v>129</v>
      </c>
      <c r="J30" s="23" t="s">
        <v>231</v>
      </c>
      <c r="K30" s="44" t="s">
        <v>105</v>
      </c>
      <c r="L30" s="44" t="s">
        <v>105</v>
      </c>
      <c r="M30" s="44" t="s">
        <v>105</v>
      </c>
      <c r="N30" s="44" t="s">
        <v>105</v>
      </c>
      <c r="O30" s="44" t="s">
        <v>105</v>
      </c>
      <c r="P30" s="44" t="s">
        <v>105</v>
      </c>
      <c r="Q30" s="44" t="s">
        <v>105</v>
      </c>
      <c r="R30" s="44" t="s">
        <v>105</v>
      </c>
      <c r="S30" s="44" t="s">
        <v>105</v>
      </c>
      <c r="T30" s="25"/>
    </row>
    <row r="31" spans="1:20" ht="34.5" customHeight="1">
      <c r="A31" s="106" t="s">
        <v>240</v>
      </c>
      <c r="B31" s="4">
        <v>0</v>
      </c>
      <c r="C31" s="18">
        <f>D31+H31+I31</f>
        <v>9645</v>
      </c>
      <c r="D31" s="18">
        <f>E31+F31+G31</f>
        <v>21</v>
      </c>
      <c r="E31" s="18">
        <v>0</v>
      </c>
      <c r="F31" s="18">
        <v>1</v>
      </c>
      <c r="G31" s="18">
        <v>20</v>
      </c>
      <c r="H31" s="18">
        <v>9286</v>
      </c>
      <c r="I31" s="19">
        <v>338</v>
      </c>
      <c r="J31" s="23" t="s">
        <v>240</v>
      </c>
      <c r="K31" s="44" t="s">
        <v>105</v>
      </c>
      <c r="L31" s="44" t="s">
        <v>105</v>
      </c>
      <c r="M31" s="44" t="s">
        <v>105</v>
      </c>
      <c r="N31" s="44" t="s">
        <v>105</v>
      </c>
      <c r="O31" s="44" t="s">
        <v>105</v>
      </c>
      <c r="P31" s="44" t="s">
        <v>105</v>
      </c>
      <c r="Q31" s="44" t="s">
        <v>105</v>
      </c>
      <c r="R31" s="44" t="s">
        <v>105</v>
      </c>
      <c r="S31" s="44" t="s">
        <v>105</v>
      </c>
      <c r="T31" s="25"/>
    </row>
    <row r="32" spans="1:20" ht="34.5" customHeight="1">
      <c r="A32" s="107" t="s">
        <v>248</v>
      </c>
      <c r="B32" s="5">
        <v>0</v>
      </c>
      <c r="C32" s="65">
        <f>D32+H32+I32</f>
        <v>9887</v>
      </c>
      <c r="D32" s="65">
        <f>E32+F32+G32</f>
        <v>16</v>
      </c>
      <c r="E32" s="65">
        <v>8</v>
      </c>
      <c r="F32" s="65">
        <v>2</v>
      </c>
      <c r="G32" s="65">
        <v>6</v>
      </c>
      <c r="H32" s="65">
        <v>9737</v>
      </c>
      <c r="I32" s="83">
        <v>134</v>
      </c>
      <c r="J32" s="93" t="s">
        <v>255</v>
      </c>
      <c r="K32" s="41" t="s">
        <v>105</v>
      </c>
      <c r="L32" s="41" t="s">
        <v>105</v>
      </c>
      <c r="M32" s="41" t="s">
        <v>105</v>
      </c>
      <c r="N32" s="41" t="s">
        <v>105</v>
      </c>
      <c r="O32" s="41" t="s">
        <v>105</v>
      </c>
      <c r="P32" s="41" t="s">
        <v>105</v>
      </c>
      <c r="Q32" s="41" t="s">
        <v>105</v>
      </c>
      <c r="R32" s="41" t="s">
        <v>105</v>
      </c>
      <c r="S32" s="41" t="s">
        <v>105</v>
      </c>
      <c r="T32" s="25"/>
    </row>
    <row r="33" spans="1:14" ht="24.75" customHeight="1">
      <c r="A33" s="198" t="s">
        <v>197</v>
      </c>
      <c r="B33" s="198"/>
      <c r="C33" s="198"/>
      <c r="D33" s="198"/>
      <c r="E33" s="199"/>
      <c r="J33" s="198" t="s">
        <v>197</v>
      </c>
      <c r="K33" s="198"/>
      <c r="L33" s="198"/>
      <c r="M33" s="198"/>
      <c r="N33" s="199"/>
    </row>
    <row r="34" spans="1:13" ht="24.75" customHeight="1">
      <c r="A34" s="152" t="s">
        <v>145</v>
      </c>
      <c r="B34" s="153"/>
      <c r="C34" s="153"/>
      <c r="D34" s="153"/>
      <c r="J34" s="152" t="s">
        <v>146</v>
      </c>
      <c r="K34" s="153"/>
      <c r="L34" s="153"/>
      <c r="M34" s="153"/>
    </row>
  </sheetData>
  <sheetProtection/>
  <mergeCells count="61">
    <mergeCell ref="J33:N33"/>
    <mergeCell ref="J34:M34"/>
    <mergeCell ref="I22:I24"/>
    <mergeCell ref="G23:G24"/>
    <mergeCell ref="H22:H24"/>
    <mergeCell ref="J22:J24"/>
    <mergeCell ref="M23:M24"/>
    <mergeCell ref="L23:L24"/>
    <mergeCell ref="K22:N22"/>
    <mergeCell ref="N23:N24"/>
    <mergeCell ref="A34:D34"/>
    <mergeCell ref="A16:D16"/>
    <mergeCell ref="A33:E33"/>
    <mergeCell ref="C18:F18"/>
    <mergeCell ref="C20:F20"/>
    <mergeCell ref="A22:A24"/>
    <mergeCell ref="B23:B24"/>
    <mergeCell ref="C1:F1"/>
    <mergeCell ref="C3:F3"/>
    <mergeCell ref="C22:C24"/>
    <mergeCell ref="D22:G22"/>
    <mergeCell ref="F23:F24"/>
    <mergeCell ref="D23:D24"/>
    <mergeCell ref="E23:E24"/>
    <mergeCell ref="A15:E15"/>
    <mergeCell ref="A2:I2"/>
    <mergeCell ref="A19:I19"/>
    <mergeCell ref="M1:P1"/>
    <mergeCell ref="M3:P3"/>
    <mergeCell ref="R4:S4"/>
    <mergeCell ref="K5:N5"/>
    <mergeCell ref="O5:Q5"/>
    <mergeCell ref="R5:R6"/>
    <mergeCell ref="S5:S6"/>
    <mergeCell ref="J2:U2"/>
    <mergeCell ref="R3:S3"/>
    <mergeCell ref="T22:T24"/>
    <mergeCell ref="R22:R24"/>
    <mergeCell ref="P23:P24"/>
    <mergeCell ref="O22:Q22"/>
    <mergeCell ref="O23:O24"/>
    <mergeCell ref="R21:S21"/>
    <mergeCell ref="Q23:Q24"/>
    <mergeCell ref="I5:I6"/>
    <mergeCell ref="S22:S24"/>
    <mergeCell ref="K23:K24"/>
    <mergeCell ref="J5:J6"/>
    <mergeCell ref="J15:N15"/>
    <mergeCell ref="J19:S19"/>
    <mergeCell ref="R20:S20"/>
    <mergeCell ref="L18:P18"/>
    <mergeCell ref="A5:A6"/>
    <mergeCell ref="B5:B6"/>
    <mergeCell ref="C5:C6"/>
    <mergeCell ref="D5:D6"/>
    <mergeCell ref="L20:P20"/>
    <mergeCell ref="J16:M16"/>
    <mergeCell ref="E5:E6"/>
    <mergeCell ref="F5:F6"/>
    <mergeCell ref="G5:G6"/>
    <mergeCell ref="H5:H6"/>
  </mergeCells>
  <printOptions/>
  <pageMargins left="0.7480314960629921" right="0.7480314960629921" top="0.5905511811023623" bottom="0.5905511811023623" header="0.5118110236220472" footer="0.5118110236220472"/>
  <pageSetup firstPageNumber="49" useFirstPageNumber="1" horizontalDpi="600" verticalDpi="600" orientation="portrait" paperSize="9" scale="81" r:id="rId2"/>
  <headerFooter alignWithMargins="0">
    <oddFooter>&amp;C第 &amp;P 頁</oddFooter>
  </headerFooter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B6"/>
  <sheetViews>
    <sheetView tabSelected="1" zoomScalePageLayoutView="0" workbookViewId="0" topLeftCell="A16">
      <selection activeCell="L28" sqref="L28"/>
    </sheetView>
  </sheetViews>
  <sheetFormatPr defaultColWidth="9.00390625" defaultRowHeight="16.5"/>
  <cols>
    <col min="1" max="1" width="9.00390625" style="29" customWidth="1"/>
    <col min="2" max="2" width="9.375" style="29" bestFit="1" customWidth="1"/>
    <col min="3" max="16384" width="9.00390625" style="29" customWidth="1"/>
  </cols>
  <sheetData>
    <row r="1" spans="1:2" ht="16.5">
      <c r="A1" s="30"/>
      <c r="B1" s="27" t="s">
        <v>94</v>
      </c>
    </row>
    <row r="2" spans="1:2" ht="16.5">
      <c r="A2" s="28">
        <v>103</v>
      </c>
      <c r="B2" s="26">
        <v>3577</v>
      </c>
    </row>
    <row r="3" spans="1:2" ht="16.5">
      <c r="A3" s="28">
        <v>104</v>
      </c>
      <c r="B3" s="26">
        <v>3003</v>
      </c>
    </row>
    <row r="4" spans="1:2" ht="16.5">
      <c r="A4" s="28">
        <v>105</v>
      </c>
      <c r="B4" s="26">
        <v>3005</v>
      </c>
    </row>
    <row r="5" spans="1:2" ht="16.5">
      <c r="A5" s="28">
        <v>106</v>
      </c>
      <c r="B5" s="26">
        <v>2937</v>
      </c>
    </row>
    <row r="6" spans="1:2" ht="16.5">
      <c r="A6" s="28">
        <v>107</v>
      </c>
      <c r="B6" s="26">
        <v>3697.65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rstPageNumber="51" useFirstPageNumber="1" horizontalDpi="600" verticalDpi="600" orientation="portrait" paperSize="9" r:id="rId2"/>
  <headerFooter alignWithMargins="0">
    <oddFooter>&amp;C第 &amp;P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陳文昭</cp:lastModifiedBy>
  <cp:lastPrinted>2019-10-28T02:44:25Z</cp:lastPrinted>
  <dcterms:created xsi:type="dcterms:W3CDTF">2004-04-08T00:24:07Z</dcterms:created>
  <dcterms:modified xsi:type="dcterms:W3CDTF">2019-10-28T02:44:27Z</dcterms:modified>
  <cp:category/>
  <cp:version/>
  <cp:contentType/>
  <cp:contentStatus/>
</cp:coreProperties>
</file>