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76313\Desktop\GDM性別平等\108 統計\"/>
    </mc:Choice>
  </mc:AlternateContent>
  <xr:revisionPtr revIDLastSave="0" documentId="13_ncr:1_{2FCB6164-FAD5-4C3B-8E1C-48AEC4AFE6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指標" sheetId="2" r:id="rId1"/>
    <sheet name="108年新增複分類指標" sheetId="3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2" l="1"/>
  <c r="M11" i="3"/>
  <c r="L11" i="3"/>
  <c r="K11" i="3"/>
  <c r="J11" i="3"/>
  <c r="I11" i="3"/>
  <c r="H11" i="3"/>
  <c r="G11" i="3"/>
  <c r="F11" i="3"/>
  <c r="E11" i="3"/>
  <c r="D11" i="3"/>
  <c r="C11" i="3"/>
  <c r="B11" i="3"/>
  <c r="AE17" i="2"/>
  <c r="AD17" i="2"/>
  <c r="AB17" i="2"/>
  <c r="AA17" i="2"/>
  <c r="Y17" i="2"/>
  <c r="X17" i="2"/>
  <c r="V17" i="2"/>
  <c r="U17" i="2"/>
  <c r="S17" i="2"/>
  <c r="R17" i="2"/>
  <c r="P17" i="2"/>
  <c r="O17" i="2"/>
  <c r="M17" i="2"/>
  <c r="J17" i="2"/>
  <c r="I17" i="2"/>
  <c r="H15" i="2" l="1"/>
  <c r="Q15" i="2"/>
  <c r="K15" i="2"/>
  <c r="N12" i="2"/>
  <c r="N9" i="2"/>
  <c r="N8" i="2"/>
  <c r="N7" i="2"/>
  <c r="N6" i="2"/>
  <c r="K12" i="2"/>
  <c r="K9" i="2"/>
  <c r="H9" i="2"/>
  <c r="K8" i="2"/>
  <c r="H8" i="2"/>
  <c r="K7" i="2"/>
  <c r="H7" i="2"/>
  <c r="K6" i="2"/>
  <c r="H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林秉樺</author>
  </authors>
  <commentList>
    <comment ref="K4" authorId="0" shapeId="0" xr:uid="{0EDBBC1B-4BCF-4EED-B50E-B15C8EE049ED}">
      <text>
        <r>
          <rPr>
            <b/>
            <sz val="9"/>
            <color indexed="81"/>
            <rFont val="細明體"/>
            <family val="3"/>
            <charset val="136"/>
          </rPr>
          <t>林秉樺</t>
        </r>
        <r>
          <rPr>
            <b/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細明體"/>
            <family val="3"/>
            <charset val="136"/>
          </rPr>
          <t>請教文科填寫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0" shapeId="0" xr:uid="{8EC4DF8E-604A-4B67-8FB6-26C5D06302E6}">
      <text>
        <r>
          <rPr>
            <b/>
            <sz val="9"/>
            <color indexed="81"/>
            <rFont val="細明體"/>
            <family val="3"/>
            <charset val="136"/>
          </rPr>
          <t>林秉樺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請福利科-劭傑填寫</t>
        </r>
      </text>
    </comment>
    <comment ref="T4" authorId="0" shapeId="0" xr:uid="{44D97974-04B2-4E6F-BCFE-B4B37E5AA554}">
      <text>
        <r>
          <rPr>
            <b/>
            <sz val="9"/>
            <color indexed="81"/>
            <rFont val="細明體"/>
            <family val="3"/>
            <charset val="136"/>
          </rPr>
          <t>林秉樺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請福利科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細明體"/>
            <family val="3"/>
            <charset val="136"/>
          </rPr>
          <t>敏憲填寫</t>
        </r>
      </text>
    </comment>
    <comment ref="W4" authorId="0" shapeId="0" xr:uid="{6872DC15-4E2C-4B12-9D66-7BC77D011FBD}">
      <text>
        <r>
          <rPr>
            <b/>
            <sz val="9"/>
            <color indexed="81"/>
            <rFont val="細明體"/>
            <family val="3"/>
            <charset val="136"/>
          </rPr>
          <t>林秉樺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請福利科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細明體"/>
            <family val="3"/>
            <charset val="136"/>
          </rPr>
          <t>艾芬填寫</t>
        </r>
      </text>
    </comment>
    <comment ref="Z4" authorId="0" shapeId="0" xr:uid="{89772E6E-7411-4B69-82B4-14FE3D6AE226}">
      <text>
        <r>
          <rPr>
            <b/>
            <sz val="9"/>
            <color indexed="81"/>
            <rFont val="細明體"/>
            <family val="3"/>
            <charset val="136"/>
          </rPr>
          <t>林秉樺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請福利科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細明體"/>
            <family val="3"/>
            <charset val="136"/>
          </rPr>
          <t>艾芬填寫</t>
        </r>
      </text>
    </comment>
    <comment ref="AC4" authorId="0" shapeId="0" xr:uid="{BE011018-A609-4292-9765-FF4C128587B5}">
      <text>
        <r>
          <rPr>
            <b/>
            <sz val="9"/>
            <color indexed="81"/>
            <rFont val="細明體"/>
            <family val="3"/>
            <charset val="136"/>
          </rPr>
          <t>林秉樺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請教文科填寫</t>
        </r>
      </text>
    </comment>
    <comment ref="A16" authorId="0" shapeId="0" xr:uid="{03F985F9-93BB-4957-B712-058D64514966}">
      <text>
        <r>
          <rPr>
            <b/>
            <sz val="9"/>
            <color indexed="81"/>
            <rFont val="細明體"/>
            <family val="3"/>
            <charset val="136"/>
          </rPr>
          <t>林秉樺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統計區間: 108年1月-12月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林秉樺</author>
  </authors>
  <commentList>
    <comment ref="B2" authorId="0" shapeId="0" xr:uid="{FDE14688-AA7C-452D-8EFB-3FBBFC19BF8B}">
      <text>
        <r>
          <rPr>
            <b/>
            <sz val="9"/>
            <color indexed="81"/>
            <rFont val="細明體"/>
            <family val="3"/>
            <charset val="136"/>
          </rPr>
          <t>林秉樺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請福利科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細明體"/>
            <family val="3"/>
            <charset val="136"/>
          </rPr>
          <t>艾芬填寫</t>
        </r>
      </text>
    </comment>
    <comment ref="H2" authorId="0" shapeId="0" xr:uid="{18E5AC96-A6BB-4D9C-98F4-08365824C87A}">
      <text>
        <r>
          <rPr>
            <b/>
            <sz val="9"/>
            <color indexed="81"/>
            <rFont val="細明體"/>
            <family val="3"/>
            <charset val="136"/>
          </rPr>
          <t>林秉樺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請教文科填寫</t>
        </r>
      </text>
    </comment>
  </commentList>
</comments>
</file>

<file path=xl/sharedStrings.xml><?xml version="1.0" encoding="utf-8"?>
<sst xmlns="http://schemas.openxmlformats.org/spreadsheetml/2006/main" count="195" uniqueCount="52">
  <si>
    <t>合計</t>
    <phoneticPr fontId="1" type="noConversion"/>
  </si>
  <si>
    <t>男</t>
    <phoneticPr fontId="1" type="noConversion"/>
  </si>
  <si>
    <t>女</t>
    <phoneticPr fontId="1" type="noConversion"/>
  </si>
  <si>
    <t>資料來源：</t>
    <phoneticPr fontId="1" type="noConversion"/>
  </si>
  <si>
    <t>族語師資人數</t>
    <phoneticPr fontId="1" type="noConversion"/>
  </si>
  <si>
    <t xml:space="preserve"> 98年(底)</t>
    <phoneticPr fontId="1" type="noConversion"/>
  </si>
  <si>
    <t xml:space="preserve"> 99年(底)</t>
    <phoneticPr fontId="1" type="noConversion"/>
  </si>
  <si>
    <t>100年(底)</t>
    <phoneticPr fontId="1" type="noConversion"/>
  </si>
  <si>
    <t>101年(底)</t>
    <phoneticPr fontId="1" type="noConversion"/>
  </si>
  <si>
    <t>102年(底)</t>
    <phoneticPr fontId="1" type="noConversion"/>
  </si>
  <si>
    <t xml:space="preserve"> 　項目與
　   性別
年(底)別</t>
    <phoneticPr fontId="1" type="noConversion"/>
  </si>
  <si>
    <t>原住民取得技術士
證照獎勵金核發人次</t>
    <phoneticPr fontId="1" type="noConversion"/>
  </si>
  <si>
    <t>桃園市政府原住民族行政局人員數（含約聘僱、局內外臨時人員）</t>
    <phoneticPr fontId="1" type="noConversion"/>
  </si>
  <si>
    <t>備註：100年(底)以前含參加「復育團」之臨時人員人數，故人數較多。</t>
    <phoneticPr fontId="1" type="noConversion"/>
  </si>
  <si>
    <t>桃園市原民類性別統計指標</t>
    <phoneticPr fontId="1" type="noConversion"/>
  </si>
  <si>
    <t>104年(底)</t>
    <phoneticPr fontId="1" type="noConversion"/>
  </si>
  <si>
    <t>103年(底)</t>
    <phoneticPr fontId="1" type="noConversion"/>
  </si>
  <si>
    <t>…</t>
    <phoneticPr fontId="1" type="noConversion"/>
  </si>
  <si>
    <t>中低收入戶
原住民族建購修繕住宅補助戶數-按申請人性別分</t>
    <phoneticPr fontId="1" type="noConversion"/>
  </si>
  <si>
    <t>中低收入戶
原住民族租屋補助戶數-按申請人性別分</t>
    <phoneticPr fontId="1" type="noConversion"/>
  </si>
  <si>
    <t>105年(底)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</si>
  <si>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</si>
  <si>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</si>
  <si>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</si>
  <si>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…</t>
    <phoneticPr fontId="1" type="noConversion"/>
  </si>
  <si>
    <t>…</t>
    <phoneticPr fontId="1" type="noConversion"/>
  </si>
  <si>
    <t>原住民獎助學金核發人次</t>
    <phoneticPr fontId="1" type="noConversion"/>
  </si>
  <si>
    <t>市籍原住民人口</t>
    <phoneticPr fontId="1" type="noConversion"/>
  </si>
  <si>
    <t>106年(底)</t>
    <phoneticPr fontId="1" type="noConversion"/>
  </si>
  <si>
    <t>原住民族返鄉參加歲時祭儀交通費補助人數</t>
    <phoneticPr fontId="1" type="noConversion"/>
  </si>
  <si>
    <t>107年(底)</t>
    <phoneticPr fontId="1" type="noConversion"/>
  </si>
  <si>
    <r>
      <t>更新日期</t>
    </r>
    <r>
      <rPr>
        <sz val="11"/>
        <color indexed="8"/>
        <rFont val="新細明體"/>
        <family val="1"/>
        <charset val="136"/>
      </rPr>
      <t>：</t>
    </r>
    <r>
      <rPr>
        <sz val="11"/>
        <color indexed="8"/>
        <rFont val="標楷體"/>
        <family val="4"/>
        <charset val="136"/>
      </rPr>
      <t>108.10.31</t>
    </r>
    <phoneticPr fontId="1" type="noConversion"/>
  </si>
  <si>
    <t>原住民族委員會、桃園市政府原住民族行政局</t>
    <phoneticPr fontId="1" type="noConversion"/>
  </si>
  <si>
    <t>單位：人；人次；戶</t>
    <phoneticPr fontId="1" type="noConversion"/>
  </si>
  <si>
    <t>單位：人次；戶</t>
    <phoneticPr fontId="1" type="noConversion"/>
  </si>
  <si>
    <t xml:space="preserve"> 項目與性別
年別</t>
    <phoneticPr fontId="1" type="noConversion"/>
  </si>
  <si>
    <t>原住民族急難救助人次-醫療補助</t>
    <phoneticPr fontId="1" type="noConversion"/>
  </si>
  <si>
    <t>原住民族弱勢家庭資訊設備補助戶數-按申請人性別分</t>
    <phoneticPr fontId="1" type="noConversion"/>
  </si>
  <si>
    <t>意外事故</t>
    <phoneticPr fontId="1" type="noConversion"/>
  </si>
  <si>
    <t>重大傷病</t>
    <phoneticPr fontId="1" type="noConversion"/>
  </si>
  <si>
    <t>低收入戶</t>
    <phoneticPr fontId="1" type="noConversion"/>
  </si>
  <si>
    <t>中低收入戶</t>
    <phoneticPr fontId="1" type="noConversion"/>
  </si>
  <si>
    <t>104年</t>
  </si>
  <si>
    <t>-</t>
    <phoneticPr fontId="1" type="noConversion"/>
  </si>
  <si>
    <t>105年</t>
  </si>
  <si>
    <t>106年</t>
  </si>
  <si>
    <t>107年</t>
    <phoneticPr fontId="1" type="noConversion"/>
  </si>
  <si>
    <t>資料來源：桃園市政府原住民族行政局</t>
    <phoneticPr fontId="1" type="noConversion"/>
  </si>
  <si>
    <r>
      <t>原住民族急難救助</t>
    </r>
    <r>
      <rPr>
        <sz val="12"/>
        <color rgb="FFFF0000"/>
        <rFont val="標楷體"/>
        <family val="4"/>
        <charset val="136"/>
      </rPr>
      <t>人次</t>
    </r>
    <r>
      <rPr>
        <sz val="12"/>
        <color theme="1"/>
        <rFont val="標楷體"/>
        <family val="4"/>
        <charset val="136"/>
      </rPr>
      <t xml:space="preserve">
-死亡救助</t>
    </r>
    <phoneticPr fontId="1" type="noConversion"/>
  </si>
  <si>
    <r>
      <t>原住民族急難救助</t>
    </r>
    <r>
      <rPr>
        <sz val="12"/>
        <color rgb="FFFF0000"/>
        <rFont val="標楷體"/>
        <family val="4"/>
        <charset val="136"/>
      </rPr>
      <t>人次</t>
    </r>
    <r>
      <rPr>
        <sz val="12"/>
        <color theme="1"/>
        <rFont val="標楷體"/>
        <family val="4"/>
        <charset val="136"/>
      </rPr>
      <t xml:space="preserve">
-生活扶助</t>
    </r>
    <phoneticPr fontId="1" type="noConversion"/>
  </si>
  <si>
    <t>108年(底)</t>
  </si>
  <si>
    <t>108年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</si>
</sst>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#,##0_ "/>
  </numFmts>
  <fonts count="16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1"/>
      <color indexed="8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176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0" fontId="6" fillId="2" borderId="0" xfId="0" applyFont="1" applyFill="1">
      <alignment vertical="center"/>
    </xf>
    <xf numFmtId="0" fontId="0" fillId="2" borderId="0" xfId="0" applyFill="1" applyBorder="1">
      <alignment vertical="center"/>
    </xf>
    <xf numFmtId="176" fontId="5" fillId="2" borderId="1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>
      <alignment vertical="center"/>
    </xf>
    <xf numFmtId="0" fontId="5" fillId="2" borderId="0" xfId="0" quotePrefix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2" xfId="0" quotePrefix="1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6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176" fontId="11" fillId="3" borderId="2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right" vertical="center"/>
    </xf>
    <xf numFmtId="176" fontId="5" fillId="2" borderId="8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11" fillId="3" borderId="25" xfId="0" applyNumberFormat="1" applyFont="1" applyFill="1" applyBorder="1" applyAlignment="1">
      <alignment horizontal="right" vertical="center"/>
    </xf>
    <xf numFmtId="176" fontId="11" fillId="3" borderId="22" xfId="0" applyNumberFormat="1" applyFont="1" applyFill="1" applyBorder="1" applyAlignment="1">
      <alignment horizontal="right" vertical="center"/>
    </xf>
    <xf numFmtId="0" fontId="5" fillId="2" borderId="5" xfId="0" quotePrefix="1" applyNumberFormat="1" applyFont="1" applyFill="1" applyBorder="1" applyAlignment="1">
      <alignment horizontal="right" vertical="center"/>
    </xf>
    <xf numFmtId="0" fontId="5" fillId="2" borderId="7" xfId="0" quotePrefix="1" applyNumberFormat="1" applyFont="1" applyFill="1" applyBorder="1" applyAlignment="1">
      <alignment horizontal="right" vertical="center"/>
    </xf>
    <xf numFmtId="0" fontId="5" fillId="2" borderId="1" xfId="0" quotePrefix="1" applyNumberFormat="1" applyFont="1" applyFill="1" applyBorder="1" applyAlignment="1">
      <alignment horizontal="right" vertical="center"/>
    </xf>
    <xf numFmtId="0" fontId="5" fillId="2" borderId="8" xfId="0" quotePrefix="1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right" vertical="center"/>
    </xf>
    <xf numFmtId="0" fontId="5" fillId="2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8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176" fontId="11" fillId="3" borderId="21" xfId="0" applyNumberFormat="1" applyFont="1" applyFill="1" applyBorder="1" applyAlignment="1">
      <alignment horizontal="right" vertical="center"/>
    </xf>
    <xf numFmtId="176" fontId="11" fillId="3" borderId="25" xfId="0" applyNumberFormat="1" applyFont="1" applyFill="1" applyBorder="1" applyAlignment="1">
      <alignment horizontal="right" vertical="center"/>
    </xf>
    <xf numFmtId="176" fontId="11" fillId="3" borderId="22" xfId="0" applyNumberFormat="1" applyFont="1" applyFill="1" applyBorder="1" applyAlignment="1">
      <alignment horizontal="right" vertical="center"/>
    </xf>
    <xf numFmtId="0" fontId="11" fillId="3" borderId="21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right" vertical="center"/>
    </xf>
    <xf numFmtId="0" fontId="11" fillId="3" borderId="21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right" vertical="center"/>
    </xf>
    <xf numFmtId="0" fontId="11" fillId="3" borderId="21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0" fontId="11" fillId="3" borderId="19" xfId="0" applyFont="1" applyFill="1" applyBorder="1">
      <alignment vertical="center"/>
    </xf>
    <xf numFmtId="0" fontId="11" fillId="3" borderId="21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right" vertical="center"/>
    </xf>
    <xf numFmtId="0" fontId="11" fillId="3" borderId="20" xfId="0" applyFont="1" applyFill="1" applyBorder="1">
      <alignment vertical="center"/>
    </xf>
    <xf numFmtId="176" fontId="11" fillId="3" borderId="21" xfId="0" applyNumberFormat="1" applyFont="1" applyFill="1" applyBorder="1" applyAlignment="1">
      <alignment horizontal="right" vertical="center"/>
    </xf>
    <xf numFmtId="176" fontId="11" fillId="3" borderId="25" xfId="0" applyNumberFormat="1" applyFont="1" applyFill="1" applyBorder="1" applyAlignment="1">
      <alignment horizontal="right" vertical="center"/>
    </xf>
    <xf numFmtId="176" fontId="11" fillId="3" borderId="22" xfId="0" applyNumberFormat="1" applyFont="1" applyFill="1" applyBorder="1" applyAlignment="1">
      <alignment horizontal="right" vertical="center"/>
    </xf>
    <xf numFmtId="10" fontId="0" fillId="2" borderId="0" xfId="0" applyNumberFormat="1" applyFill="1">
      <alignment vertical="center"/>
    </xf>
    <xf numFmtId="10" fontId="0" fillId="0" borderId="0" xfId="0" applyNumberFormat="1">
      <alignment vertical="center"/>
    </xf>
    <xf numFmtId="0" fontId="7" fillId="2" borderId="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9">
    <cellStyle name="一般" xfId="0" builtinId="0"/>
    <cellStyle name="一般 2" xfId="1" xr:uid="{00000000-0005-0000-0000-000001000000}"/>
    <cellStyle name="千分位 2" xfId="2" xr:uid="{00000000-0005-0000-0000-000002000000}"/>
    <cellStyle name="千分位 2 2" xfId="3" xr:uid="{8924AF4F-32B0-4E68-9BD9-414E13065DE9}"/>
    <cellStyle name="千分位 2 2 2" xfId="5" xr:uid="{83006CA1-6AEA-4A97-BFD6-1B1FF74184E7}"/>
    <cellStyle name="千分位 2 2 3" xfId="7" xr:uid="{B8465DB6-B941-4EA3-8376-D807790ADB36}"/>
    <cellStyle name="千分位 2 3" xfId="4" xr:uid="{F0364947-EAF6-4D88-A28C-70127A123D5B}"/>
    <cellStyle name="千分位 2 4" xfId="6" xr:uid="{565EACF1-2E9C-46E1-856D-2846274A9B7E}"/>
    <cellStyle name="千分位 2 5" xfId="8" xr:uid="{23076DDB-FE6C-4A6A-BF6E-A8CE2E73D5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9"/>
  <sheetViews>
    <sheetView showGridLines="0" tabSelected="1" zoomScaleNormal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O28" sqref="O28"/>
    </sheetView>
  </sheetViews>
  <sheetFormatPr defaultRowHeight="16.5"/>
  <cols>
    <col min="1" max="1" width="10.375" customWidth="1"/>
    <col min="2" max="4" width="8.375" customWidth="1"/>
    <col min="5" max="7" width="10.75" customWidth="1"/>
    <col min="8" max="22" width="8.375" customWidth="1"/>
  </cols>
  <sheetData>
    <row r="1" spans="1:31" s="4" customFormat="1" ht="16.5" customHeight="1">
      <c r="A1" s="104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2"/>
    </row>
    <row r="2" spans="1:31" s="4" customFormat="1" ht="16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2"/>
    </row>
    <row r="3" spans="1:31" s="4" customFormat="1" ht="15.75" customHeight="1" thickBot="1">
      <c r="A3" s="9"/>
      <c r="B3" s="5"/>
      <c r="C3" s="5"/>
      <c r="D3" s="5"/>
      <c r="E3" s="9"/>
      <c r="F3" s="9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W3" s="2"/>
      <c r="Z3" s="103"/>
      <c r="AA3" s="103"/>
      <c r="AB3" s="103"/>
      <c r="AC3" s="13"/>
      <c r="AE3" s="15" t="s">
        <v>33</v>
      </c>
    </row>
    <row r="4" spans="1:31" ht="67.900000000000006" customHeight="1" thickBot="1">
      <c r="A4" s="105" t="s">
        <v>10</v>
      </c>
      <c r="B4" s="107" t="s">
        <v>12</v>
      </c>
      <c r="C4" s="107"/>
      <c r="D4" s="107"/>
      <c r="E4" s="107" t="s">
        <v>27</v>
      </c>
      <c r="F4" s="107"/>
      <c r="G4" s="107"/>
      <c r="H4" s="108" t="s">
        <v>4</v>
      </c>
      <c r="I4" s="108"/>
      <c r="J4" s="108"/>
      <c r="K4" s="108" t="s">
        <v>26</v>
      </c>
      <c r="L4" s="108"/>
      <c r="M4" s="108"/>
      <c r="N4" s="107" t="s">
        <v>11</v>
      </c>
      <c r="O4" s="108"/>
      <c r="P4" s="108"/>
      <c r="Q4" s="101" t="s">
        <v>18</v>
      </c>
      <c r="R4" s="101"/>
      <c r="S4" s="101"/>
      <c r="T4" s="101" t="s">
        <v>19</v>
      </c>
      <c r="U4" s="102"/>
      <c r="V4" s="102"/>
      <c r="W4" s="107" t="s">
        <v>48</v>
      </c>
      <c r="X4" s="107"/>
      <c r="Y4" s="107"/>
      <c r="Z4" s="99" t="s">
        <v>49</v>
      </c>
      <c r="AA4" s="100"/>
      <c r="AB4" s="100"/>
      <c r="AC4" s="101" t="s">
        <v>29</v>
      </c>
      <c r="AD4" s="102"/>
      <c r="AE4" s="102"/>
    </row>
    <row r="5" spans="1:31" ht="29.45" customHeight="1" thickBot="1">
      <c r="A5" s="106"/>
      <c r="B5" s="20" t="s">
        <v>0</v>
      </c>
      <c r="C5" s="17" t="s">
        <v>1</v>
      </c>
      <c r="D5" s="20" t="s">
        <v>2</v>
      </c>
      <c r="E5" s="20" t="s">
        <v>0</v>
      </c>
      <c r="F5" s="20" t="s">
        <v>1</v>
      </c>
      <c r="G5" s="20" t="s">
        <v>2</v>
      </c>
      <c r="H5" s="17" t="s">
        <v>0</v>
      </c>
      <c r="I5" s="20" t="s">
        <v>1</v>
      </c>
      <c r="J5" s="17" t="s">
        <v>2</v>
      </c>
      <c r="K5" s="17" t="s">
        <v>0</v>
      </c>
      <c r="L5" s="17" t="s">
        <v>1</v>
      </c>
      <c r="M5" s="17" t="s">
        <v>2</v>
      </c>
      <c r="N5" s="17" t="s">
        <v>0</v>
      </c>
      <c r="O5" s="17" t="s">
        <v>1</v>
      </c>
      <c r="P5" s="17" t="s">
        <v>2</v>
      </c>
      <c r="Q5" s="17" t="s">
        <v>0</v>
      </c>
      <c r="R5" s="17" t="s">
        <v>1</v>
      </c>
      <c r="S5" s="17" t="s">
        <v>2</v>
      </c>
      <c r="T5" s="17" t="s">
        <v>0</v>
      </c>
      <c r="U5" s="17" t="s">
        <v>1</v>
      </c>
      <c r="V5" s="17" t="s">
        <v>2</v>
      </c>
      <c r="W5" s="17" t="s">
        <v>21</v>
      </c>
      <c r="X5" s="21" t="s">
        <v>22</v>
      </c>
      <c r="Y5" s="21" t="s">
        <v>23</v>
      </c>
      <c r="Z5" s="21" t="s">
        <v>21</v>
      </c>
      <c r="AA5" s="21" t="s">
        <v>22</v>
      </c>
      <c r="AB5" s="21" t="s">
        <v>23</v>
      </c>
      <c r="AC5" s="38" t="s">
        <v>21</v>
      </c>
      <c r="AD5" s="38" t="s">
        <v>22</v>
      </c>
      <c r="AE5" s="38" t="s">
        <v>23</v>
      </c>
    </row>
    <row r="6" spans="1:31">
      <c r="A6" s="49" t="s">
        <v>5</v>
      </c>
      <c r="B6" s="18">
        <v>241</v>
      </c>
      <c r="C6" s="19">
        <v>214</v>
      </c>
      <c r="D6" s="50">
        <v>27</v>
      </c>
      <c r="E6" s="18">
        <v>57632</v>
      </c>
      <c r="F6" s="19">
        <v>27787</v>
      </c>
      <c r="G6" s="50">
        <v>29845</v>
      </c>
      <c r="H6" s="18">
        <f>SUM(I6:J6)</f>
        <v>304</v>
      </c>
      <c r="I6" s="19">
        <v>99</v>
      </c>
      <c r="J6" s="50">
        <v>205</v>
      </c>
      <c r="K6" s="18">
        <f>SUM(L6:M6)</f>
        <v>322</v>
      </c>
      <c r="L6" s="19">
        <v>124</v>
      </c>
      <c r="M6" s="50">
        <v>198</v>
      </c>
      <c r="N6" s="18">
        <f>SUM(O6:P6)</f>
        <v>607</v>
      </c>
      <c r="O6" s="19">
        <v>315</v>
      </c>
      <c r="P6" s="50">
        <v>292</v>
      </c>
      <c r="Q6" s="55" t="s">
        <v>17</v>
      </c>
      <c r="R6" s="22" t="s">
        <v>17</v>
      </c>
      <c r="S6" s="56" t="s">
        <v>17</v>
      </c>
      <c r="T6" s="55" t="s">
        <v>17</v>
      </c>
      <c r="U6" s="22" t="s">
        <v>17</v>
      </c>
      <c r="V6" s="56" t="s">
        <v>17</v>
      </c>
      <c r="W6" s="30" t="s">
        <v>17</v>
      </c>
      <c r="X6" s="14" t="s">
        <v>17</v>
      </c>
      <c r="Y6" s="64" t="s">
        <v>17</v>
      </c>
      <c r="Z6" s="30" t="s">
        <v>17</v>
      </c>
      <c r="AA6" s="14" t="s">
        <v>17</v>
      </c>
      <c r="AB6" s="64" t="s">
        <v>17</v>
      </c>
      <c r="AC6" s="31" t="s">
        <v>17</v>
      </c>
      <c r="AD6" s="23" t="s">
        <v>17</v>
      </c>
      <c r="AE6" s="67" t="s">
        <v>17</v>
      </c>
    </row>
    <row r="7" spans="1:31">
      <c r="A7" s="29" t="s">
        <v>6</v>
      </c>
      <c r="B7" s="7">
        <v>92</v>
      </c>
      <c r="C7" s="1">
        <v>84</v>
      </c>
      <c r="D7" s="51">
        <v>8</v>
      </c>
      <c r="E7" s="7">
        <v>59321</v>
      </c>
      <c r="F7" s="1">
        <v>28597</v>
      </c>
      <c r="G7" s="51">
        <v>30724</v>
      </c>
      <c r="H7" s="7">
        <f>SUM(I7:J7)</f>
        <v>349</v>
      </c>
      <c r="I7" s="1">
        <v>112</v>
      </c>
      <c r="J7" s="51">
        <v>237</v>
      </c>
      <c r="K7" s="7">
        <f>SUM(L7:M7)</f>
        <v>308</v>
      </c>
      <c r="L7" s="1">
        <v>173</v>
      </c>
      <c r="M7" s="51">
        <v>135</v>
      </c>
      <c r="N7" s="7">
        <f>SUM(O7:P7)</f>
        <v>780</v>
      </c>
      <c r="O7" s="1">
        <v>380</v>
      </c>
      <c r="P7" s="51">
        <v>400</v>
      </c>
      <c r="Q7" s="57" t="s">
        <v>17</v>
      </c>
      <c r="R7" s="10" t="s">
        <v>17</v>
      </c>
      <c r="S7" s="58" t="s">
        <v>17</v>
      </c>
      <c r="T7" s="57" t="s">
        <v>17</v>
      </c>
      <c r="U7" s="10" t="s">
        <v>17</v>
      </c>
      <c r="V7" s="58" t="s">
        <v>17</v>
      </c>
      <c r="W7" s="65" t="s">
        <v>24</v>
      </c>
      <c r="X7" s="8" t="s">
        <v>24</v>
      </c>
      <c r="Y7" s="60" t="s">
        <v>24</v>
      </c>
      <c r="Z7" s="32" t="s">
        <v>24</v>
      </c>
      <c r="AA7" s="11" t="s">
        <v>24</v>
      </c>
      <c r="AB7" s="66" t="s">
        <v>24</v>
      </c>
      <c r="AC7" s="33" t="s">
        <v>17</v>
      </c>
      <c r="AD7" s="24" t="s">
        <v>17</v>
      </c>
      <c r="AE7" s="61" t="s">
        <v>17</v>
      </c>
    </row>
    <row r="8" spans="1:31">
      <c r="A8" s="29" t="s">
        <v>7</v>
      </c>
      <c r="B8" s="7">
        <v>135</v>
      </c>
      <c r="C8" s="1">
        <v>95</v>
      </c>
      <c r="D8" s="51">
        <v>40</v>
      </c>
      <c r="E8" s="7">
        <v>61044</v>
      </c>
      <c r="F8" s="1">
        <v>29410</v>
      </c>
      <c r="G8" s="51">
        <v>31634</v>
      </c>
      <c r="H8" s="7">
        <f>SUM(I8:J8)</f>
        <v>374</v>
      </c>
      <c r="I8" s="1">
        <v>118</v>
      </c>
      <c r="J8" s="51">
        <v>256</v>
      </c>
      <c r="K8" s="7">
        <f>SUM(L8:M8)</f>
        <v>395</v>
      </c>
      <c r="L8" s="1">
        <v>201</v>
      </c>
      <c r="M8" s="51">
        <v>194</v>
      </c>
      <c r="N8" s="7">
        <f>SUM(O8:P8)</f>
        <v>800</v>
      </c>
      <c r="O8" s="1">
        <v>392</v>
      </c>
      <c r="P8" s="51">
        <v>408</v>
      </c>
      <c r="Q8" s="57" t="s">
        <v>17</v>
      </c>
      <c r="R8" s="10" t="s">
        <v>17</v>
      </c>
      <c r="S8" s="58" t="s">
        <v>17</v>
      </c>
      <c r="T8" s="57" t="s">
        <v>17</v>
      </c>
      <c r="U8" s="10" t="s">
        <v>17</v>
      </c>
      <c r="V8" s="58" t="s">
        <v>17</v>
      </c>
      <c r="W8" s="65" t="s">
        <v>24</v>
      </c>
      <c r="X8" s="11" t="s">
        <v>24</v>
      </c>
      <c r="Y8" s="66" t="s">
        <v>24</v>
      </c>
      <c r="Z8" s="32" t="s">
        <v>24</v>
      </c>
      <c r="AA8" s="11" t="s">
        <v>24</v>
      </c>
      <c r="AB8" s="66" t="s">
        <v>24</v>
      </c>
      <c r="AC8" s="33" t="s">
        <v>17</v>
      </c>
      <c r="AD8" s="24" t="s">
        <v>17</v>
      </c>
      <c r="AE8" s="61" t="s">
        <v>17</v>
      </c>
    </row>
    <row r="9" spans="1:31">
      <c r="A9" s="29" t="s">
        <v>8</v>
      </c>
      <c r="B9" s="7">
        <v>58</v>
      </c>
      <c r="C9" s="1">
        <v>27</v>
      </c>
      <c r="D9" s="51">
        <v>31</v>
      </c>
      <c r="E9" s="7">
        <v>62818</v>
      </c>
      <c r="F9" s="1">
        <v>30226</v>
      </c>
      <c r="G9" s="51">
        <v>32592</v>
      </c>
      <c r="H9" s="7">
        <f>SUM(I9:J9)</f>
        <v>374</v>
      </c>
      <c r="I9" s="1">
        <v>118</v>
      </c>
      <c r="J9" s="51">
        <v>256</v>
      </c>
      <c r="K9" s="7">
        <f>SUM(L9:M9)</f>
        <v>697</v>
      </c>
      <c r="L9" s="1">
        <v>342</v>
      </c>
      <c r="M9" s="51">
        <v>355</v>
      </c>
      <c r="N9" s="7">
        <f>SUM(O9:P9)</f>
        <v>815</v>
      </c>
      <c r="O9" s="1">
        <v>401</v>
      </c>
      <c r="P9" s="51">
        <v>414</v>
      </c>
      <c r="Q9" s="57" t="s">
        <v>17</v>
      </c>
      <c r="R9" s="10" t="s">
        <v>17</v>
      </c>
      <c r="S9" s="58" t="s">
        <v>17</v>
      </c>
      <c r="T9" s="57" t="s">
        <v>17</v>
      </c>
      <c r="U9" s="10" t="s">
        <v>17</v>
      </c>
      <c r="V9" s="58" t="s">
        <v>17</v>
      </c>
      <c r="W9" s="65" t="s">
        <v>25</v>
      </c>
      <c r="X9" s="11" t="s">
        <v>25</v>
      </c>
      <c r="Y9" s="66" t="s">
        <v>25</v>
      </c>
      <c r="Z9" s="32" t="s">
        <v>25</v>
      </c>
      <c r="AA9" s="11" t="s">
        <v>24</v>
      </c>
      <c r="AB9" s="66" t="s">
        <v>24</v>
      </c>
      <c r="AC9" s="33" t="s">
        <v>17</v>
      </c>
      <c r="AD9" s="24" t="s">
        <v>17</v>
      </c>
      <c r="AE9" s="61" t="s">
        <v>17</v>
      </c>
    </row>
    <row r="10" spans="1:31">
      <c r="A10" s="29" t="s">
        <v>9</v>
      </c>
      <c r="B10" s="7">
        <v>67</v>
      </c>
      <c r="C10" s="1">
        <v>36</v>
      </c>
      <c r="D10" s="51">
        <v>31</v>
      </c>
      <c r="E10" s="7">
        <v>64212</v>
      </c>
      <c r="F10" s="1">
        <v>30886</v>
      </c>
      <c r="G10" s="51">
        <v>33326</v>
      </c>
      <c r="H10" s="7">
        <v>374</v>
      </c>
      <c r="I10" s="1">
        <v>118</v>
      </c>
      <c r="J10" s="51">
        <v>256</v>
      </c>
      <c r="K10" s="7">
        <v>654</v>
      </c>
      <c r="L10" s="1">
        <v>323</v>
      </c>
      <c r="M10" s="51">
        <v>331</v>
      </c>
      <c r="N10" s="7">
        <v>635</v>
      </c>
      <c r="O10" s="1">
        <v>270</v>
      </c>
      <c r="P10" s="51">
        <v>365</v>
      </c>
      <c r="Q10" s="59">
        <v>232</v>
      </c>
      <c r="R10" s="8">
        <v>125</v>
      </c>
      <c r="S10" s="60">
        <v>107</v>
      </c>
      <c r="T10" s="59">
        <v>619</v>
      </c>
      <c r="U10" s="8">
        <v>209</v>
      </c>
      <c r="V10" s="60">
        <v>410</v>
      </c>
      <c r="W10" s="65" t="s">
        <v>25</v>
      </c>
      <c r="X10" s="11" t="s">
        <v>25</v>
      </c>
      <c r="Y10" s="66" t="s">
        <v>25</v>
      </c>
      <c r="Z10" s="32" t="s">
        <v>25</v>
      </c>
      <c r="AA10" s="11" t="s">
        <v>24</v>
      </c>
      <c r="AB10" s="66" t="s">
        <v>24</v>
      </c>
      <c r="AC10" s="33" t="s">
        <v>17</v>
      </c>
      <c r="AD10" s="24" t="s">
        <v>17</v>
      </c>
      <c r="AE10" s="61" t="s">
        <v>17</v>
      </c>
    </row>
    <row r="11" spans="1:31">
      <c r="A11" s="29" t="s">
        <v>16</v>
      </c>
      <c r="B11" s="7">
        <v>68</v>
      </c>
      <c r="C11" s="1">
        <v>38</v>
      </c>
      <c r="D11" s="51">
        <v>30</v>
      </c>
      <c r="E11" s="7">
        <v>65440</v>
      </c>
      <c r="F11" s="1">
        <v>31457</v>
      </c>
      <c r="G11" s="51">
        <v>33983</v>
      </c>
      <c r="H11" s="7">
        <v>372</v>
      </c>
      <c r="I11" s="1">
        <v>148</v>
      </c>
      <c r="J11" s="51">
        <v>224</v>
      </c>
      <c r="K11" s="46">
        <v>859</v>
      </c>
      <c r="L11" s="16">
        <v>218</v>
      </c>
      <c r="M11" s="52">
        <v>641</v>
      </c>
      <c r="N11" s="7">
        <v>565</v>
      </c>
      <c r="O11" s="1">
        <v>299</v>
      </c>
      <c r="P11" s="51">
        <v>266</v>
      </c>
      <c r="Q11" s="59">
        <v>209</v>
      </c>
      <c r="R11" s="8">
        <v>93</v>
      </c>
      <c r="S11" s="60">
        <v>116</v>
      </c>
      <c r="T11" s="59">
        <v>558</v>
      </c>
      <c r="U11" s="8">
        <v>177</v>
      </c>
      <c r="V11" s="60">
        <v>381</v>
      </c>
      <c r="W11" s="65" t="s">
        <v>25</v>
      </c>
      <c r="X11" s="11" t="s">
        <v>25</v>
      </c>
      <c r="Y11" s="66" t="s">
        <v>25</v>
      </c>
      <c r="Z11" s="32" t="s">
        <v>25</v>
      </c>
      <c r="AA11" s="11" t="s">
        <v>24</v>
      </c>
      <c r="AB11" s="66" t="s">
        <v>24</v>
      </c>
      <c r="AC11" s="33" t="s">
        <v>17</v>
      </c>
      <c r="AD11" s="24" t="s">
        <v>17</v>
      </c>
      <c r="AE11" s="61" t="s">
        <v>17</v>
      </c>
    </row>
    <row r="12" spans="1:31">
      <c r="A12" s="29" t="s">
        <v>15</v>
      </c>
      <c r="B12" s="7">
        <v>51</v>
      </c>
      <c r="C12" s="1">
        <v>24</v>
      </c>
      <c r="D12" s="51">
        <v>27</v>
      </c>
      <c r="E12" s="7">
        <v>67748</v>
      </c>
      <c r="F12" s="1">
        <v>32490</v>
      </c>
      <c r="G12" s="51">
        <v>35258</v>
      </c>
      <c r="H12" s="7">
        <v>344</v>
      </c>
      <c r="I12" s="1">
        <v>137</v>
      </c>
      <c r="J12" s="51">
        <v>207</v>
      </c>
      <c r="K12" s="7">
        <f>SUM(L12+M12)</f>
        <v>1077</v>
      </c>
      <c r="L12" s="1">
        <v>690</v>
      </c>
      <c r="M12" s="51">
        <v>387</v>
      </c>
      <c r="N12" s="7">
        <f>O12+P12</f>
        <v>599</v>
      </c>
      <c r="O12" s="1">
        <v>316</v>
      </c>
      <c r="P12" s="51">
        <v>283</v>
      </c>
      <c r="Q12" s="59">
        <v>220</v>
      </c>
      <c r="R12" s="8">
        <v>125</v>
      </c>
      <c r="S12" s="60">
        <v>95</v>
      </c>
      <c r="T12" s="59">
        <v>762</v>
      </c>
      <c r="U12" s="8">
        <v>260</v>
      </c>
      <c r="V12" s="60">
        <v>502</v>
      </c>
      <c r="W12" s="65">
        <v>131</v>
      </c>
      <c r="X12" s="12">
        <v>67</v>
      </c>
      <c r="Y12" s="66">
        <v>64</v>
      </c>
      <c r="Z12" s="32">
        <v>87</v>
      </c>
      <c r="AA12" s="11">
        <v>19</v>
      </c>
      <c r="AB12" s="66">
        <v>68</v>
      </c>
      <c r="AC12" s="33" t="s">
        <v>17</v>
      </c>
      <c r="AD12" s="24" t="s">
        <v>17</v>
      </c>
      <c r="AE12" s="61" t="s">
        <v>17</v>
      </c>
    </row>
    <row r="13" spans="1:31">
      <c r="A13" s="29" t="s">
        <v>20</v>
      </c>
      <c r="B13" s="7">
        <v>52</v>
      </c>
      <c r="C13" s="1">
        <v>25</v>
      </c>
      <c r="D13" s="51">
        <v>27</v>
      </c>
      <c r="E13" s="7">
        <v>69896</v>
      </c>
      <c r="F13" s="1">
        <v>33482</v>
      </c>
      <c r="G13" s="51">
        <v>36414</v>
      </c>
      <c r="H13" s="7">
        <v>344</v>
      </c>
      <c r="I13" s="1">
        <v>137</v>
      </c>
      <c r="J13" s="51">
        <v>207</v>
      </c>
      <c r="K13" s="46">
        <v>2098</v>
      </c>
      <c r="L13" s="16">
        <v>834</v>
      </c>
      <c r="M13" s="52">
        <v>1264</v>
      </c>
      <c r="N13" s="7">
        <v>498</v>
      </c>
      <c r="O13" s="1">
        <v>231</v>
      </c>
      <c r="P13" s="51">
        <v>267</v>
      </c>
      <c r="Q13" s="59">
        <v>200</v>
      </c>
      <c r="R13" s="8">
        <v>120</v>
      </c>
      <c r="S13" s="60">
        <v>80</v>
      </c>
      <c r="T13" s="62">
        <v>872</v>
      </c>
      <c r="U13" s="26">
        <v>301</v>
      </c>
      <c r="V13" s="63">
        <v>571</v>
      </c>
      <c r="W13" s="65">
        <v>152</v>
      </c>
      <c r="X13" s="11">
        <v>83</v>
      </c>
      <c r="Y13" s="66">
        <v>69</v>
      </c>
      <c r="Z13" s="32">
        <v>140</v>
      </c>
      <c r="AA13" s="11">
        <v>50</v>
      </c>
      <c r="AB13" s="66">
        <v>90</v>
      </c>
      <c r="AC13" s="33" t="s">
        <v>17</v>
      </c>
      <c r="AD13" s="24" t="s">
        <v>17</v>
      </c>
      <c r="AE13" s="61" t="s">
        <v>17</v>
      </c>
    </row>
    <row r="14" spans="1:31" ht="17.25" thickBot="1">
      <c r="A14" s="34" t="s">
        <v>28</v>
      </c>
      <c r="B14" s="7">
        <v>96</v>
      </c>
      <c r="C14" s="1">
        <v>52</v>
      </c>
      <c r="D14" s="51">
        <v>44</v>
      </c>
      <c r="E14" s="7">
        <v>72140</v>
      </c>
      <c r="F14" s="1">
        <v>34503</v>
      </c>
      <c r="G14" s="51">
        <v>37637</v>
      </c>
      <c r="H14" s="7">
        <v>298</v>
      </c>
      <c r="I14" s="1">
        <v>120</v>
      </c>
      <c r="J14" s="51">
        <v>178</v>
      </c>
      <c r="K14" s="46">
        <v>2259</v>
      </c>
      <c r="L14" s="16">
        <v>895</v>
      </c>
      <c r="M14" s="52">
        <v>1364</v>
      </c>
      <c r="N14" s="7">
        <v>581</v>
      </c>
      <c r="O14" s="1">
        <v>287</v>
      </c>
      <c r="P14" s="51">
        <v>294</v>
      </c>
      <c r="Q14" s="59">
        <v>162</v>
      </c>
      <c r="R14" s="8">
        <v>88</v>
      </c>
      <c r="S14" s="60">
        <v>74</v>
      </c>
      <c r="T14" s="62">
        <v>871</v>
      </c>
      <c r="U14" s="26">
        <v>555</v>
      </c>
      <c r="V14" s="63">
        <v>316</v>
      </c>
      <c r="W14" s="65">
        <v>110</v>
      </c>
      <c r="X14" s="11">
        <v>56</v>
      </c>
      <c r="Y14" s="66">
        <v>54</v>
      </c>
      <c r="Z14" s="32">
        <v>175</v>
      </c>
      <c r="AA14" s="11">
        <v>73</v>
      </c>
      <c r="AB14" s="66">
        <v>102</v>
      </c>
      <c r="AC14" s="33">
        <v>488</v>
      </c>
      <c r="AD14" s="24">
        <v>225</v>
      </c>
      <c r="AE14" s="61">
        <v>263</v>
      </c>
    </row>
    <row r="15" spans="1:31" s="27" customFormat="1" ht="18" customHeight="1" thickBot="1">
      <c r="A15" s="39" t="s">
        <v>30</v>
      </c>
      <c r="B15" s="46">
        <v>108</v>
      </c>
      <c r="C15" s="16">
        <v>47</v>
      </c>
      <c r="D15" s="52">
        <v>61</v>
      </c>
      <c r="E15" s="46">
        <v>73874</v>
      </c>
      <c r="F15" s="16">
        <v>35305</v>
      </c>
      <c r="G15" s="52">
        <v>38569</v>
      </c>
      <c r="H15" s="46">
        <f>SUM(I15:J15)</f>
        <v>194</v>
      </c>
      <c r="I15" s="16">
        <v>44</v>
      </c>
      <c r="J15" s="52">
        <v>150</v>
      </c>
      <c r="K15" s="46">
        <f>L15+M15</f>
        <v>2755</v>
      </c>
      <c r="L15" s="16">
        <v>1130</v>
      </c>
      <c r="M15" s="52">
        <v>1625</v>
      </c>
      <c r="N15" s="46">
        <v>540</v>
      </c>
      <c r="O15" s="16">
        <v>232</v>
      </c>
      <c r="P15" s="52">
        <v>308</v>
      </c>
      <c r="Q15" s="33">
        <f>R15+S15</f>
        <v>284</v>
      </c>
      <c r="R15" s="24">
        <v>146</v>
      </c>
      <c r="S15" s="61">
        <v>138</v>
      </c>
      <c r="T15" s="86">
        <v>899</v>
      </c>
      <c r="U15" s="85">
        <v>303</v>
      </c>
      <c r="V15" s="87">
        <v>596</v>
      </c>
      <c r="W15" s="33">
        <v>143</v>
      </c>
      <c r="X15" s="24">
        <v>65</v>
      </c>
      <c r="Y15" s="61">
        <v>78</v>
      </c>
      <c r="Z15" s="33">
        <v>157</v>
      </c>
      <c r="AA15" s="24">
        <v>77</v>
      </c>
      <c r="AB15" s="61">
        <v>80</v>
      </c>
      <c r="AC15" s="33">
        <v>268</v>
      </c>
      <c r="AD15" s="24">
        <v>101</v>
      </c>
      <c r="AE15" s="61">
        <v>167</v>
      </c>
    </row>
    <row r="16" spans="1:31" s="27" customFormat="1" ht="18" customHeight="1" thickBot="1">
      <c r="A16" s="47" t="s">
        <v>50</v>
      </c>
      <c r="B16" s="74">
        <v>104</v>
      </c>
      <c r="C16" s="73">
        <v>42</v>
      </c>
      <c r="D16" s="75">
        <v>62</v>
      </c>
      <c r="E16" s="74">
        <v>75872</v>
      </c>
      <c r="F16" s="48">
        <v>36278</v>
      </c>
      <c r="G16" s="54">
        <v>39594</v>
      </c>
      <c r="H16" s="53">
        <v>127</v>
      </c>
      <c r="I16" s="48">
        <v>31</v>
      </c>
      <c r="J16" s="54">
        <v>96</v>
      </c>
      <c r="K16" s="94">
        <v>3005</v>
      </c>
      <c r="L16" s="93">
        <v>1203</v>
      </c>
      <c r="M16" s="95">
        <v>1802</v>
      </c>
      <c r="N16" s="53">
        <v>527</v>
      </c>
      <c r="O16" s="48">
        <v>251</v>
      </c>
      <c r="P16" s="54">
        <v>276</v>
      </c>
      <c r="Q16" s="81">
        <v>217</v>
      </c>
      <c r="R16" s="79">
        <v>117</v>
      </c>
      <c r="S16" s="80">
        <v>100</v>
      </c>
      <c r="T16" s="91">
        <v>966</v>
      </c>
      <c r="U16" s="89">
        <v>338</v>
      </c>
      <c r="V16" s="90">
        <v>628</v>
      </c>
      <c r="W16" s="84">
        <v>132</v>
      </c>
      <c r="X16" s="82">
        <v>69</v>
      </c>
      <c r="Y16" s="83">
        <v>63</v>
      </c>
      <c r="Z16" s="84">
        <v>200</v>
      </c>
      <c r="AA16" s="82">
        <v>100</v>
      </c>
      <c r="AB16" s="83">
        <v>100</v>
      </c>
      <c r="AC16" s="78">
        <v>329</v>
      </c>
      <c r="AD16" s="76">
        <v>142</v>
      </c>
      <c r="AE16" s="77">
        <v>187</v>
      </c>
    </row>
    <row r="17" spans="1:31">
      <c r="A17" s="25" t="s">
        <v>3</v>
      </c>
      <c r="B17" s="2" t="s">
        <v>32</v>
      </c>
      <c r="C17" s="3"/>
      <c r="D17" s="3"/>
      <c r="E17" s="3"/>
      <c r="F17" s="3"/>
      <c r="G17" s="3"/>
      <c r="H17" s="3"/>
      <c r="I17" s="96">
        <f>I16/H16</f>
        <v>0.24409448818897639</v>
      </c>
      <c r="J17" s="96">
        <f>J16/H16</f>
        <v>0.75590551181102361</v>
      </c>
      <c r="K17" s="3"/>
      <c r="L17" s="96">
        <f>L16/K16</f>
        <v>0.40033277870216305</v>
      </c>
      <c r="M17" s="96">
        <f>M16/K16</f>
        <v>0.59966722129783689</v>
      </c>
      <c r="N17" s="3"/>
      <c r="O17" s="96">
        <f>O16/N16</f>
        <v>0.47628083491461098</v>
      </c>
      <c r="P17" s="96">
        <f>P16/N16</f>
        <v>0.52371916508538896</v>
      </c>
      <c r="Q17" s="3"/>
      <c r="R17" s="96">
        <f>R16/Q16</f>
        <v>0.53917050691244239</v>
      </c>
      <c r="S17" s="96">
        <f>S16/Q16</f>
        <v>0.46082949308755761</v>
      </c>
      <c r="T17" s="96"/>
      <c r="U17" s="96">
        <f>U16/T16</f>
        <v>0.34989648033126292</v>
      </c>
      <c r="V17" s="96">
        <f>V16/T16</f>
        <v>0.65010351966873703</v>
      </c>
      <c r="W17" s="96"/>
      <c r="X17" s="96">
        <f>X16/W16</f>
        <v>0.52272727272727271</v>
      </c>
      <c r="Y17" s="96">
        <f>Y16/W16</f>
        <v>0.47727272727272729</v>
      </c>
      <c r="Z17" s="96"/>
      <c r="AA17" s="96">
        <f>AA16/Z16</f>
        <v>0.5</v>
      </c>
      <c r="AB17" s="96">
        <f>AB16/Z16</f>
        <v>0.5</v>
      </c>
      <c r="AC17" s="96"/>
      <c r="AD17" s="96">
        <f>AD16/AC16</f>
        <v>0.43161094224924013</v>
      </c>
      <c r="AE17" s="96">
        <f>AE16/AC16</f>
        <v>0.56838905775075987</v>
      </c>
    </row>
    <row r="18" spans="1:31">
      <c r="A18" s="2" t="s">
        <v>13</v>
      </c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31">
      <c r="A19" s="98" t="s">
        <v>31</v>
      </c>
      <c r="B19" s="98"/>
      <c r="C19" s="98"/>
    </row>
  </sheetData>
  <mergeCells count="14">
    <mergeCell ref="A19:C19"/>
    <mergeCell ref="Z4:AB4"/>
    <mergeCell ref="AC4:AE4"/>
    <mergeCell ref="Z3:AB3"/>
    <mergeCell ref="A1:V2"/>
    <mergeCell ref="T4:V4"/>
    <mergeCell ref="A4:A5"/>
    <mergeCell ref="B4:D4"/>
    <mergeCell ref="E4:G4"/>
    <mergeCell ref="W4:Y4"/>
    <mergeCell ref="H4:J4"/>
    <mergeCell ref="K4:M4"/>
    <mergeCell ref="N4:P4"/>
    <mergeCell ref="Q4:S4"/>
  </mergeCells>
  <phoneticPr fontId="1" type="noConversion"/>
  <pageMargins left="0.7" right="0.7" top="0.75" bottom="0.75" header="0.3" footer="0.3"/>
  <pageSetup paperSize="8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8570C-12E3-45CB-A074-0B4EA20C1907}">
  <sheetPr>
    <pageSetUpPr fitToPage="1"/>
  </sheetPr>
  <dimension ref="A1:M11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K12" sqref="K12"/>
    </sheetView>
  </sheetViews>
  <sheetFormatPr defaultRowHeight="16.5"/>
  <cols>
    <col min="1" max="1" width="12.5" customWidth="1"/>
    <col min="2" max="2" width="9" customWidth="1"/>
  </cols>
  <sheetData>
    <row r="1" spans="1:13" s="4" customFormat="1" ht="24.95" customHeight="1" thickBot="1">
      <c r="A1" s="9"/>
      <c r="B1" s="9"/>
      <c r="M1" s="28" t="s">
        <v>34</v>
      </c>
    </row>
    <row r="2" spans="1:13" ht="60" customHeight="1" thickBot="1">
      <c r="A2" s="109" t="s">
        <v>35</v>
      </c>
      <c r="B2" s="112" t="s">
        <v>36</v>
      </c>
      <c r="C2" s="113"/>
      <c r="D2" s="113"/>
      <c r="E2" s="113"/>
      <c r="F2" s="113"/>
      <c r="G2" s="114"/>
      <c r="H2" s="115" t="s">
        <v>37</v>
      </c>
      <c r="I2" s="116"/>
      <c r="J2" s="116"/>
      <c r="K2" s="116"/>
      <c r="L2" s="116"/>
      <c r="M2" s="117"/>
    </row>
    <row r="3" spans="1:13" ht="30" customHeight="1" thickBot="1">
      <c r="A3" s="110"/>
      <c r="B3" s="118" t="s">
        <v>0</v>
      </c>
      <c r="C3" s="119"/>
      <c r="D3" s="120" t="s">
        <v>38</v>
      </c>
      <c r="E3" s="121"/>
      <c r="F3" s="120" t="s">
        <v>39</v>
      </c>
      <c r="G3" s="121"/>
      <c r="H3" s="120" t="s">
        <v>0</v>
      </c>
      <c r="I3" s="121"/>
      <c r="J3" s="122" t="s">
        <v>40</v>
      </c>
      <c r="K3" s="123"/>
      <c r="L3" s="118" t="s">
        <v>41</v>
      </c>
      <c r="M3" s="123"/>
    </row>
    <row r="4" spans="1:13" ht="30" customHeight="1" thickBot="1">
      <c r="A4" s="111"/>
      <c r="B4" s="36" t="s">
        <v>1</v>
      </c>
      <c r="C4" s="36" t="s">
        <v>2</v>
      </c>
      <c r="D4" s="36" t="s">
        <v>1</v>
      </c>
      <c r="E4" s="36" t="s">
        <v>2</v>
      </c>
      <c r="F4" s="36" t="s">
        <v>1</v>
      </c>
      <c r="G4" s="36" t="s">
        <v>2</v>
      </c>
      <c r="H4" s="36" t="s">
        <v>1</v>
      </c>
      <c r="I4" s="36" t="s">
        <v>2</v>
      </c>
      <c r="J4" s="36" t="s">
        <v>1</v>
      </c>
      <c r="K4" s="36" t="s">
        <v>2</v>
      </c>
      <c r="L4" s="37" t="s">
        <v>1</v>
      </c>
      <c r="M4" s="36" t="s">
        <v>2</v>
      </c>
    </row>
    <row r="5" spans="1:13" ht="30" customHeight="1">
      <c r="A5" s="29" t="s">
        <v>42</v>
      </c>
      <c r="B5" s="40">
        <v>154</v>
      </c>
      <c r="C5" s="68">
        <v>151</v>
      </c>
      <c r="D5" s="70" t="s">
        <v>43</v>
      </c>
      <c r="E5" s="41" t="s">
        <v>43</v>
      </c>
      <c r="F5" s="70" t="s">
        <v>43</v>
      </c>
      <c r="G5" s="41" t="s">
        <v>43</v>
      </c>
      <c r="H5" s="70" t="s">
        <v>43</v>
      </c>
      <c r="I5" s="41" t="s">
        <v>43</v>
      </c>
      <c r="J5" s="70" t="s">
        <v>43</v>
      </c>
      <c r="K5" s="41" t="s">
        <v>43</v>
      </c>
      <c r="L5" s="70" t="s">
        <v>43</v>
      </c>
      <c r="M5" s="41" t="s">
        <v>43</v>
      </c>
    </row>
    <row r="6" spans="1:13" ht="30" customHeight="1">
      <c r="A6" s="29" t="s">
        <v>44</v>
      </c>
      <c r="B6" s="42">
        <v>226</v>
      </c>
      <c r="C6" s="69">
        <v>153</v>
      </c>
      <c r="D6" s="44" t="s">
        <v>43</v>
      </c>
      <c r="E6" s="43" t="s">
        <v>43</v>
      </c>
      <c r="F6" s="44" t="s">
        <v>43</v>
      </c>
      <c r="G6" s="43" t="s">
        <v>43</v>
      </c>
      <c r="H6" s="44">
        <v>27</v>
      </c>
      <c r="I6" s="43">
        <v>38</v>
      </c>
      <c r="J6" s="44" t="s">
        <v>43</v>
      </c>
      <c r="K6" s="43"/>
      <c r="L6" s="44" t="s">
        <v>43</v>
      </c>
      <c r="M6" s="43" t="s">
        <v>43</v>
      </c>
    </row>
    <row r="7" spans="1:13" ht="30" customHeight="1">
      <c r="A7" s="29" t="s">
        <v>45</v>
      </c>
      <c r="B7" s="42">
        <v>193</v>
      </c>
      <c r="C7" s="69">
        <v>175</v>
      </c>
      <c r="D7" s="44" t="s">
        <v>43</v>
      </c>
      <c r="E7" s="43" t="s">
        <v>43</v>
      </c>
      <c r="F7" s="44" t="s">
        <v>43</v>
      </c>
      <c r="G7" s="43" t="s">
        <v>43</v>
      </c>
      <c r="H7" s="44">
        <v>19</v>
      </c>
      <c r="I7" s="43">
        <v>34</v>
      </c>
      <c r="J7" s="44" t="s">
        <v>43</v>
      </c>
      <c r="K7" s="43" t="s">
        <v>43</v>
      </c>
      <c r="L7" s="44" t="s">
        <v>43</v>
      </c>
      <c r="M7" s="43" t="s">
        <v>43</v>
      </c>
    </row>
    <row r="8" spans="1:13" ht="30" customHeight="1" thickBot="1">
      <c r="A8" s="34" t="s">
        <v>46</v>
      </c>
      <c r="B8" s="44">
        <v>208</v>
      </c>
      <c r="C8" s="43">
        <v>180</v>
      </c>
      <c r="D8" s="44">
        <v>46</v>
      </c>
      <c r="E8" s="43">
        <v>42</v>
      </c>
      <c r="F8" s="44">
        <v>162</v>
      </c>
      <c r="G8" s="43">
        <v>138</v>
      </c>
      <c r="H8" s="44">
        <v>15</v>
      </c>
      <c r="I8" s="43">
        <v>32</v>
      </c>
      <c r="J8" s="44">
        <v>14</v>
      </c>
      <c r="K8" s="43">
        <v>28</v>
      </c>
      <c r="L8" s="44">
        <v>1</v>
      </c>
      <c r="M8" s="43">
        <v>4</v>
      </c>
    </row>
    <row r="9" spans="1:13" ht="30" customHeight="1" thickBot="1">
      <c r="A9" s="45" t="s">
        <v>51</v>
      </c>
      <c r="B9" s="71">
        <v>200</v>
      </c>
      <c r="C9" s="72">
        <v>240</v>
      </c>
      <c r="D9" s="88">
        <v>51</v>
      </c>
      <c r="E9" s="92">
        <v>40</v>
      </c>
      <c r="F9" s="88">
        <v>149</v>
      </c>
      <c r="G9" s="92">
        <v>200</v>
      </c>
      <c r="H9" s="88">
        <v>17</v>
      </c>
      <c r="I9" s="92">
        <v>37</v>
      </c>
      <c r="J9" s="88">
        <v>14</v>
      </c>
      <c r="K9" s="92">
        <v>24</v>
      </c>
      <c r="L9" s="88">
        <v>3</v>
      </c>
      <c r="M9" s="92">
        <v>13</v>
      </c>
    </row>
    <row r="10" spans="1:13">
      <c r="A10" s="35" t="s">
        <v>47</v>
      </c>
      <c r="B10" s="25"/>
    </row>
    <row r="11" spans="1:13">
      <c r="B11" s="97">
        <f t="shared" ref="B11:G11" si="0">B9/440</f>
        <v>0.45454545454545453</v>
      </c>
      <c r="C11" s="97">
        <f t="shared" si="0"/>
        <v>0.54545454545454541</v>
      </c>
      <c r="D11" s="97">
        <f t="shared" si="0"/>
        <v>0.11590909090909091</v>
      </c>
      <c r="E11" s="97">
        <f t="shared" si="0"/>
        <v>9.0909090909090912E-2</v>
      </c>
      <c r="F11" s="97">
        <f t="shared" si="0"/>
        <v>0.33863636363636362</v>
      </c>
      <c r="G11" s="97">
        <f t="shared" si="0"/>
        <v>0.45454545454545453</v>
      </c>
      <c r="H11" s="97">
        <f t="shared" ref="H11:M11" si="1">H9/54</f>
        <v>0.31481481481481483</v>
      </c>
      <c r="I11" s="97">
        <f t="shared" si="1"/>
        <v>0.68518518518518523</v>
      </c>
      <c r="J11" s="97">
        <f t="shared" si="1"/>
        <v>0.25925925925925924</v>
      </c>
      <c r="K11" s="97">
        <f t="shared" si="1"/>
        <v>0.44444444444444442</v>
      </c>
      <c r="L11" s="97">
        <f t="shared" si="1"/>
        <v>5.5555555555555552E-2</v>
      </c>
      <c r="M11" s="97">
        <f t="shared" si="1"/>
        <v>0.24074074074074073</v>
      </c>
    </row>
  </sheetData>
  <mergeCells count="9"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honeticPr fontId="9" type="noConversion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指標</vt:lpstr>
      <vt:lpstr>108年新增複分類指標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林秉樺</cp:lastModifiedBy>
  <cp:lastPrinted>2019-10-31T07:30:28Z</cp:lastPrinted>
  <dcterms:created xsi:type="dcterms:W3CDTF">2014-04-21T10:30:37Z</dcterms:created>
  <dcterms:modified xsi:type="dcterms:W3CDTF">2020-09-11T07:27:13Z</dcterms:modified>
</cp:coreProperties>
</file>