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45773\Desktop\原福科\性平喔喔喔喔喔\性平業務\本局專責小組會議\112年\會議辦理資料\1121030第2次\2-手冊\"/>
    </mc:Choice>
  </mc:AlternateContent>
  <xr:revisionPtr revIDLastSave="0" documentId="13_ncr:1_{EA15766D-2B21-4EA2-90F0-4A7532957B10}" xr6:coauthVersionLast="47" xr6:coauthVersionMax="47" xr10:uidLastSave="{00000000-0000-0000-0000-000000000000}"/>
  <bookViews>
    <workbookView xWindow="-120" yWindow="-120" windowWidth="29040" windowHeight="15720" xr2:uid="{34EEBA51-4461-4539-A5C0-EF21D35D4662}"/>
  </bookViews>
  <sheets>
    <sheet name="112" sheetId="1" r:id="rId1"/>
  </sheets>
  <definedNames>
    <definedName name="_xlnm.Print_Area" localSheetId="0">'112'!$A$1:$Z$18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Y15" i="1"/>
  <c r="AH15" i="1"/>
  <c r="AG15" i="1"/>
  <c r="AF15" i="1"/>
  <c r="AE15" i="1"/>
  <c r="AC15" i="1"/>
  <c r="AB15" i="1"/>
  <c r="Z15" i="1"/>
  <c r="T15" i="1" l="1"/>
  <c r="S15" i="1"/>
  <c r="R15" i="1"/>
  <c r="Q15" i="1"/>
  <c r="P15" i="1"/>
  <c r="O15" i="1"/>
  <c r="AS14" i="1" l="1"/>
  <c r="AR14" i="1"/>
  <c r="AS13" i="1"/>
  <c r="AR13" i="1"/>
  <c r="AQ13" i="1"/>
  <c r="AS12" i="1"/>
  <c r="AR12" i="1"/>
  <c r="AS11" i="1"/>
  <c r="AR11" i="1"/>
  <c r="AQ10" i="1"/>
  <c r="AM15" i="1"/>
  <c r="AL15" i="1"/>
  <c r="AK15" i="1"/>
  <c r="AJ15" i="1"/>
  <c r="AP14" i="1" l="1"/>
  <c r="AO14" i="1"/>
  <c r="AP13" i="1"/>
  <c r="AO13" i="1"/>
  <c r="AP12" i="1"/>
  <c r="AO12" i="1"/>
  <c r="AP11" i="1"/>
  <c r="AO11" i="1"/>
  <c r="AN8" i="1"/>
  <c r="L15" i="1"/>
  <c r="M15" i="1"/>
  <c r="E7" i="1" l="1"/>
  <c r="E9" i="1"/>
  <c r="F11" i="1"/>
  <c r="G11" i="1"/>
  <c r="F12" i="1"/>
  <c r="G12" i="1"/>
  <c r="F14" i="1"/>
  <c r="G14" i="1"/>
  <c r="AY15" i="1" l="1"/>
  <c r="AX15" i="1"/>
  <c r="J15" i="1"/>
  <c r="I15" i="1"/>
  <c r="AY14" i="1"/>
  <c r="AX14" i="1"/>
  <c r="AV14" i="1"/>
  <c r="AU14" i="1"/>
  <c r="AL14" i="1"/>
  <c r="AH14" i="1"/>
  <c r="AG14" i="1"/>
  <c r="AF14" i="1"/>
  <c r="AE14" i="1"/>
  <c r="AC14" i="1"/>
  <c r="AB14" i="1"/>
  <c r="Z14" i="1"/>
  <c r="Y14" i="1"/>
  <c r="W14" i="1"/>
  <c r="V14" i="1"/>
  <c r="T14" i="1"/>
  <c r="S14" i="1"/>
  <c r="R14" i="1"/>
  <c r="Q14" i="1"/>
  <c r="P14" i="1"/>
  <c r="O14" i="1"/>
  <c r="M14" i="1"/>
  <c r="L14" i="1"/>
  <c r="J14" i="1"/>
  <c r="I14" i="1"/>
  <c r="D14" i="1"/>
  <c r="C14" i="1"/>
  <c r="AY13" i="1"/>
  <c r="AX13" i="1"/>
  <c r="AV13" i="1"/>
  <c r="AU13" i="1"/>
  <c r="AM13" i="1"/>
  <c r="AF13" i="1"/>
  <c r="AC13" i="1"/>
  <c r="AB13" i="1"/>
  <c r="Z13" i="1"/>
  <c r="Y13" i="1"/>
  <c r="T13" i="1"/>
  <c r="S13" i="1"/>
  <c r="R13" i="1"/>
  <c r="Q13" i="1"/>
  <c r="P13" i="1"/>
  <c r="O13" i="1"/>
  <c r="M13" i="1"/>
  <c r="L13" i="1"/>
  <c r="J13" i="1"/>
  <c r="I13" i="1"/>
  <c r="AV12" i="1"/>
  <c r="AU12" i="1"/>
  <c r="AL12" i="1"/>
  <c r="AK12" i="1"/>
  <c r="AH12" i="1"/>
  <c r="AC12" i="1"/>
  <c r="AB12" i="1"/>
  <c r="Z12" i="1"/>
  <c r="Y12" i="1"/>
  <c r="W12" i="1"/>
  <c r="V12" i="1"/>
  <c r="T12" i="1"/>
  <c r="S12" i="1"/>
  <c r="R12" i="1"/>
  <c r="Q12" i="1"/>
  <c r="P12" i="1"/>
  <c r="O12" i="1"/>
  <c r="M12" i="1"/>
  <c r="L12" i="1"/>
  <c r="J12" i="1"/>
  <c r="I12" i="1"/>
  <c r="D12" i="1"/>
  <c r="C12" i="1"/>
  <c r="AG11" i="1"/>
  <c r="AF11" i="1"/>
  <c r="AC11" i="1"/>
  <c r="AB11" i="1"/>
  <c r="Z11" i="1"/>
  <c r="Y11" i="1"/>
  <c r="W11" i="1"/>
  <c r="V11" i="1"/>
  <c r="T11" i="1"/>
  <c r="S11" i="1"/>
  <c r="R11" i="1"/>
  <c r="Q11" i="1"/>
  <c r="P11" i="1"/>
  <c r="O11" i="1"/>
  <c r="M11" i="1"/>
  <c r="L11" i="1"/>
  <c r="J11" i="1"/>
  <c r="I11" i="1"/>
  <c r="D11" i="1"/>
  <c r="C11" i="1"/>
  <c r="AQ9" i="1"/>
  <c r="AI9" i="1"/>
  <c r="AM14" i="1" s="1"/>
  <c r="AQ8" i="1"/>
  <c r="AI8" i="1"/>
  <c r="AL13" i="1" s="1"/>
  <c r="AD8" i="1"/>
  <c r="AE13" i="1" s="1"/>
  <c r="AQ7" i="1"/>
  <c r="AI7" i="1"/>
  <c r="AJ12" i="1" s="1"/>
  <c r="AD7" i="1"/>
  <c r="AG12" i="1" s="1"/>
  <c r="AQ6" i="1"/>
  <c r="AI6" i="1"/>
  <c r="AM11" i="1" s="1"/>
  <c r="AD6" i="1"/>
  <c r="AE11" i="1" s="1"/>
  <c r="AG13" i="1" l="1"/>
  <c r="AH11" i="1"/>
  <c r="AM12" i="1"/>
  <c r="AH13" i="1"/>
  <c r="AJ13" i="1"/>
  <c r="AK13" i="1"/>
  <c r="AJ14" i="1"/>
  <c r="AJ11" i="1"/>
  <c r="AK11" i="1"/>
  <c r="AL11" i="1"/>
  <c r="AK14" i="1"/>
  <c r="AE12" i="1"/>
  <c r="AF12" i="1"/>
</calcChain>
</file>

<file path=xl/sharedStrings.xml><?xml version="1.0" encoding="utf-8"?>
<sst xmlns="http://schemas.openxmlformats.org/spreadsheetml/2006/main" count="81" uniqueCount="48">
  <si>
    <t>桃園市原民類性別統計指標</t>
    <phoneticPr fontId="4" type="noConversion"/>
  </si>
  <si>
    <t>單位：人；人次；戶</t>
    <phoneticPr fontId="4" type="noConversion"/>
  </si>
  <si>
    <t xml:space="preserve"> 　                項目與
　                   性別
年(底)別</t>
    <phoneticPr fontId="4" type="noConversion"/>
  </si>
  <si>
    <t>合計</t>
    <phoneticPr fontId="4" type="noConversion"/>
  </si>
  <si>
    <t>男</t>
    <phoneticPr fontId="4" type="noConversion"/>
  </si>
  <si>
    <t>女</t>
    <phoneticPr fontId="4" type="noConversion"/>
  </si>
  <si>
    <t>(甲級)
男</t>
    <phoneticPr fontId="4" type="noConversion"/>
  </si>
  <si>
    <t>(甲級)
女</t>
    <phoneticPr fontId="4" type="noConversion"/>
  </si>
  <si>
    <t>(乙級)
男</t>
    <phoneticPr fontId="4" type="noConversion"/>
  </si>
  <si>
    <t>(乙級)
女</t>
    <phoneticPr fontId="4" type="noConversion"/>
  </si>
  <si>
    <t>(丙級)
男</t>
    <phoneticPr fontId="4" type="noConversion"/>
  </si>
  <si>
    <t>(丙級)
女</t>
    <phoneticPr fontId="4" type="noConversion"/>
  </si>
  <si>
    <t>(意外事故)男</t>
    <phoneticPr fontId="4" type="noConversion"/>
  </si>
  <si>
    <t>(意外事故)女</t>
    <phoneticPr fontId="4" type="noConversion"/>
  </si>
  <si>
    <t>(重大傷病)男</t>
    <phoneticPr fontId="4" type="noConversion"/>
  </si>
  <si>
    <t>(重大傷病)女</t>
    <phoneticPr fontId="4" type="noConversion"/>
  </si>
  <si>
    <t>(低收入戶)男</t>
    <phoneticPr fontId="4" type="noConversion"/>
  </si>
  <si>
    <t>(低收入戶)女</t>
    <phoneticPr fontId="4" type="noConversion"/>
  </si>
  <si>
    <t>(中低收入戶)男</t>
    <phoneticPr fontId="4" type="noConversion"/>
  </si>
  <si>
    <t>(中低收入戶)女</t>
    <phoneticPr fontId="4" type="noConversion"/>
  </si>
  <si>
    <t>108年(底)</t>
  </si>
  <si>
    <t>109年(底)</t>
    <phoneticPr fontId="4" type="noConversion"/>
  </si>
  <si>
    <t>110年(底)</t>
    <phoneticPr fontId="4" type="noConversion"/>
  </si>
  <si>
    <t>111年(底)</t>
    <phoneticPr fontId="4" type="noConversion"/>
  </si>
  <si>
    <t>108(百分比)</t>
    <phoneticPr fontId="4" type="noConversion"/>
  </si>
  <si>
    <t>109(百分比)</t>
    <phoneticPr fontId="4" type="noConversion"/>
  </si>
  <si>
    <t>110(百分比)</t>
    <phoneticPr fontId="4" type="noConversion"/>
  </si>
  <si>
    <t>111(百分比)</t>
    <phoneticPr fontId="4" type="noConversion"/>
  </si>
  <si>
    <t>資料來源：</t>
    <phoneticPr fontId="4" type="noConversion"/>
  </si>
  <si>
    <t>原住民族委員會、桃園市政府原住民族行政局</t>
    <phoneticPr fontId="4" type="noConversion"/>
  </si>
  <si>
    <t>備註：</t>
    <phoneticPr fontId="4" type="noConversion"/>
  </si>
  <si>
    <t>112年(9月底)</t>
    <phoneticPr fontId="4" type="noConversion"/>
  </si>
  <si>
    <t>112年9月底(百分比)</t>
    <phoneticPr fontId="4" type="noConversion"/>
  </si>
  <si>
    <t>原住民族急難救助人次
-死亡救助</t>
    <phoneticPr fontId="4" type="noConversion"/>
  </si>
  <si>
    <t>原住民族急難救助人次
-生活扶助</t>
    <phoneticPr fontId="4" type="noConversion"/>
  </si>
  <si>
    <t>原住民族急難救助人次
醫療補助
(108年新增復分類)</t>
    <phoneticPr fontId="4" type="noConversion"/>
  </si>
  <si>
    <t>原住民族返鄉參加歲時祭儀交通費補助人數</t>
    <phoneticPr fontId="4" type="noConversion"/>
  </si>
  <si>
    <t>補助原住民長者裝置假牙補助人次(111年新增指標)</t>
    <phoneticPr fontId="4" type="noConversion"/>
  </si>
  <si>
    <t>桃園市原住民族取得大貨車以上職業駕駛執照(111年新增指標)</t>
    <phoneticPr fontId="4" type="noConversion"/>
  </si>
  <si>
    <t>文化健康站服務人次
(109年新增指標)</t>
    <phoneticPr fontId="4" type="noConversion"/>
  </si>
  <si>
    <t>原住民族弱勢家庭資訊設備補助戶數-按申請人性別分
(108年新增復分類)</t>
    <phoneticPr fontId="4" type="noConversion"/>
  </si>
  <si>
    <t>原住民取得技術士 
證照獎勵金核發人次(分甲級、乙級、丙級)
(110年新增複分類指標)</t>
    <phoneticPr fontId="4" type="noConversion"/>
  </si>
  <si>
    <t>中低收入戶
原住民族建購修繕住宅補助戶數-按申請人性別分</t>
    <phoneticPr fontId="4" type="noConversion"/>
  </si>
  <si>
    <t>原住民獎助學金核發人次</t>
    <phoneticPr fontId="4" type="noConversion"/>
  </si>
  <si>
    <t>族語師資人數</t>
    <phoneticPr fontId="4" type="noConversion"/>
  </si>
  <si>
    <t>市籍原住民人口</t>
    <phoneticPr fontId="4" type="noConversion"/>
  </si>
  <si>
    <t>桃園市政府原住民族行政局人員數（含約聘僱、局內外臨時人員）</t>
    <phoneticPr fontId="4" type="noConversion"/>
  </si>
  <si>
    <r>
      <t>更新日期</t>
    </r>
    <r>
      <rPr>
        <sz val="11"/>
        <color indexed="8"/>
        <rFont val="新細明體"/>
        <family val="1"/>
        <charset val="136"/>
      </rPr>
      <t>：</t>
    </r>
    <r>
      <rPr>
        <sz val="11"/>
        <color indexed="8"/>
        <rFont val="標楷體"/>
        <family val="4"/>
        <charset val="136"/>
      </rPr>
      <t>112.10.6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</si>
</sst>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1"/>
      <color indexed="8"/>
      <name val="標楷體"/>
      <family val="4"/>
      <charset val="136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176" fontId="5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9" fontId="13" fillId="4" borderId="2" xfId="0" applyNumberFormat="1" applyFont="1" applyFill="1" applyBorder="1" applyAlignment="1">
      <alignment horizontal="center" vertical="center"/>
    </xf>
    <xf numFmtId="10" fontId="13" fillId="4" borderId="2" xfId="0" applyNumberFormat="1" applyFont="1" applyFill="1" applyBorder="1" applyAlignment="1">
      <alignment horizontal="center" vertical="center"/>
    </xf>
    <xf numFmtId="10" fontId="13" fillId="4" borderId="2" xfId="1" applyNumberFormat="1" applyFont="1" applyFill="1" applyBorder="1" applyAlignment="1">
      <alignment horizontal="center" vertical="center"/>
    </xf>
    <xf numFmtId="9" fontId="13" fillId="4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9" fontId="9" fillId="0" borderId="2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7AB8D-C7C4-4689-859D-2E806366C239}">
  <sheetPr>
    <pageSetUpPr fitToPage="1"/>
  </sheetPr>
  <dimension ref="A1:AZ18"/>
  <sheetViews>
    <sheetView showGridLines="0" tabSelected="1" zoomScaleNormal="100" workbookViewId="0">
      <pane xSplit="1" ySplit="5" topLeftCell="AH6" activePane="bottomRight" state="frozen"/>
      <selection pane="topRight" activeCell="B1" sqref="B1"/>
      <selection pane="bottomLeft" activeCell="A6" sqref="A6"/>
      <selection pane="bottomRight" activeCell="A18" sqref="A1:AY18"/>
    </sheetView>
  </sheetViews>
  <sheetFormatPr defaultRowHeight="16.5"/>
  <cols>
    <col min="1" max="1" width="28.125" customWidth="1"/>
    <col min="2" max="4" width="8.375" customWidth="1"/>
    <col min="5" max="7" width="10.75" customWidth="1"/>
    <col min="8" max="14" width="8.375" customWidth="1"/>
    <col min="15" max="15" width="9.375" customWidth="1"/>
    <col min="16" max="16" width="8.375" customWidth="1"/>
    <col min="17" max="17" width="8" bestFit="1" customWidth="1"/>
    <col min="18" max="18" width="8.375" customWidth="1"/>
    <col min="19" max="19" width="9.625" bestFit="1" customWidth="1"/>
    <col min="20" max="23" width="8.375" customWidth="1"/>
    <col min="43" max="45" width="10.75" bestFit="1" customWidth="1"/>
    <col min="51" max="51" width="11.375" customWidth="1"/>
  </cols>
  <sheetData>
    <row r="1" spans="1:52" s="2" customFormat="1" ht="16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52" s="2" customFormat="1" ht="1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52" s="2" customFormat="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4"/>
      <c r="AP3" s="4" t="s">
        <v>1</v>
      </c>
    </row>
    <row r="4" spans="1:52" ht="87.75" customHeight="1">
      <c r="A4" s="34" t="s">
        <v>2</v>
      </c>
      <c r="B4" s="35" t="s">
        <v>46</v>
      </c>
      <c r="C4" s="35"/>
      <c r="D4" s="35"/>
      <c r="E4" s="35" t="s">
        <v>45</v>
      </c>
      <c r="F4" s="35"/>
      <c r="G4" s="35"/>
      <c r="H4" s="35" t="s">
        <v>44</v>
      </c>
      <c r="I4" s="36"/>
      <c r="J4" s="36"/>
      <c r="K4" s="35" t="s">
        <v>43</v>
      </c>
      <c r="L4" s="36"/>
      <c r="M4" s="36"/>
      <c r="N4" s="35" t="s">
        <v>41</v>
      </c>
      <c r="O4" s="37"/>
      <c r="P4" s="37"/>
      <c r="Q4" s="37"/>
      <c r="R4" s="37"/>
      <c r="S4" s="37"/>
      <c r="T4" s="37"/>
      <c r="U4" s="38" t="s">
        <v>42</v>
      </c>
      <c r="V4" s="38"/>
      <c r="W4" s="38"/>
      <c r="X4" s="40" t="s">
        <v>33</v>
      </c>
      <c r="Y4" s="41"/>
      <c r="Z4" s="42"/>
      <c r="AA4" s="40" t="s">
        <v>34</v>
      </c>
      <c r="AB4" s="41"/>
      <c r="AC4" s="42"/>
      <c r="AD4" s="40" t="s">
        <v>35</v>
      </c>
      <c r="AE4" s="41"/>
      <c r="AF4" s="41"/>
      <c r="AG4" s="41"/>
      <c r="AH4" s="42"/>
      <c r="AI4" s="40" t="s">
        <v>40</v>
      </c>
      <c r="AJ4" s="41"/>
      <c r="AK4" s="41"/>
      <c r="AL4" s="41"/>
      <c r="AM4" s="42"/>
      <c r="AN4" s="40" t="s">
        <v>36</v>
      </c>
      <c r="AO4" s="41"/>
      <c r="AP4" s="42"/>
      <c r="AQ4" s="38" t="s">
        <v>39</v>
      </c>
      <c r="AR4" s="37"/>
      <c r="AS4" s="37"/>
      <c r="AT4" s="38" t="s">
        <v>37</v>
      </c>
      <c r="AU4" s="37"/>
      <c r="AV4" s="37"/>
      <c r="AW4" s="38" t="s">
        <v>38</v>
      </c>
      <c r="AX4" s="37"/>
      <c r="AY4" s="37"/>
    </row>
    <row r="5" spans="1:52" ht="36" customHeight="1">
      <c r="A5" s="34"/>
      <c r="B5" s="5" t="s">
        <v>3</v>
      </c>
      <c r="C5" s="6" t="s">
        <v>4</v>
      </c>
      <c r="D5" s="5" t="s">
        <v>5</v>
      </c>
      <c r="E5" s="5" t="s">
        <v>3</v>
      </c>
      <c r="F5" s="5" t="s">
        <v>4</v>
      </c>
      <c r="G5" s="5" t="s">
        <v>5</v>
      </c>
      <c r="H5" s="6" t="s">
        <v>3</v>
      </c>
      <c r="I5" s="5" t="s">
        <v>4</v>
      </c>
      <c r="J5" s="6" t="s">
        <v>5</v>
      </c>
      <c r="K5" s="6" t="s">
        <v>3</v>
      </c>
      <c r="L5" s="6" t="s">
        <v>4</v>
      </c>
      <c r="M5" s="6" t="s">
        <v>5</v>
      </c>
      <c r="N5" s="6" t="s">
        <v>3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3</v>
      </c>
      <c r="V5" s="6" t="s">
        <v>4</v>
      </c>
      <c r="W5" s="6" t="s">
        <v>5</v>
      </c>
      <c r="X5" s="6" t="s">
        <v>3</v>
      </c>
      <c r="Y5" s="9" t="s">
        <v>4</v>
      </c>
      <c r="Z5" s="9" t="s">
        <v>5</v>
      </c>
      <c r="AA5" s="9" t="s">
        <v>3</v>
      </c>
      <c r="AB5" s="9" t="s">
        <v>4</v>
      </c>
      <c r="AC5" s="9" t="s">
        <v>5</v>
      </c>
      <c r="AD5" s="9" t="s">
        <v>3</v>
      </c>
      <c r="AE5" s="7" t="s">
        <v>12</v>
      </c>
      <c r="AF5" s="7" t="s">
        <v>13</v>
      </c>
      <c r="AG5" s="7" t="s">
        <v>14</v>
      </c>
      <c r="AH5" s="7" t="s">
        <v>15</v>
      </c>
      <c r="AI5" s="9" t="s">
        <v>3</v>
      </c>
      <c r="AJ5" s="7" t="s">
        <v>16</v>
      </c>
      <c r="AK5" s="7" t="s">
        <v>17</v>
      </c>
      <c r="AL5" s="7" t="s">
        <v>18</v>
      </c>
      <c r="AM5" s="7" t="s">
        <v>19</v>
      </c>
      <c r="AN5" s="9" t="s">
        <v>3</v>
      </c>
      <c r="AO5" s="9" t="s">
        <v>4</v>
      </c>
      <c r="AP5" s="9" t="s">
        <v>5</v>
      </c>
      <c r="AQ5" s="9" t="s">
        <v>3</v>
      </c>
      <c r="AR5" s="9" t="s">
        <v>4</v>
      </c>
      <c r="AS5" s="9" t="s">
        <v>5</v>
      </c>
      <c r="AT5" s="9" t="s">
        <v>3</v>
      </c>
      <c r="AU5" s="9" t="s">
        <v>4</v>
      </c>
      <c r="AV5" s="9" t="s">
        <v>5</v>
      </c>
      <c r="AW5" s="9" t="s">
        <v>3</v>
      </c>
      <c r="AX5" s="9" t="s">
        <v>4</v>
      </c>
      <c r="AY5" s="9" t="s">
        <v>5</v>
      </c>
    </row>
    <row r="6" spans="1:52" s="10" customFormat="1" ht="18" customHeight="1">
      <c r="A6" s="8" t="s">
        <v>20</v>
      </c>
      <c r="B6" s="28">
        <v>104</v>
      </c>
      <c r="C6" s="28">
        <v>42</v>
      </c>
      <c r="D6" s="28">
        <v>62</v>
      </c>
      <c r="E6" s="28">
        <v>75872</v>
      </c>
      <c r="F6" s="28">
        <v>36278</v>
      </c>
      <c r="G6" s="28">
        <v>39594</v>
      </c>
      <c r="H6" s="28">
        <v>127</v>
      </c>
      <c r="I6" s="28">
        <v>31</v>
      </c>
      <c r="J6" s="28">
        <v>96</v>
      </c>
      <c r="K6" s="28">
        <v>3005</v>
      </c>
      <c r="L6" s="28">
        <v>1203</v>
      </c>
      <c r="M6" s="28">
        <v>1802</v>
      </c>
      <c r="N6" s="28">
        <v>527</v>
      </c>
      <c r="O6" s="28">
        <v>5</v>
      </c>
      <c r="P6" s="28">
        <v>0</v>
      </c>
      <c r="Q6" s="28">
        <v>40</v>
      </c>
      <c r="R6" s="28">
        <v>38</v>
      </c>
      <c r="S6" s="28">
        <v>206</v>
      </c>
      <c r="T6" s="28">
        <v>238</v>
      </c>
      <c r="U6" s="8">
        <v>217</v>
      </c>
      <c r="V6" s="8">
        <v>117</v>
      </c>
      <c r="W6" s="8">
        <v>100</v>
      </c>
      <c r="X6" s="8">
        <v>132</v>
      </c>
      <c r="Y6" s="8">
        <v>69</v>
      </c>
      <c r="Z6" s="8">
        <v>63</v>
      </c>
      <c r="AA6" s="8">
        <v>200</v>
      </c>
      <c r="AB6" s="8">
        <v>100</v>
      </c>
      <c r="AC6" s="8">
        <v>100</v>
      </c>
      <c r="AD6" s="9">
        <f t="shared" ref="AD6:AD8" si="0">AE6+AF6+AG6+AH6</f>
        <v>440</v>
      </c>
      <c r="AE6" s="8">
        <v>51</v>
      </c>
      <c r="AF6" s="8">
        <v>40</v>
      </c>
      <c r="AG6" s="8">
        <v>149</v>
      </c>
      <c r="AH6" s="8">
        <v>200</v>
      </c>
      <c r="AI6" s="9">
        <f t="shared" ref="AI6:AI9" si="1">AJ6+AK6+AL6+AM6</f>
        <v>54</v>
      </c>
      <c r="AJ6" s="8">
        <v>14</v>
      </c>
      <c r="AK6" s="8">
        <v>24</v>
      </c>
      <c r="AL6" s="8">
        <v>3</v>
      </c>
      <c r="AM6" s="8">
        <v>13</v>
      </c>
      <c r="AN6" s="8">
        <v>322</v>
      </c>
      <c r="AO6" s="8">
        <v>143</v>
      </c>
      <c r="AP6" s="8">
        <v>179</v>
      </c>
      <c r="AQ6" s="28">
        <f>SUM(AR6:AS6)</f>
        <v>21606</v>
      </c>
      <c r="AR6" s="28">
        <v>7013</v>
      </c>
      <c r="AS6" s="28">
        <v>14593</v>
      </c>
      <c r="AT6" s="8"/>
      <c r="AU6" s="8"/>
      <c r="AV6" s="8"/>
      <c r="AW6" s="8"/>
      <c r="AX6" s="8"/>
      <c r="AY6" s="8"/>
    </row>
    <row r="7" spans="1:52" s="10" customFormat="1" ht="18" customHeight="1">
      <c r="A7" s="8" t="s">
        <v>21</v>
      </c>
      <c r="B7" s="28">
        <v>106</v>
      </c>
      <c r="C7" s="28">
        <v>38</v>
      </c>
      <c r="D7" s="28">
        <v>68</v>
      </c>
      <c r="E7" s="28">
        <f>SUM(F7:G7)</f>
        <v>77662</v>
      </c>
      <c r="F7" s="28">
        <v>37146</v>
      </c>
      <c r="G7" s="28">
        <v>40516</v>
      </c>
      <c r="H7" s="28">
        <v>7</v>
      </c>
      <c r="I7" s="28">
        <v>3</v>
      </c>
      <c r="J7" s="28">
        <v>4</v>
      </c>
      <c r="K7" s="28">
        <v>3449</v>
      </c>
      <c r="L7" s="28">
        <v>1385</v>
      </c>
      <c r="M7" s="28">
        <v>2064</v>
      </c>
      <c r="N7" s="28">
        <v>480</v>
      </c>
      <c r="O7" s="28">
        <v>1</v>
      </c>
      <c r="P7" s="28">
        <v>1</v>
      </c>
      <c r="Q7" s="28">
        <v>37</v>
      </c>
      <c r="R7" s="28">
        <v>22</v>
      </c>
      <c r="S7" s="28">
        <v>224</v>
      </c>
      <c r="T7" s="28">
        <v>195</v>
      </c>
      <c r="U7" s="8">
        <v>266</v>
      </c>
      <c r="V7" s="8">
        <v>155</v>
      </c>
      <c r="W7" s="8">
        <v>111</v>
      </c>
      <c r="X7" s="8">
        <v>124</v>
      </c>
      <c r="Y7" s="8">
        <v>67</v>
      </c>
      <c r="Z7" s="8">
        <v>57</v>
      </c>
      <c r="AA7" s="8">
        <v>169</v>
      </c>
      <c r="AB7" s="8">
        <v>90</v>
      </c>
      <c r="AC7" s="8">
        <v>79</v>
      </c>
      <c r="AD7" s="9">
        <f t="shared" si="0"/>
        <v>400</v>
      </c>
      <c r="AE7" s="8">
        <v>57</v>
      </c>
      <c r="AF7" s="8">
        <v>38</v>
      </c>
      <c r="AG7" s="8">
        <v>143</v>
      </c>
      <c r="AH7" s="8">
        <v>162</v>
      </c>
      <c r="AI7" s="9">
        <f t="shared" si="1"/>
        <v>54</v>
      </c>
      <c r="AJ7" s="8">
        <v>12</v>
      </c>
      <c r="AK7" s="8">
        <v>28</v>
      </c>
      <c r="AL7" s="8">
        <v>8</v>
      </c>
      <c r="AM7" s="8">
        <v>6</v>
      </c>
      <c r="AN7" s="8">
        <v>346</v>
      </c>
      <c r="AO7" s="8">
        <v>158</v>
      </c>
      <c r="AP7" s="8">
        <v>188</v>
      </c>
      <c r="AQ7" s="28">
        <f>AR7+AS7</f>
        <v>59386</v>
      </c>
      <c r="AR7" s="28">
        <v>20090</v>
      </c>
      <c r="AS7" s="28">
        <v>39296</v>
      </c>
      <c r="AT7" s="8">
        <v>70</v>
      </c>
      <c r="AU7" s="8">
        <v>37</v>
      </c>
      <c r="AV7" s="8">
        <v>33</v>
      </c>
      <c r="AW7" s="8"/>
      <c r="AX7" s="8"/>
      <c r="AY7" s="8"/>
    </row>
    <row r="8" spans="1:52" s="10" customFormat="1">
      <c r="A8" s="8" t="s">
        <v>22</v>
      </c>
      <c r="B8" s="28">
        <v>116</v>
      </c>
      <c r="C8" s="28">
        <v>46</v>
      </c>
      <c r="D8" s="28">
        <v>70</v>
      </c>
      <c r="E8" s="28">
        <v>79195</v>
      </c>
      <c r="F8" s="28">
        <v>37845</v>
      </c>
      <c r="G8" s="28">
        <v>41350</v>
      </c>
      <c r="H8" s="28">
        <v>8</v>
      </c>
      <c r="I8" s="28">
        <v>3</v>
      </c>
      <c r="J8" s="28">
        <v>5</v>
      </c>
      <c r="K8" s="28">
        <v>3499</v>
      </c>
      <c r="L8" s="28">
        <v>1427</v>
      </c>
      <c r="M8" s="28">
        <v>2072</v>
      </c>
      <c r="N8" s="28">
        <v>376</v>
      </c>
      <c r="O8" s="28">
        <v>1</v>
      </c>
      <c r="P8" s="28">
        <v>0</v>
      </c>
      <c r="Q8" s="28">
        <v>23</v>
      </c>
      <c r="R8" s="28">
        <v>15</v>
      </c>
      <c r="S8" s="28">
        <v>150</v>
      </c>
      <c r="T8" s="28">
        <v>187</v>
      </c>
      <c r="U8" s="8">
        <v>312</v>
      </c>
      <c r="V8" s="8">
        <v>154</v>
      </c>
      <c r="W8" s="8">
        <v>158</v>
      </c>
      <c r="X8" s="8">
        <v>136</v>
      </c>
      <c r="Y8" s="8">
        <v>74</v>
      </c>
      <c r="Z8" s="8">
        <v>62</v>
      </c>
      <c r="AA8" s="8">
        <v>163</v>
      </c>
      <c r="AB8" s="8">
        <v>87</v>
      </c>
      <c r="AC8" s="8">
        <v>76</v>
      </c>
      <c r="AD8" s="9">
        <f t="shared" si="0"/>
        <v>354</v>
      </c>
      <c r="AE8" s="8">
        <v>48</v>
      </c>
      <c r="AF8" s="8">
        <v>40</v>
      </c>
      <c r="AG8" s="8">
        <v>143</v>
      </c>
      <c r="AH8" s="8">
        <v>123</v>
      </c>
      <c r="AI8" s="9">
        <f t="shared" si="1"/>
        <v>94</v>
      </c>
      <c r="AJ8" s="8">
        <v>30</v>
      </c>
      <c r="AK8" s="8">
        <v>41</v>
      </c>
      <c r="AL8" s="8">
        <v>9</v>
      </c>
      <c r="AM8" s="8">
        <v>14</v>
      </c>
      <c r="AN8" s="8">
        <f>AO8+AP8</f>
        <v>41</v>
      </c>
      <c r="AO8" s="8">
        <v>21</v>
      </c>
      <c r="AP8" s="8">
        <v>20</v>
      </c>
      <c r="AQ8" s="28">
        <f>SUM(AR8:AS8)</f>
        <v>72556</v>
      </c>
      <c r="AR8" s="28">
        <v>22986</v>
      </c>
      <c r="AS8" s="28">
        <v>49570</v>
      </c>
      <c r="AT8" s="8">
        <v>166</v>
      </c>
      <c r="AU8" s="8">
        <v>65</v>
      </c>
      <c r="AV8" s="8">
        <v>101</v>
      </c>
      <c r="AW8" s="8">
        <v>116</v>
      </c>
      <c r="AX8" s="8">
        <v>112</v>
      </c>
      <c r="AY8" s="8">
        <v>4</v>
      </c>
    </row>
    <row r="9" spans="1:52" ht="37.5" customHeight="1">
      <c r="A9" s="8" t="s">
        <v>23</v>
      </c>
      <c r="B9" s="13">
        <v>112</v>
      </c>
      <c r="C9" s="13">
        <v>42</v>
      </c>
      <c r="D9" s="13">
        <v>70</v>
      </c>
      <c r="E9" s="13">
        <f>F9+G9</f>
        <v>80359</v>
      </c>
      <c r="F9" s="13">
        <v>38374</v>
      </c>
      <c r="G9" s="13">
        <v>41985</v>
      </c>
      <c r="H9" s="13">
        <v>5</v>
      </c>
      <c r="I9" s="13">
        <v>1</v>
      </c>
      <c r="J9" s="13">
        <v>4</v>
      </c>
      <c r="K9" s="13">
        <v>3542</v>
      </c>
      <c r="L9" s="13">
        <v>1443</v>
      </c>
      <c r="M9" s="13">
        <v>2099</v>
      </c>
      <c r="N9" s="13">
        <v>434</v>
      </c>
      <c r="O9" s="13">
        <v>2</v>
      </c>
      <c r="P9" s="13">
        <v>1</v>
      </c>
      <c r="Q9" s="13">
        <v>28</v>
      </c>
      <c r="R9" s="13">
        <v>32</v>
      </c>
      <c r="S9" s="13">
        <v>178</v>
      </c>
      <c r="T9" s="13">
        <v>193</v>
      </c>
      <c r="U9" s="9">
        <v>286</v>
      </c>
      <c r="V9" s="9">
        <v>164</v>
      </c>
      <c r="W9" s="9">
        <v>122</v>
      </c>
      <c r="X9" s="9">
        <v>149</v>
      </c>
      <c r="Y9" s="9">
        <v>74</v>
      </c>
      <c r="Z9" s="9">
        <v>75</v>
      </c>
      <c r="AA9" s="9">
        <v>138</v>
      </c>
      <c r="AB9" s="9">
        <v>78</v>
      </c>
      <c r="AC9" s="9">
        <v>60</v>
      </c>
      <c r="AD9" s="9">
        <v>359</v>
      </c>
      <c r="AE9" s="9">
        <v>46</v>
      </c>
      <c r="AF9" s="9">
        <v>44</v>
      </c>
      <c r="AG9" s="9">
        <v>133</v>
      </c>
      <c r="AH9" s="9">
        <v>136</v>
      </c>
      <c r="AI9" s="9">
        <f t="shared" si="1"/>
        <v>63</v>
      </c>
      <c r="AJ9" s="9">
        <v>20</v>
      </c>
      <c r="AK9" s="9">
        <v>22</v>
      </c>
      <c r="AL9" s="9">
        <v>13</v>
      </c>
      <c r="AM9" s="9">
        <v>8</v>
      </c>
      <c r="AN9" s="9">
        <v>315</v>
      </c>
      <c r="AO9" s="9">
        <v>147</v>
      </c>
      <c r="AP9" s="9">
        <v>168</v>
      </c>
      <c r="AQ9" s="13">
        <f>AR9+AS9</f>
        <v>444563</v>
      </c>
      <c r="AR9" s="13">
        <v>137827</v>
      </c>
      <c r="AS9" s="13">
        <v>306736</v>
      </c>
      <c r="AT9" s="9">
        <v>221</v>
      </c>
      <c r="AU9" s="9">
        <v>89</v>
      </c>
      <c r="AV9" s="9">
        <v>132</v>
      </c>
      <c r="AW9" s="9">
        <v>72</v>
      </c>
      <c r="AX9" s="9">
        <v>64</v>
      </c>
      <c r="AY9" s="9">
        <v>8</v>
      </c>
    </row>
    <row r="10" spans="1:52" ht="37.5" customHeight="1">
      <c r="A10" s="26" t="s">
        <v>31</v>
      </c>
      <c r="B10" s="27">
        <v>111</v>
      </c>
      <c r="C10" s="27">
        <v>48</v>
      </c>
      <c r="D10" s="27">
        <v>63</v>
      </c>
      <c r="E10" s="27">
        <v>81654</v>
      </c>
      <c r="F10" s="27">
        <v>38902</v>
      </c>
      <c r="G10" s="27">
        <v>42752</v>
      </c>
      <c r="H10" s="27">
        <v>5</v>
      </c>
      <c r="I10" s="27">
        <v>1</v>
      </c>
      <c r="J10" s="27">
        <v>4</v>
      </c>
      <c r="K10" s="27">
        <v>2082</v>
      </c>
      <c r="L10" s="27">
        <v>879</v>
      </c>
      <c r="M10" s="27">
        <v>1203</v>
      </c>
      <c r="N10" s="27">
        <v>361</v>
      </c>
      <c r="O10" s="27">
        <v>2</v>
      </c>
      <c r="P10" s="27">
        <v>1</v>
      </c>
      <c r="Q10" s="27">
        <v>30</v>
      </c>
      <c r="R10" s="27">
        <v>29</v>
      </c>
      <c r="S10" s="27">
        <v>140</v>
      </c>
      <c r="T10" s="27">
        <v>159</v>
      </c>
      <c r="U10" s="26">
        <v>366</v>
      </c>
      <c r="V10" s="26">
        <v>205</v>
      </c>
      <c r="W10" s="26">
        <v>161</v>
      </c>
      <c r="X10" s="26">
        <v>85</v>
      </c>
      <c r="Y10" s="26">
        <v>43</v>
      </c>
      <c r="Z10" s="26">
        <v>42</v>
      </c>
      <c r="AA10" s="26">
        <v>68</v>
      </c>
      <c r="AB10" s="26">
        <v>36</v>
      </c>
      <c r="AC10" s="26">
        <v>32</v>
      </c>
      <c r="AD10" s="26">
        <v>245</v>
      </c>
      <c r="AE10" s="26">
        <v>28</v>
      </c>
      <c r="AF10" s="26">
        <v>16</v>
      </c>
      <c r="AG10" s="26">
        <v>113</v>
      </c>
      <c r="AH10" s="26">
        <v>88</v>
      </c>
      <c r="AI10" s="26">
        <v>37</v>
      </c>
      <c r="AJ10" s="26">
        <v>12</v>
      </c>
      <c r="AK10" s="26">
        <v>16</v>
      </c>
      <c r="AL10" s="26">
        <v>2</v>
      </c>
      <c r="AM10" s="26">
        <v>7</v>
      </c>
      <c r="AN10" s="26">
        <v>39</v>
      </c>
      <c r="AO10" s="26">
        <v>18</v>
      </c>
      <c r="AP10" s="26">
        <v>21</v>
      </c>
      <c r="AQ10" s="27">
        <f>AR10+AS10</f>
        <v>439175</v>
      </c>
      <c r="AR10" s="27">
        <v>135321</v>
      </c>
      <c r="AS10" s="27">
        <v>303854</v>
      </c>
      <c r="AT10" s="26">
        <v>168</v>
      </c>
      <c r="AU10" s="26">
        <v>69</v>
      </c>
      <c r="AV10" s="26">
        <v>99</v>
      </c>
      <c r="AW10" s="26">
        <v>68</v>
      </c>
      <c r="AX10" s="26">
        <v>64</v>
      </c>
      <c r="AY10" s="26">
        <v>4</v>
      </c>
    </row>
    <row r="11" spans="1:52" s="10" customFormat="1">
      <c r="A11" s="8" t="s">
        <v>24</v>
      </c>
      <c r="B11" s="18">
        <v>1</v>
      </c>
      <c r="C11" s="19">
        <f>C6/B6</f>
        <v>0.40384615384615385</v>
      </c>
      <c r="D11" s="19">
        <f>D6/B6</f>
        <v>0.59615384615384615</v>
      </c>
      <c r="E11" s="18">
        <v>1</v>
      </c>
      <c r="F11" s="19">
        <f>F6/E6</f>
        <v>0.47814740615773937</v>
      </c>
      <c r="G11" s="19">
        <f>G6/E6</f>
        <v>0.52185259384226068</v>
      </c>
      <c r="H11" s="18">
        <v>1</v>
      </c>
      <c r="I11" s="19">
        <f>I6/H6</f>
        <v>0.24409448818897639</v>
      </c>
      <c r="J11" s="19">
        <f>J6/H6</f>
        <v>0.75590551181102361</v>
      </c>
      <c r="K11" s="18">
        <v>1</v>
      </c>
      <c r="L11" s="19">
        <f>L6/K6</f>
        <v>0.40033277870216305</v>
      </c>
      <c r="M11" s="19">
        <f>M6/K6</f>
        <v>0.59966722129783689</v>
      </c>
      <c r="N11" s="18">
        <v>1</v>
      </c>
      <c r="O11" s="20">
        <f>O6/N6</f>
        <v>9.4876660341555973E-3</v>
      </c>
      <c r="P11" s="20">
        <f>P6/N6</f>
        <v>0</v>
      </c>
      <c r="Q11" s="20">
        <f>Q6/N6</f>
        <v>7.5901328273244778E-2</v>
      </c>
      <c r="R11" s="20">
        <f>R6/N6</f>
        <v>7.2106261859582549E-2</v>
      </c>
      <c r="S11" s="20">
        <f>S6/N6</f>
        <v>0.39089184060721061</v>
      </c>
      <c r="T11" s="20">
        <f>T6/N6</f>
        <v>0.45161290322580644</v>
      </c>
      <c r="U11" s="18">
        <v>1</v>
      </c>
      <c r="V11" s="19">
        <f>V6/U6</f>
        <v>0.53917050691244239</v>
      </c>
      <c r="W11" s="19">
        <f>W6/U6</f>
        <v>0.46082949308755761</v>
      </c>
      <c r="X11" s="18">
        <v>1</v>
      </c>
      <c r="Y11" s="19">
        <f>Y6/X6</f>
        <v>0.52272727272727271</v>
      </c>
      <c r="Z11" s="19">
        <f>Z6/X6</f>
        <v>0.47727272727272729</v>
      </c>
      <c r="AA11" s="18">
        <v>1</v>
      </c>
      <c r="AB11" s="19">
        <f>AB6/AA6</f>
        <v>0.5</v>
      </c>
      <c r="AC11" s="19">
        <f>AC6/AA6</f>
        <v>0.5</v>
      </c>
      <c r="AD11" s="18">
        <v>1</v>
      </c>
      <c r="AE11" s="19">
        <f>AE6/AD6</f>
        <v>0.11590909090909091</v>
      </c>
      <c r="AF11" s="19">
        <f>AF6/AD6</f>
        <v>9.0909090909090912E-2</v>
      </c>
      <c r="AG11" s="19">
        <f>AG6/AD6</f>
        <v>0.33863636363636362</v>
      </c>
      <c r="AH11" s="19">
        <f>AH6/AD6</f>
        <v>0.45454545454545453</v>
      </c>
      <c r="AI11" s="18">
        <v>1</v>
      </c>
      <c r="AJ11" s="19">
        <f>AJ6/AI6</f>
        <v>0.25925925925925924</v>
      </c>
      <c r="AK11" s="19">
        <f>AK6/AI6</f>
        <v>0.44444444444444442</v>
      </c>
      <c r="AL11" s="19">
        <f>AL6/AI6</f>
        <v>5.5555555555555552E-2</v>
      </c>
      <c r="AM11" s="19">
        <f>AM6/AI6</f>
        <v>0.24074074074074073</v>
      </c>
      <c r="AN11" s="18">
        <v>1</v>
      </c>
      <c r="AO11" s="19">
        <f>AO6/AN6</f>
        <v>0.44409937888198758</v>
      </c>
      <c r="AP11" s="19">
        <f>AP6/AN6</f>
        <v>0.55590062111801242</v>
      </c>
      <c r="AQ11" s="18">
        <v>1</v>
      </c>
      <c r="AR11" s="19">
        <f>AR6/AQ6</f>
        <v>0.32458576321392207</v>
      </c>
      <c r="AS11" s="19">
        <f>AS6/AQ6</f>
        <v>0.67541423678607793</v>
      </c>
      <c r="AT11" s="8"/>
      <c r="AU11" s="8"/>
      <c r="AV11" s="8"/>
      <c r="AW11" s="8"/>
      <c r="AX11" s="8"/>
      <c r="AY11" s="8"/>
    </row>
    <row r="12" spans="1:52" s="10" customFormat="1">
      <c r="A12" s="8" t="s">
        <v>25</v>
      </c>
      <c r="B12" s="18">
        <v>1</v>
      </c>
      <c r="C12" s="19">
        <f>C7/B7</f>
        <v>0.35849056603773582</v>
      </c>
      <c r="D12" s="19">
        <f>D7/B7</f>
        <v>0.64150943396226412</v>
      </c>
      <c r="E12" s="18">
        <v>1</v>
      </c>
      <c r="F12" s="19">
        <f>F7/E7</f>
        <v>0.4783034173727177</v>
      </c>
      <c r="G12" s="19">
        <f>G7/E7</f>
        <v>0.52169658262728236</v>
      </c>
      <c r="H12" s="18">
        <v>1</v>
      </c>
      <c r="I12" s="19">
        <f>I7/H7</f>
        <v>0.42857142857142855</v>
      </c>
      <c r="J12" s="19">
        <f>J7/H7</f>
        <v>0.5714285714285714</v>
      </c>
      <c r="K12" s="18">
        <v>1</v>
      </c>
      <c r="L12" s="19">
        <f>L7/K7</f>
        <v>0.40156567120904613</v>
      </c>
      <c r="M12" s="19">
        <f>M7/K7</f>
        <v>0.59843432879095393</v>
      </c>
      <c r="N12" s="18">
        <v>1</v>
      </c>
      <c r="O12" s="20">
        <f>O7/N7</f>
        <v>2.0833333333333333E-3</v>
      </c>
      <c r="P12" s="20">
        <f>P7/N7</f>
        <v>2.0833333333333333E-3</v>
      </c>
      <c r="Q12" s="20">
        <f>Q7/N7</f>
        <v>7.7083333333333337E-2</v>
      </c>
      <c r="R12" s="20">
        <f>R7/N7</f>
        <v>4.583333333333333E-2</v>
      </c>
      <c r="S12" s="20">
        <f>S7/N7</f>
        <v>0.46666666666666667</v>
      </c>
      <c r="T12" s="20">
        <f>T7/N7</f>
        <v>0.40625</v>
      </c>
      <c r="U12" s="18">
        <v>1</v>
      </c>
      <c r="V12" s="19">
        <f>V7/U7</f>
        <v>0.58270676691729328</v>
      </c>
      <c r="W12" s="19">
        <f>W7/U7</f>
        <v>0.41729323308270677</v>
      </c>
      <c r="X12" s="18">
        <v>1</v>
      </c>
      <c r="Y12" s="19">
        <f>Y7/X7</f>
        <v>0.54032258064516125</v>
      </c>
      <c r="Z12" s="19">
        <f>Z7/X7</f>
        <v>0.45967741935483869</v>
      </c>
      <c r="AA12" s="18">
        <v>1</v>
      </c>
      <c r="AB12" s="19">
        <f>AB7/AA7</f>
        <v>0.53254437869822491</v>
      </c>
      <c r="AC12" s="19">
        <f>AC7/AA7</f>
        <v>0.46745562130177515</v>
      </c>
      <c r="AD12" s="18">
        <v>1</v>
      </c>
      <c r="AE12" s="19">
        <f t="shared" ref="AE12:AE13" si="2">AE7/AD7</f>
        <v>0.14249999999999999</v>
      </c>
      <c r="AF12" s="19">
        <f t="shared" ref="AF12:AF13" si="3">AF7/AD7</f>
        <v>9.5000000000000001E-2</v>
      </c>
      <c r="AG12" s="19">
        <f>AG7/AD7</f>
        <v>0.35749999999999998</v>
      </c>
      <c r="AH12" s="19">
        <f>AH7/AD7</f>
        <v>0.40500000000000003</v>
      </c>
      <c r="AI12" s="18">
        <v>1</v>
      </c>
      <c r="AJ12" s="19">
        <f t="shared" ref="AJ12:AJ13" si="4">AJ7/AI7</f>
        <v>0.22222222222222221</v>
      </c>
      <c r="AK12" s="19">
        <f t="shared" ref="AK12:AK13" si="5">AK7/AI7</f>
        <v>0.51851851851851849</v>
      </c>
      <c r="AL12" s="19">
        <f>AL7/AI7</f>
        <v>0.14814814814814814</v>
      </c>
      <c r="AM12" s="19">
        <f>AM7/AI7</f>
        <v>0.1111111111111111</v>
      </c>
      <c r="AN12" s="18">
        <v>1</v>
      </c>
      <c r="AO12" s="19">
        <f>AO7/AN7</f>
        <v>0.45664739884393063</v>
      </c>
      <c r="AP12" s="19">
        <f>AP7/AN7</f>
        <v>0.54335260115606931</v>
      </c>
      <c r="AQ12" s="18">
        <v>1</v>
      </c>
      <c r="AR12" s="19">
        <f>AR7/AQ7</f>
        <v>0.33829522109588117</v>
      </c>
      <c r="AS12" s="19">
        <f>AS7/AQ7</f>
        <v>0.66170477890411883</v>
      </c>
      <c r="AT12" s="29">
        <v>1</v>
      </c>
      <c r="AU12" s="30">
        <f>AU7/AT7</f>
        <v>0.52857142857142858</v>
      </c>
      <c r="AV12" s="30">
        <f>AV7/AU7</f>
        <v>0.89189189189189189</v>
      </c>
      <c r="AW12" s="18"/>
      <c r="AX12" s="19"/>
      <c r="AY12" s="19"/>
    </row>
    <row r="13" spans="1:52" s="10" customFormat="1" ht="21.75" customHeight="1">
      <c r="A13" s="8" t="s">
        <v>26</v>
      </c>
      <c r="B13" s="18">
        <v>1</v>
      </c>
      <c r="C13" s="19">
        <v>0.39660000000000001</v>
      </c>
      <c r="D13" s="19">
        <v>0.60340000000000005</v>
      </c>
      <c r="E13" s="18">
        <v>1</v>
      </c>
      <c r="F13" s="19">
        <v>0.47789999999999999</v>
      </c>
      <c r="G13" s="19">
        <v>0.52210000000000001</v>
      </c>
      <c r="H13" s="18">
        <v>1</v>
      </c>
      <c r="I13" s="19">
        <f>I8/H8</f>
        <v>0.375</v>
      </c>
      <c r="J13" s="19">
        <f>J8/H8</f>
        <v>0.625</v>
      </c>
      <c r="K13" s="18">
        <v>1</v>
      </c>
      <c r="L13" s="20">
        <f>L8/SUM($L$8:$M$8)</f>
        <v>0.40783080880251499</v>
      </c>
      <c r="M13" s="20">
        <f>M8/SUM($L$8:$M$8)</f>
        <v>0.59216919119748501</v>
      </c>
      <c r="N13" s="18">
        <v>1</v>
      </c>
      <c r="O13" s="20">
        <f>O8/N8</f>
        <v>2.6595744680851063E-3</v>
      </c>
      <c r="P13" s="20">
        <f>P8/N8</f>
        <v>0</v>
      </c>
      <c r="Q13" s="20">
        <f>Q8/N8</f>
        <v>6.1170212765957445E-2</v>
      </c>
      <c r="R13" s="20">
        <f>R8/N8</f>
        <v>3.9893617021276598E-2</v>
      </c>
      <c r="S13" s="20">
        <f>S8/N8</f>
        <v>0.39893617021276595</v>
      </c>
      <c r="T13" s="20">
        <f>T8/N8</f>
        <v>0.49734042553191488</v>
      </c>
      <c r="U13" s="18">
        <v>1</v>
      </c>
      <c r="V13" s="19">
        <v>0.49349999999999999</v>
      </c>
      <c r="W13" s="19">
        <v>0.50649999999999995</v>
      </c>
      <c r="X13" s="18">
        <v>1</v>
      </c>
      <c r="Y13" s="19">
        <f>Y8/X8</f>
        <v>0.54411764705882348</v>
      </c>
      <c r="Z13" s="19">
        <f>Z8/X8</f>
        <v>0.45588235294117646</v>
      </c>
      <c r="AA13" s="18">
        <v>1</v>
      </c>
      <c r="AB13" s="20">
        <f>AB8/AA8</f>
        <v>0.53374233128834359</v>
      </c>
      <c r="AC13" s="20">
        <f>AC8/AA8</f>
        <v>0.46625766871165641</v>
      </c>
      <c r="AD13" s="18">
        <v>1</v>
      </c>
      <c r="AE13" s="19">
        <f t="shared" si="2"/>
        <v>0.13559322033898305</v>
      </c>
      <c r="AF13" s="19">
        <f t="shared" si="3"/>
        <v>0.11299435028248588</v>
      </c>
      <c r="AG13" s="20">
        <f>AG8/AD8</f>
        <v>0.403954802259887</v>
      </c>
      <c r="AH13" s="20">
        <f>AH8/AD8</f>
        <v>0.34745762711864409</v>
      </c>
      <c r="AI13" s="18">
        <v>1</v>
      </c>
      <c r="AJ13" s="19">
        <f t="shared" si="4"/>
        <v>0.31914893617021278</v>
      </c>
      <c r="AK13" s="19">
        <f t="shared" si="5"/>
        <v>0.43617021276595747</v>
      </c>
      <c r="AL13" s="20">
        <f>AL8/AI8</f>
        <v>9.5744680851063829E-2</v>
      </c>
      <c r="AM13" s="20">
        <f>AM8/AI8</f>
        <v>0.14893617021276595</v>
      </c>
      <c r="AN13" s="18">
        <v>1</v>
      </c>
      <c r="AO13" s="20">
        <f>AO8/SUM($AO$8:$AP$8)</f>
        <v>0.51219512195121952</v>
      </c>
      <c r="AP13" s="20">
        <f>AP8/SUM($AO$8:$AP$8)</f>
        <v>0.48780487804878048</v>
      </c>
      <c r="AQ13" s="31">
        <f>AQ8/AQ8</f>
        <v>1</v>
      </c>
      <c r="AR13" s="20">
        <f>AR8/AQ8</f>
        <v>0.3168035724130327</v>
      </c>
      <c r="AS13" s="20">
        <f>AS8/AQ8</f>
        <v>0.6831964275869673</v>
      </c>
      <c r="AT13" s="29">
        <v>1</v>
      </c>
      <c r="AU13" s="30">
        <f>AU8/AT8</f>
        <v>0.39156626506024095</v>
      </c>
      <c r="AV13" s="30">
        <f>AV8/AU8</f>
        <v>1.5538461538461539</v>
      </c>
      <c r="AW13" s="18">
        <v>1</v>
      </c>
      <c r="AX13" s="20">
        <f>AX8/AW8</f>
        <v>0.96551724137931039</v>
      </c>
      <c r="AY13" s="20">
        <f>AY8/AW8</f>
        <v>3.4482758620689655E-2</v>
      </c>
    </row>
    <row r="14" spans="1:52">
      <c r="A14" s="8" t="s">
        <v>27</v>
      </c>
      <c r="B14" s="14">
        <v>1</v>
      </c>
      <c r="C14" s="15">
        <f>C9/B9</f>
        <v>0.375</v>
      </c>
      <c r="D14" s="15">
        <f>D9/B9</f>
        <v>0.625</v>
      </c>
      <c r="E14" s="14">
        <v>1</v>
      </c>
      <c r="F14" s="15">
        <f>F9/E9</f>
        <v>0.47753207481427096</v>
      </c>
      <c r="G14" s="15">
        <f>G9/E9</f>
        <v>0.52246792518572904</v>
      </c>
      <c r="H14" s="14">
        <v>1</v>
      </c>
      <c r="I14" s="15">
        <f>I9/H9</f>
        <v>0.2</v>
      </c>
      <c r="J14" s="15">
        <f>J9/H9</f>
        <v>0.8</v>
      </c>
      <c r="K14" s="14">
        <v>1</v>
      </c>
      <c r="L14" s="16">
        <f>L9/K9</f>
        <v>0.40739695087521177</v>
      </c>
      <c r="M14" s="16">
        <f>M9/K9</f>
        <v>0.59260304912478823</v>
      </c>
      <c r="N14" s="14">
        <v>1</v>
      </c>
      <c r="O14" s="16">
        <f>O9/N9</f>
        <v>4.608294930875576E-3</v>
      </c>
      <c r="P14" s="16">
        <f>P9/N9</f>
        <v>2.304147465437788E-3</v>
      </c>
      <c r="Q14" s="16">
        <f>Q9/N9</f>
        <v>6.4516129032258063E-2</v>
      </c>
      <c r="R14" s="16">
        <f>R9/N9</f>
        <v>7.3732718894009217E-2</v>
      </c>
      <c r="S14" s="16">
        <f>S9/N9</f>
        <v>0.41013824884792627</v>
      </c>
      <c r="T14" s="16">
        <f>T9/N9</f>
        <v>0.4447004608294931</v>
      </c>
      <c r="U14" s="14">
        <v>1</v>
      </c>
      <c r="V14" s="15">
        <f>V9/U9</f>
        <v>0.57342657342657344</v>
      </c>
      <c r="W14" s="15">
        <f>W9/U9</f>
        <v>0.42657342657342656</v>
      </c>
      <c r="X14" s="14">
        <v>1</v>
      </c>
      <c r="Y14" s="15">
        <f>Y9/X9</f>
        <v>0.49664429530201343</v>
      </c>
      <c r="Z14" s="15">
        <f>Z9/X9</f>
        <v>0.50335570469798663</v>
      </c>
      <c r="AA14" s="14">
        <v>1</v>
      </c>
      <c r="AB14" s="16">
        <f>AB9/AA9</f>
        <v>0.56521739130434778</v>
      </c>
      <c r="AC14" s="16">
        <f>AC9/AA9</f>
        <v>0.43478260869565216</v>
      </c>
      <c r="AD14" s="14">
        <v>1</v>
      </c>
      <c r="AE14" s="16">
        <f>AE9/AD9</f>
        <v>0.12813370473537605</v>
      </c>
      <c r="AF14" s="16">
        <f>AF9/AD9</f>
        <v>0.12256267409470752</v>
      </c>
      <c r="AG14" s="16">
        <f>AG9/AD9</f>
        <v>0.37047353760445684</v>
      </c>
      <c r="AH14" s="16">
        <f>AH9/AD9</f>
        <v>0.37883008356545961</v>
      </c>
      <c r="AI14" s="14">
        <v>1</v>
      </c>
      <c r="AJ14" s="16">
        <f>AJ9/AI9</f>
        <v>0.31746031746031744</v>
      </c>
      <c r="AK14" s="16">
        <f>AK9/AI9</f>
        <v>0.34920634920634919</v>
      </c>
      <c r="AL14" s="16">
        <f>AL9/AI9</f>
        <v>0.20634920634920634</v>
      </c>
      <c r="AM14" s="16">
        <f>AM9/AI9</f>
        <v>0.12698412698412698</v>
      </c>
      <c r="AN14" s="14">
        <v>1</v>
      </c>
      <c r="AO14" s="16">
        <f>AO9/AN9</f>
        <v>0.46666666666666667</v>
      </c>
      <c r="AP14" s="16">
        <f>AP9/AN9</f>
        <v>0.53333333333333333</v>
      </c>
      <c r="AQ14" s="17">
        <v>1</v>
      </c>
      <c r="AR14" s="16">
        <f>AR9/AQ9</f>
        <v>0.31002805001765776</v>
      </c>
      <c r="AS14" s="16">
        <f>AS9/AQ9</f>
        <v>0.68997194998234224</v>
      </c>
      <c r="AT14" s="14">
        <v>1</v>
      </c>
      <c r="AU14" s="16">
        <f>AU9/AT9</f>
        <v>0.40271493212669685</v>
      </c>
      <c r="AV14" s="16">
        <f>AV9/AT9</f>
        <v>0.59728506787330315</v>
      </c>
      <c r="AW14" s="14">
        <v>1</v>
      </c>
      <c r="AX14" s="16">
        <f>AX9/AW9</f>
        <v>0.88888888888888884</v>
      </c>
      <c r="AY14" s="16">
        <f>AY9/AW9</f>
        <v>0.1111111111111111</v>
      </c>
    </row>
    <row r="15" spans="1:52" ht="37.5" customHeight="1">
      <c r="A15" s="21" t="s">
        <v>32</v>
      </c>
      <c r="B15" s="22">
        <v>1</v>
      </c>
      <c r="C15" s="23">
        <f>C10/B10</f>
        <v>0.43243243243243246</v>
      </c>
      <c r="D15" s="23">
        <f>D10/B10</f>
        <v>0.56756756756756754</v>
      </c>
      <c r="E15" s="22">
        <v>1</v>
      </c>
      <c r="F15" s="23">
        <v>0.47639999999999999</v>
      </c>
      <c r="G15" s="23">
        <v>0.52239999999999998</v>
      </c>
      <c r="H15" s="22">
        <v>1</v>
      </c>
      <c r="I15" s="23">
        <f>I9/H9</f>
        <v>0.2</v>
      </c>
      <c r="J15" s="23">
        <f>J9/H9</f>
        <v>0.8</v>
      </c>
      <c r="K15" s="22">
        <v>1</v>
      </c>
      <c r="L15" s="23">
        <f>L10/K10</f>
        <v>0.42219020172910665</v>
      </c>
      <c r="M15" s="23">
        <f>M10/K10</f>
        <v>0.5778097982708934</v>
      </c>
      <c r="N15" s="22">
        <v>1</v>
      </c>
      <c r="O15" s="24">
        <f>O10/N10</f>
        <v>5.5401662049861496E-3</v>
      </c>
      <c r="P15" s="24">
        <f>P10/N10</f>
        <v>2.7700831024930748E-3</v>
      </c>
      <c r="Q15" s="24">
        <f>Q10/N10</f>
        <v>8.3102493074792241E-2</v>
      </c>
      <c r="R15" s="24">
        <f>R10/N10</f>
        <v>8.0332409972299165E-2</v>
      </c>
      <c r="S15" s="24">
        <f>S10/N10</f>
        <v>0.38781163434903049</v>
      </c>
      <c r="T15" s="24">
        <f>T10/N10</f>
        <v>0.44044321329639891</v>
      </c>
      <c r="U15" s="22">
        <v>1</v>
      </c>
      <c r="V15" s="23">
        <v>0.56000000000000005</v>
      </c>
      <c r="W15" s="23">
        <v>0.44</v>
      </c>
      <c r="X15" s="22">
        <v>1</v>
      </c>
      <c r="Y15" s="23">
        <f>Y10/X10</f>
        <v>0.50588235294117645</v>
      </c>
      <c r="Z15" s="23">
        <f>Z10/X10</f>
        <v>0.49411764705882355</v>
      </c>
      <c r="AA15" s="22">
        <v>1</v>
      </c>
      <c r="AB15" s="24">
        <f>AB10/AA10</f>
        <v>0.52941176470588236</v>
      </c>
      <c r="AC15" s="24">
        <f>AC10/AA10</f>
        <v>0.47058823529411764</v>
      </c>
      <c r="AD15" s="22">
        <v>1</v>
      </c>
      <c r="AE15" s="24">
        <f>AE10/AD10</f>
        <v>0.11428571428571428</v>
      </c>
      <c r="AF15" s="24">
        <f>AF10/AD10</f>
        <v>6.5306122448979598E-2</v>
      </c>
      <c r="AG15" s="24">
        <f>AG10/AD10</f>
        <v>0.46122448979591835</v>
      </c>
      <c r="AH15" s="24">
        <f>AH10/AD10</f>
        <v>0.35918367346938773</v>
      </c>
      <c r="AI15" s="22">
        <v>1</v>
      </c>
      <c r="AJ15" s="24">
        <f>AJ10/AI10</f>
        <v>0.32432432432432434</v>
      </c>
      <c r="AK15" s="24">
        <f>AK10/AI10</f>
        <v>0.43243243243243246</v>
      </c>
      <c r="AL15" s="24">
        <f>AL10/AI10</f>
        <v>5.4054054054054057E-2</v>
      </c>
      <c r="AM15" s="24">
        <f>AM10/AI10</f>
        <v>0.1891891891891892</v>
      </c>
      <c r="AN15" s="22">
        <v>1</v>
      </c>
      <c r="AO15" s="24">
        <v>0.46150000000000002</v>
      </c>
      <c r="AP15" s="24">
        <v>0.53849999999999998</v>
      </c>
      <c r="AQ15" s="25">
        <v>1</v>
      </c>
      <c r="AR15" s="24">
        <v>0.30809999999999998</v>
      </c>
      <c r="AS15" s="24">
        <v>0.69189999999999996</v>
      </c>
      <c r="AT15" s="22">
        <v>1</v>
      </c>
      <c r="AU15" s="24">
        <v>0.41699999999999998</v>
      </c>
      <c r="AV15" s="24">
        <v>0.58930000000000005</v>
      </c>
      <c r="AW15" s="22">
        <v>1</v>
      </c>
      <c r="AX15" s="24">
        <f>AX10/AW10</f>
        <v>0.94117647058823528</v>
      </c>
      <c r="AY15" s="24">
        <f>AY10/AW10</f>
        <v>5.8823529411764705E-2</v>
      </c>
      <c r="AZ15" s="10"/>
    </row>
    <row r="16" spans="1:52">
      <c r="A16" s="11" t="s">
        <v>28</v>
      </c>
      <c r="B16" s="1" t="s">
        <v>29</v>
      </c>
      <c r="C16" s="12"/>
      <c r="D16" s="12"/>
      <c r="E16" s="12"/>
      <c r="F16" s="12"/>
      <c r="G16" s="12"/>
    </row>
    <row r="17" spans="1:7">
      <c r="A17" s="1" t="s">
        <v>30</v>
      </c>
      <c r="B17" s="12"/>
      <c r="C17" s="12"/>
      <c r="D17" s="12"/>
      <c r="E17" s="12"/>
      <c r="F17" s="12"/>
      <c r="G17" s="12"/>
    </row>
    <row r="18" spans="1:7">
      <c r="A18" s="39" t="s">
        <v>47</v>
      </c>
      <c r="B18" s="39"/>
      <c r="C18" s="39"/>
    </row>
  </sheetData>
  <mergeCells count="20">
    <mergeCell ref="AQ4:AS4"/>
    <mergeCell ref="AT4:AV4"/>
    <mergeCell ref="AW4:AY4"/>
    <mergeCell ref="A18:C18"/>
    <mergeCell ref="U4:W4"/>
    <mergeCell ref="X4:Z4"/>
    <mergeCell ref="AA4:AC4"/>
    <mergeCell ref="AD4:AH4"/>
    <mergeCell ref="AI4:AM4"/>
    <mergeCell ref="AN4:AP4"/>
    <mergeCell ref="A1:W2"/>
    <mergeCell ref="AA3:AC3"/>
    <mergeCell ref="AD3:AH3"/>
    <mergeCell ref="AI3:AM3"/>
    <mergeCell ref="A4:A5"/>
    <mergeCell ref="B4:D4"/>
    <mergeCell ref="E4:G4"/>
    <mergeCell ref="H4:J4"/>
    <mergeCell ref="K4:M4"/>
    <mergeCell ref="N4:T4"/>
  </mergeCells>
  <phoneticPr fontId="3" type="noConversion"/>
  <pageMargins left="0.7" right="0.7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</vt:lpstr>
      <vt:lpstr>'112'!Print_Area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龎文婕</dc:creator>
  <cp:lastModifiedBy>龎文婕</cp:lastModifiedBy>
  <cp:lastPrinted>2023-10-17T08:33:58Z</cp:lastPrinted>
  <dcterms:created xsi:type="dcterms:W3CDTF">2023-09-14T07:45:15Z</dcterms:created>
  <dcterms:modified xsi:type="dcterms:W3CDTF">2023-10-17T08:34:02Z</dcterms:modified>
</cp:coreProperties>
</file>