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75172\Desktop\"/>
    </mc:Choice>
  </mc:AlternateContent>
  <xr:revisionPtr revIDLastSave="0" documentId="13_ncr:1_{AE1D9339-7116-4312-BDCB-2B96D1AD09BC}" xr6:coauthVersionLast="47" xr6:coauthVersionMax="47" xr10:uidLastSave="{00000000-0000-0000-0000-000000000000}"/>
  <bookViews>
    <workbookView xWindow="11160" yWindow="465" windowWidth="17640" windowHeight="14760" activeTab="1" xr2:uid="{00000000-000D-0000-FFFF-FFFF00000000}"/>
  </bookViews>
  <sheets>
    <sheet name="01" sheetId="2" r:id="rId1"/>
    <sheet name="112" sheetId="3" r:id="rId2"/>
  </sheets>
  <definedNames>
    <definedName name="_xlnm.Print_Area" localSheetId="0">'01'!$A$1:$AC$28</definedName>
    <definedName name="_xlnm.Print_Area" localSheetId="1">'112'!$A$1:$W$25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23" i="3" l="1"/>
  <c r="AU23" i="3"/>
  <c r="AP23" i="3"/>
  <c r="AO23" i="3"/>
  <c r="AC23" i="3"/>
  <c r="AB23" i="3"/>
  <c r="W23" i="3"/>
  <c r="V23" i="3"/>
  <c r="I23" i="3"/>
  <c r="J23" i="3"/>
  <c r="D23" i="3"/>
  <c r="C23" i="3"/>
  <c r="AY23" i="3"/>
  <c r="AX23" i="3"/>
  <c r="AQ23" i="3"/>
  <c r="AH23" i="3"/>
  <c r="AG23" i="3"/>
  <c r="AF23" i="3"/>
  <c r="AE23" i="3"/>
  <c r="Z23" i="3"/>
  <c r="Y23" i="3"/>
  <c r="T23" i="3"/>
  <c r="S23" i="3"/>
  <c r="R23" i="3"/>
  <c r="Q23" i="3"/>
  <c r="P23" i="3"/>
  <c r="O23" i="3"/>
  <c r="M23" i="3"/>
  <c r="L23" i="3"/>
  <c r="AY22" i="3"/>
  <c r="AX22" i="3"/>
  <c r="AV22" i="3"/>
  <c r="AU22" i="3"/>
  <c r="AP22" i="3"/>
  <c r="AO22" i="3"/>
  <c r="AC22" i="3"/>
  <c r="AB22" i="3"/>
  <c r="Z22" i="3"/>
  <c r="Y22" i="3"/>
  <c r="T22" i="3"/>
  <c r="S22" i="3"/>
  <c r="R22" i="3"/>
  <c r="Q22" i="3"/>
  <c r="P22" i="3"/>
  <c r="O22" i="3"/>
  <c r="M22" i="3"/>
  <c r="L22" i="3"/>
  <c r="J22" i="3"/>
  <c r="I22" i="3"/>
  <c r="AV21" i="3"/>
  <c r="AU21" i="3"/>
  <c r="AP21" i="3"/>
  <c r="AO21" i="3"/>
  <c r="AC21" i="3"/>
  <c r="AB21" i="3"/>
  <c r="Z21" i="3"/>
  <c r="Y21" i="3"/>
  <c r="W21" i="3"/>
  <c r="V21" i="3"/>
  <c r="T21" i="3"/>
  <c r="S21" i="3"/>
  <c r="R21" i="3"/>
  <c r="Q21" i="3"/>
  <c r="P21" i="3"/>
  <c r="O21" i="3"/>
  <c r="M21" i="3"/>
  <c r="L21" i="3"/>
  <c r="J21" i="3"/>
  <c r="I21" i="3"/>
  <c r="D21" i="3"/>
  <c r="C21" i="3"/>
  <c r="AP20" i="3"/>
  <c r="AO20" i="3"/>
  <c r="AC20" i="3"/>
  <c r="AB20" i="3"/>
  <c r="Z20" i="3"/>
  <c r="Y20" i="3"/>
  <c r="W20" i="3"/>
  <c r="V20" i="3"/>
  <c r="T20" i="3"/>
  <c r="S20" i="3"/>
  <c r="R20" i="3"/>
  <c r="Q20" i="3"/>
  <c r="P20" i="3"/>
  <c r="O20" i="3"/>
  <c r="M20" i="3"/>
  <c r="L20" i="3"/>
  <c r="J20" i="3"/>
  <c r="I20" i="3"/>
  <c r="G20" i="3"/>
  <c r="F20" i="3"/>
  <c r="D20" i="3"/>
  <c r="C20" i="3"/>
  <c r="AQ19" i="3"/>
  <c r="AS23" i="3" s="1"/>
  <c r="AI19" i="3"/>
  <c r="AM23" i="3" s="1"/>
  <c r="E19" i="3"/>
  <c r="G23" i="3" s="1"/>
  <c r="AQ18" i="3"/>
  <c r="AS22" i="3" s="1"/>
  <c r="AN18" i="3"/>
  <c r="AI18" i="3"/>
  <c r="AL22" i="3" s="1"/>
  <c r="AD18" i="3"/>
  <c r="AF22" i="3" s="1"/>
  <c r="AQ17" i="3"/>
  <c r="AR21" i="3" s="1"/>
  <c r="AI17" i="3"/>
  <c r="AM21" i="3" s="1"/>
  <c r="AD17" i="3"/>
  <c r="AH21" i="3" s="1"/>
  <c r="E17" i="3"/>
  <c r="G21" i="3" s="1"/>
  <c r="AQ16" i="3"/>
  <c r="AS20" i="3" s="1"/>
  <c r="AI16" i="3"/>
  <c r="AJ20" i="3" s="1"/>
  <c r="AD16" i="3"/>
  <c r="AH20" i="3" s="1"/>
  <c r="AI15" i="3"/>
  <c r="AD15" i="3"/>
  <c r="U15" i="3"/>
  <c r="K15" i="3"/>
  <c r="H15" i="3"/>
  <c r="K12" i="3"/>
  <c r="K9" i="3"/>
  <c r="H9" i="3"/>
  <c r="K8" i="3"/>
  <c r="H8" i="3"/>
  <c r="K7" i="3"/>
  <c r="H7" i="3"/>
  <c r="K6" i="3"/>
  <c r="H6" i="3"/>
  <c r="AU26" i="2"/>
  <c r="BO26" i="2"/>
  <c r="BN26" i="2"/>
  <c r="BO25" i="2"/>
  <c r="BN25" i="2"/>
  <c r="AH22" i="3" l="1"/>
  <c r="F23" i="3"/>
  <c r="AK23" i="3"/>
  <c r="AJ23" i="3"/>
  <c r="AL23" i="3"/>
  <c r="AG20" i="3"/>
  <c r="AG22" i="3"/>
  <c r="AQ22" i="3"/>
  <c r="AK21" i="3"/>
  <c r="AR22" i="3"/>
  <c r="AL21" i="3"/>
  <c r="AK20" i="3"/>
  <c r="AS21" i="3"/>
  <c r="AL20" i="3"/>
  <c r="AE22" i="3"/>
  <c r="AM22" i="3"/>
  <c r="AM20" i="3"/>
  <c r="AR20" i="3"/>
  <c r="AE21" i="3"/>
  <c r="AF21" i="3"/>
  <c r="AG21" i="3"/>
  <c r="AJ22" i="3"/>
  <c r="AK22" i="3"/>
  <c r="F21" i="3"/>
  <c r="AJ21" i="3"/>
  <c r="AE20" i="3"/>
  <c r="AR23" i="3"/>
  <c r="AF20" i="3"/>
  <c r="AZ26" i="2"/>
  <c r="AY26" i="2"/>
  <c r="AX26" i="2"/>
  <c r="AW26" i="2"/>
  <c r="AV20" i="2"/>
  <c r="AT26" i="2"/>
  <c r="AS26" i="2"/>
  <c r="AR26" i="2"/>
  <c r="AU25" i="2"/>
  <c r="AT25" i="2"/>
  <c r="AS25" i="2"/>
  <c r="AR25" i="2"/>
  <c r="AP26" i="2"/>
  <c r="AO26" i="2"/>
  <c r="AM26" i="2"/>
  <c r="AL26" i="2"/>
  <c r="AM25" i="2"/>
  <c r="AL25" i="2"/>
  <c r="W26" i="2"/>
  <c r="V26" i="2"/>
  <c r="U26" i="2"/>
  <c r="T26" i="2"/>
  <c r="W25" i="2" l="1"/>
  <c r="V25" i="2"/>
  <c r="U25" i="2"/>
  <c r="T25" i="2"/>
  <c r="S25" i="2"/>
  <c r="R25" i="2"/>
  <c r="I26" i="2" l="1"/>
  <c r="J26" i="2"/>
  <c r="L25" i="2"/>
  <c r="M25" i="2"/>
  <c r="BE25" i="2"/>
  <c r="BF25" i="2"/>
  <c r="BD20" i="2"/>
  <c r="BD21" i="2" l="1"/>
  <c r="E21" i="2"/>
  <c r="E20" i="2"/>
  <c r="AQ19" i="2"/>
  <c r="AV19" i="2" l="1"/>
  <c r="AZ25" i="2" l="1"/>
  <c r="AY25" i="2"/>
  <c r="AX25" i="2"/>
  <c r="AW25" i="2"/>
  <c r="AV18" i="2"/>
  <c r="AZ24" i="2" s="1"/>
  <c r="AV17" i="2"/>
  <c r="AZ23" i="2" s="1"/>
  <c r="AV16" i="2"/>
  <c r="AZ22" i="2" s="1"/>
  <c r="AV15" i="2"/>
  <c r="BD16" i="2"/>
  <c r="BE22" i="2" s="1"/>
  <c r="BD17" i="2"/>
  <c r="BE23" i="2" s="1"/>
  <c r="BA18" i="2"/>
  <c r="BD18" i="2"/>
  <c r="BD24" i="2" s="1"/>
  <c r="BB22" i="2"/>
  <c r="BC22" i="2"/>
  <c r="BB23" i="2"/>
  <c r="BC23" i="2"/>
  <c r="BB24" i="2"/>
  <c r="BC24" i="2"/>
  <c r="BD25" i="2"/>
  <c r="AQ15" i="2"/>
  <c r="AQ16" i="2"/>
  <c r="AU22" i="2" s="1"/>
  <c r="AQ17" i="2"/>
  <c r="AT23" i="2" s="1"/>
  <c r="AQ18" i="2"/>
  <c r="AT24" i="2" s="1"/>
  <c r="BO24" i="2"/>
  <c r="BN24" i="2"/>
  <c r="BL24" i="2"/>
  <c r="BK24" i="2"/>
  <c r="BL23" i="2"/>
  <c r="BK23" i="2"/>
  <c r="BH23" i="2"/>
  <c r="BI23" i="2"/>
  <c r="AU23" i="2" l="1"/>
  <c r="AS23" i="2"/>
  <c r="AT22" i="2"/>
  <c r="AY24" i="2"/>
  <c r="AW23" i="2"/>
  <c r="AX24" i="2"/>
  <c r="AR24" i="2"/>
  <c r="AR23" i="2"/>
  <c r="AW22" i="2"/>
  <c r="AS22" i="2"/>
  <c r="AX23" i="2"/>
  <c r="AW24" i="2"/>
  <c r="AX22" i="2"/>
  <c r="AY22" i="2"/>
  <c r="AY23" i="2"/>
  <c r="AU24" i="2"/>
  <c r="AR22" i="2"/>
  <c r="AS24" i="2"/>
  <c r="BE24" i="2"/>
  <c r="AP25" i="2" l="1"/>
  <c r="AO25" i="2"/>
  <c r="J25" i="2"/>
  <c r="I25" i="2"/>
  <c r="W24" i="2" l="1"/>
  <c r="V24" i="2"/>
  <c r="U23" i="2"/>
  <c r="U24" i="2"/>
  <c r="T24" i="2"/>
  <c r="S24" i="2"/>
  <c r="R24" i="2"/>
  <c r="R23" i="2"/>
  <c r="M24" i="2" l="1"/>
  <c r="L24" i="2"/>
  <c r="J24" i="2"/>
  <c r="I24" i="2"/>
  <c r="BF24" i="2" l="1"/>
  <c r="AP24" i="2"/>
  <c r="AO24" i="2"/>
  <c r="AM24" i="2"/>
  <c r="AL24" i="2"/>
  <c r="AF23" i="2"/>
  <c r="AG23" i="2"/>
  <c r="AH23" i="2"/>
  <c r="AI23" i="2"/>
  <c r="AJ23" i="2"/>
  <c r="AE23" i="2"/>
  <c r="S23" i="2"/>
  <c r="T23" i="2"/>
  <c r="V23" i="2"/>
  <c r="W23" i="2"/>
  <c r="W22" i="2"/>
  <c r="V22" i="2"/>
  <c r="U22" i="2"/>
  <c r="T22" i="2"/>
  <c r="S22" i="2"/>
  <c r="R22" i="2"/>
  <c r="AB23" i="2" l="1"/>
  <c r="AC23" i="2"/>
  <c r="AP23" i="2" l="1"/>
  <c r="AO23" i="2"/>
  <c r="AM23" i="2"/>
  <c r="AL23" i="2"/>
  <c r="Z23" i="2"/>
  <c r="Y23" i="2"/>
  <c r="P23" i="2"/>
  <c r="O23" i="2"/>
  <c r="M23" i="2"/>
  <c r="L23" i="2"/>
  <c r="J23" i="2"/>
  <c r="I23" i="2"/>
  <c r="D23" i="2"/>
  <c r="C23" i="2"/>
  <c r="G22" i="2"/>
  <c r="F22" i="2"/>
  <c r="D22" i="2"/>
  <c r="C22" i="2"/>
  <c r="BF22" i="2" l="1"/>
  <c r="BF23" i="2"/>
  <c r="E17" i="2"/>
  <c r="G23" i="2" l="1"/>
  <c r="F23" i="2"/>
  <c r="L22" i="2"/>
  <c r="AP22" i="2"/>
  <c r="AO22" i="2"/>
  <c r="AM22" i="2"/>
  <c r="AL22" i="2"/>
  <c r="AC22" i="2"/>
  <c r="AB22" i="2"/>
  <c r="Z22" i="2"/>
  <c r="Y22" i="2"/>
  <c r="P22" i="2"/>
  <c r="O22" i="2"/>
  <c r="M22" i="2"/>
  <c r="J22" i="2"/>
  <c r="I22" i="2"/>
  <c r="H15" i="2" l="1"/>
  <c r="X15" i="2"/>
  <c r="K15" i="2"/>
  <c r="N12" i="2"/>
  <c r="N9" i="2"/>
  <c r="N8" i="2"/>
  <c r="N7" i="2"/>
  <c r="N6" i="2"/>
  <c r="K12" i="2"/>
  <c r="K9" i="2"/>
  <c r="H9" i="2"/>
  <c r="K8" i="2"/>
  <c r="H8" i="2"/>
  <c r="K7" i="2"/>
  <c r="H7" i="2"/>
  <c r="K6" i="2"/>
  <c r="H6" i="2"/>
</calcChain>
</file>

<file path=xl/sharedStrings.xml><?xml version="1.0" encoding="utf-8"?>
<sst xmlns="http://schemas.openxmlformats.org/spreadsheetml/2006/main" count="973" uniqueCount="97">
  <si>
    <t>合計</t>
    <phoneticPr fontId="1" type="noConversion"/>
  </si>
  <si>
    <t>男</t>
    <phoneticPr fontId="1" type="noConversion"/>
  </si>
  <si>
    <t>女</t>
    <phoneticPr fontId="1" type="noConversion"/>
  </si>
  <si>
    <t>資料來源：</t>
    <phoneticPr fontId="1" type="noConversion"/>
  </si>
  <si>
    <t xml:space="preserve"> 98年(底)</t>
    <phoneticPr fontId="1" type="noConversion"/>
  </si>
  <si>
    <t xml:space="preserve"> 99年(底)</t>
    <phoneticPr fontId="1" type="noConversion"/>
  </si>
  <si>
    <t>100年(底)</t>
    <phoneticPr fontId="1" type="noConversion"/>
  </si>
  <si>
    <t>101年(底)</t>
    <phoneticPr fontId="1" type="noConversion"/>
  </si>
  <si>
    <t>102年(底)</t>
    <phoneticPr fontId="1" type="noConversion"/>
  </si>
  <si>
    <t xml:space="preserve"> 　項目與
　   性別
年(底)別</t>
    <phoneticPr fontId="1" type="noConversion"/>
  </si>
  <si>
    <t>桃園市原民類性別統計指標</t>
    <phoneticPr fontId="1" type="noConversion"/>
  </si>
  <si>
    <t>104年(底)</t>
    <phoneticPr fontId="1" type="noConversion"/>
  </si>
  <si>
    <t>103年(底)</t>
    <phoneticPr fontId="1" type="noConversion"/>
  </si>
  <si>
    <t>…</t>
    <phoneticPr fontId="1" type="noConversion"/>
  </si>
  <si>
    <t>105年(底)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</si>
  <si>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</si>
  <si>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</si>
  <si>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</si>
  <si>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…</t>
    <phoneticPr fontId="1" type="noConversion"/>
  </si>
  <si>
    <t>…</t>
    <phoneticPr fontId="1" type="noConversion"/>
  </si>
  <si>
    <t>106年(底)</t>
    <phoneticPr fontId="1" type="noConversion"/>
  </si>
  <si>
    <t>107年(底)</t>
    <phoneticPr fontId="1" type="noConversion"/>
  </si>
  <si>
    <t>原住民族委員會、桃園市政府原住民族行政局</t>
    <phoneticPr fontId="1" type="noConversion"/>
  </si>
  <si>
    <t>單位：人；人次；戶</t>
    <phoneticPr fontId="1" type="noConversion"/>
  </si>
  <si>
    <t>-</t>
    <phoneticPr fontId="1" type="noConversion"/>
  </si>
  <si>
    <t>108年(底)</t>
  </si>
  <si>
    <t>109年(底)</t>
    <phoneticPr fontId="1" type="noConversion"/>
  </si>
  <si>
    <t>108(百分比)</t>
    <phoneticPr fontId="1" type="noConversion"/>
  </si>
  <si>
    <t>109(百分比)</t>
    <phoneticPr fontId="1" type="noConversion"/>
  </si>
  <si>
    <t>(甲級)
男</t>
    <phoneticPr fontId="1" type="noConversion"/>
  </si>
  <si>
    <t>(甲級)
女</t>
    <phoneticPr fontId="1" type="noConversion"/>
  </si>
  <si>
    <t>(乙級)
男</t>
    <phoneticPr fontId="1" type="noConversion"/>
  </si>
  <si>
    <t>(乙級)
女</t>
    <phoneticPr fontId="1" type="noConversion"/>
  </si>
  <si>
    <t>(丙級)
男</t>
    <phoneticPr fontId="1" type="noConversion"/>
  </si>
  <si>
    <t>(丙級)
女</t>
    <phoneticPr fontId="1" type="noConversion"/>
  </si>
  <si>
    <t>…</t>
    <phoneticPr fontId="1" type="noConversion"/>
  </si>
  <si>
    <t>(低收)
男</t>
    <phoneticPr fontId="1" type="noConversion"/>
  </si>
  <si>
    <t>(低收)
女</t>
    <phoneticPr fontId="1" type="noConversion"/>
  </si>
  <si>
    <t>(中低)
男</t>
    <phoneticPr fontId="1" type="noConversion"/>
  </si>
  <si>
    <t>(中低)
女</t>
    <phoneticPr fontId="1" type="noConversion"/>
  </si>
  <si>
    <t>其他
男</t>
    <phoneticPr fontId="1" type="noConversion"/>
  </si>
  <si>
    <t>其他
女</t>
    <phoneticPr fontId="1" type="noConversion"/>
  </si>
  <si>
    <t>…</t>
    <phoneticPr fontId="1" type="noConversion"/>
  </si>
  <si>
    <t>…</t>
    <phoneticPr fontId="1" type="noConversion"/>
  </si>
  <si>
    <r>
      <t>更新日期</t>
    </r>
    <r>
      <rPr>
        <sz val="11"/>
        <color indexed="8"/>
        <rFont val="新細明體"/>
        <family val="1"/>
        <charset val="136"/>
      </rPr>
      <t>：</t>
    </r>
    <r>
      <rPr>
        <sz val="11"/>
        <color indexed="8"/>
        <rFont val="標楷體"/>
        <family val="4"/>
        <charset val="136"/>
      </rPr>
      <t>110.10.19</t>
    </r>
    <phoneticPr fontId="1" type="noConversion"/>
  </si>
  <si>
    <t>備註：</t>
    <phoneticPr fontId="1" type="noConversion"/>
  </si>
  <si>
    <t>停編</t>
  </si>
  <si>
    <t xml:space="preserve">原住民取得技術士
證照獎勵金核發人次
（本欄不再填）
</t>
    <phoneticPr fontId="1" type="noConversion"/>
  </si>
  <si>
    <t>…</t>
  </si>
  <si>
    <t>110年(底)</t>
    <phoneticPr fontId="1" type="noConversion"/>
  </si>
  <si>
    <t>110(百分比)</t>
    <phoneticPr fontId="1" type="noConversion"/>
  </si>
  <si>
    <r>
      <t>桃園市政府原住民族行政局人員數（含約聘僱、局內外臨時人員）</t>
    </r>
    <r>
      <rPr>
        <sz val="12"/>
        <color rgb="FFFF0000"/>
        <rFont val="標楷體"/>
        <family val="4"/>
        <charset val="136"/>
      </rPr>
      <t>(人事室)</t>
    </r>
    <r>
      <rPr>
        <sz val="12"/>
        <color theme="1"/>
        <rFont val="標楷體"/>
        <family val="4"/>
        <charset val="136"/>
      </rPr>
      <t xml:space="preserve">
</t>
    </r>
    <phoneticPr fontId="1" type="noConversion"/>
  </si>
  <si>
    <r>
      <t>市籍原住民人口</t>
    </r>
    <r>
      <rPr>
        <sz val="12"/>
        <color rgb="FFFF0000"/>
        <rFont val="標楷體"/>
        <family val="4"/>
        <charset val="136"/>
      </rPr>
      <t>(秘書室)</t>
    </r>
    <r>
      <rPr>
        <sz val="12"/>
        <color theme="1"/>
        <rFont val="標楷體"/>
        <family val="4"/>
        <charset val="136"/>
      </rPr>
      <t xml:space="preserve">
</t>
    </r>
    <phoneticPr fontId="1" type="noConversion"/>
  </si>
  <si>
    <r>
      <t>族語師資人數</t>
    </r>
    <r>
      <rPr>
        <sz val="12"/>
        <color rgb="FFFF0000"/>
        <rFont val="標楷體"/>
        <family val="4"/>
        <charset val="136"/>
      </rPr>
      <t>(教文科)</t>
    </r>
    <r>
      <rPr>
        <sz val="12"/>
        <color theme="1"/>
        <rFont val="標楷體"/>
        <family val="4"/>
        <charset val="136"/>
      </rPr>
      <t xml:space="preserve">
</t>
    </r>
    <phoneticPr fontId="1" type="noConversion"/>
  </si>
  <si>
    <r>
      <t>原住民獎助學金核發人次</t>
    </r>
    <r>
      <rPr>
        <sz val="12"/>
        <color rgb="FFFF0000"/>
        <rFont val="標楷體"/>
        <family val="4"/>
        <charset val="136"/>
      </rPr>
      <t xml:space="preserve">(教文科)
</t>
    </r>
    <phoneticPr fontId="1" type="noConversion"/>
  </si>
  <si>
    <r>
      <rPr>
        <sz val="12"/>
        <color rgb="FFFF0000"/>
        <rFont val="標楷體"/>
        <family val="4"/>
        <charset val="136"/>
      </rPr>
      <t>中低收入戶</t>
    </r>
    <r>
      <rPr>
        <sz val="12"/>
        <color theme="1"/>
        <rFont val="標楷體"/>
        <family val="4"/>
        <charset val="136"/>
      </rPr>
      <t xml:space="preserve">
原住民族租屋補助戶數-按申請人性別分
（本欄不再填）</t>
    </r>
    <phoneticPr fontId="1" type="noConversion"/>
  </si>
  <si>
    <r>
      <t xml:space="preserve">
</t>
    </r>
    <r>
      <rPr>
        <b/>
        <sz val="12"/>
        <color rgb="FFFF0000"/>
        <rFont val="標楷體"/>
        <family val="4"/>
        <charset val="136"/>
      </rPr>
      <t>原住民族經濟弱勢租屋補助戶數-</t>
    </r>
    <r>
      <rPr>
        <sz val="12"/>
        <color rgb="FFFF0000"/>
        <rFont val="標楷體"/>
        <family val="4"/>
        <charset val="136"/>
      </rPr>
      <t xml:space="preserve">
按申請人性別(分低收入戶、中低收入戶)
</t>
    </r>
    <r>
      <rPr>
        <sz val="12"/>
        <color rgb="FFFF0000"/>
        <rFont val="PMingLiU"/>
        <family val="1"/>
        <charset val="136"/>
      </rPr>
      <t>※</t>
    </r>
    <r>
      <rPr>
        <b/>
        <sz val="12"/>
        <color rgb="FFFF0000"/>
        <rFont val="標楷體"/>
        <family val="4"/>
        <charset val="136"/>
      </rPr>
      <t xml:space="preserve"> </t>
    </r>
    <r>
      <rPr>
        <b/>
        <u/>
        <sz val="12"/>
        <color rgb="FFFF0000"/>
        <rFont val="標楷體"/>
        <family val="4"/>
        <charset val="136"/>
      </rPr>
      <t>110.10.22決議停編
(110年新增複分類指標)</t>
    </r>
    <phoneticPr fontId="1" type="noConversion"/>
  </si>
  <si>
    <r>
      <t xml:space="preserve">原住民子女學前教育補助人次
(109年新增指標)
</t>
    </r>
    <r>
      <rPr>
        <sz val="12"/>
        <color rgb="FFFF0000"/>
        <rFont val="PMingLiU"/>
        <family val="1"/>
        <charset val="136"/>
      </rPr>
      <t>※</t>
    </r>
    <r>
      <rPr>
        <sz val="12"/>
        <color rgb="FFFF0000"/>
        <rFont val="標楷體"/>
        <family val="4"/>
        <charset val="136"/>
      </rPr>
      <t>因應中央(國教署)新政策，110年8月起原民局不再辦理補助，建議予以停編</t>
    </r>
    <phoneticPr fontId="1" type="noConversion"/>
  </si>
  <si>
    <t xml:space="preserve">文化健康站服務人次
(109年新增指標)(筠沛)
</t>
    <phoneticPr fontId="1" type="noConversion"/>
  </si>
  <si>
    <t xml:space="preserve">原住民族返鄉參加歲時祭儀交通費補助人數(教文科)
</t>
    <phoneticPr fontId="1" type="noConversion"/>
  </si>
  <si>
    <r>
      <t>原住民族急難救助</t>
    </r>
    <r>
      <rPr>
        <sz val="12"/>
        <color rgb="FFFF0000"/>
        <rFont val="標楷體"/>
        <family val="4"/>
        <charset val="136"/>
      </rPr>
      <t>人次</t>
    </r>
    <r>
      <rPr>
        <sz val="12"/>
        <color theme="1"/>
        <rFont val="標楷體"/>
        <family val="4"/>
        <charset val="136"/>
      </rPr>
      <t xml:space="preserve">
-生活扶助
(艾芬)</t>
    </r>
    <phoneticPr fontId="1" type="noConversion"/>
  </si>
  <si>
    <r>
      <t>原住民族急難救助</t>
    </r>
    <r>
      <rPr>
        <sz val="12"/>
        <color rgb="FFFF0000"/>
        <rFont val="標楷體"/>
        <family val="4"/>
        <charset val="136"/>
      </rPr>
      <t>人次</t>
    </r>
    <r>
      <rPr>
        <sz val="12"/>
        <color theme="1"/>
        <rFont val="標楷體"/>
        <family val="4"/>
        <charset val="136"/>
      </rPr>
      <t xml:space="preserve">
-死亡救助
(艾芬)</t>
    </r>
    <phoneticPr fontId="1" type="noConversion"/>
  </si>
  <si>
    <r>
      <rPr>
        <sz val="12"/>
        <color rgb="FFFF0000"/>
        <rFont val="標楷體"/>
        <family val="4"/>
        <charset val="136"/>
      </rPr>
      <t>中低收入戶</t>
    </r>
    <r>
      <rPr>
        <sz val="12"/>
        <color theme="1"/>
        <rFont val="標楷體"/>
        <family val="4"/>
        <charset val="136"/>
      </rPr>
      <t xml:space="preserve">
原住民族建購修繕住宅補助戶數-按申請人性別分
(柏詣)
</t>
    </r>
    <phoneticPr fontId="1" type="noConversion"/>
  </si>
  <si>
    <t xml:space="preserve">
原住民取得技術士 
證照獎勵金核發人次(分甲級、乙級、丙級)
(110年新增複分類指標)</t>
    <phoneticPr fontId="1" type="noConversion"/>
  </si>
  <si>
    <t>補助原住民長者裝置假牙補助人次(111年新增指標)
(柏詣)</t>
    <phoneticPr fontId="1" type="noConversion"/>
  </si>
  <si>
    <t>桃園市原住民族取得大貨車以上職業駕駛執照(111年新增指標)
(秋靜)</t>
    <phoneticPr fontId="1" type="noConversion"/>
  </si>
  <si>
    <t>(意外事故)男</t>
    <phoneticPr fontId="1" type="noConversion"/>
  </si>
  <si>
    <t>(意外事故)女</t>
    <phoneticPr fontId="1" type="noConversion"/>
  </si>
  <si>
    <t>(重大傷病)男</t>
    <phoneticPr fontId="1" type="noConversion"/>
  </si>
  <si>
    <t>(重大傷病)女</t>
    <phoneticPr fontId="1" type="noConversion"/>
  </si>
  <si>
    <t>-</t>
    <phoneticPr fontId="1" type="noConversion"/>
  </si>
  <si>
    <r>
      <t>原住民族急難救助</t>
    </r>
    <r>
      <rPr>
        <sz val="12"/>
        <color rgb="FFFF0000"/>
        <rFont val="標楷體"/>
        <family val="4"/>
        <charset val="136"/>
      </rPr>
      <t>人次</t>
    </r>
    <r>
      <rPr>
        <sz val="12"/>
        <color theme="1"/>
        <rFont val="標楷體"/>
        <family val="4"/>
        <charset val="136"/>
      </rPr>
      <t xml:space="preserve">
醫療補助
</t>
    </r>
    <r>
      <rPr>
        <sz val="12"/>
        <color rgb="FFFF0000"/>
        <rFont val="標楷體"/>
        <family val="4"/>
        <charset val="136"/>
      </rPr>
      <t>(108年新增復分類)</t>
    </r>
    <r>
      <rPr>
        <sz val="12"/>
        <color theme="1"/>
        <rFont val="標楷體"/>
        <family val="4"/>
        <charset val="136"/>
      </rPr>
      <t xml:space="preserve">
(艾芬)</t>
    </r>
    <phoneticPr fontId="1" type="noConversion"/>
  </si>
  <si>
    <t>(低收入戶)男</t>
    <phoneticPr fontId="1" type="noConversion"/>
  </si>
  <si>
    <t>(低收入戶)女</t>
    <phoneticPr fontId="1" type="noConversion"/>
  </si>
  <si>
    <t>(中低收入戶)男</t>
    <phoneticPr fontId="1" type="noConversion"/>
  </si>
  <si>
    <t>(中低收入戶)女</t>
    <phoneticPr fontId="1" type="noConversion"/>
  </si>
  <si>
    <t>停編</t>
    <phoneticPr fontId="1" type="noConversion"/>
  </si>
  <si>
    <r>
      <t>原住民族弱勢家庭資訊設備補助戶數-</t>
    </r>
    <r>
      <rPr>
        <sz val="12"/>
        <color rgb="FFFF0000"/>
        <rFont val="標楷體"/>
        <family val="4"/>
        <charset val="136"/>
      </rPr>
      <t>按申請人性別分</t>
    </r>
    <r>
      <rPr>
        <sz val="12"/>
        <color theme="1"/>
        <rFont val="標楷體"/>
        <family val="4"/>
        <charset val="136"/>
      </rPr>
      <t xml:space="preserve">(教文科)
</t>
    </r>
    <r>
      <rPr>
        <sz val="12"/>
        <color rgb="FFFF0000"/>
        <rFont val="標楷體"/>
        <family val="4"/>
        <charset val="136"/>
      </rPr>
      <t>(108年新增復分類)</t>
    </r>
    <r>
      <rPr>
        <sz val="12"/>
        <color theme="1"/>
        <rFont val="標楷體"/>
        <family val="4"/>
        <charset val="136"/>
      </rPr>
      <t xml:space="preserve">
</t>
    </r>
    <phoneticPr fontId="1" type="noConversion"/>
  </si>
  <si>
    <t>111年(12月底)(請填列)--&gt;</t>
    <phoneticPr fontId="1" type="noConversion"/>
  </si>
  <si>
    <t>111年(9月底)</t>
    <phoneticPr fontId="1" type="noConversion"/>
  </si>
  <si>
    <t>112年(3月底)(請填列)--&gt;</t>
    <phoneticPr fontId="1" type="noConversion"/>
  </si>
  <si>
    <t>111(百分比)</t>
    <phoneticPr fontId="1" type="noConversion"/>
  </si>
  <si>
    <t>112(百分比)(請填列)--&gt;</t>
    <phoneticPr fontId="1" type="noConversion"/>
  </si>
  <si>
    <t xml:space="preserve">桃園市政府原住民族行政局人員數（含約聘僱、局內外臨時人員）
</t>
    <phoneticPr fontId="1" type="noConversion"/>
  </si>
  <si>
    <t xml:space="preserve">市籍原住民人口
</t>
    <phoneticPr fontId="1" type="noConversion"/>
  </si>
  <si>
    <t xml:space="preserve">族語師資人數
</t>
    <phoneticPr fontId="1" type="noConversion"/>
  </si>
  <si>
    <r>
      <t>原住民獎助學金核發人次</t>
    </r>
    <r>
      <rPr>
        <sz val="12"/>
        <color rgb="FFFF0000"/>
        <rFont val="標楷體"/>
        <family val="4"/>
        <charset val="136"/>
      </rPr>
      <t xml:space="preserve">
</t>
    </r>
    <phoneticPr fontId="1" type="noConversion"/>
  </si>
  <si>
    <r>
      <rPr>
        <sz val="12"/>
        <color rgb="FFFF0000"/>
        <rFont val="標楷體"/>
        <family val="4"/>
        <charset val="136"/>
      </rPr>
      <t>中低收入戶</t>
    </r>
    <r>
      <rPr>
        <sz val="12"/>
        <color theme="1"/>
        <rFont val="標楷體"/>
        <family val="4"/>
        <charset val="136"/>
      </rPr>
      <t xml:space="preserve">
原住民族建購修繕住宅補助戶數-按申請人性別分
</t>
    </r>
    <phoneticPr fontId="1" type="noConversion"/>
  </si>
  <si>
    <r>
      <t>原住民族急難救助</t>
    </r>
    <r>
      <rPr>
        <sz val="12"/>
        <color rgb="FFFF0000"/>
        <rFont val="標楷體"/>
        <family val="4"/>
        <charset val="136"/>
      </rPr>
      <t>人次</t>
    </r>
    <r>
      <rPr>
        <sz val="12"/>
        <color theme="1"/>
        <rFont val="標楷體"/>
        <family val="4"/>
        <charset val="136"/>
      </rPr>
      <t xml:space="preserve">
-死亡救助
</t>
    </r>
    <phoneticPr fontId="1" type="noConversion"/>
  </si>
  <si>
    <r>
      <t>原住民族急難救助</t>
    </r>
    <r>
      <rPr>
        <sz val="12"/>
        <color rgb="FFFF0000"/>
        <rFont val="標楷體"/>
        <family val="4"/>
        <charset val="136"/>
      </rPr>
      <t>人次</t>
    </r>
    <r>
      <rPr>
        <sz val="12"/>
        <color theme="1"/>
        <rFont val="標楷體"/>
        <family val="4"/>
        <charset val="136"/>
      </rPr>
      <t xml:space="preserve">
-生活扶助
</t>
    </r>
    <phoneticPr fontId="1" type="noConversion"/>
  </si>
  <si>
    <r>
      <t>原住民族急難救助</t>
    </r>
    <r>
      <rPr>
        <sz val="12"/>
        <color rgb="FFFF0000"/>
        <rFont val="標楷體"/>
        <family val="4"/>
        <charset val="136"/>
      </rPr>
      <t>人次</t>
    </r>
    <r>
      <rPr>
        <sz val="12"/>
        <color theme="1"/>
        <rFont val="標楷體"/>
        <family val="4"/>
        <charset val="136"/>
      </rPr>
      <t xml:space="preserve">
醫療補助
</t>
    </r>
    <r>
      <rPr>
        <sz val="12"/>
        <color rgb="FFFF0000"/>
        <rFont val="標楷體"/>
        <family val="4"/>
        <charset val="136"/>
      </rPr>
      <t>(108年新增復分類)</t>
    </r>
    <r>
      <rPr>
        <sz val="12"/>
        <color theme="1"/>
        <rFont val="標楷體"/>
        <family val="4"/>
        <charset val="136"/>
      </rPr>
      <t xml:space="preserve">
</t>
    </r>
    <phoneticPr fontId="1" type="noConversion"/>
  </si>
  <si>
    <r>
      <t>原住民族弱勢家庭資訊設備補助戶數-</t>
    </r>
    <r>
      <rPr>
        <sz val="12"/>
        <color rgb="FFFF0000"/>
        <rFont val="標楷體"/>
        <family val="4"/>
        <charset val="136"/>
      </rPr>
      <t>按申請人性別分</t>
    </r>
    <r>
      <rPr>
        <sz val="12"/>
        <color theme="1"/>
        <rFont val="標楷體"/>
        <family val="4"/>
        <charset val="136"/>
      </rPr>
      <t xml:space="preserve">
</t>
    </r>
    <r>
      <rPr>
        <sz val="12"/>
        <color rgb="FFFF0000"/>
        <rFont val="標楷體"/>
        <family val="4"/>
        <charset val="136"/>
      </rPr>
      <t>(108年新增復分類)</t>
    </r>
    <r>
      <rPr>
        <sz val="12"/>
        <color theme="1"/>
        <rFont val="標楷體"/>
        <family val="4"/>
        <charset val="136"/>
      </rPr>
      <t xml:space="preserve">
</t>
    </r>
    <phoneticPr fontId="1" type="noConversion"/>
  </si>
  <si>
    <t xml:space="preserve">原住民族返鄉參加歲時祭儀交通費補助人數
</t>
    <phoneticPr fontId="1" type="noConversion"/>
  </si>
  <si>
    <t xml:space="preserve">文化健康站服務人次
(109年新增指標)
</t>
    <phoneticPr fontId="1" type="noConversion"/>
  </si>
  <si>
    <t xml:space="preserve">補助原住民長者裝置假牙補助人次(111年新增指標)
</t>
    <phoneticPr fontId="1" type="noConversion"/>
  </si>
  <si>
    <t xml:space="preserve">桃園市原住民族取得大貨車以上職業駕駛執照(111年新增指標)
</t>
    <phoneticPr fontId="1" type="noConversion"/>
  </si>
  <si>
    <t>111年(底)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</si>
</sst>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#,##0_ "/>
  </numFmts>
  <fonts count="2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1"/>
      <color indexed="8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00FF"/>
      <name val="標楷體"/>
      <family val="4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 tint="0.34998626667073579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rgb="FFFF0000"/>
      <name val="PMingLiU"/>
      <family val="1"/>
      <charset val="136"/>
    </font>
    <font>
      <b/>
      <u/>
      <sz val="12"/>
      <color rgb="FFFF0000"/>
      <name val="標楷體"/>
      <family val="4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5" fillId="0" borderId="0" xfId="0" applyFont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18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/>
    </xf>
    <xf numFmtId="176" fontId="10" fillId="4" borderId="1" xfId="0" applyNumberFormat="1" applyFont="1" applyFill="1" applyBorder="1" applyAlignment="1">
      <alignment horizontal="right" vertical="center"/>
    </xf>
    <xf numFmtId="10" fontId="13" fillId="3" borderId="1" xfId="23" applyNumberFormat="1" applyFont="1" applyFill="1" applyBorder="1">
      <alignment vertical="center"/>
    </xf>
    <xf numFmtId="0" fontId="9" fillId="0" borderId="1" xfId="0" applyFont="1" applyFill="1" applyBorder="1" applyAlignment="1">
      <alignment horizontal="right" vertical="center"/>
    </xf>
    <xf numFmtId="10" fontId="13" fillId="3" borderId="1" xfId="23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5" borderId="1" xfId="0" applyNumberFormat="1" applyFont="1" applyFill="1" applyBorder="1" applyAlignment="1">
      <alignment horizontal="right" vertical="center"/>
    </xf>
    <xf numFmtId="0" fontId="5" fillId="2" borderId="1" xfId="0" quotePrefix="1" applyNumberFormat="1" applyFont="1" applyFill="1" applyBorder="1" applyAlignment="1">
      <alignment horizontal="right" vertical="center"/>
    </xf>
    <xf numFmtId="0" fontId="5" fillId="5" borderId="1" xfId="0" quotePrefix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/>
    </xf>
    <xf numFmtId="0" fontId="5" fillId="5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/>
    </xf>
    <xf numFmtId="176" fontId="9" fillId="5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right" vertical="center"/>
    </xf>
    <xf numFmtId="0" fontId="9" fillId="5" borderId="1" xfId="0" quotePrefix="1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right" vertical="center"/>
    </xf>
    <xf numFmtId="176" fontId="12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right" vertical="center"/>
    </xf>
    <xf numFmtId="0" fontId="14" fillId="5" borderId="1" xfId="0" quotePrefix="1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/>
    </xf>
    <xf numFmtId="9" fontId="18" fillId="0" borderId="1" xfId="0" applyNumberFormat="1" applyFont="1" applyFill="1" applyBorder="1">
      <alignment vertical="center"/>
    </xf>
    <xf numFmtId="10" fontId="18" fillId="0" borderId="1" xfId="0" applyNumberFormat="1" applyFont="1" applyFill="1" applyBorder="1">
      <alignment vertical="center"/>
    </xf>
    <xf numFmtId="9" fontId="18" fillId="5" borderId="1" xfId="0" applyNumberFormat="1" applyFont="1" applyFill="1" applyBorder="1">
      <alignment vertical="center"/>
    </xf>
    <xf numFmtId="10" fontId="18" fillId="5" borderId="1" xfId="0" applyNumberFormat="1" applyFont="1" applyFill="1" applyBorder="1">
      <alignment vertical="center"/>
    </xf>
    <xf numFmtId="10" fontId="18" fillId="0" borderId="1" xfId="23" applyNumberFormat="1" applyFont="1" applyFill="1" applyBorder="1">
      <alignment vertical="center"/>
    </xf>
    <xf numFmtId="10" fontId="9" fillId="0" borderId="1" xfId="23" quotePrefix="1" applyNumberFormat="1" applyFont="1" applyFill="1" applyBorder="1" applyAlignment="1">
      <alignment horizontal="right" vertical="center"/>
    </xf>
    <xf numFmtId="0" fontId="18" fillId="5" borderId="1" xfId="0" applyFont="1" applyFill="1" applyBorder="1">
      <alignment vertical="center"/>
    </xf>
    <xf numFmtId="9" fontId="9" fillId="0" borderId="1" xfId="0" applyNumberFormat="1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right" vertical="center"/>
    </xf>
    <xf numFmtId="9" fontId="18" fillId="0" borderId="1" xfId="23" applyFont="1" applyFill="1" applyBorder="1">
      <alignment vertical="center"/>
    </xf>
    <xf numFmtId="9" fontId="18" fillId="0" borderId="1" xfId="0" applyNumberFormat="1" applyFont="1" applyFill="1" applyBorder="1" applyAlignment="1">
      <alignment horizontal="right" vertical="center"/>
    </xf>
    <xf numFmtId="10" fontId="18" fillId="0" borderId="1" xfId="23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9" fontId="0" fillId="3" borderId="1" xfId="0" applyNumberFormat="1" applyFill="1" applyBorder="1">
      <alignment vertical="center"/>
    </xf>
    <xf numFmtId="10" fontId="13" fillId="3" borderId="1" xfId="0" applyNumberFormat="1" applyFont="1" applyFill="1" applyBorder="1">
      <alignment vertical="center"/>
    </xf>
    <xf numFmtId="10" fontId="0" fillId="3" borderId="1" xfId="23" applyNumberFormat="1" applyFont="1" applyFill="1" applyBorder="1">
      <alignment vertical="center"/>
    </xf>
    <xf numFmtId="10" fontId="5" fillId="3" borderId="1" xfId="23" quotePrefix="1" applyNumberFormat="1" applyFont="1" applyFill="1" applyBorder="1" applyAlignment="1">
      <alignment horizontal="right" vertical="center"/>
    </xf>
    <xf numFmtId="9" fontId="0" fillId="3" borderId="1" xfId="23" applyFont="1" applyFill="1" applyBorder="1">
      <alignment vertical="center"/>
    </xf>
    <xf numFmtId="9" fontId="0" fillId="3" borderId="1" xfId="0" applyNumberFormat="1" applyFill="1" applyBorder="1" applyAlignment="1">
      <alignment horizontal="right" vertical="center"/>
    </xf>
    <xf numFmtId="9" fontId="13" fillId="3" borderId="1" xfId="0" applyNumberFormat="1" applyFont="1" applyFill="1" applyBorder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/>
    </xf>
    <xf numFmtId="0" fontId="14" fillId="6" borderId="1" xfId="0" applyFont="1" applyFill="1" applyBorder="1" applyAlignment="1">
      <alignment horizontal="right" vertical="center"/>
    </xf>
    <xf numFmtId="0" fontId="12" fillId="6" borderId="1" xfId="0" applyFont="1" applyFill="1" applyBorder="1" applyAlignment="1">
      <alignment horizontal="right" vertical="center"/>
    </xf>
    <xf numFmtId="9" fontId="18" fillId="6" borderId="1" xfId="0" applyNumberFormat="1" applyFont="1" applyFill="1" applyBorder="1">
      <alignment vertical="center"/>
    </xf>
    <xf numFmtId="10" fontId="18" fillId="6" borderId="1" xfId="0" applyNumberFormat="1" applyFont="1" applyFill="1" applyBorder="1">
      <alignment vertical="center"/>
    </xf>
    <xf numFmtId="10" fontId="18" fillId="6" borderId="1" xfId="23" applyNumberFormat="1" applyFont="1" applyFill="1" applyBorder="1">
      <alignment vertical="center"/>
    </xf>
    <xf numFmtId="10" fontId="5" fillId="6" borderId="1" xfId="23" quotePrefix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10" fillId="4" borderId="1" xfId="0" applyNumberFormat="1" applyFont="1" applyFill="1" applyBorder="1" applyAlignment="1">
      <alignment horizontal="center" vertical="center"/>
    </xf>
    <xf numFmtId="176" fontId="12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0" fontId="13" fillId="3" borderId="1" xfId="0" applyNumberFormat="1" applyFont="1" applyFill="1" applyBorder="1" applyAlignment="1">
      <alignment horizontal="center" vertical="center"/>
    </xf>
    <xf numFmtId="10" fontId="13" fillId="3" borderId="1" xfId="23" applyNumberFormat="1" applyFont="1" applyFill="1" applyBorder="1" applyAlignment="1">
      <alignment horizontal="center" vertical="center"/>
    </xf>
    <xf numFmtId="10" fontId="0" fillId="3" borderId="1" xfId="23" applyNumberFormat="1" applyFont="1" applyFill="1" applyBorder="1" applyAlignment="1">
      <alignment horizontal="center" vertical="center"/>
    </xf>
    <xf numFmtId="9" fontId="0" fillId="3" borderId="1" xfId="23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</cellXfs>
  <cellStyles count="45">
    <cellStyle name="一般" xfId="0" builtinId="0"/>
    <cellStyle name="一般 2" xfId="1" xr:uid="{00000000-0005-0000-0000-000001000000}"/>
    <cellStyle name="千分位 2" xfId="2" xr:uid="{00000000-0005-0000-0000-000002000000}"/>
    <cellStyle name="千分位 2 2" xfId="3" xr:uid="{00000000-0005-0000-0000-000003000000}"/>
    <cellStyle name="千分位 2 2 2" xfId="5" xr:uid="{00000000-0005-0000-0000-000004000000}"/>
    <cellStyle name="千分位 2 2 2 2" xfId="12" xr:uid="{00000000-0005-0000-0000-000005000000}"/>
    <cellStyle name="千分位 2 2 2 2 2" xfId="34" xr:uid="{00000000-0005-0000-0000-000006000000}"/>
    <cellStyle name="千分位 2 2 2 3" xfId="19" xr:uid="{00000000-0005-0000-0000-000007000000}"/>
    <cellStyle name="千分位 2 2 2 3 2" xfId="41" xr:uid="{00000000-0005-0000-0000-000008000000}"/>
    <cellStyle name="千分位 2 2 2 4" xfId="27" xr:uid="{00000000-0005-0000-0000-000009000000}"/>
    <cellStyle name="千分位 2 2 3" xfId="7" xr:uid="{00000000-0005-0000-0000-00000A000000}"/>
    <cellStyle name="千分位 2 2 3 2" xfId="14" xr:uid="{00000000-0005-0000-0000-00000B000000}"/>
    <cellStyle name="千分位 2 2 3 2 2" xfId="36" xr:uid="{00000000-0005-0000-0000-00000C000000}"/>
    <cellStyle name="千分位 2 2 3 3" xfId="21" xr:uid="{00000000-0005-0000-0000-00000D000000}"/>
    <cellStyle name="千分位 2 2 3 3 2" xfId="43" xr:uid="{00000000-0005-0000-0000-00000E000000}"/>
    <cellStyle name="千分位 2 2 3 4" xfId="29" xr:uid="{00000000-0005-0000-0000-00000F000000}"/>
    <cellStyle name="千分位 2 2 4" xfId="10" xr:uid="{00000000-0005-0000-0000-000010000000}"/>
    <cellStyle name="千分位 2 2 4 2" xfId="32" xr:uid="{00000000-0005-0000-0000-000011000000}"/>
    <cellStyle name="千分位 2 2 5" xfId="17" xr:uid="{00000000-0005-0000-0000-000012000000}"/>
    <cellStyle name="千分位 2 2 5 2" xfId="39" xr:uid="{00000000-0005-0000-0000-000013000000}"/>
    <cellStyle name="千分位 2 2 6" xfId="25" xr:uid="{00000000-0005-0000-0000-000014000000}"/>
    <cellStyle name="千分位 2 3" xfId="4" xr:uid="{00000000-0005-0000-0000-000015000000}"/>
    <cellStyle name="千分位 2 3 2" xfId="11" xr:uid="{00000000-0005-0000-0000-000016000000}"/>
    <cellStyle name="千分位 2 3 2 2" xfId="33" xr:uid="{00000000-0005-0000-0000-000017000000}"/>
    <cellStyle name="千分位 2 3 3" xfId="18" xr:uid="{00000000-0005-0000-0000-000018000000}"/>
    <cellStyle name="千分位 2 3 3 2" xfId="40" xr:uid="{00000000-0005-0000-0000-000019000000}"/>
    <cellStyle name="千分位 2 3 4" xfId="26" xr:uid="{00000000-0005-0000-0000-00001A000000}"/>
    <cellStyle name="千分位 2 4" xfId="6" xr:uid="{00000000-0005-0000-0000-00001B000000}"/>
    <cellStyle name="千分位 2 4 2" xfId="13" xr:uid="{00000000-0005-0000-0000-00001C000000}"/>
    <cellStyle name="千分位 2 4 2 2" xfId="35" xr:uid="{00000000-0005-0000-0000-00001D000000}"/>
    <cellStyle name="千分位 2 4 3" xfId="20" xr:uid="{00000000-0005-0000-0000-00001E000000}"/>
    <cellStyle name="千分位 2 4 3 2" xfId="42" xr:uid="{00000000-0005-0000-0000-00001F000000}"/>
    <cellStyle name="千分位 2 4 4" xfId="28" xr:uid="{00000000-0005-0000-0000-000020000000}"/>
    <cellStyle name="千分位 2 5" xfId="8" xr:uid="{00000000-0005-0000-0000-000021000000}"/>
    <cellStyle name="千分位 2 5 2" xfId="15" xr:uid="{00000000-0005-0000-0000-000022000000}"/>
    <cellStyle name="千分位 2 5 2 2" xfId="37" xr:uid="{00000000-0005-0000-0000-000023000000}"/>
    <cellStyle name="千分位 2 5 3" xfId="22" xr:uid="{00000000-0005-0000-0000-000024000000}"/>
    <cellStyle name="千分位 2 5 3 2" xfId="44" xr:uid="{00000000-0005-0000-0000-000025000000}"/>
    <cellStyle name="千分位 2 5 4" xfId="30" xr:uid="{00000000-0005-0000-0000-000026000000}"/>
    <cellStyle name="千分位 2 6" xfId="9" xr:uid="{00000000-0005-0000-0000-000027000000}"/>
    <cellStyle name="千分位 2 6 2" xfId="31" xr:uid="{00000000-0005-0000-0000-000028000000}"/>
    <cellStyle name="千分位 2 7" xfId="16" xr:uid="{00000000-0005-0000-0000-000029000000}"/>
    <cellStyle name="千分位 2 7 2" xfId="38" xr:uid="{00000000-0005-0000-0000-00002A000000}"/>
    <cellStyle name="千分位 2 8" xfId="24" xr:uid="{00000000-0005-0000-0000-00002B000000}"/>
    <cellStyle name="百分比" xfId="2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32"/>
  <sheetViews>
    <sheetView showGridLines="0" zoomScaleNormal="10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AS30" sqref="AS30"/>
    </sheetView>
  </sheetViews>
  <sheetFormatPr defaultRowHeight="16.5"/>
  <cols>
    <col min="1" max="1" width="28.125" customWidth="1"/>
    <col min="2" max="4" width="8.375" customWidth="1"/>
    <col min="5" max="7" width="10.75" customWidth="1"/>
    <col min="8" max="17" width="8.375" customWidth="1"/>
    <col min="18" max="18" width="9.375" customWidth="1"/>
    <col min="19" max="19" width="8.375" customWidth="1"/>
    <col min="20" max="20" width="8" bestFit="1" customWidth="1"/>
    <col min="21" max="21" width="8.375" customWidth="1"/>
    <col min="22" max="22" width="9.625" bestFit="1" customWidth="1"/>
    <col min="23" max="36" width="8.375" customWidth="1"/>
    <col min="67" max="67" width="11.375" customWidth="1"/>
  </cols>
  <sheetData>
    <row r="1" spans="1:67" s="3" customFormat="1" ht="16.5" customHeight="1">
      <c r="A1" s="98" t="s">
        <v>10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"/>
      <c r="AE1" s="10"/>
      <c r="AF1" s="10"/>
      <c r="AG1" s="9"/>
      <c r="AH1" s="9"/>
      <c r="AI1" s="9"/>
      <c r="AJ1" s="9"/>
      <c r="AK1" s="1"/>
    </row>
    <row r="2" spans="1:67" s="3" customFormat="1" ht="16.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"/>
      <c r="AE2" s="10"/>
      <c r="AF2" s="10"/>
      <c r="AG2" s="9"/>
      <c r="AH2" s="9"/>
      <c r="AI2" s="9"/>
      <c r="AJ2" s="9"/>
      <c r="AK2" s="1"/>
    </row>
    <row r="3" spans="1:67" s="3" customFormat="1" ht="15.75" customHeight="1">
      <c r="A3" s="6"/>
      <c r="B3" s="4"/>
      <c r="C3" s="4"/>
      <c r="D3" s="4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K3" s="1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11"/>
      <c r="BC3" s="11" t="s">
        <v>23</v>
      </c>
    </row>
    <row r="4" spans="1:67" ht="135" customHeight="1">
      <c r="A4" s="101" t="s">
        <v>9</v>
      </c>
      <c r="B4" s="102" t="s">
        <v>51</v>
      </c>
      <c r="C4" s="102"/>
      <c r="D4" s="102"/>
      <c r="E4" s="102" t="s">
        <v>52</v>
      </c>
      <c r="F4" s="102"/>
      <c r="G4" s="102"/>
      <c r="H4" s="102" t="s">
        <v>53</v>
      </c>
      <c r="I4" s="103"/>
      <c r="J4" s="103"/>
      <c r="K4" s="102" t="s">
        <v>54</v>
      </c>
      <c r="L4" s="103"/>
      <c r="M4" s="103"/>
      <c r="N4" s="99" t="s">
        <v>47</v>
      </c>
      <c r="O4" s="100"/>
      <c r="P4" s="100"/>
      <c r="Q4" s="110" t="s">
        <v>63</v>
      </c>
      <c r="R4" s="111"/>
      <c r="S4" s="111"/>
      <c r="T4" s="111"/>
      <c r="U4" s="111"/>
      <c r="V4" s="111"/>
      <c r="W4" s="111"/>
      <c r="X4" s="94" t="s">
        <v>62</v>
      </c>
      <c r="Y4" s="94"/>
      <c r="Z4" s="94"/>
      <c r="AA4" s="99" t="s">
        <v>55</v>
      </c>
      <c r="AB4" s="100"/>
      <c r="AC4" s="100"/>
      <c r="AD4" s="104" t="s">
        <v>56</v>
      </c>
      <c r="AE4" s="104"/>
      <c r="AF4" s="104"/>
      <c r="AG4" s="105"/>
      <c r="AH4" s="105"/>
      <c r="AI4" s="105"/>
      <c r="AJ4" s="105"/>
      <c r="AK4" s="94" t="s">
        <v>61</v>
      </c>
      <c r="AL4" s="94"/>
      <c r="AM4" s="94"/>
      <c r="AN4" s="94" t="s">
        <v>60</v>
      </c>
      <c r="AO4" s="95"/>
      <c r="AP4" s="95"/>
      <c r="AQ4" s="94" t="s">
        <v>71</v>
      </c>
      <c r="AR4" s="94"/>
      <c r="AS4" s="94"/>
      <c r="AT4" s="95"/>
      <c r="AU4" s="95"/>
      <c r="AV4" s="94" t="s">
        <v>77</v>
      </c>
      <c r="AW4" s="94"/>
      <c r="AX4" s="94"/>
      <c r="AY4" s="95"/>
      <c r="AZ4" s="95"/>
      <c r="BA4" s="107" t="s">
        <v>59</v>
      </c>
      <c r="BB4" s="108"/>
      <c r="BC4" s="109"/>
      <c r="BD4" s="96" t="s">
        <v>58</v>
      </c>
      <c r="BE4" s="97"/>
      <c r="BF4" s="97"/>
      <c r="BG4" s="112" t="s">
        <v>57</v>
      </c>
      <c r="BH4" s="113"/>
      <c r="BI4" s="113"/>
      <c r="BJ4" s="96" t="s">
        <v>64</v>
      </c>
      <c r="BK4" s="97"/>
      <c r="BL4" s="97"/>
      <c r="BM4" s="96" t="s">
        <v>65</v>
      </c>
      <c r="BN4" s="97"/>
      <c r="BO4" s="97"/>
    </row>
    <row r="5" spans="1:67" ht="36" customHeight="1">
      <c r="A5" s="101"/>
      <c r="B5" s="24" t="s">
        <v>0</v>
      </c>
      <c r="C5" s="14" t="s">
        <v>1</v>
      </c>
      <c r="D5" s="24" t="s">
        <v>2</v>
      </c>
      <c r="E5" s="24" t="s">
        <v>0</v>
      </c>
      <c r="F5" s="24" t="s">
        <v>1</v>
      </c>
      <c r="G5" s="24" t="s">
        <v>2</v>
      </c>
      <c r="H5" s="14" t="s">
        <v>0</v>
      </c>
      <c r="I5" s="24" t="s">
        <v>1</v>
      </c>
      <c r="J5" s="14" t="s">
        <v>2</v>
      </c>
      <c r="K5" s="14" t="s">
        <v>0</v>
      </c>
      <c r="L5" s="14" t="s">
        <v>1</v>
      </c>
      <c r="M5" s="14" t="s">
        <v>2</v>
      </c>
      <c r="N5" s="25" t="s">
        <v>0</v>
      </c>
      <c r="O5" s="25" t="s">
        <v>1</v>
      </c>
      <c r="P5" s="25" t="s">
        <v>2</v>
      </c>
      <c r="Q5" s="26" t="s">
        <v>0</v>
      </c>
      <c r="R5" s="27" t="s">
        <v>29</v>
      </c>
      <c r="S5" s="27" t="s">
        <v>30</v>
      </c>
      <c r="T5" s="27" t="s">
        <v>31</v>
      </c>
      <c r="U5" s="27" t="s">
        <v>32</v>
      </c>
      <c r="V5" s="27" t="s">
        <v>33</v>
      </c>
      <c r="W5" s="27" t="s">
        <v>34</v>
      </c>
      <c r="X5" s="14" t="s">
        <v>0</v>
      </c>
      <c r="Y5" s="14" t="s">
        <v>1</v>
      </c>
      <c r="Z5" s="14" t="s">
        <v>2</v>
      </c>
      <c r="AA5" s="25" t="s">
        <v>0</v>
      </c>
      <c r="AB5" s="25" t="s">
        <v>1</v>
      </c>
      <c r="AC5" s="25" t="s">
        <v>2</v>
      </c>
      <c r="AD5" s="26" t="s">
        <v>0</v>
      </c>
      <c r="AE5" s="27" t="s">
        <v>40</v>
      </c>
      <c r="AF5" s="27" t="s">
        <v>41</v>
      </c>
      <c r="AG5" s="27" t="s">
        <v>36</v>
      </c>
      <c r="AH5" s="27" t="s">
        <v>37</v>
      </c>
      <c r="AI5" s="27" t="s">
        <v>38</v>
      </c>
      <c r="AJ5" s="27" t="s">
        <v>39</v>
      </c>
      <c r="AK5" s="14" t="s">
        <v>15</v>
      </c>
      <c r="AL5" s="13" t="s">
        <v>16</v>
      </c>
      <c r="AM5" s="13" t="s">
        <v>17</v>
      </c>
      <c r="AN5" s="13" t="s">
        <v>15</v>
      </c>
      <c r="AO5" s="13" t="s">
        <v>16</v>
      </c>
      <c r="AP5" s="13" t="s">
        <v>17</v>
      </c>
      <c r="AQ5" s="13" t="s">
        <v>0</v>
      </c>
      <c r="AR5" s="61" t="s">
        <v>66</v>
      </c>
      <c r="AS5" s="61" t="s">
        <v>67</v>
      </c>
      <c r="AT5" s="61" t="s">
        <v>68</v>
      </c>
      <c r="AU5" s="61" t="s">
        <v>69</v>
      </c>
      <c r="AV5" s="13" t="s">
        <v>0</v>
      </c>
      <c r="AW5" s="61" t="s">
        <v>72</v>
      </c>
      <c r="AX5" s="61" t="s">
        <v>73</v>
      </c>
      <c r="AY5" s="61" t="s">
        <v>74</v>
      </c>
      <c r="AZ5" s="61" t="s">
        <v>75</v>
      </c>
      <c r="BA5" s="28" t="s">
        <v>15</v>
      </c>
      <c r="BB5" s="28" t="s">
        <v>16</v>
      </c>
      <c r="BC5" s="28" t="s">
        <v>17</v>
      </c>
      <c r="BD5" s="28" t="s">
        <v>0</v>
      </c>
      <c r="BE5" s="28" t="s">
        <v>1</v>
      </c>
      <c r="BF5" s="28" t="s">
        <v>2</v>
      </c>
      <c r="BG5" s="69" t="s">
        <v>0</v>
      </c>
      <c r="BH5" s="69" t="s">
        <v>1</v>
      </c>
      <c r="BI5" s="69" t="s">
        <v>2</v>
      </c>
      <c r="BJ5" s="28" t="s">
        <v>0</v>
      </c>
      <c r="BK5" s="28" t="s">
        <v>1</v>
      </c>
      <c r="BL5" s="28" t="s">
        <v>2</v>
      </c>
      <c r="BM5" s="28" t="s">
        <v>0</v>
      </c>
      <c r="BN5" s="28" t="s">
        <v>1</v>
      </c>
      <c r="BO5" s="28" t="s">
        <v>2</v>
      </c>
    </row>
    <row r="6" spans="1:67">
      <c r="A6" s="14" t="s">
        <v>4</v>
      </c>
      <c r="B6" s="29">
        <v>241</v>
      </c>
      <c r="C6" s="29">
        <v>214</v>
      </c>
      <c r="D6" s="29">
        <v>27</v>
      </c>
      <c r="E6" s="29">
        <v>57632</v>
      </c>
      <c r="F6" s="29">
        <v>27787</v>
      </c>
      <c r="G6" s="29">
        <v>29845</v>
      </c>
      <c r="H6" s="29">
        <f>SUM(I6:J6)</f>
        <v>304</v>
      </c>
      <c r="I6" s="29">
        <v>99</v>
      </c>
      <c r="J6" s="29">
        <v>205</v>
      </c>
      <c r="K6" s="29">
        <f>SUM(L6:M6)</f>
        <v>322</v>
      </c>
      <c r="L6" s="29">
        <v>124</v>
      </c>
      <c r="M6" s="29">
        <v>198</v>
      </c>
      <c r="N6" s="30">
        <f>SUM(O6:P6)</f>
        <v>607</v>
      </c>
      <c r="O6" s="30">
        <v>315</v>
      </c>
      <c r="P6" s="30">
        <v>292</v>
      </c>
      <c r="Q6" s="29" t="s">
        <v>35</v>
      </c>
      <c r="R6" s="29" t="s">
        <v>35</v>
      </c>
      <c r="S6" s="29" t="s">
        <v>35</v>
      </c>
      <c r="T6" s="29" t="s">
        <v>35</v>
      </c>
      <c r="U6" s="29" t="s">
        <v>35</v>
      </c>
      <c r="V6" s="29" t="s">
        <v>35</v>
      </c>
      <c r="W6" s="29" t="s">
        <v>35</v>
      </c>
      <c r="X6" s="31" t="s">
        <v>13</v>
      </c>
      <c r="Y6" s="31" t="s">
        <v>13</v>
      </c>
      <c r="Z6" s="31" t="s">
        <v>13</v>
      </c>
      <c r="AA6" s="32" t="s">
        <v>13</v>
      </c>
      <c r="AB6" s="32" t="s">
        <v>13</v>
      </c>
      <c r="AC6" s="32" t="s">
        <v>13</v>
      </c>
      <c r="AD6" s="31" t="s">
        <v>42</v>
      </c>
      <c r="AE6" s="31"/>
      <c r="AF6" s="31"/>
      <c r="AG6" s="31"/>
      <c r="AH6" s="31"/>
      <c r="AI6" s="31"/>
      <c r="AJ6" s="31"/>
      <c r="AK6" s="15" t="s">
        <v>13</v>
      </c>
      <c r="AL6" s="15" t="s">
        <v>13</v>
      </c>
      <c r="AM6" s="15" t="s">
        <v>13</v>
      </c>
      <c r="AN6" s="15" t="s">
        <v>13</v>
      </c>
      <c r="AO6" s="15" t="s">
        <v>13</v>
      </c>
      <c r="AP6" s="15" t="s">
        <v>13</v>
      </c>
      <c r="AQ6" s="15" t="s">
        <v>13</v>
      </c>
      <c r="AR6" s="15" t="s">
        <v>13</v>
      </c>
      <c r="AS6" s="15" t="s">
        <v>13</v>
      </c>
      <c r="AT6" s="15" t="s">
        <v>13</v>
      </c>
      <c r="AU6" s="15" t="s">
        <v>13</v>
      </c>
      <c r="AV6" s="15" t="s">
        <v>13</v>
      </c>
      <c r="AW6" s="15" t="s">
        <v>13</v>
      </c>
      <c r="AX6" s="15" t="s">
        <v>13</v>
      </c>
      <c r="AY6" s="15" t="s">
        <v>13</v>
      </c>
      <c r="AZ6" s="15" t="s">
        <v>13</v>
      </c>
      <c r="BA6" s="33" t="s">
        <v>13</v>
      </c>
      <c r="BB6" s="33" t="s">
        <v>13</v>
      </c>
      <c r="BC6" s="33" t="s">
        <v>13</v>
      </c>
      <c r="BD6" s="33" t="s">
        <v>13</v>
      </c>
      <c r="BE6" s="33" t="s">
        <v>13</v>
      </c>
      <c r="BF6" s="33" t="s">
        <v>13</v>
      </c>
      <c r="BG6" s="70" t="s">
        <v>13</v>
      </c>
      <c r="BH6" s="70" t="s">
        <v>13</v>
      </c>
      <c r="BI6" s="70" t="s">
        <v>13</v>
      </c>
      <c r="BJ6" s="33" t="s">
        <v>13</v>
      </c>
      <c r="BK6" s="33" t="s">
        <v>13</v>
      </c>
      <c r="BL6" s="33" t="s">
        <v>13</v>
      </c>
      <c r="BM6" s="33" t="s">
        <v>13</v>
      </c>
      <c r="BN6" s="33" t="s">
        <v>13</v>
      </c>
      <c r="BO6" s="33" t="s">
        <v>13</v>
      </c>
    </row>
    <row r="7" spans="1:67">
      <c r="A7" s="14" t="s">
        <v>5</v>
      </c>
      <c r="B7" s="29">
        <v>92</v>
      </c>
      <c r="C7" s="29">
        <v>84</v>
      </c>
      <c r="D7" s="29">
        <v>8</v>
      </c>
      <c r="E7" s="29">
        <v>59321</v>
      </c>
      <c r="F7" s="29">
        <v>28597</v>
      </c>
      <c r="G7" s="29">
        <v>30724</v>
      </c>
      <c r="H7" s="29">
        <f>SUM(I7:J7)</f>
        <v>349</v>
      </c>
      <c r="I7" s="29">
        <v>112</v>
      </c>
      <c r="J7" s="29">
        <v>237</v>
      </c>
      <c r="K7" s="29">
        <f>SUM(L7:M7)</f>
        <v>308</v>
      </c>
      <c r="L7" s="29">
        <v>173</v>
      </c>
      <c r="M7" s="29">
        <v>135</v>
      </c>
      <c r="N7" s="30">
        <f>SUM(O7:P7)</f>
        <v>780</v>
      </c>
      <c r="O7" s="30">
        <v>380</v>
      </c>
      <c r="P7" s="30">
        <v>400</v>
      </c>
      <c r="Q7" s="29" t="s">
        <v>35</v>
      </c>
      <c r="R7" s="29" t="s">
        <v>35</v>
      </c>
      <c r="S7" s="29" t="s">
        <v>35</v>
      </c>
      <c r="T7" s="29" t="s">
        <v>35</v>
      </c>
      <c r="U7" s="29" t="s">
        <v>35</v>
      </c>
      <c r="V7" s="29" t="s">
        <v>35</v>
      </c>
      <c r="W7" s="29" t="s">
        <v>35</v>
      </c>
      <c r="X7" s="31" t="s">
        <v>13</v>
      </c>
      <c r="Y7" s="31" t="s">
        <v>13</v>
      </c>
      <c r="Z7" s="31" t="s">
        <v>13</v>
      </c>
      <c r="AA7" s="32" t="s">
        <v>13</v>
      </c>
      <c r="AB7" s="32" t="s">
        <v>13</v>
      </c>
      <c r="AC7" s="32" t="s">
        <v>13</v>
      </c>
      <c r="AD7" s="31" t="s">
        <v>42</v>
      </c>
      <c r="AE7" s="31" t="s">
        <v>42</v>
      </c>
      <c r="AF7" s="31" t="s">
        <v>42</v>
      </c>
      <c r="AG7" s="31" t="s">
        <v>42</v>
      </c>
      <c r="AH7" s="31" t="s">
        <v>42</v>
      </c>
      <c r="AI7" s="31" t="s">
        <v>42</v>
      </c>
      <c r="AJ7" s="31" t="s">
        <v>42</v>
      </c>
      <c r="AK7" s="34" t="s">
        <v>18</v>
      </c>
      <c r="AL7" s="35" t="s">
        <v>18</v>
      </c>
      <c r="AM7" s="35" t="s">
        <v>18</v>
      </c>
      <c r="AN7" s="15" t="s">
        <v>18</v>
      </c>
      <c r="AO7" s="15" t="s">
        <v>18</v>
      </c>
      <c r="AP7" s="15" t="s">
        <v>18</v>
      </c>
      <c r="AQ7" s="15" t="s">
        <v>13</v>
      </c>
      <c r="AR7" s="15" t="s">
        <v>13</v>
      </c>
      <c r="AS7" s="15" t="s">
        <v>13</v>
      </c>
      <c r="AT7" s="15" t="s">
        <v>13</v>
      </c>
      <c r="AU7" s="15" t="s">
        <v>13</v>
      </c>
      <c r="AV7" s="15" t="s">
        <v>13</v>
      </c>
      <c r="AW7" s="15" t="s">
        <v>13</v>
      </c>
      <c r="AX7" s="15" t="s">
        <v>13</v>
      </c>
      <c r="AY7" s="15" t="s">
        <v>13</v>
      </c>
      <c r="AZ7" s="15" t="s">
        <v>13</v>
      </c>
      <c r="BA7" s="33" t="s">
        <v>13</v>
      </c>
      <c r="BB7" s="33" t="s">
        <v>13</v>
      </c>
      <c r="BC7" s="33" t="s">
        <v>13</v>
      </c>
      <c r="BD7" s="33" t="s">
        <v>13</v>
      </c>
      <c r="BE7" s="33" t="s">
        <v>13</v>
      </c>
      <c r="BF7" s="33" t="s">
        <v>13</v>
      </c>
      <c r="BG7" s="70" t="s">
        <v>13</v>
      </c>
      <c r="BH7" s="70" t="s">
        <v>13</v>
      </c>
      <c r="BI7" s="70" t="s">
        <v>13</v>
      </c>
      <c r="BJ7" s="33" t="s">
        <v>13</v>
      </c>
      <c r="BK7" s="33" t="s">
        <v>13</v>
      </c>
      <c r="BL7" s="33" t="s">
        <v>13</v>
      </c>
      <c r="BM7" s="33" t="s">
        <v>13</v>
      </c>
      <c r="BN7" s="33" t="s">
        <v>13</v>
      </c>
      <c r="BO7" s="33" t="s">
        <v>13</v>
      </c>
    </row>
    <row r="8" spans="1:67">
      <c r="A8" s="14" t="s">
        <v>6</v>
      </c>
      <c r="B8" s="29">
        <v>135</v>
      </c>
      <c r="C8" s="29">
        <v>95</v>
      </c>
      <c r="D8" s="29">
        <v>40</v>
      </c>
      <c r="E8" s="29">
        <v>61044</v>
      </c>
      <c r="F8" s="29">
        <v>29410</v>
      </c>
      <c r="G8" s="29">
        <v>31634</v>
      </c>
      <c r="H8" s="29">
        <f>SUM(I8:J8)</f>
        <v>374</v>
      </c>
      <c r="I8" s="29">
        <v>118</v>
      </c>
      <c r="J8" s="29">
        <v>256</v>
      </c>
      <c r="K8" s="29">
        <f>SUM(L8:M8)</f>
        <v>395</v>
      </c>
      <c r="L8" s="29">
        <v>201</v>
      </c>
      <c r="M8" s="29">
        <v>194</v>
      </c>
      <c r="N8" s="30">
        <f>SUM(O8:P8)</f>
        <v>800</v>
      </c>
      <c r="O8" s="30">
        <v>392</v>
      </c>
      <c r="P8" s="30">
        <v>408</v>
      </c>
      <c r="Q8" s="29" t="s">
        <v>35</v>
      </c>
      <c r="R8" s="29" t="s">
        <v>35</v>
      </c>
      <c r="S8" s="29" t="s">
        <v>35</v>
      </c>
      <c r="T8" s="29" t="s">
        <v>35</v>
      </c>
      <c r="U8" s="29" t="s">
        <v>35</v>
      </c>
      <c r="V8" s="29" t="s">
        <v>35</v>
      </c>
      <c r="W8" s="29" t="s">
        <v>35</v>
      </c>
      <c r="X8" s="31" t="s">
        <v>13</v>
      </c>
      <c r="Y8" s="31" t="s">
        <v>13</v>
      </c>
      <c r="Z8" s="31" t="s">
        <v>13</v>
      </c>
      <c r="AA8" s="32" t="s">
        <v>13</v>
      </c>
      <c r="AB8" s="32" t="s">
        <v>13</v>
      </c>
      <c r="AC8" s="32" t="s">
        <v>13</v>
      </c>
      <c r="AD8" s="31" t="s">
        <v>42</v>
      </c>
      <c r="AE8" s="31" t="s">
        <v>42</v>
      </c>
      <c r="AF8" s="31" t="s">
        <v>42</v>
      </c>
      <c r="AG8" s="31" t="s">
        <v>42</v>
      </c>
      <c r="AH8" s="31" t="s">
        <v>42</v>
      </c>
      <c r="AI8" s="31" t="s">
        <v>42</v>
      </c>
      <c r="AJ8" s="31" t="s">
        <v>42</v>
      </c>
      <c r="AK8" s="34" t="s">
        <v>18</v>
      </c>
      <c r="AL8" s="15" t="s">
        <v>18</v>
      </c>
      <c r="AM8" s="15" t="s">
        <v>18</v>
      </c>
      <c r="AN8" s="15" t="s">
        <v>18</v>
      </c>
      <c r="AO8" s="15" t="s">
        <v>18</v>
      </c>
      <c r="AP8" s="15" t="s">
        <v>18</v>
      </c>
      <c r="AQ8" s="15" t="s">
        <v>13</v>
      </c>
      <c r="AR8" s="15" t="s">
        <v>13</v>
      </c>
      <c r="AS8" s="15" t="s">
        <v>13</v>
      </c>
      <c r="AT8" s="15" t="s">
        <v>13</v>
      </c>
      <c r="AU8" s="15" t="s">
        <v>13</v>
      </c>
      <c r="AV8" s="15" t="s">
        <v>13</v>
      </c>
      <c r="AW8" s="15" t="s">
        <v>13</v>
      </c>
      <c r="AX8" s="15" t="s">
        <v>13</v>
      </c>
      <c r="AY8" s="15" t="s">
        <v>13</v>
      </c>
      <c r="AZ8" s="15" t="s">
        <v>13</v>
      </c>
      <c r="BA8" s="33" t="s">
        <v>13</v>
      </c>
      <c r="BB8" s="33" t="s">
        <v>13</v>
      </c>
      <c r="BC8" s="33" t="s">
        <v>13</v>
      </c>
      <c r="BD8" s="33" t="s">
        <v>13</v>
      </c>
      <c r="BE8" s="33" t="s">
        <v>13</v>
      </c>
      <c r="BF8" s="33" t="s">
        <v>13</v>
      </c>
      <c r="BG8" s="70" t="s">
        <v>13</v>
      </c>
      <c r="BH8" s="70" t="s">
        <v>13</v>
      </c>
      <c r="BI8" s="70" t="s">
        <v>13</v>
      </c>
      <c r="BJ8" s="33" t="s">
        <v>13</v>
      </c>
      <c r="BK8" s="33" t="s">
        <v>13</v>
      </c>
      <c r="BL8" s="33" t="s">
        <v>13</v>
      </c>
      <c r="BM8" s="33" t="s">
        <v>13</v>
      </c>
      <c r="BN8" s="33" t="s">
        <v>13</v>
      </c>
      <c r="BO8" s="33" t="s">
        <v>13</v>
      </c>
    </row>
    <row r="9" spans="1:67">
      <c r="A9" s="14" t="s">
        <v>7</v>
      </c>
      <c r="B9" s="29">
        <v>58</v>
      </c>
      <c r="C9" s="29">
        <v>27</v>
      </c>
      <c r="D9" s="29">
        <v>31</v>
      </c>
      <c r="E9" s="29">
        <v>62818</v>
      </c>
      <c r="F9" s="29">
        <v>30226</v>
      </c>
      <c r="G9" s="29">
        <v>32592</v>
      </c>
      <c r="H9" s="29">
        <f>SUM(I9:J9)</f>
        <v>374</v>
      </c>
      <c r="I9" s="29">
        <v>118</v>
      </c>
      <c r="J9" s="29">
        <v>256</v>
      </c>
      <c r="K9" s="29">
        <f>SUM(L9:M9)</f>
        <v>697</v>
      </c>
      <c r="L9" s="29">
        <v>342</v>
      </c>
      <c r="M9" s="29">
        <v>355</v>
      </c>
      <c r="N9" s="30">
        <f>SUM(O9:P9)</f>
        <v>815</v>
      </c>
      <c r="O9" s="30">
        <v>401</v>
      </c>
      <c r="P9" s="30">
        <v>414</v>
      </c>
      <c r="Q9" s="29" t="s">
        <v>35</v>
      </c>
      <c r="R9" s="29" t="s">
        <v>35</v>
      </c>
      <c r="S9" s="29" t="s">
        <v>35</v>
      </c>
      <c r="T9" s="29" t="s">
        <v>35</v>
      </c>
      <c r="U9" s="29" t="s">
        <v>35</v>
      </c>
      <c r="V9" s="29" t="s">
        <v>35</v>
      </c>
      <c r="W9" s="29" t="s">
        <v>35</v>
      </c>
      <c r="X9" s="31" t="s">
        <v>13</v>
      </c>
      <c r="Y9" s="31" t="s">
        <v>13</v>
      </c>
      <c r="Z9" s="31" t="s">
        <v>13</v>
      </c>
      <c r="AA9" s="32" t="s">
        <v>13</v>
      </c>
      <c r="AB9" s="32" t="s">
        <v>13</v>
      </c>
      <c r="AC9" s="32" t="s">
        <v>13</v>
      </c>
      <c r="AD9" s="31" t="s">
        <v>42</v>
      </c>
      <c r="AE9" s="31" t="s">
        <v>42</v>
      </c>
      <c r="AF9" s="31" t="s">
        <v>42</v>
      </c>
      <c r="AG9" s="31" t="s">
        <v>42</v>
      </c>
      <c r="AH9" s="31" t="s">
        <v>42</v>
      </c>
      <c r="AI9" s="31" t="s">
        <v>42</v>
      </c>
      <c r="AJ9" s="31" t="s">
        <v>42</v>
      </c>
      <c r="AK9" s="34" t="s">
        <v>19</v>
      </c>
      <c r="AL9" s="15" t="s">
        <v>19</v>
      </c>
      <c r="AM9" s="15" t="s">
        <v>19</v>
      </c>
      <c r="AN9" s="15" t="s">
        <v>19</v>
      </c>
      <c r="AO9" s="15" t="s">
        <v>18</v>
      </c>
      <c r="AP9" s="15" t="s">
        <v>18</v>
      </c>
      <c r="AQ9" s="15" t="s">
        <v>13</v>
      </c>
      <c r="AR9" s="15" t="s">
        <v>13</v>
      </c>
      <c r="AS9" s="15" t="s">
        <v>13</v>
      </c>
      <c r="AT9" s="15" t="s">
        <v>13</v>
      </c>
      <c r="AU9" s="15" t="s">
        <v>13</v>
      </c>
      <c r="AV9" s="15" t="s">
        <v>13</v>
      </c>
      <c r="AW9" s="15" t="s">
        <v>13</v>
      </c>
      <c r="AX9" s="15" t="s">
        <v>13</v>
      </c>
      <c r="AY9" s="15" t="s">
        <v>13</v>
      </c>
      <c r="AZ9" s="15" t="s">
        <v>13</v>
      </c>
      <c r="BA9" s="33" t="s">
        <v>13</v>
      </c>
      <c r="BB9" s="33" t="s">
        <v>13</v>
      </c>
      <c r="BC9" s="33" t="s">
        <v>13</v>
      </c>
      <c r="BD9" s="33" t="s">
        <v>13</v>
      </c>
      <c r="BE9" s="33" t="s">
        <v>13</v>
      </c>
      <c r="BF9" s="33" t="s">
        <v>13</v>
      </c>
      <c r="BG9" s="70" t="s">
        <v>13</v>
      </c>
      <c r="BH9" s="70" t="s">
        <v>13</v>
      </c>
      <c r="BI9" s="70" t="s">
        <v>13</v>
      </c>
      <c r="BJ9" s="33" t="s">
        <v>13</v>
      </c>
      <c r="BK9" s="33" t="s">
        <v>13</v>
      </c>
      <c r="BL9" s="33" t="s">
        <v>13</v>
      </c>
      <c r="BM9" s="33" t="s">
        <v>13</v>
      </c>
      <c r="BN9" s="33" t="s">
        <v>13</v>
      </c>
      <c r="BO9" s="33" t="s">
        <v>13</v>
      </c>
    </row>
    <row r="10" spans="1:67">
      <c r="A10" s="14" t="s">
        <v>8</v>
      </c>
      <c r="B10" s="29">
        <v>67</v>
      </c>
      <c r="C10" s="29">
        <v>36</v>
      </c>
      <c r="D10" s="29">
        <v>31</v>
      </c>
      <c r="E10" s="29">
        <v>64212</v>
      </c>
      <c r="F10" s="29">
        <v>30886</v>
      </c>
      <c r="G10" s="29">
        <v>33326</v>
      </c>
      <c r="H10" s="29">
        <v>374</v>
      </c>
      <c r="I10" s="29">
        <v>118</v>
      </c>
      <c r="J10" s="29">
        <v>256</v>
      </c>
      <c r="K10" s="29">
        <v>654</v>
      </c>
      <c r="L10" s="29">
        <v>323</v>
      </c>
      <c r="M10" s="29">
        <v>331</v>
      </c>
      <c r="N10" s="30">
        <v>635</v>
      </c>
      <c r="O10" s="30">
        <v>270</v>
      </c>
      <c r="P10" s="30">
        <v>365</v>
      </c>
      <c r="Q10" s="29" t="s">
        <v>35</v>
      </c>
      <c r="R10" s="29" t="s">
        <v>35</v>
      </c>
      <c r="S10" s="29" t="s">
        <v>35</v>
      </c>
      <c r="T10" s="29" t="s">
        <v>35</v>
      </c>
      <c r="U10" s="29" t="s">
        <v>35</v>
      </c>
      <c r="V10" s="29" t="s">
        <v>35</v>
      </c>
      <c r="W10" s="29" t="s">
        <v>35</v>
      </c>
      <c r="X10" s="35">
        <v>232</v>
      </c>
      <c r="Y10" s="35">
        <v>125</v>
      </c>
      <c r="Z10" s="35">
        <v>107</v>
      </c>
      <c r="AA10" s="36">
        <v>619</v>
      </c>
      <c r="AB10" s="36">
        <v>209</v>
      </c>
      <c r="AC10" s="36">
        <v>410</v>
      </c>
      <c r="AD10" s="31" t="s">
        <v>42</v>
      </c>
      <c r="AE10" s="31" t="s">
        <v>42</v>
      </c>
      <c r="AF10" s="31" t="s">
        <v>42</v>
      </c>
      <c r="AG10" s="31" t="s">
        <v>42</v>
      </c>
      <c r="AH10" s="31" t="s">
        <v>42</v>
      </c>
      <c r="AI10" s="31" t="s">
        <v>42</v>
      </c>
      <c r="AJ10" s="31" t="s">
        <v>42</v>
      </c>
      <c r="AK10" s="34" t="s">
        <v>19</v>
      </c>
      <c r="AL10" s="15" t="s">
        <v>19</v>
      </c>
      <c r="AM10" s="15" t="s">
        <v>19</v>
      </c>
      <c r="AN10" s="15" t="s">
        <v>19</v>
      </c>
      <c r="AO10" s="15" t="s">
        <v>18</v>
      </c>
      <c r="AP10" s="15" t="s">
        <v>18</v>
      </c>
      <c r="AQ10" s="15" t="s">
        <v>13</v>
      </c>
      <c r="AR10" s="15" t="s">
        <v>13</v>
      </c>
      <c r="AS10" s="15" t="s">
        <v>13</v>
      </c>
      <c r="AT10" s="15" t="s">
        <v>13</v>
      </c>
      <c r="AU10" s="15" t="s">
        <v>13</v>
      </c>
      <c r="AV10" s="15" t="s">
        <v>13</v>
      </c>
      <c r="AW10" s="15" t="s">
        <v>13</v>
      </c>
      <c r="AX10" s="15" t="s">
        <v>13</v>
      </c>
      <c r="AY10" s="15" t="s">
        <v>13</v>
      </c>
      <c r="AZ10" s="15" t="s">
        <v>13</v>
      </c>
      <c r="BA10" s="33" t="s">
        <v>13</v>
      </c>
      <c r="BB10" s="33" t="s">
        <v>13</v>
      </c>
      <c r="BC10" s="33" t="s">
        <v>13</v>
      </c>
      <c r="BD10" s="33" t="s">
        <v>13</v>
      </c>
      <c r="BE10" s="33" t="s">
        <v>13</v>
      </c>
      <c r="BF10" s="33" t="s">
        <v>13</v>
      </c>
      <c r="BG10" s="70" t="s">
        <v>13</v>
      </c>
      <c r="BH10" s="70" t="s">
        <v>13</v>
      </c>
      <c r="BI10" s="70" t="s">
        <v>13</v>
      </c>
      <c r="BJ10" s="33" t="s">
        <v>13</v>
      </c>
      <c r="BK10" s="33" t="s">
        <v>13</v>
      </c>
      <c r="BL10" s="33" t="s">
        <v>13</v>
      </c>
      <c r="BM10" s="33" t="s">
        <v>13</v>
      </c>
      <c r="BN10" s="33" t="s">
        <v>13</v>
      </c>
      <c r="BO10" s="33" t="s">
        <v>13</v>
      </c>
    </row>
    <row r="11" spans="1:67">
      <c r="A11" s="14" t="s">
        <v>12</v>
      </c>
      <c r="B11" s="29">
        <v>68</v>
      </c>
      <c r="C11" s="29">
        <v>38</v>
      </c>
      <c r="D11" s="29">
        <v>30</v>
      </c>
      <c r="E11" s="29">
        <v>65440</v>
      </c>
      <c r="F11" s="29">
        <v>31457</v>
      </c>
      <c r="G11" s="29">
        <v>33983</v>
      </c>
      <c r="H11" s="29">
        <v>372</v>
      </c>
      <c r="I11" s="29">
        <v>148</v>
      </c>
      <c r="J11" s="29">
        <v>224</v>
      </c>
      <c r="K11" s="37">
        <v>859</v>
      </c>
      <c r="L11" s="37">
        <v>218</v>
      </c>
      <c r="M11" s="37">
        <v>641</v>
      </c>
      <c r="N11" s="30">
        <v>565</v>
      </c>
      <c r="O11" s="30">
        <v>299</v>
      </c>
      <c r="P11" s="30">
        <v>266</v>
      </c>
      <c r="Q11" s="29" t="s">
        <v>35</v>
      </c>
      <c r="R11" s="29" t="s">
        <v>35</v>
      </c>
      <c r="S11" s="29" t="s">
        <v>35</v>
      </c>
      <c r="T11" s="29" t="s">
        <v>35</v>
      </c>
      <c r="U11" s="29" t="s">
        <v>35</v>
      </c>
      <c r="V11" s="29" t="s">
        <v>35</v>
      </c>
      <c r="W11" s="29" t="s">
        <v>35</v>
      </c>
      <c r="X11" s="35">
        <v>209</v>
      </c>
      <c r="Y11" s="35">
        <v>93</v>
      </c>
      <c r="Z11" s="35">
        <v>116</v>
      </c>
      <c r="AA11" s="36">
        <v>558</v>
      </c>
      <c r="AB11" s="36">
        <v>177</v>
      </c>
      <c r="AC11" s="36">
        <v>381</v>
      </c>
      <c r="AD11" s="31" t="s">
        <v>42</v>
      </c>
      <c r="AE11" s="31" t="s">
        <v>42</v>
      </c>
      <c r="AF11" s="31" t="s">
        <v>42</v>
      </c>
      <c r="AG11" s="31" t="s">
        <v>42</v>
      </c>
      <c r="AH11" s="31" t="s">
        <v>42</v>
      </c>
      <c r="AI11" s="31" t="s">
        <v>42</v>
      </c>
      <c r="AJ11" s="31" t="s">
        <v>42</v>
      </c>
      <c r="AK11" s="34" t="s">
        <v>19</v>
      </c>
      <c r="AL11" s="15" t="s">
        <v>19</v>
      </c>
      <c r="AM11" s="15" t="s">
        <v>19</v>
      </c>
      <c r="AN11" s="15" t="s">
        <v>19</v>
      </c>
      <c r="AO11" s="15" t="s">
        <v>18</v>
      </c>
      <c r="AP11" s="15" t="s">
        <v>18</v>
      </c>
      <c r="AQ11" s="15" t="s">
        <v>13</v>
      </c>
      <c r="AR11" s="15" t="s">
        <v>13</v>
      </c>
      <c r="AS11" s="15" t="s">
        <v>13</v>
      </c>
      <c r="AT11" s="15" t="s">
        <v>13</v>
      </c>
      <c r="AU11" s="15" t="s">
        <v>13</v>
      </c>
      <c r="AV11" s="15" t="s">
        <v>13</v>
      </c>
      <c r="AW11" s="15" t="s">
        <v>13</v>
      </c>
      <c r="AX11" s="15" t="s">
        <v>13</v>
      </c>
      <c r="AY11" s="15" t="s">
        <v>13</v>
      </c>
      <c r="AZ11" s="15" t="s">
        <v>13</v>
      </c>
      <c r="BA11" s="33" t="s">
        <v>13</v>
      </c>
      <c r="BB11" s="33" t="s">
        <v>13</v>
      </c>
      <c r="BC11" s="33" t="s">
        <v>13</v>
      </c>
      <c r="BD11" s="33" t="s">
        <v>13</v>
      </c>
      <c r="BE11" s="33" t="s">
        <v>13</v>
      </c>
      <c r="BF11" s="33" t="s">
        <v>13</v>
      </c>
      <c r="BG11" s="70" t="s">
        <v>13</v>
      </c>
      <c r="BH11" s="70" t="s">
        <v>13</v>
      </c>
      <c r="BI11" s="70" t="s">
        <v>13</v>
      </c>
      <c r="BJ11" s="33" t="s">
        <v>13</v>
      </c>
      <c r="BK11" s="33" t="s">
        <v>13</v>
      </c>
      <c r="BL11" s="33" t="s">
        <v>13</v>
      </c>
      <c r="BM11" s="33" t="s">
        <v>13</v>
      </c>
      <c r="BN11" s="33" t="s">
        <v>13</v>
      </c>
      <c r="BO11" s="33" t="s">
        <v>13</v>
      </c>
    </row>
    <row r="12" spans="1:67">
      <c r="A12" s="14" t="s">
        <v>11</v>
      </c>
      <c r="B12" s="29">
        <v>51</v>
      </c>
      <c r="C12" s="29">
        <v>24</v>
      </c>
      <c r="D12" s="29">
        <v>27</v>
      </c>
      <c r="E12" s="29">
        <v>67748</v>
      </c>
      <c r="F12" s="29">
        <v>32490</v>
      </c>
      <c r="G12" s="29">
        <v>35258</v>
      </c>
      <c r="H12" s="29">
        <v>344</v>
      </c>
      <c r="I12" s="29">
        <v>137</v>
      </c>
      <c r="J12" s="29">
        <v>207</v>
      </c>
      <c r="K12" s="29">
        <f>SUM(L12+M12)</f>
        <v>1077</v>
      </c>
      <c r="L12" s="29">
        <v>690</v>
      </c>
      <c r="M12" s="29">
        <v>387</v>
      </c>
      <c r="N12" s="30">
        <f>O12+P12</f>
        <v>599</v>
      </c>
      <c r="O12" s="30">
        <v>316</v>
      </c>
      <c r="P12" s="30">
        <v>283</v>
      </c>
      <c r="Q12" s="29" t="s">
        <v>35</v>
      </c>
      <c r="R12" s="29" t="s">
        <v>35</v>
      </c>
      <c r="S12" s="29" t="s">
        <v>35</v>
      </c>
      <c r="T12" s="29" t="s">
        <v>35</v>
      </c>
      <c r="U12" s="29" t="s">
        <v>35</v>
      </c>
      <c r="V12" s="29" t="s">
        <v>35</v>
      </c>
      <c r="W12" s="29" t="s">
        <v>35</v>
      </c>
      <c r="X12" s="35">
        <v>220</v>
      </c>
      <c r="Y12" s="35">
        <v>125</v>
      </c>
      <c r="Z12" s="35">
        <v>95</v>
      </c>
      <c r="AA12" s="36">
        <v>762</v>
      </c>
      <c r="AB12" s="36">
        <v>260</v>
      </c>
      <c r="AC12" s="36">
        <v>502</v>
      </c>
      <c r="AD12" s="31" t="s">
        <v>42</v>
      </c>
      <c r="AE12" s="31" t="s">
        <v>42</v>
      </c>
      <c r="AF12" s="31" t="s">
        <v>42</v>
      </c>
      <c r="AG12" s="31" t="s">
        <v>42</v>
      </c>
      <c r="AH12" s="31" t="s">
        <v>42</v>
      </c>
      <c r="AI12" s="31" t="s">
        <v>42</v>
      </c>
      <c r="AJ12" s="31" t="s">
        <v>42</v>
      </c>
      <c r="AK12" s="34">
        <v>131</v>
      </c>
      <c r="AL12" s="34">
        <v>67</v>
      </c>
      <c r="AM12" s="15">
        <v>64</v>
      </c>
      <c r="AN12" s="15">
        <v>87</v>
      </c>
      <c r="AO12" s="15">
        <v>19</v>
      </c>
      <c r="AP12" s="15">
        <v>68</v>
      </c>
      <c r="AQ12" s="15" t="s">
        <v>70</v>
      </c>
      <c r="AR12" s="13" t="s">
        <v>24</v>
      </c>
      <c r="AS12" s="13" t="s">
        <v>24</v>
      </c>
      <c r="AT12" s="13" t="s">
        <v>24</v>
      </c>
      <c r="AU12" s="13" t="s">
        <v>24</v>
      </c>
      <c r="AV12" s="15" t="s">
        <v>70</v>
      </c>
      <c r="AW12" s="13" t="s">
        <v>24</v>
      </c>
      <c r="AX12" s="13" t="s">
        <v>24</v>
      </c>
      <c r="AY12" s="13" t="s">
        <v>24</v>
      </c>
      <c r="AZ12" s="13" t="s">
        <v>24</v>
      </c>
      <c r="BA12" s="33"/>
      <c r="BB12" s="33"/>
      <c r="BC12" s="33"/>
      <c r="BD12" s="33" t="s">
        <v>13</v>
      </c>
      <c r="BE12" s="33" t="s">
        <v>13</v>
      </c>
      <c r="BF12" s="33" t="s">
        <v>13</v>
      </c>
      <c r="BG12" s="70" t="s">
        <v>13</v>
      </c>
      <c r="BH12" s="70" t="s">
        <v>13</v>
      </c>
      <c r="BI12" s="70" t="s">
        <v>13</v>
      </c>
      <c r="BJ12" s="33" t="s">
        <v>13</v>
      </c>
      <c r="BK12" s="33" t="s">
        <v>13</v>
      </c>
      <c r="BL12" s="33" t="s">
        <v>13</v>
      </c>
      <c r="BM12" s="33" t="s">
        <v>13</v>
      </c>
      <c r="BN12" s="33" t="s">
        <v>13</v>
      </c>
      <c r="BO12" s="33" t="s">
        <v>13</v>
      </c>
    </row>
    <row r="13" spans="1:67">
      <c r="A13" s="14" t="s">
        <v>14</v>
      </c>
      <c r="B13" s="29">
        <v>52</v>
      </c>
      <c r="C13" s="29">
        <v>25</v>
      </c>
      <c r="D13" s="29">
        <v>27</v>
      </c>
      <c r="E13" s="29">
        <v>69896</v>
      </c>
      <c r="F13" s="29">
        <v>33482</v>
      </c>
      <c r="G13" s="29">
        <v>36414</v>
      </c>
      <c r="H13" s="29">
        <v>344</v>
      </c>
      <c r="I13" s="29">
        <v>137</v>
      </c>
      <c r="J13" s="29">
        <v>207</v>
      </c>
      <c r="K13" s="37">
        <v>2098</v>
      </c>
      <c r="L13" s="37">
        <v>834</v>
      </c>
      <c r="M13" s="37">
        <v>1264</v>
      </c>
      <c r="N13" s="30">
        <v>498</v>
      </c>
      <c r="O13" s="30">
        <v>231</v>
      </c>
      <c r="P13" s="30">
        <v>267</v>
      </c>
      <c r="Q13" s="29" t="s">
        <v>35</v>
      </c>
      <c r="R13" s="29" t="s">
        <v>35</v>
      </c>
      <c r="S13" s="29" t="s">
        <v>35</v>
      </c>
      <c r="T13" s="29" t="s">
        <v>35</v>
      </c>
      <c r="U13" s="29" t="s">
        <v>35</v>
      </c>
      <c r="V13" s="29" t="s">
        <v>35</v>
      </c>
      <c r="W13" s="29" t="s">
        <v>35</v>
      </c>
      <c r="X13" s="35">
        <v>200</v>
      </c>
      <c r="Y13" s="35">
        <v>120</v>
      </c>
      <c r="Z13" s="35">
        <v>80</v>
      </c>
      <c r="AA13" s="36">
        <v>872</v>
      </c>
      <c r="AB13" s="36">
        <v>301</v>
      </c>
      <c r="AC13" s="36">
        <v>571</v>
      </c>
      <c r="AD13" s="31" t="s">
        <v>42</v>
      </c>
      <c r="AE13" s="31" t="s">
        <v>42</v>
      </c>
      <c r="AF13" s="31" t="s">
        <v>42</v>
      </c>
      <c r="AG13" s="31" t="s">
        <v>42</v>
      </c>
      <c r="AH13" s="31" t="s">
        <v>42</v>
      </c>
      <c r="AI13" s="31" t="s">
        <v>42</v>
      </c>
      <c r="AJ13" s="31" t="s">
        <v>42</v>
      </c>
      <c r="AK13" s="34">
        <v>152</v>
      </c>
      <c r="AL13" s="15">
        <v>83</v>
      </c>
      <c r="AM13" s="15">
        <v>69</v>
      </c>
      <c r="AN13" s="15">
        <v>140</v>
      </c>
      <c r="AO13" s="15">
        <v>50</v>
      </c>
      <c r="AP13" s="15">
        <v>90</v>
      </c>
      <c r="AQ13" s="15" t="s">
        <v>70</v>
      </c>
      <c r="AR13" s="13" t="s">
        <v>24</v>
      </c>
      <c r="AS13" s="13" t="s">
        <v>24</v>
      </c>
      <c r="AT13" s="13" t="s">
        <v>24</v>
      </c>
      <c r="AU13" s="13" t="s">
        <v>24</v>
      </c>
      <c r="AV13" s="15" t="s">
        <v>70</v>
      </c>
      <c r="AW13" s="13" t="s">
        <v>24</v>
      </c>
      <c r="AX13" s="13" t="s">
        <v>24</v>
      </c>
      <c r="AY13" s="13" t="s">
        <v>24</v>
      </c>
      <c r="AZ13" s="13" t="s">
        <v>24</v>
      </c>
      <c r="BA13" s="33"/>
      <c r="BB13" s="33"/>
      <c r="BC13" s="33"/>
      <c r="BD13" s="33" t="s">
        <v>13</v>
      </c>
      <c r="BE13" s="33" t="s">
        <v>13</v>
      </c>
      <c r="BF13" s="33" t="s">
        <v>13</v>
      </c>
      <c r="BG13" s="70" t="s">
        <v>13</v>
      </c>
      <c r="BH13" s="70" t="s">
        <v>13</v>
      </c>
      <c r="BI13" s="70" t="s">
        <v>13</v>
      </c>
      <c r="BJ13" s="33"/>
      <c r="BK13" s="33"/>
      <c r="BL13" s="33"/>
      <c r="BM13" s="33"/>
      <c r="BN13" s="33"/>
      <c r="BO13" s="33"/>
    </row>
    <row r="14" spans="1:67">
      <c r="A14" s="14" t="s">
        <v>20</v>
      </c>
      <c r="B14" s="29">
        <v>96</v>
      </c>
      <c r="C14" s="29">
        <v>52</v>
      </c>
      <c r="D14" s="29">
        <v>44</v>
      </c>
      <c r="E14" s="29">
        <v>72140</v>
      </c>
      <c r="F14" s="29">
        <v>34503</v>
      </c>
      <c r="G14" s="29">
        <v>37637</v>
      </c>
      <c r="H14" s="29">
        <v>298</v>
      </c>
      <c r="I14" s="29">
        <v>120</v>
      </c>
      <c r="J14" s="29">
        <v>178</v>
      </c>
      <c r="K14" s="37">
        <v>2259</v>
      </c>
      <c r="L14" s="37">
        <v>895</v>
      </c>
      <c r="M14" s="37">
        <v>1364</v>
      </c>
      <c r="N14" s="30">
        <v>581</v>
      </c>
      <c r="O14" s="30">
        <v>287</v>
      </c>
      <c r="P14" s="30">
        <v>294</v>
      </c>
      <c r="Q14" s="29" t="s">
        <v>35</v>
      </c>
      <c r="R14" s="29" t="s">
        <v>35</v>
      </c>
      <c r="S14" s="29" t="s">
        <v>35</v>
      </c>
      <c r="T14" s="29" t="s">
        <v>35</v>
      </c>
      <c r="U14" s="29" t="s">
        <v>35</v>
      </c>
      <c r="V14" s="29" t="s">
        <v>35</v>
      </c>
      <c r="W14" s="29" t="s">
        <v>35</v>
      </c>
      <c r="X14" s="35">
        <v>162</v>
      </c>
      <c r="Y14" s="35">
        <v>88</v>
      </c>
      <c r="Z14" s="35">
        <v>74</v>
      </c>
      <c r="AA14" s="36">
        <v>871</v>
      </c>
      <c r="AB14" s="36">
        <v>555</v>
      </c>
      <c r="AC14" s="36">
        <v>316</v>
      </c>
      <c r="AD14" s="31" t="s">
        <v>42</v>
      </c>
      <c r="AE14" s="31" t="s">
        <v>42</v>
      </c>
      <c r="AF14" s="31" t="s">
        <v>42</v>
      </c>
      <c r="AG14" s="31" t="s">
        <v>42</v>
      </c>
      <c r="AH14" s="31" t="s">
        <v>42</v>
      </c>
      <c r="AI14" s="31" t="s">
        <v>42</v>
      </c>
      <c r="AJ14" s="31" t="s">
        <v>42</v>
      </c>
      <c r="AK14" s="34">
        <v>110</v>
      </c>
      <c r="AL14" s="15">
        <v>56</v>
      </c>
      <c r="AM14" s="15">
        <v>54</v>
      </c>
      <c r="AN14" s="15">
        <v>175</v>
      </c>
      <c r="AO14" s="15">
        <v>73</v>
      </c>
      <c r="AP14" s="15">
        <v>102</v>
      </c>
      <c r="AQ14" s="15" t="s">
        <v>70</v>
      </c>
      <c r="AR14" s="13" t="s">
        <v>24</v>
      </c>
      <c r="AS14" s="13" t="s">
        <v>24</v>
      </c>
      <c r="AT14" s="13" t="s">
        <v>24</v>
      </c>
      <c r="AU14" s="13" t="s">
        <v>24</v>
      </c>
      <c r="AV14" s="15" t="s">
        <v>70</v>
      </c>
      <c r="AW14" s="13" t="s">
        <v>24</v>
      </c>
      <c r="AX14" s="13" t="s">
        <v>24</v>
      </c>
      <c r="AY14" s="13" t="s">
        <v>24</v>
      </c>
      <c r="AZ14" s="13" t="s">
        <v>24</v>
      </c>
      <c r="BA14" s="33"/>
      <c r="BB14" s="33"/>
      <c r="BC14" s="33"/>
      <c r="BD14" s="33"/>
      <c r="BE14" s="33"/>
      <c r="BF14" s="33"/>
      <c r="BG14" s="70"/>
      <c r="BH14" s="70"/>
      <c r="BI14" s="70"/>
      <c r="BJ14" s="33"/>
      <c r="BK14" s="33"/>
      <c r="BL14" s="33"/>
      <c r="BM14" s="33"/>
      <c r="BN14" s="33"/>
      <c r="BO14" s="33"/>
    </row>
    <row r="15" spans="1:67" s="8" customFormat="1" ht="18" customHeight="1">
      <c r="A15" s="28" t="s">
        <v>21</v>
      </c>
      <c r="B15" s="37">
        <v>108</v>
      </c>
      <c r="C15" s="37">
        <v>47</v>
      </c>
      <c r="D15" s="37">
        <v>61</v>
      </c>
      <c r="E15" s="37">
        <v>73874</v>
      </c>
      <c r="F15" s="37">
        <v>35305</v>
      </c>
      <c r="G15" s="37">
        <v>38569</v>
      </c>
      <c r="H15" s="37">
        <f>SUM(I15:J15)</f>
        <v>194</v>
      </c>
      <c r="I15" s="37">
        <v>44</v>
      </c>
      <c r="J15" s="37">
        <v>150</v>
      </c>
      <c r="K15" s="37">
        <f>L15+M15</f>
        <v>2755</v>
      </c>
      <c r="L15" s="37">
        <v>1130</v>
      </c>
      <c r="M15" s="37">
        <v>1625</v>
      </c>
      <c r="N15" s="30">
        <v>540</v>
      </c>
      <c r="O15" s="30">
        <v>232</v>
      </c>
      <c r="P15" s="30">
        <v>308</v>
      </c>
      <c r="Q15" s="37"/>
      <c r="R15" s="37"/>
      <c r="S15" s="37"/>
      <c r="T15" s="37"/>
      <c r="U15" s="37"/>
      <c r="V15" s="37"/>
      <c r="W15" s="37"/>
      <c r="X15" s="33">
        <f>Y15+Z15</f>
        <v>284</v>
      </c>
      <c r="Y15" s="33">
        <v>146</v>
      </c>
      <c r="Z15" s="33">
        <v>138</v>
      </c>
      <c r="AA15" s="38">
        <v>899</v>
      </c>
      <c r="AB15" s="38">
        <v>303</v>
      </c>
      <c r="AC15" s="38">
        <v>596</v>
      </c>
      <c r="AD15" s="31" t="s">
        <v>13</v>
      </c>
      <c r="AE15" s="31" t="s">
        <v>42</v>
      </c>
      <c r="AF15" s="31" t="s">
        <v>42</v>
      </c>
      <c r="AG15" s="31" t="s">
        <v>42</v>
      </c>
      <c r="AH15" s="31" t="s">
        <v>42</v>
      </c>
      <c r="AI15" s="31" t="s">
        <v>42</v>
      </c>
      <c r="AJ15" s="31" t="s">
        <v>42</v>
      </c>
      <c r="AK15" s="33">
        <v>143</v>
      </c>
      <c r="AL15" s="33">
        <v>65</v>
      </c>
      <c r="AM15" s="33">
        <v>78</v>
      </c>
      <c r="AN15" s="33">
        <v>157</v>
      </c>
      <c r="AO15" s="33">
        <v>77</v>
      </c>
      <c r="AP15" s="33">
        <v>80</v>
      </c>
      <c r="AQ15" s="15">
        <f t="shared" ref="AQ15:AQ19" si="0">AR15+AS15+AT15+AU15</f>
        <v>388</v>
      </c>
      <c r="AR15" s="13">
        <v>46</v>
      </c>
      <c r="AS15" s="13">
        <v>42</v>
      </c>
      <c r="AT15" s="13">
        <v>162</v>
      </c>
      <c r="AU15" s="13">
        <v>138</v>
      </c>
      <c r="AV15" s="15">
        <f t="shared" ref="AV15:AV19" si="1">AW15+AX15+AY15+AZ15</f>
        <v>47</v>
      </c>
      <c r="AW15" s="13">
        <v>14</v>
      </c>
      <c r="AX15" s="13">
        <v>28</v>
      </c>
      <c r="AY15" s="13">
        <v>1</v>
      </c>
      <c r="AZ15" s="13">
        <v>4</v>
      </c>
      <c r="BA15" s="33"/>
      <c r="BB15" s="33"/>
      <c r="BC15" s="33"/>
      <c r="BD15" s="33"/>
      <c r="BE15" s="33"/>
      <c r="BF15" s="33"/>
      <c r="BG15" s="70"/>
      <c r="BH15" s="70"/>
      <c r="BI15" s="70"/>
      <c r="BJ15" s="33"/>
      <c r="BK15" s="33"/>
      <c r="BL15" s="33"/>
      <c r="BM15" s="33"/>
      <c r="BN15" s="33"/>
      <c r="BO15" s="33"/>
    </row>
    <row r="16" spans="1:67" s="12" customFormat="1" ht="18" customHeight="1">
      <c r="A16" s="16" t="s">
        <v>25</v>
      </c>
      <c r="B16" s="17">
        <v>104</v>
      </c>
      <c r="C16" s="17">
        <v>42</v>
      </c>
      <c r="D16" s="17">
        <v>62</v>
      </c>
      <c r="E16" s="17">
        <v>75872</v>
      </c>
      <c r="F16" s="17">
        <v>36278</v>
      </c>
      <c r="G16" s="17">
        <v>39594</v>
      </c>
      <c r="H16" s="17">
        <v>127</v>
      </c>
      <c r="I16" s="17">
        <v>31</v>
      </c>
      <c r="J16" s="17">
        <v>96</v>
      </c>
      <c r="K16" s="17">
        <v>3005</v>
      </c>
      <c r="L16" s="17">
        <v>1203</v>
      </c>
      <c r="M16" s="17">
        <v>1802</v>
      </c>
      <c r="N16" s="39">
        <v>527</v>
      </c>
      <c r="O16" s="39">
        <v>251</v>
      </c>
      <c r="P16" s="39">
        <v>276</v>
      </c>
      <c r="Q16" s="17">
        <v>527</v>
      </c>
      <c r="R16" s="17">
        <v>5</v>
      </c>
      <c r="S16" s="17">
        <v>0</v>
      </c>
      <c r="T16" s="17">
        <v>40</v>
      </c>
      <c r="U16" s="17">
        <v>38</v>
      </c>
      <c r="V16" s="17">
        <v>206</v>
      </c>
      <c r="W16" s="17">
        <v>238</v>
      </c>
      <c r="X16" s="20">
        <v>217</v>
      </c>
      <c r="Y16" s="20">
        <v>117</v>
      </c>
      <c r="Z16" s="20">
        <v>100</v>
      </c>
      <c r="AA16" s="40">
        <v>966</v>
      </c>
      <c r="AB16" s="40">
        <v>338</v>
      </c>
      <c r="AC16" s="40">
        <v>628</v>
      </c>
      <c r="AD16" s="20" t="s">
        <v>43</v>
      </c>
      <c r="AE16" s="20" t="s">
        <v>43</v>
      </c>
      <c r="AF16" s="20" t="s">
        <v>43</v>
      </c>
      <c r="AG16" s="20" t="s">
        <v>43</v>
      </c>
      <c r="AH16" s="20" t="s">
        <v>43</v>
      </c>
      <c r="AI16" s="20" t="s">
        <v>43</v>
      </c>
      <c r="AJ16" s="20" t="s">
        <v>43</v>
      </c>
      <c r="AK16" s="20">
        <v>132</v>
      </c>
      <c r="AL16" s="20">
        <v>69</v>
      </c>
      <c r="AM16" s="20">
        <v>63</v>
      </c>
      <c r="AN16" s="20">
        <v>200</v>
      </c>
      <c r="AO16" s="20">
        <v>100</v>
      </c>
      <c r="AP16" s="20">
        <v>100</v>
      </c>
      <c r="AQ16" s="15">
        <f t="shared" si="0"/>
        <v>440</v>
      </c>
      <c r="AR16" s="16">
        <v>51</v>
      </c>
      <c r="AS16" s="16">
        <v>40</v>
      </c>
      <c r="AT16" s="16">
        <v>149</v>
      </c>
      <c r="AU16" s="16">
        <v>200</v>
      </c>
      <c r="AV16" s="15">
        <f t="shared" si="1"/>
        <v>54</v>
      </c>
      <c r="AW16" s="16">
        <v>14</v>
      </c>
      <c r="AX16" s="16">
        <v>24</v>
      </c>
      <c r="AY16" s="16">
        <v>3</v>
      </c>
      <c r="AZ16" s="16">
        <v>13</v>
      </c>
      <c r="BA16" s="20"/>
      <c r="BB16" s="20"/>
      <c r="BC16" s="20"/>
      <c r="BD16" s="20">
        <f>SUM(BE16:BF16)</f>
        <v>21606</v>
      </c>
      <c r="BE16" s="20">
        <v>7013</v>
      </c>
      <c r="BF16" s="20">
        <v>14593</v>
      </c>
      <c r="BG16" s="71" t="s">
        <v>13</v>
      </c>
      <c r="BH16" s="71" t="s">
        <v>13</v>
      </c>
      <c r="BI16" s="71" t="s">
        <v>13</v>
      </c>
      <c r="BJ16" s="20"/>
      <c r="BK16" s="20"/>
      <c r="BL16" s="20"/>
      <c r="BM16" s="20"/>
      <c r="BN16" s="20"/>
      <c r="BO16" s="20"/>
    </row>
    <row r="17" spans="1:67" s="12" customFormat="1" ht="18" customHeight="1">
      <c r="A17" s="16" t="s">
        <v>26</v>
      </c>
      <c r="B17" s="17">
        <v>106</v>
      </c>
      <c r="C17" s="17">
        <v>38</v>
      </c>
      <c r="D17" s="17">
        <v>68</v>
      </c>
      <c r="E17" s="17">
        <f>SUM(F17:G17)</f>
        <v>77662</v>
      </c>
      <c r="F17" s="17">
        <v>37146</v>
      </c>
      <c r="G17" s="17">
        <v>40516</v>
      </c>
      <c r="H17" s="17">
        <v>7</v>
      </c>
      <c r="I17" s="17">
        <v>3</v>
      </c>
      <c r="J17" s="17">
        <v>4</v>
      </c>
      <c r="K17" s="17">
        <v>3449</v>
      </c>
      <c r="L17" s="17">
        <v>1385</v>
      </c>
      <c r="M17" s="17">
        <v>2064</v>
      </c>
      <c r="N17" s="39">
        <v>480</v>
      </c>
      <c r="O17" s="39">
        <v>262</v>
      </c>
      <c r="P17" s="39">
        <v>218</v>
      </c>
      <c r="Q17" s="17">
        <v>480</v>
      </c>
      <c r="R17" s="17">
        <v>1</v>
      </c>
      <c r="S17" s="17">
        <v>1</v>
      </c>
      <c r="T17" s="17">
        <v>37</v>
      </c>
      <c r="U17" s="17">
        <v>22</v>
      </c>
      <c r="V17" s="17">
        <v>224</v>
      </c>
      <c r="W17" s="17">
        <v>195</v>
      </c>
      <c r="X17" s="20">
        <v>266</v>
      </c>
      <c r="Y17" s="20">
        <v>155</v>
      </c>
      <c r="Z17" s="20">
        <v>111</v>
      </c>
      <c r="AA17" s="40">
        <v>124</v>
      </c>
      <c r="AB17" s="40">
        <v>67</v>
      </c>
      <c r="AC17" s="40">
        <v>57</v>
      </c>
      <c r="AD17" s="20">
        <v>1030</v>
      </c>
      <c r="AE17" s="20">
        <v>230</v>
      </c>
      <c r="AF17" s="20">
        <v>590</v>
      </c>
      <c r="AG17" s="20">
        <v>123</v>
      </c>
      <c r="AH17" s="20">
        <v>66</v>
      </c>
      <c r="AI17" s="20">
        <v>12</v>
      </c>
      <c r="AJ17" s="20">
        <v>9</v>
      </c>
      <c r="AK17" s="20">
        <v>124</v>
      </c>
      <c r="AL17" s="20">
        <v>67</v>
      </c>
      <c r="AM17" s="20">
        <v>57</v>
      </c>
      <c r="AN17" s="20">
        <v>169</v>
      </c>
      <c r="AO17" s="20">
        <v>90</v>
      </c>
      <c r="AP17" s="20">
        <v>79</v>
      </c>
      <c r="AQ17" s="15">
        <f t="shared" si="0"/>
        <v>400</v>
      </c>
      <c r="AR17" s="16">
        <v>57</v>
      </c>
      <c r="AS17" s="16">
        <v>38</v>
      </c>
      <c r="AT17" s="16">
        <v>143</v>
      </c>
      <c r="AU17" s="16">
        <v>162</v>
      </c>
      <c r="AV17" s="15">
        <f t="shared" si="1"/>
        <v>54</v>
      </c>
      <c r="AW17" s="16">
        <v>12</v>
      </c>
      <c r="AX17" s="16">
        <v>28</v>
      </c>
      <c r="AY17" s="16">
        <v>8</v>
      </c>
      <c r="AZ17" s="16">
        <v>6</v>
      </c>
      <c r="BA17" s="20"/>
      <c r="BB17" s="20"/>
      <c r="BC17" s="20"/>
      <c r="BD17" s="20">
        <f>BE17+BF17</f>
        <v>59386</v>
      </c>
      <c r="BE17" s="20">
        <v>20090</v>
      </c>
      <c r="BF17" s="20">
        <v>39296</v>
      </c>
      <c r="BG17" s="71">
        <v>3015</v>
      </c>
      <c r="BH17" s="71">
        <v>1550</v>
      </c>
      <c r="BI17" s="71">
        <v>1465</v>
      </c>
      <c r="BJ17" s="20">
        <v>70</v>
      </c>
      <c r="BK17" s="20">
        <v>37</v>
      </c>
      <c r="BL17" s="20">
        <v>33</v>
      </c>
      <c r="BM17" s="20"/>
      <c r="BN17" s="20"/>
      <c r="BO17" s="20"/>
    </row>
    <row r="18" spans="1:67" s="12" customFormat="1">
      <c r="A18" s="16" t="s">
        <v>49</v>
      </c>
      <c r="B18" s="17">
        <v>116</v>
      </c>
      <c r="C18" s="17">
        <v>46</v>
      </c>
      <c r="D18" s="17">
        <v>70</v>
      </c>
      <c r="E18" s="17">
        <v>79195</v>
      </c>
      <c r="F18" s="17">
        <v>37845</v>
      </c>
      <c r="G18" s="17">
        <v>41350</v>
      </c>
      <c r="H18" s="17">
        <v>8</v>
      </c>
      <c r="I18" s="17">
        <v>3</v>
      </c>
      <c r="J18" s="17">
        <v>5</v>
      </c>
      <c r="K18" s="17">
        <v>3499</v>
      </c>
      <c r="L18" s="17">
        <v>1427</v>
      </c>
      <c r="M18" s="17">
        <v>2072</v>
      </c>
      <c r="N18" s="40" t="s">
        <v>48</v>
      </c>
      <c r="O18" s="40" t="s">
        <v>48</v>
      </c>
      <c r="P18" s="40" t="s">
        <v>48</v>
      </c>
      <c r="Q18" s="17">
        <v>376</v>
      </c>
      <c r="R18" s="17">
        <v>1</v>
      </c>
      <c r="S18" s="17">
        <v>0</v>
      </c>
      <c r="T18" s="17">
        <v>23</v>
      </c>
      <c r="U18" s="17">
        <v>15</v>
      </c>
      <c r="V18" s="17">
        <v>150</v>
      </c>
      <c r="W18" s="17">
        <v>187</v>
      </c>
      <c r="X18" s="20">
        <v>312</v>
      </c>
      <c r="Y18" s="20">
        <v>154</v>
      </c>
      <c r="Z18" s="20">
        <v>158</v>
      </c>
      <c r="AA18" s="41" t="s">
        <v>13</v>
      </c>
      <c r="AB18" s="41" t="s">
        <v>13</v>
      </c>
      <c r="AC18" s="41" t="s">
        <v>13</v>
      </c>
      <c r="AD18" s="20" t="s">
        <v>46</v>
      </c>
      <c r="AE18" s="20" t="s">
        <v>46</v>
      </c>
      <c r="AF18" s="20" t="s">
        <v>46</v>
      </c>
      <c r="AG18" s="20" t="s">
        <v>46</v>
      </c>
      <c r="AH18" s="20" t="s">
        <v>46</v>
      </c>
      <c r="AI18" s="20" t="s">
        <v>46</v>
      </c>
      <c r="AJ18" s="20" t="s">
        <v>46</v>
      </c>
      <c r="AK18" s="20">
        <v>136</v>
      </c>
      <c r="AL18" s="20">
        <v>74</v>
      </c>
      <c r="AM18" s="20">
        <v>62</v>
      </c>
      <c r="AN18" s="20">
        <v>163</v>
      </c>
      <c r="AO18" s="20">
        <v>87</v>
      </c>
      <c r="AP18" s="20">
        <v>76</v>
      </c>
      <c r="AQ18" s="15">
        <f t="shared" si="0"/>
        <v>354</v>
      </c>
      <c r="AR18" s="16">
        <v>48</v>
      </c>
      <c r="AS18" s="16">
        <v>40</v>
      </c>
      <c r="AT18" s="16">
        <v>143</v>
      </c>
      <c r="AU18" s="16">
        <v>123</v>
      </c>
      <c r="AV18" s="15">
        <f t="shared" si="1"/>
        <v>94</v>
      </c>
      <c r="AW18" s="16">
        <v>30</v>
      </c>
      <c r="AX18" s="16">
        <v>41</v>
      </c>
      <c r="AY18" s="16">
        <v>9</v>
      </c>
      <c r="AZ18" s="16">
        <v>14</v>
      </c>
      <c r="BA18" s="20">
        <f>BB18+BC18</f>
        <v>41</v>
      </c>
      <c r="BB18" s="20">
        <v>21</v>
      </c>
      <c r="BC18" s="20">
        <v>20</v>
      </c>
      <c r="BD18" s="20">
        <f>SUM(BE18:BF18)</f>
        <v>72556</v>
      </c>
      <c r="BE18" s="20">
        <v>22986</v>
      </c>
      <c r="BF18" s="20">
        <v>49570</v>
      </c>
      <c r="BG18" s="71">
        <v>1494</v>
      </c>
      <c r="BH18" s="71">
        <v>776</v>
      </c>
      <c r="BI18" s="71">
        <v>718</v>
      </c>
      <c r="BJ18" s="20">
        <v>166</v>
      </c>
      <c r="BK18" s="20">
        <v>65</v>
      </c>
      <c r="BL18" s="20">
        <v>101</v>
      </c>
      <c r="BM18" s="20">
        <v>116</v>
      </c>
      <c r="BN18" s="20">
        <v>112</v>
      </c>
      <c r="BO18" s="20">
        <v>4</v>
      </c>
    </row>
    <row r="19" spans="1:67" s="8" customFormat="1" ht="37.5" customHeight="1">
      <c r="A19" s="23" t="s">
        <v>79</v>
      </c>
      <c r="B19" s="18">
        <v>116</v>
      </c>
      <c r="C19" s="18">
        <v>47</v>
      </c>
      <c r="D19" s="18">
        <v>69</v>
      </c>
      <c r="E19" s="18">
        <v>79777</v>
      </c>
      <c r="F19" s="18">
        <v>38113</v>
      </c>
      <c r="G19" s="18">
        <v>41664</v>
      </c>
      <c r="H19" s="18">
        <v>5</v>
      </c>
      <c r="I19" s="18">
        <v>1</v>
      </c>
      <c r="J19" s="18">
        <v>4</v>
      </c>
      <c r="K19" s="18">
        <v>1929</v>
      </c>
      <c r="L19" s="18">
        <v>765</v>
      </c>
      <c r="M19" s="18">
        <v>1164</v>
      </c>
      <c r="N19" s="40" t="s">
        <v>48</v>
      </c>
      <c r="O19" s="40" t="s">
        <v>48</v>
      </c>
      <c r="P19" s="40" t="s">
        <v>48</v>
      </c>
      <c r="Q19" s="43">
        <v>323</v>
      </c>
      <c r="R19" s="43">
        <v>1</v>
      </c>
      <c r="S19" s="43">
        <v>1</v>
      </c>
      <c r="T19" s="43">
        <v>21</v>
      </c>
      <c r="U19" s="43">
        <v>21</v>
      </c>
      <c r="V19" s="43">
        <v>130</v>
      </c>
      <c r="W19" s="43">
        <v>149</v>
      </c>
      <c r="X19" s="44">
        <v>286</v>
      </c>
      <c r="Y19" s="44">
        <v>164</v>
      </c>
      <c r="Z19" s="44">
        <v>122</v>
      </c>
      <c r="AA19" s="45"/>
      <c r="AB19" s="45"/>
      <c r="AC19" s="45"/>
      <c r="AD19" s="46" t="s">
        <v>76</v>
      </c>
      <c r="AE19" s="46" t="s">
        <v>76</v>
      </c>
      <c r="AF19" s="46" t="s">
        <v>76</v>
      </c>
      <c r="AG19" s="46" t="s">
        <v>76</v>
      </c>
      <c r="AH19" s="46" t="s">
        <v>76</v>
      </c>
      <c r="AI19" s="46" t="s">
        <v>76</v>
      </c>
      <c r="AJ19" s="46" t="s">
        <v>76</v>
      </c>
      <c r="AK19" s="44">
        <v>118</v>
      </c>
      <c r="AL19" s="44">
        <v>70</v>
      </c>
      <c r="AM19" s="44">
        <v>48</v>
      </c>
      <c r="AN19" s="44">
        <v>138</v>
      </c>
      <c r="AO19" s="44">
        <v>78</v>
      </c>
      <c r="AP19" s="44">
        <v>60</v>
      </c>
      <c r="AQ19" s="44">
        <f t="shared" si="0"/>
        <v>271</v>
      </c>
      <c r="AR19" s="44">
        <v>39</v>
      </c>
      <c r="AS19" s="44">
        <v>30</v>
      </c>
      <c r="AT19" s="44">
        <v>100</v>
      </c>
      <c r="AU19" s="44">
        <v>102</v>
      </c>
      <c r="AV19" s="44">
        <f t="shared" si="1"/>
        <v>63</v>
      </c>
      <c r="AW19" s="44">
        <v>20</v>
      </c>
      <c r="AX19" s="44">
        <v>22</v>
      </c>
      <c r="AY19" s="44">
        <v>13</v>
      </c>
      <c r="AZ19" s="44">
        <v>8</v>
      </c>
      <c r="BA19" s="44">
        <v>184</v>
      </c>
      <c r="BB19" s="44">
        <v>83</v>
      </c>
      <c r="BC19" s="44">
        <v>101</v>
      </c>
      <c r="BD19" s="44">
        <v>69796</v>
      </c>
      <c r="BE19" s="44">
        <v>21541</v>
      </c>
      <c r="BF19" s="44">
        <v>48255</v>
      </c>
      <c r="BG19" s="72" t="s">
        <v>13</v>
      </c>
      <c r="BH19" s="72" t="s">
        <v>13</v>
      </c>
      <c r="BI19" s="72" t="s">
        <v>13</v>
      </c>
      <c r="BJ19" s="47">
        <v>217</v>
      </c>
      <c r="BK19" s="47">
        <v>92</v>
      </c>
      <c r="BL19" s="47">
        <v>125</v>
      </c>
      <c r="BM19" s="48">
        <v>59</v>
      </c>
      <c r="BN19" s="48">
        <v>53</v>
      </c>
      <c r="BO19" s="48">
        <v>6</v>
      </c>
    </row>
    <row r="20" spans="1:67" s="8" customFormat="1" ht="37.5" customHeight="1">
      <c r="A20" s="23" t="s">
        <v>78</v>
      </c>
      <c r="B20" s="18"/>
      <c r="C20" s="18"/>
      <c r="D20" s="18"/>
      <c r="E20" s="18">
        <f>F20+G20</f>
        <v>80359</v>
      </c>
      <c r="F20" s="18">
        <v>38374</v>
      </c>
      <c r="G20" s="18">
        <v>41985</v>
      </c>
      <c r="H20" s="18">
        <v>5</v>
      </c>
      <c r="I20" s="18">
        <v>1</v>
      </c>
      <c r="J20" s="18">
        <v>4</v>
      </c>
      <c r="K20" s="18">
        <v>2542</v>
      </c>
      <c r="L20" s="18">
        <v>1443</v>
      </c>
      <c r="M20" s="18">
        <v>2099</v>
      </c>
      <c r="N20" s="40"/>
      <c r="O20" s="40"/>
      <c r="P20" s="40"/>
      <c r="Q20" s="43">
        <v>434</v>
      </c>
      <c r="R20" s="43">
        <v>2</v>
      </c>
      <c r="S20" s="43">
        <v>1</v>
      </c>
      <c r="T20" s="43">
        <v>28</v>
      </c>
      <c r="U20" s="43">
        <v>32</v>
      </c>
      <c r="V20" s="43">
        <v>178</v>
      </c>
      <c r="W20" s="43">
        <v>193</v>
      </c>
      <c r="X20" s="44">
        <v>286</v>
      </c>
      <c r="Y20" s="44">
        <v>164</v>
      </c>
      <c r="Z20" s="44">
        <v>122</v>
      </c>
      <c r="AA20" s="45"/>
      <c r="AB20" s="45"/>
      <c r="AC20" s="45"/>
      <c r="AD20" s="46" t="s">
        <v>76</v>
      </c>
      <c r="AE20" s="46" t="s">
        <v>76</v>
      </c>
      <c r="AF20" s="46" t="s">
        <v>76</v>
      </c>
      <c r="AG20" s="46" t="s">
        <v>76</v>
      </c>
      <c r="AH20" s="46" t="s">
        <v>76</v>
      </c>
      <c r="AI20" s="46" t="s">
        <v>76</v>
      </c>
      <c r="AJ20" s="46" t="s">
        <v>76</v>
      </c>
      <c r="AK20" s="44">
        <v>149</v>
      </c>
      <c r="AL20" s="44">
        <v>74</v>
      </c>
      <c r="AM20" s="44">
        <v>75</v>
      </c>
      <c r="AN20" s="44">
        <v>138</v>
      </c>
      <c r="AO20" s="44">
        <v>78</v>
      </c>
      <c r="AP20" s="44">
        <v>60</v>
      </c>
      <c r="AQ20" s="44">
        <v>359</v>
      </c>
      <c r="AR20" s="44">
        <v>46</v>
      </c>
      <c r="AS20" s="44">
        <v>44</v>
      </c>
      <c r="AT20" s="44">
        <v>133</v>
      </c>
      <c r="AU20" s="44">
        <v>136</v>
      </c>
      <c r="AV20" s="44">
        <f t="shared" ref="AV20" si="2">AW20+AX20+AY20+AZ20</f>
        <v>63</v>
      </c>
      <c r="AW20" s="44">
        <v>20</v>
      </c>
      <c r="AX20" s="44">
        <v>22</v>
      </c>
      <c r="AY20" s="44">
        <v>13</v>
      </c>
      <c r="AZ20" s="44">
        <v>8</v>
      </c>
      <c r="BA20" s="44">
        <v>315</v>
      </c>
      <c r="BB20" s="44">
        <v>147</v>
      </c>
      <c r="BC20" s="44">
        <v>168</v>
      </c>
      <c r="BD20" s="44">
        <f>BE20+BF20</f>
        <v>444563</v>
      </c>
      <c r="BE20" s="44">
        <v>137827</v>
      </c>
      <c r="BF20" s="44">
        <v>306736</v>
      </c>
      <c r="BG20" s="73" t="s">
        <v>76</v>
      </c>
      <c r="BH20" s="73" t="s">
        <v>76</v>
      </c>
      <c r="BI20" s="73" t="s">
        <v>76</v>
      </c>
      <c r="BJ20" s="44">
        <v>221</v>
      </c>
      <c r="BK20" s="44">
        <v>89</v>
      </c>
      <c r="BL20" s="44">
        <v>132</v>
      </c>
      <c r="BM20" s="48">
        <v>72</v>
      </c>
      <c r="BN20" s="48">
        <v>64</v>
      </c>
      <c r="BO20" s="48">
        <v>8</v>
      </c>
    </row>
    <row r="21" spans="1:67" s="8" customFormat="1" ht="37.5" customHeight="1">
      <c r="A21" s="23" t="s">
        <v>80</v>
      </c>
      <c r="B21" s="18"/>
      <c r="C21" s="18"/>
      <c r="D21" s="18"/>
      <c r="E21" s="18">
        <f>F21+G21</f>
        <v>80786</v>
      </c>
      <c r="F21" s="18">
        <v>38550</v>
      </c>
      <c r="G21" s="18">
        <v>42236</v>
      </c>
      <c r="H21" s="18">
        <v>5</v>
      </c>
      <c r="I21" s="18">
        <v>1</v>
      </c>
      <c r="J21" s="18">
        <v>4</v>
      </c>
      <c r="K21" s="18">
        <v>0</v>
      </c>
      <c r="L21" s="18">
        <v>0</v>
      </c>
      <c r="M21" s="18">
        <v>0</v>
      </c>
      <c r="N21" s="40"/>
      <c r="O21" s="40"/>
      <c r="P21" s="40"/>
      <c r="Q21" s="43">
        <v>109</v>
      </c>
      <c r="R21" s="43">
        <v>0</v>
      </c>
      <c r="S21" s="43">
        <v>0</v>
      </c>
      <c r="T21" s="43">
        <v>14</v>
      </c>
      <c r="U21" s="43">
        <v>13</v>
      </c>
      <c r="V21" s="43">
        <v>43</v>
      </c>
      <c r="W21" s="43">
        <v>39</v>
      </c>
      <c r="X21" s="44">
        <v>0</v>
      </c>
      <c r="Y21" s="44">
        <v>0</v>
      </c>
      <c r="Z21" s="44">
        <v>0</v>
      </c>
      <c r="AA21" s="45"/>
      <c r="AB21" s="45"/>
      <c r="AC21" s="45"/>
      <c r="AD21" s="46" t="s">
        <v>76</v>
      </c>
      <c r="AE21" s="46" t="s">
        <v>76</v>
      </c>
      <c r="AF21" s="46" t="s">
        <v>76</v>
      </c>
      <c r="AG21" s="46" t="s">
        <v>76</v>
      </c>
      <c r="AH21" s="46" t="s">
        <v>76</v>
      </c>
      <c r="AI21" s="46" t="s">
        <v>76</v>
      </c>
      <c r="AJ21" s="46" t="s">
        <v>76</v>
      </c>
      <c r="AK21" s="44">
        <v>39</v>
      </c>
      <c r="AL21" s="44">
        <v>15</v>
      </c>
      <c r="AM21" s="44">
        <v>24</v>
      </c>
      <c r="AN21" s="44">
        <v>39</v>
      </c>
      <c r="AO21" s="44">
        <v>22</v>
      </c>
      <c r="AP21" s="44">
        <v>17</v>
      </c>
      <c r="AQ21" s="44">
        <v>118</v>
      </c>
      <c r="AR21" s="44">
        <v>18</v>
      </c>
      <c r="AS21" s="44">
        <v>8</v>
      </c>
      <c r="AT21" s="44">
        <v>54</v>
      </c>
      <c r="AU21" s="44">
        <v>38</v>
      </c>
      <c r="AV21" s="44">
        <v>37</v>
      </c>
      <c r="AW21" s="44">
        <v>12</v>
      </c>
      <c r="AX21" s="44">
        <v>16</v>
      </c>
      <c r="AY21" s="44">
        <v>2</v>
      </c>
      <c r="AZ21" s="44">
        <v>7</v>
      </c>
      <c r="BA21" s="44">
        <v>39</v>
      </c>
      <c r="BB21" s="44">
        <v>18</v>
      </c>
      <c r="BC21" s="44">
        <v>21</v>
      </c>
      <c r="BD21" s="44">
        <f>BE21+BF21</f>
        <v>136170</v>
      </c>
      <c r="BE21" s="44">
        <v>42827</v>
      </c>
      <c r="BF21" s="44">
        <v>93343</v>
      </c>
      <c r="BG21" s="73" t="s">
        <v>76</v>
      </c>
      <c r="BH21" s="73" t="s">
        <v>76</v>
      </c>
      <c r="BI21" s="73" t="s">
        <v>76</v>
      </c>
      <c r="BJ21" s="44">
        <v>77</v>
      </c>
      <c r="BK21" s="44">
        <v>34</v>
      </c>
      <c r="BL21" s="44">
        <v>43</v>
      </c>
      <c r="BM21" s="48">
        <v>24</v>
      </c>
      <c r="BN21" s="48">
        <v>23</v>
      </c>
      <c r="BO21" s="48">
        <v>1</v>
      </c>
    </row>
    <row r="22" spans="1:67" s="12" customFormat="1">
      <c r="A22" s="16" t="s">
        <v>27</v>
      </c>
      <c r="B22" s="49">
        <v>1</v>
      </c>
      <c r="C22" s="50">
        <f>C16/B16</f>
        <v>0.40384615384615385</v>
      </c>
      <c r="D22" s="50">
        <f>D16/B16</f>
        <v>0.59615384615384615</v>
      </c>
      <c r="E22" s="49">
        <v>1</v>
      </c>
      <c r="F22" s="50">
        <f>F16/E16</f>
        <v>0.47814740615773937</v>
      </c>
      <c r="G22" s="50">
        <f>G16/E16</f>
        <v>0.52185259384226068</v>
      </c>
      <c r="H22" s="49">
        <v>1</v>
      </c>
      <c r="I22" s="50">
        <f>I16/H16</f>
        <v>0.24409448818897639</v>
      </c>
      <c r="J22" s="50">
        <f>J16/H16</f>
        <v>0.75590551181102361</v>
      </c>
      <c r="K22" s="49">
        <v>1</v>
      </c>
      <c r="L22" s="50">
        <f>L16/K16</f>
        <v>0.40033277870216305</v>
      </c>
      <c r="M22" s="50">
        <f>M16/K16</f>
        <v>0.59966722129783689</v>
      </c>
      <c r="N22" s="51">
        <v>1</v>
      </c>
      <c r="O22" s="52">
        <f>O16/N16</f>
        <v>0.47628083491461098</v>
      </c>
      <c r="P22" s="52">
        <f>P16/N16</f>
        <v>0.52371916508538896</v>
      </c>
      <c r="Q22" s="49">
        <v>1</v>
      </c>
      <c r="R22" s="53">
        <f>R16/Q16</f>
        <v>9.4876660341555973E-3</v>
      </c>
      <c r="S22" s="53">
        <f>S16/Q16</f>
        <v>0</v>
      </c>
      <c r="T22" s="53">
        <f>T16/Q16</f>
        <v>7.5901328273244778E-2</v>
      </c>
      <c r="U22" s="53">
        <f>U16/Q16</f>
        <v>7.2106261859582549E-2</v>
      </c>
      <c r="V22" s="53">
        <f>V16/Q16</f>
        <v>0.39089184060721061</v>
      </c>
      <c r="W22" s="53">
        <f>W16/Q16</f>
        <v>0.45161290322580644</v>
      </c>
      <c r="X22" s="49">
        <v>1</v>
      </c>
      <c r="Y22" s="50">
        <f>Y16/X16</f>
        <v>0.53917050691244239</v>
      </c>
      <c r="Z22" s="50">
        <f>Z16/X16</f>
        <v>0.46082949308755761</v>
      </c>
      <c r="AA22" s="52"/>
      <c r="AB22" s="52">
        <f>AB16/AA16</f>
        <v>0.34989648033126292</v>
      </c>
      <c r="AC22" s="52">
        <f>AC16/AA16</f>
        <v>0.65010351966873703</v>
      </c>
      <c r="AD22" s="54" t="s">
        <v>42</v>
      </c>
      <c r="AE22" s="54" t="s">
        <v>42</v>
      </c>
      <c r="AF22" s="54" t="s">
        <v>42</v>
      </c>
      <c r="AG22" s="54" t="s">
        <v>42</v>
      </c>
      <c r="AH22" s="54" t="s">
        <v>42</v>
      </c>
      <c r="AI22" s="54" t="s">
        <v>42</v>
      </c>
      <c r="AJ22" s="54" t="s">
        <v>42</v>
      </c>
      <c r="AK22" s="49">
        <v>1</v>
      </c>
      <c r="AL22" s="50">
        <f>AL16/AK16</f>
        <v>0.52272727272727271</v>
      </c>
      <c r="AM22" s="50">
        <f>AM16/AK16</f>
        <v>0.47727272727272729</v>
      </c>
      <c r="AN22" s="49">
        <v>1</v>
      </c>
      <c r="AO22" s="50">
        <f>AO16/AN16</f>
        <v>0.5</v>
      </c>
      <c r="AP22" s="50">
        <f>AP16/AN16</f>
        <v>0.5</v>
      </c>
      <c r="AQ22" s="49">
        <v>1</v>
      </c>
      <c r="AR22" s="50">
        <f>AR16/AQ16</f>
        <v>0.11590909090909091</v>
      </c>
      <c r="AS22" s="50">
        <f>AS16/AQ16</f>
        <v>9.0909090909090912E-2</v>
      </c>
      <c r="AT22" s="50">
        <f>AT16/AQ16</f>
        <v>0.33863636363636362</v>
      </c>
      <c r="AU22" s="50">
        <f>AU16/AQ16</f>
        <v>0.45454545454545453</v>
      </c>
      <c r="AV22" s="49">
        <v>1</v>
      </c>
      <c r="AW22" s="50">
        <f>AW16/AV16</f>
        <v>0.25925925925925924</v>
      </c>
      <c r="AX22" s="50">
        <f>AX16/AV16</f>
        <v>0.44444444444444442</v>
      </c>
      <c r="AY22" s="50">
        <f>AY16/AV16</f>
        <v>5.5555555555555552E-2</v>
      </c>
      <c r="AZ22" s="50">
        <f>AZ16/AV16</f>
        <v>0.24074074074074073</v>
      </c>
      <c r="BA22" s="49">
        <v>1</v>
      </c>
      <c r="BB22" s="50" t="e">
        <f>BB16/BA16</f>
        <v>#DIV/0!</v>
      </c>
      <c r="BC22" s="50" t="e">
        <f>BC16/BA16</f>
        <v>#DIV/0!</v>
      </c>
      <c r="BD22" s="49">
        <v>1</v>
      </c>
      <c r="BE22" s="50">
        <f>BE16/BD16</f>
        <v>0.32458576321392207</v>
      </c>
      <c r="BF22" s="50">
        <f>BF16/BD16</f>
        <v>0.67541423678607793</v>
      </c>
      <c r="BG22" s="71" t="s">
        <v>13</v>
      </c>
      <c r="BH22" s="71" t="s">
        <v>13</v>
      </c>
      <c r="BI22" s="71" t="s">
        <v>13</v>
      </c>
      <c r="BJ22" s="20"/>
      <c r="BK22" s="20"/>
      <c r="BL22" s="20"/>
      <c r="BM22" s="20"/>
      <c r="BN22" s="20"/>
      <c r="BO22" s="20"/>
    </row>
    <row r="23" spans="1:67" s="12" customFormat="1">
      <c r="A23" s="16" t="s">
        <v>28</v>
      </c>
      <c r="B23" s="49">
        <v>1</v>
      </c>
      <c r="C23" s="50">
        <f>C17/B17</f>
        <v>0.35849056603773582</v>
      </c>
      <c r="D23" s="50">
        <f>D17/B17</f>
        <v>0.64150943396226412</v>
      </c>
      <c r="E23" s="49">
        <v>1</v>
      </c>
      <c r="F23" s="50">
        <f>F17/E17</f>
        <v>0.4783034173727177</v>
      </c>
      <c r="G23" s="50">
        <f>G17/E17</f>
        <v>0.52169658262728236</v>
      </c>
      <c r="H23" s="49">
        <v>1</v>
      </c>
      <c r="I23" s="50">
        <f>I17/H17</f>
        <v>0.42857142857142855</v>
      </c>
      <c r="J23" s="50">
        <f>J17/H17</f>
        <v>0.5714285714285714</v>
      </c>
      <c r="K23" s="49">
        <v>1</v>
      </c>
      <c r="L23" s="50">
        <f>L17/K17</f>
        <v>0.40156567120904613</v>
      </c>
      <c r="M23" s="50">
        <f>M17/K17</f>
        <v>0.59843432879095393</v>
      </c>
      <c r="N23" s="51">
        <v>1</v>
      </c>
      <c r="O23" s="52">
        <f>O17/N17</f>
        <v>0.54583333333333328</v>
      </c>
      <c r="P23" s="52">
        <f>P17/N17</f>
        <v>0.45416666666666666</v>
      </c>
      <c r="Q23" s="49">
        <v>1</v>
      </c>
      <c r="R23" s="53">
        <f>R17/Q17</f>
        <v>2.0833333333333333E-3</v>
      </c>
      <c r="S23" s="53">
        <f>S17/Q17</f>
        <v>2.0833333333333333E-3</v>
      </c>
      <c r="T23" s="53">
        <f>T17/Q17</f>
        <v>7.7083333333333337E-2</v>
      </c>
      <c r="U23" s="53">
        <f>U17/Q17</f>
        <v>4.583333333333333E-2</v>
      </c>
      <c r="V23" s="53">
        <f>V17/Q17</f>
        <v>0.46666666666666667</v>
      </c>
      <c r="W23" s="53">
        <f>W17/Q17</f>
        <v>0.40625</v>
      </c>
      <c r="X23" s="49">
        <v>1</v>
      </c>
      <c r="Y23" s="50">
        <f>Y17/X17</f>
        <v>0.58270676691729328</v>
      </c>
      <c r="Z23" s="50">
        <f>Z17/X17</f>
        <v>0.41729323308270677</v>
      </c>
      <c r="AA23" s="55"/>
      <c r="AB23" s="52">
        <f>AB17/AA17</f>
        <v>0.54032258064516125</v>
      </c>
      <c r="AC23" s="52">
        <f>AC17/AA17</f>
        <v>0.45967741935483869</v>
      </c>
      <c r="AD23" s="49">
        <v>1</v>
      </c>
      <c r="AE23" s="53">
        <f>AE17/$AD$17</f>
        <v>0.22330097087378642</v>
      </c>
      <c r="AF23" s="53">
        <f t="shared" ref="AF23:AJ23" si="3">AF17/$AD$17</f>
        <v>0.57281553398058249</v>
      </c>
      <c r="AG23" s="53">
        <f t="shared" si="3"/>
        <v>0.11941747572815534</v>
      </c>
      <c r="AH23" s="53">
        <f t="shared" si="3"/>
        <v>6.4077669902912623E-2</v>
      </c>
      <c r="AI23" s="53">
        <f t="shared" si="3"/>
        <v>1.1650485436893204E-2</v>
      </c>
      <c r="AJ23" s="53">
        <f t="shared" si="3"/>
        <v>8.7378640776699032E-3</v>
      </c>
      <c r="AK23" s="49">
        <v>1</v>
      </c>
      <c r="AL23" s="50">
        <f>AL17/AK17</f>
        <v>0.54032258064516125</v>
      </c>
      <c r="AM23" s="50">
        <f>AM17/AK17</f>
        <v>0.45967741935483869</v>
      </c>
      <c r="AN23" s="49">
        <v>1</v>
      </c>
      <c r="AO23" s="50">
        <f>AO17/AN17</f>
        <v>0.53254437869822491</v>
      </c>
      <c r="AP23" s="50">
        <f>AP17/AN17</f>
        <v>0.46745562130177515</v>
      </c>
      <c r="AQ23" s="49">
        <v>1</v>
      </c>
      <c r="AR23" s="50">
        <f t="shared" ref="AR23:AR24" si="4">AR17/AQ17</f>
        <v>0.14249999999999999</v>
      </c>
      <c r="AS23" s="50">
        <f t="shared" ref="AS23:AS24" si="5">AS17/AQ17</f>
        <v>9.5000000000000001E-2</v>
      </c>
      <c r="AT23" s="50">
        <f>AT17/AQ17</f>
        <v>0.35749999999999998</v>
      </c>
      <c r="AU23" s="50">
        <f>AU17/AQ17</f>
        <v>0.40500000000000003</v>
      </c>
      <c r="AV23" s="49">
        <v>1</v>
      </c>
      <c r="AW23" s="50">
        <f t="shared" ref="AW23:AW24" si="6">AW17/AV17</f>
        <v>0.22222222222222221</v>
      </c>
      <c r="AX23" s="50">
        <f t="shared" ref="AX23:AX24" si="7">AX17/AV17</f>
        <v>0.51851851851851849</v>
      </c>
      <c r="AY23" s="50">
        <f>AY17/AV17</f>
        <v>0.14814814814814814</v>
      </c>
      <c r="AZ23" s="50">
        <f>AZ17/AV17</f>
        <v>0.1111111111111111</v>
      </c>
      <c r="BA23" s="49">
        <v>1</v>
      </c>
      <c r="BB23" s="50" t="e">
        <f>BB17/BA17</f>
        <v>#DIV/0!</v>
      </c>
      <c r="BC23" s="50" t="e">
        <f>BC17/BA17</f>
        <v>#DIV/0!</v>
      </c>
      <c r="BD23" s="49">
        <v>1</v>
      </c>
      <c r="BE23" s="50">
        <f>BE17/BD17</f>
        <v>0.33829522109588117</v>
      </c>
      <c r="BF23" s="50">
        <f>BF17/BD17</f>
        <v>0.66170477890411883</v>
      </c>
      <c r="BG23" s="74">
        <v>1</v>
      </c>
      <c r="BH23" s="75">
        <f>BH17/BG17</f>
        <v>0.51409618573797677</v>
      </c>
      <c r="BI23" s="75">
        <f>BI17/BG17</f>
        <v>0.48590381426202323</v>
      </c>
      <c r="BJ23" s="56">
        <v>1</v>
      </c>
      <c r="BK23" s="57">
        <f>BK17/BJ17</f>
        <v>0.52857142857142858</v>
      </c>
      <c r="BL23" s="57">
        <f>BL17/BK17</f>
        <v>0.89189189189189189</v>
      </c>
      <c r="BM23" s="49"/>
      <c r="BN23" s="50"/>
      <c r="BO23" s="50"/>
    </row>
    <row r="24" spans="1:67" s="12" customFormat="1" ht="21.75" customHeight="1">
      <c r="A24" s="16" t="s">
        <v>50</v>
      </c>
      <c r="B24" s="49">
        <v>1</v>
      </c>
      <c r="C24" s="50">
        <v>0.39660000000000001</v>
      </c>
      <c r="D24" s="50">
        <v>0.60340000000000005</v>
      </c>
      <c r="E24" s="49">
        <v>1</v>
      </c>
      <c r="F24" s="50">
        <v>0.47789999999999999</v>
      </c>
      <c r="G24" s="50">
        <v>0.52210000000000001</v>
      </c>
      <c r="H24" s="49">
        <v>1</v>
      </c>
      <c r="I24" s="50">
        <f>I18/H18</f>
        <v>0.375</v>
      </c>
      <c r="J24" s="50">
        <f>J18/H18</f>
        <v>0.625</v>
      </c>
      <c r="K24" s="49">
        <v>1</v>
      </c>
      <c r="L24" s="53">
        <f>L18/SUM($L$18:$M$18)</f>
        <v>0.40783080880251499</v>
      </c>
      <c r="M24" s="53">
        <f>M18/SUM($L$18:$M$18)</f>
        <v>0.59216919119748501</v>
      </c>
      <c r="N24" s="40" t="s">
        <v>48</v>
      </c>
      <c r="O24" s="40" t="s">
        <v>48</v>
      </c>
      <c r="P24" s="40" t="s">
        <v>48</v>
      </c>
      <c r="Q24" s="49">
        <v>1</v>
      </c>
      <c r="R24" s="53">
        <f>R18/Q18</f>
        <v>2.6595744680851063E-3</v>
      </c>
      <c r="S24" s="53">
        <f>S18/Q18</f>
        <v>0</v>
      </c>
      <c r="T24" s="53">
        <f>T18/Q18</f>
        <v>6.1170212765957445E-2</v>
      </c>
      <c r="U24" s="53">
        <f>U18/Q18</f>
        <v>3.9893617021276598E-2</v>
      </c>
      <c r="V24" s="53">
        <f>V18/Q18</f>
        <v>0.39893617021276595</v>
      </c>
      <c r="W24" s="53">
        <f>W18/Q18</f>
        <v>0.49734042553191488</v>
      </c>
      <c r="X24" s="49">
        <v>1</v>
      </c>
      <c r="Y24" s="50">
        <v>0.49349999999999999</v>
      </c>
      <c r="Z24" s="50">
        <v>0.50649999999999995</v>
      </c>
      <c r="AA24" s="41" t="s">
        <v>13</v>
      </c>
      <c r="AB24" s="41" t="s">
        <v>13</v>
      </c>
      <c r="AC24" s="41" t="s">
        <v>13</v>
      </c>
      <c r="AD24" s="54" t="s">
        <v>13</v>
      </c>
      <c r="AE24" s="54" t="s">
        <v>13</v>
      </c>
      <c r="AF24" s="54" t="s">
        <v>13</v>
      </c>
      <c r="AG24" s="54" t="s">
        <v>13</v>
      </c>
      <c r="AH24" s="54" t="s">
        <v>13</v>
      </c>
      <c r="AI24" s="54" t="s">
        <v>13</v>
      </c>
      <c r="AJ24" s="54" t="s">
        <v>13</v>
      </c>
      <c r="AK24" s="49">
        <v>1</v>
      </c>
      <c r="AL24" s="50">
        <f>AL18/AK18</f>
        <v>0.54411764705882348</v>
      </c>
      <c r="AM24" s="50">
        <f>AM18/AK18</f>
        <v>0.45588235294117646</v>
      </c>
      <c r="AN24" s="49">
        <v>1</v>
      </c>
      <c r="AO24" s="53">
        <f>AO18/AN18</f>
        <v>0.53374233128834359</v>
      </c>
      <c r="AP24" s="53">
        <f>AP18/AN18</f>
        <v>0.46625766871165641</v>
      </c>
      <c r="AQ24" s="49">
        <v>1</v>
      </c>
      <c r="AR24" s="50">
        <f t="shared" si="4"/>
        <v>0.13559322033898305</v>
      </c>
      <c r="AS24" s="50">
        <f t="shared" si="5"/>
        <v>0.11299435028248588</v>
      </c>
      <c r="AT24" s="53">
        <f>AT18/AQ18</f>
        <v>0.403954802259887</v>
      </c>
      <c r="AU24" s="53">
        <f>AU18/AQ18</f>
        <v>0.34745762711864409</v>
      </c>
      <c r="AV24" s="49">
        <v>1</v>
      </c>
      <c r="AW24" s="50">
        <f t="shared" si="6"/>
        <v>0.31914893617021278</v>
      </c>
      <c r="AX24" s="50">
        <f t="shared" si="7"/>
        <v>0.43617021276595747</v>
      </c>
      <c r="AY24" s="53">
        <f>AY18/AV18</f>
        <v>9.5744680851063829E-2</v>
      </c>
      <c r="AZ24" s="53">
        <f>AZ18/AV18</f>
        <v>0.14893617021276595</v>
      </c>
      <c r="BA24" s="49">
        <v>1</v>
      </c>
      <c r="BB24" s="53">
        <f>BB18/SUM($BB$18:$BC$18)</f>
        <v>0.51219512195121952</v>
      </c>
      <c r="BC24" s="53">
        <f>BC18/SUM($BB$18:$BC$18)</f>
        <v>0.48780487804878048</v>
      </c>
      <c r="BD24" s="58">
        <f>BD18/BD18</f>
        <v>1</v>
      </c>
      <c r="BE24" s="53">
        <f>BE18/BD18</f>
        <v>0.3168035724130327</v>
      </c>
      <c r="BF24" s="53">
        <f>BF18/BD18</f>
        <v>0.6831964275869673</v>
      </c>
      <c r="BG24" s="74">
        <v>1</v>
      </c>
      <c r="BH24" s="76">
        <v>0.51939999999999997</v>
      </c>
      <c r="BI24" s="76">
        <v>0.48060000000000003</v>
      </c>
      <c r="BJ24" s="56">
        <v>1</v>
      </c>
      <c r="BK24" s="57">
        <f>BK18/BJ18</f>
        <v>0.39156626506024095</v>
      </c>
      <c r="BL24" s="57">
        <f>BL18/BK18</f>
        <v>1.5538461538461539</v>
      </c>
      <c r="BM24" s="59">
        <v>1</v>
      </c>
      <c r="BN24" s="60">
        <f>BN18/BM18</f>
        <v>0.96551724137931039</v>
      </c>
      <c r="BO24" s="60">
        <f>BO18/BM18</f>
        <v>3.4482758620689655E-2</v>
      </c>
    </row>
    <row r="25" spans="1:67" ht="37.5" customHeight="1">
      <c r="A25" s="22" t="s">
        <v>81</v>
      </c>
      <c r="B25" s="62">
        <v>1</v>
      </c>
      <c r="C25" s="63">
        <v>0.4052</v>
      </c>
      <c r="D25" s="63">
        <v>0.5948</v>
      </c>
      <c r="E25" s="62">
        <v>1</v>
      </c>
      <c r="F25" s="63">
        <v>0.47789999999999999</v>
      </c>
      <c r="G25" s="63">
        <v>0.52210000000000001</v>
      </c>
      <c r="H25" s="62">
        <v>1</v>
      </c>
      <c r="I25" s="63">
        <f>I19/H19</f>
        <v>0.2</v>
      </c>
      <c r="J25" s="63">
        <f>J19/H19</f>
        <v>0.8</v>
      </c>
      <c r="K25" s="62">
        <v>1</v>
      </c>
      <c r="L25" s="19">
        <f>L20/K20</f>
        <v>0.56766325727773403</v>
      </c>
      <c r="M25" s="19">
        <f>M20/K20</f>
        <v>0.82572777340676629</v>
      </c>
      <c r="N25" s="42" t="s">
        <v>48</v>
      </c>
      <c r="O25" s="42" t="s">
        <v>48</v>
      </c>
      <c r="P25" s="42" t="s">
        <v>48</v>
      </c>
      <c r="Q25" s="62">
        <v>1</v>
      </c>
      <c r="R25" s="64">
        <f>R20/Q20</f>
        <v>4.608294930875576E-3</v>
      </c>
      <c r="S25" s="64">
        <f>S20/Q20</f>
        <v>2.304147465437788E-3</v>
      </c>
      <c r="T25" s="64">
        <f>T20/Q20</f>
        <v>6.4516129032258063E-2</v>
      </c>
      <c r="U25" s="64">
        <f>U20/Q20</f>
        <v>7.3732718894009217E-2</v>
      </c>
      <c r="V25" s="64">
        <f>V20/Q20</f>
        <v>0.41013824884792627</v>
      </c>
      <c r="W25" s="64">
        <f>W20/Q20</f>
        <v>0.4447004608294931</v>
      </c>
      <c r="X25" s="62">
        <v>1</v>
      </c>
      <c r="Y25" s="63">
        <v>0.49349999999999999</v>
      </c>
      <c r="Z25" s="63">
        <v>0.50649999999999995</v>
      </c>
      <c r="AA25" s="45" t="s">
        <v>13</v>
      </c>
      <c r="AB25" s="45" t="s">
        <v>13</v>
      </c>
      <c r="AC25" s="45" t="s">
        <v>13</v>
      </c>
      <c r="AD25" s="65" t="s">
        <v>13</v>
      </c>
      <c r="AE25" s="65" t="s">
        <v>13</v>
      </c>
      <c r="AF25" s="65" t="s">
        <v>13</v>
      </c>
      <c r="AG25" s="65" t="s">
        <v>13</v>
      </c>
      <c r="AH25" s="65" t="s">
        <v>13</v>
      </c>
      <c r="AI25" s="65" t="s">
        <v>13</v>
      </c>
      <c r="AJ25" s="65" t="s">
        <v>13</v>
      </c>
      <c r="AK25" s="62">
        <v>1</v>
      </c>
      <c r="AL25" s="63">
        <f>AL20/AK20</f>
        <v>0.49664429530201343</v>
      </c>
      <c r="AM25" s="63">
        <f>AM20/AK20</f>
        <v>0.50335570469798663</v>
      </c>
      <c r="AN25" s="62">
        <v>1</v>
      </c>
      <c r="AO25" s="19">
        <f>AO19/AN19</f>
        <v>0.56521739130434778</v>
      </c>
      <c r="AP25" s="19">
        <f>AP19/AN19</f>
        <v>0.43478260869565216</v>
      </c>
      <c r="AQ25" s="62">
        <v>1</v>
      </c>
      <c r="AR25" s="19">
        <f>AR20/AQ20</f>
        <v>0.12813370473537605</v>
      </c>
      <c r="AS25" s="19">
        <f>AS20/AQ20</f>
        <v>0.12256267409470752</v>
      </c>
      <c r="AT25" s="19">
        <f>AT20/AQ20</f>
        <v>0.37047353760445684</v>
      </c>
      <c r="AU25" s="19">
        <f>AU20/AQ20</f>
        <v>0.37883008356545961</v>
      </c>
      <c r="AV25" s="62">
        <v>1</v>
      </c>
      <c r="AW25" s="19">
        <f>AW19/AV19</f>
        <v>0.31746031746031744</v>
      </c>
      <c r="AX25" s="19">
        <f>AX19/AV19</f>
        <v>0.34920634920634919</v>
      </c>
      <c r="AY25" s="19">
        <f>AY19/AV19</f>
        <v>0.20634920634920634</v>
      </c>
      <c r="AZ25" s="19">
        <f>AZ19/AV19</f>
        <v>0.12698412698412698</v>
      </c>
      <c r="BA25" s="62">
        <v>1</v>
      </c>
      <c r="BB25" s="19">
        <v>0.4511</v>
      </c>
      <c r="BC25" s="19">
        <v>0.54890000000000005</v>
      </c>
      <c r="BD25" s="66">
        <f>BD19/BD19</f>
        <v>1</v>
      </c>
      <c r="BE25" s="64">
        <f>BE20/BD20</f>
        <v>0.31002805001765776</v>
      </c>
      <c r="BF25" s="64">
        <f>BF20/BD20</f>
        <v>0.68997194998234224</v>
      </c>
      <c r="BG25" s="77" t="s">
        <v>13</v>
      </c>
      <c r="BH25" s="77" t="s">
        <v>13</v>
      </c>
      <c r="BI25" s="77" t="s">
        <v>13</v>
      </c>
      <c r="BJ25" s="62">
        <v>1</v>
      </c>
      <c r="BK25" s="19">
        <v>0.4239</v>
      </c>
      <c r="BL25" s="19">
        <v>0.57609999999999995</v>
      </c>
      <c r="BM25" s="67">
        <v>1</v>
      </c>
      <c r="BN25" s="21">
        <f>BN20/BM20</f>
        <v>0.88888888888888884</v>
      </c>
      <c r="BO25" s="21">
        <f>BO20/BM20</f>
        <v>0.1111111111111111</v>
      </c>
    </row>
    <row r="26" spans="1:67" ht="37.5" customHeight="1">
      <c r="A26" s="22" t="s">
        <v>82</v>
      </c>
      <c r="B26" s="62"/>
      <c r="C26" s="63"/>
      <c r="D26" s="63"/>
      <c r="E26" s="62">
        <v>1</v>
      </c>
      <c r="F26" s="63">
        <v>0.47720000000000001</v>
      </c>
      <c r="G26" s="63">
        <v>0.52280000000000004</v>
      </c>
      <c r="H26" s="62">
        <v>2</v>
      </c>
      <c r="I26" s="63">
        <f>I20/H20</f>
        <v>0.2</v>
      </c>
      <c r="J26" s="63">
        <f>J20/H20</f>
        <v>0.8</v>
      </c>
      <c r="K26" s="62">
        <v>0</v>
      </c>
      <c r="L26" s="19">
        <v>0</v>
      </c>
      <c r="M26" s="19">
        <v>0</v>
      </c>
      <c r="N26" s="42"/>
      <c r="O26" s="42"/>
      <c r="P26" s="42"/>
      <c r="Q26" s="62">
        <v>1</v>
      </c>
      <c r="R26" s="64">
        <v>0</v>
      </c>
      <c r="S26" s="64">
        <v>0</v>
      </c>
      <c r="T26" s="64">
        <f>T21/Q21</f>
        <v>0.12844036697247707</v>
      </c>
      <c r="U26" s="64">
        <f>U21/Q21</f>
        <v>0.11926605504587157</v>
      </c>
      <c r="V26" s="64">
        <f>V21/Q21</f>
        <v>0.39449541284403672</v>
      </c>
      <c r="W26" s="64">
        <f>W21/Q21</f>
        <v>0.3577981651376147</v>
      </c>
      <c r="X26" s="62">
        <v>0</v>
      </c>
      <c r="Y26" s="63">
        <v>0</v>
      </c>
      <c r="Z26" s="63">
        <v>0</v>
      </c>
      <c r="AA26" s="45"/>
      <c r="AB26" s="45"/>
      <c r="AC26" s="45"/>
      <c r="AD26" s="65" t="s">
        <v>13</v>
      </c>
      <c r="AE26" s="65" t="s">
        <v>13</v>
      </c>
      <c r="AF26" s="65" t="s">
        <v>13</v>
      </c>
      <c r="AG26" s="65" t="s">
        <v>13</v>
      </c>
      <c r="AH26" s="65" t="s">
        <v>13</v>
      </c>
      <c r="AI26" s="65" t="s">
        <v>13</v>
      </c>
      <c r="AJ26" s="65" t="s">
        <v>13</v>
      </c>
      <c r="AK26" s="62">
        <v>1</v>
      </c>
      <c r="AL26" s="63">
        <f>AL21/AK21</f>
        <v>0.38461538461538464</v>
      </c>
      <c r="AM26" s="63">
        <f>AM21/AK21</f>
        <v>0.61538461538461542</v>
      </c>
      <c r="AN26" s="62">
        <v>1</v>
      </c>
      <c r="AO26" s="19">
        <f>AO21/AN21</f>
        <v>0.5641025641025641</v>
      </c>
      <c r="AP26" s="19">
        <f>AP21/AN21</f>
        <v>0.4358974358974359</v>
      </c>
      <c r="AQ26" s="62">
        <v>1</v>
      </c>
      <c r="AR26" s="19">
        <f>AR21/AQ21</f>
        <v>0.15254237288135594</v>
      </c>
      <c r="AS26" s="19">
        <f>AS21/AQ21</f>
        <v>6.7796610169491525E-2</v>
      </c>
      <c r="AT26" s="19">
        <f>AT21/AQ21</f>
        <v>0.4576271186440678</v>
      </c>
      <c r="AU26" s="19">
        <f>AU21/AQ21</f>
        <v>0.32203389830508472</v>
      </c>
      <c r="AV26" s="62">
        <v>1</v>
      </c>
      <c r="AW26" s="19">
        <f>AW21/AV21</f>
        <v>0.32432432432432434</v>
      </c>
      <c r="AX26" s="19">
        <f>AX21/AV21</f>
        <v>0.43243243243243246</v>
      </c>
      <c r="AY26" s="19">
        <f>AY21/AV21</f>
        <v>5.4054054054054057E-2</v>
      </c>
      <c r="AZ26" s="19">
        <f>AZ21/AV21</f>
        <v>0.1891891891891892</v>
      </c>
      <c r="BA26" s="62">
        <v>1</v>
      </c>
      <c r="BB26" s="19">
        <v>0.46150000000000002</v>
      </c>
      <c r="BC26" s="19">
        <v>0.53849999999999998</v>
      </c>
      <c r="BD26" s="66">
        <v>1</v>
      </c>
      <c r="BE26" s="64">
        <v>0.3145</v>
      </c>
      <c r="BF26" s="64">
        <v>0.6855</v>
      </c>
      <c r="BG26" s="77"/>
      <c r="BH26" s="77"/>
      <c r="BI26" s="77"/>
      <c r="BJ26" s="68">
        <v>1</v>
      </c>
      <c r="BK26" s="19">
        <v>0.442</v>
      </c>
      <c r="BL26" s="19">
        <v>0.55800000000000005</v>
      </c>
      <c r="BM26" s="67">
        <v>1</v>
      </c>
      <c r="BN26" s="21">
        <f>BN21/BM21</f>
        <v>0.95833333333333337</v>
      </c>
      <c r="BO26" s="21">
        <f>BO21/BM21</f>
        <v>4.1666666666666664E-2</v>
      </c>
    </row>
    <row r="30" spans="1:67">
      <c r="A30" s="7" t="s">
        <v>3</v>
      </c>
      <c r="B30" s="1" t="s">
        <v>22</v>
      </c>
      <c r="C30" s="2"/>
      <c r="D30" s="2"/>
      <c r="E30" s="2"/>
      <c r="F30" s="2"/>
      <c r="G30" s="2"/>
    </row>
    <row r="31" spans="1:67">
      <c r="A31" s="1" t="s">
        <v>45</v>
      </c>
      <c r="B31" s="5"/>
      <c r="C31" s="2"/>
      <c r="D31" s="2"/>
      <c r="E31" s="2"/>
      <c r="F31" s="2"/>
      <c r="G31" s="2"/>
    </row>
    <row r="32" spans="1:67">
      <c r="A32" s="106" t="s">
        <v>44</v>
      </c>
      <c r="B32" s="106"/>
      <c r="C32" s="106"/>
    </row>
  </sheetData>
  <mergeCells count="24">
    <mergeCell ref="A32:C32"/>
    <mergeCell ref="AN4:AP4"/>
    <mergeCell ref="BA4:BC4"/>
    <mergeCell ref="Q4:W4"/>
    <mergeCell ref="BM4:BO4"/>
    <mergeCell ref="BD4:BF4"/>
    <mergeCell ref="BG4:BI4"/>
    <mergeCell ref="AN3:AP3"/>
    <mergeCell ref="A1:AC2"/>
    <mergeCell ref="AA4:AC4"/>
    <mergeCell ref="A4:A5"/>
    <mergeCell ref="B4:D4"/>
    <mergeCell ref="E4:G4"/>
    <mergeCell ref="AK4:AM4"/>
    <mergeCell ref="H4:J4"/>
    <mergeCell ref="K4:M4"/>
    <mergeCell ref="N4:P4"/>
    <mergeCell ref="X4:Z4"/>
    <mergeCell ref="AD4:AJ4"/>
    <mergeCell ref="AV3:AZ3"/>
    <mergeCell ref="AV4:AZ4"/>
    <mergeCell ref="AQ3:AU3"/>
    <mergeCell ref="AQ4:AU4"/>
    <mergeCell ref="BJ4:BL4"/>
  </mergeCells>
  <phoneticPr fontId="1" type="noConversion"/>
  <pageMargins left="0.7" right="0.7" top="0.75" bottom="0.75" header="0.3" footer="0.3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AE0E2-3DA8-4143-99FB-0ADC7ECE8B9E}">
  <sheetPr>
    <pageSetUpPr fitToPage="1"/>
  </sheetPr>
  <dimension ref="A1:AY29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4" sqref="A24:XFD24"/>
    </sheetView>
  </sheetViews>
  <sheetFormatPr defaultRowHeight="16.5"/>
  <cols>
    <col min="1" max="1" width="28.125" customWidth="1"/>
    <col min="2" max="4" width="8.375" customWidth="1"/>
    <col min="5" max="7" width="10.75" customWidth="1"/>
    <col min="8" max="14" width="8.375" customWidth="1"/>
    <col min="15" max="15" width="9.375" customWidth="1"/>
    <col min="16" max="16" width="8.375" customWidth="1"/>
    <col min="17" max="17" width="8" bestFit="1" customWidth="1"/>
    <col min="18" max="18" width="8.375" customWidth="1"/>
    <col min="19" max="19" width="9.625" bestFit="1" customWidth="1"/>
    <col min="20" max="23" width="8.375" customWidth="1"/>
    <col min="51" max="51" width="11.375" customWidth="1"/>
  </cols>
  <sheetData>
    <row r="1" spans="1:51" s="3" customFormat="1" ht="16.5" customHeight="1">
      <c r="A1" s="98" t="s">
        <v>10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1"/>
    </row>
    <row r="2" spans="1:51" s="3" customFormat="1" ht="16.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1"/>
    </row>
    <row r="3" spans="1:51" s="3" customFormat="1" ht="15.75" customHeight="1">
      <c r="A3" s="6"/>
      <c r="B3" s="4"/>
      <c r="C3" s="4"/>
      <c r="D3" s="4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81"/>
      <c r="AP3" s="81" t="s">
        <v>23</v>
      </c>
    </row>
    <row r="4" spans="1:51" ht="87.75" customHeight="1">
      <c r="A4" s="101" t="s">
        <v>9</v>
      </c>
      <c r="B4" s="102" t="s">
        <v>83</v>
      </c>
      <c r="C4" s="102"/>
      <c r="D4" s="102"/>
      <c r="E4" s="102" t="s">
        <v>84</v>
      </c>
      <c r="F4" s="102"/>
      <c r="G4" s="102"/>
      <c r="H4" s="102" t="s">
        <v>85</v>
      </c>
      <c r="I4" s="103"/>
      <c r="J4" s="103"/>
      <c r="K4" s="102" t="s">
        <v>86</v>
      </c>
      <c r="L4" s="103"/>
      <c r="M4" s="103"/>
      <c r="N4" s="110" t="s">
        <v>63</v>
      </c>
      <c r="O4" s="111"/>
      <c r="P4" s="111"/>
      <c r="Q4" s="111"/>
      <c r="R4" s="111"/>
      <c r="S4" s="111"/>
      <c r="T4" s="111"/>
      <c r="U4" s="94" t="s">
        <v>87</v>
      </c>
      <c r="V4" s="94"/>
      <c r="W4" s="94"/>
      <c r="X4" s="94" t="s">
        <v>88</v>
      </c>
      <c r="Y4" s="94"/>
      <c r="Z4" s="94"/>
      <c r="AA4" s="94" t="s">
        <v>89</v>
      </c>
      <c r="AB4" s="95"/>
      <c r="AC4" s="95"/>
      <c r="AD4" s="94" t="s">
        <v>90</v>
      </c>
      <c r="AE4" s="94"/>
      <c r="AF4" s="94"/>
      <c r="AG4" s="95"/>
      <c r="AH4" s="95"/>
      <c r="AI4" s="94" t="s">
        <v>91</v>
      </c>
      <c r="AJ4" s="94"/>
      <c r="AK4" s="94"/>
      <c r="AL4" s="95"/>
      <c r="AM4" s="95"/>
      <c r="AN4" s="107" t="s">
        <v>92</v>
      </c>
      <c r="AO4" s="108"/>
      <c r="AP4" s="109"/>
      <c r="AQ4" s="96" t="s">
        <v>93</v>
      </c>
      <c r="AR4" s="97"/>
      <c r="AS4" s="97"/>
      <c r="AT4" s="96" t="s">
        <v>94</v>
      </c>
      <c r="AU4" s="97"/>
      <c r="AV4" s="97"/>
      <c r="AW4" s="96" t="s">
        <v>95</v>
      </c>
      <c r="AX4" s="97"/>
      <c r="AY4" s="97"/>
    </row>
    <row r="5" spans="1:51" ht="36" customHeight="1">
      <c r="A5" s="101"/>
      <c r="B5" s="82" t="s">
        <v>0</v>
      </c>
      <c r="C5" s="83" t="s">
        <v>1</v>
      </c>
      <c r="D5" s="82" t="s">
        <v>2</v>
      </c>
      <c r="E5" s="82" t="s">
        <v>0</v>
      </c>
      <c r="F5" s="82" t="s">
        <v>1</v>
      </c>
      <c r="G5" s="82" t="s">
        <v>2</v>
      </c>
      <c r="H5" s="83" t="s">
        <v>0</v>
      </c>
      <c r="I5" s="82" t="s">
        <v>1</v>
      </c>
      <c r="J5" s="83" t="s">
        <v>2</v>
      </c>
      <c r="K5" s="83" t="s">
        <v>0</v>
      </c>
      <c r="L5" s="83" t="s">
        <v>1</v>
      </c>
      <c r="M5" s="83" t="s">
        <v>2</v>
      </c>
      <c r="N5" s="26" t="s">
        <v>0</v>
      </c>
      <c r="O5" s="79" t="s">
        <v>29</v>
      </c>
      <c r="P5" s="79" t="s">
        <v>30</v>
      </c>
      <c r="Q5" s="79" t="s">
        <v>31</v>
      </c>
      <c r="R5" s="79" t="s">
        <v>32</v>
      </c>
      <c r="S5" s="79" t="s">
        <v>33</v>
      </c>
      <c r="T5" s="79" t="s">
        <v>34</v>
      </c>
      <c r="U5" s="83" t="s">
        <v>0</v>
      </c>
      <c r="V5" s="83" t="s">
        <v>1</v>
      </c>
      <c r="W5" s="83" t="s">
        <v>2</v>
      </c>
      <c r="X5" s="83" t="s">
        <v>0</v>
      </c>
      <c r="Y5" s="13" t="s">
        <v>1</v>
      </c>
      <c r="Z5" s="13" t="s">
        <v>2</v>
      </c>
      <c r="AA5" s="13" t="s">
        <v>0</v>
      </c>
      <c r="AB5" s="13" t="s">
        <v>1</v>
      </c>
      <c r="AC5" s="13" t="s">
        <v>2</v>
      </c>
      <c r="AD5" s="13" t="s">
        <v>0</v>
      </c>
      <c r="AE5" s="61" t="s">
        <v>66</v>
      </c>
      <c r="AF5" s="61" t="s">
        <v>67</v>
      </c>
      <c r="AG5" s="61" t="s">
        <v>68</v>
      </c>
      <c r="AH5" s="61" t="s">
        <v>69</v>
      </c>
      <c r="AI5" s="13" t="s">
        <v>0</v>
      </c>
      <c r="AJ5" s="61" t="s">
        <v>72</v>
      </c>
      <c r="AK5" s="61" t="s">
        <v>73</v>
      </c>
      <c r="AL5" s="61" t="s">
        <v>74</v>
      </c>
      <c r="AM5" s="61" t="s">
        <v>75</v>
      </c>
      <c r="AN5" s="78" t="s">
        <v>0</v>
      </c>
      <c r="AO5" s="78" t="s">
        <v>1</v>
      </c>
      <c r="AP5" s="78" t="s">
        <v>2</v>
      </c>
      <c r="AQ5" s="78" t="s">
        <v>0</v>
      </c>
      <c r="AR5" s="78" t="s">
        <v>1</v>
      </c>
      <c r="AS5" s="78" t="s">
        <v>2</v>
      </c>
      <c r="AT5" s="78" t="s">
        <v>0</v>
      </c>
      <c r="AU5" s="78" t="s">
        <v>1</v>
      </c>
      <c r="AV5" s="78" t="s">
        <v>2</v>
      </c>
      <c r="AW5" s="78" t="s">
        <v>0</v>
      </c>
      <c r="AX5" s="78" t="s">
        <v>1</v>
      </c>
      <c r="AY5" s="78" t="s">
        <v>2</v>
      </c>
    </row>
    <row r="6" spans="1:51">
      <c r="A6" s="83" t="s">
        <v>4</v>
      </c>
      <c r="B6" s="29">
        <v>241</v>
      </c>
      <c r="C6" s="29">
        <v>214</v>
      </c>
      <c r="D6" s="29">
        <v>27</v>
      </c>
      <c r="E6" s="29">
        <v>57632</v>
      </c>
      <c r="F6" s="29">
        <v>27787</v>
      </c>
      <c r="G6" s="29">
        <v>29845</v>
      </c>
      <c r="H6" s="29">
        <f>SUM(I6:J6)</f>
        <v>304</v>
      </c>
      <c r="I6" s="29">
        <v>99</v>
      </c>
      <c r="J6" s="29">
        <v>205</v>
      </c>
      <c r="K6" s="29">
        <f>SUM(L6:M6)</f>
        <v>322</v>
      </c>
      <c r="L6" s="29">
        <v>124</v>
      </c>
      <c r="M6" s="29">
        <v>198</v>
      </c>
      <c r="N6" s="29" t="s">
        <v>13</v>
      </c>
      <c r="O6" s="29" t="s">
        <v>13</v>
      </c>
      <c r="P6" s="29" t="s">
        <v>13</v>
      </c>
      <c r="Q6" s="29" t="s">
        <v>13</v>
      </c>
      <c r="R6" s="29" t="s">
        <v>13</v>
      </c>
      <c r="S6" s="29" t="s">
        <v>13</v>
      </c>
      <c r="T6" s="29" t="s">
        <v>13</v>
      </c>
      <c r="U6" s="31" t="s">
        <v>13</v>
      </c>
      <c r="V6" s="31" t="s">
        <v>13</v>
      </c>
      <c r="W6" s="31" t="s">
        <v>13</v>
      </c>
      <c r="X6" s="15" t="s">
        <v>13</v>
      </c>
      <c r="Y6" s="15" t="s">
        <v>13</v>
      </c>
      <c r="Z6" s="15" t="s">
        <v>13</v>
      </c>
      <c r="AA6" s="15" t="s">
        <v>13</v>
      </c>
      <c r="AB6" s="15" t="s">
        <v>13</v>
      </c>
      <c r="AC6" s="15" t="s">
        <v>13</v>
      </c>
      <c r="AD6" s="15" t="s">
        <v>13</v>
      </c>
      <c r="AE6" s="15" t="s">
        <v>13</v>
      </c>
      <c r="AF6" s="15" t="s">
        <v>13</v>
      </c>
      <c r="AG6" s="15" t="s">
        <v>13</v>
      </c>
      <c r="AH6" s="15" t="s">
        <v>13</v>
      </c>
      <c r="AI6" s="15" t="s">
        <v>13</v>
      </c>
      <c r="AJ6" s="15" t="s">
        <v>13</v>
      </c>
      <c r="AK6" s="15" t="s">
        <v>13</v>
      </c>
      <c r="AL6" s="15" t="s">
        <v>13</v>
      </c>
      <c r="AM6" s="15" t="s">
        <v>13</v>
      </c>
      <c r="AN6" s="33" t="s">
        <v>13</v>
      </c>
      <c r="AO6" s="33" t="s">
        <v>13</v>
      </c>
      <c r="AP6" s="33" t="s">
        <v>13</v>
      </c>
      <c r="AQ6" s="33" t="s">
        <v>13</v>
      </c>
      <c r="AR6" s="33" t="s">
        <v>13</v>
      </c>
      <c r="AS6" s="33" t="s">
        <v>13</v>
      </c>
      <c r="AT6" s="33" t="s">
        <v>13</v>
      </c>
      <c r="AU6" s="33" t="s">
        <v>13</v>
      </c>
      <c r="AV6" s="33" t="s">
        <v>13</v>
      </c>
      <c r="AW6" s="33" t="s">
        <v>13</v>
      </c>
      <c r="AX6" s="33" t="s">
        <v>13</v>
      </c>
      <c r="AY6" s="33" t="s">
        <v>13</v>
      </c>
    </row>
    <row r="7" spans="1:51">
      <c r="A7" s="83" t="s">
        <v>5</v>
      </c>
      <c r="B7" s="29">
        <v>92</v>
      </c>
      <c r="C7" s="29">
        <v>84</v>
      </c>
      <c r="D7" s="29">
        <v>8</v>
      </c>
      <c r="E7" s="29">
        <v>59321</v>
      </c>
      <c r="F7" s="29">
        <v>28597</v>
      </c>
      <c r="G7" s="29">
        <v>30724</v>
      </c>
      <c r="H7" s="29">
        <f>SUM(I7:J7)</f>
        <v>349</v>
      </c>
      <c r="I7" s="29">
        <v>112</v>
      </c>
      <c r="J7" s="29">
        <v>237</v>
      </c>
      <c r="K7" s="29">
        <f>SUM(L7:M7)</f>
        <v>308</v>
      </c>
      <c r="L7" s="29">
        <v>173</v>
      </c>
      <c r="M7" s="29">
        <v>135</v>
      </c>
      <c r="N7" s="29" t="s">
        <v>13</v>
      </c>
      <c r="O7" s="29" t="s">
        <v>13</v>
      </c>
      <c r="P7" s="29" t="s">
        <v>13</v>
      </c>
      <c r="Q7" s="29" t="s">
        <v>13</v>
      </c>
      <c r="R7" s="29" t="s">
        <v>13</v>
      </c>
      <c r="S7" s="29" t="s">
        <v>13</v>
      </c>
      <c r="T7" s="29" t="s">
        <v>13</v>
      </c>
      <c r="U7" s="31" t="s">
        <v>13</v>
      </c>
      <c r="V7" s="31" t="s">
        <v>13</v>
      </c>
      <c r="W7" s="31" t="s">
        <v>13</v>
      </c>
      <c r="X7" s="34" t="s">
        <v>13</v>
      </c>
      <c r="Y7" s="35" t="s">
        <v>13</v>
      </c>
      <c r="Z7" s="35" t="s">
        <v>13</v>
      </c>
      <c r="AA7" s="15" t="s">
        <v>13</v>
      </c>
      <c r="AB7" s="15" t="s">
        <v>13</v>
      </c>
      <c r="AC7" s="15" t="s">
        <v>13</v>
      </c>
      <c r="AD7" s="15" t="s">
        <v>13</v>
      </c>
      <c r="AE7" s="15" t="s">
        <v>13</v>
      </c>
      <c r="AF7" s="15" t="s">
        <v>13</v>
      </c>
      <c r="AG7" s="15" t="s">
        <v>13</v>
      </c>
      <c r="AH7" s="15" t="s">
        <v>13</v>
      </c>
      <c r="AI7" s="15" t="s">
        <v>13</v>
      </c>
      <c r="AJ7" s="15" t="s">
        <v>13</v>
      </c>
      <c r="AK7" s="15" t="s">
        <v>13</v>
      </c>
      <c r="AL7" s="15" t="s">
        <v>13</v>
      </c>
      <c r="AM7" s="15" t="s">
        <v>13</v>
      </c>
      <c r="AN7" s="33" t="s">
        <v>13</v>
      </c>
      <c r="AO7" s="33" t="s">
        <v>13</v>
      </c>
      <c r="AP7" s="33" t="s">
        <v>13</v>
      </c>
      <c r="AQ7" s="33" t="s">
        <v>13</v>
      </c>
      <c r="AR7" s="33" t="s">
        <v>13</v>
      </c>
      <c r="AS7" s="33" t="s">
        <v>13</v>
      </c>
      <c r="AT7" s="33" t="s">
        <v>13</v>
      </c>
      <c r="AU7" s="33" t="s">
        <v>13</v>
      </c>
      <c r="AV7" s="33" t="s">
        <v>13</v>
      </c>
      <c r="AW7" s="33" t="s">
        <v>13</v>
      </c>
      <c r="AX7" s="33" t="s">
        <v>13</v>
      </c>
      <c r="AY7" s="33" t="s">
        <v>13</v>
      </c>
    </row>
    <row r="8" spans="1:51">
      <c r="A8" s="83" t="s">
        <v>6</v>
      </c>
      <c r="B8" s="29">
        <v>135</v>
      </c>
      <c r="C8" s="29">
        <v>95</v>
      </c>
      <c r="D8" s="29">
        <v>40</v>
      </c>
      <c r="E8" s="29">
        <v>61044</v>
      </c>
      <c r="F8" s="29">
        <v>29410</v>
      </c>
      <c r="G8" s="29">
        <v>31634</v>
      </c>
      <c r="H8" s="29">
        <f>SUM(I8:J8)</f>
        <v>374</v>
      </c>
      <c r="I8" s="29">
        <v>118</v>
      </c>
      <c r="J8" s="29">
        <v>256</v>
      </c>
      <c r="K8" s="29">
        <f>SUM(L8:M8)</f>
        <v>395</v>
      </c>
      <c r="L8" s="29">
        <v>201</v>
      </c>
      <c r="M8" s="29">
        <v>194</v>
      </c>
      <c r="N8" s="29" t="s">
        <v>13</v>
      </c>
      <c r="O8" s="29" t="s">
        <v>13</v>
      </c>
      <c r="P8" s="29" t="s">
        <v>13</v>
      </c>
      <c r="Q8" s="29" t="s">
        <v>13</v>
      </c>
      <c r="R8" s="29" t="s">
        <v>13</v>
      </c>
      <c r="S8" s="29" t="s">
        <v>13</v>
      </c>
      <c r="T8" s="29" t="s">
        <v>13</v>
      </c>
      <c r="U8" s="31" t="s">
        <v>13</v>
      </c>
      <c r="V8" s="31" t="s">
        <v>13</v>
      </c>
      <c r="W8" s="31" t="s">
        <v>13</v>
      </c>
      <c r="X8" s="34" t="s">
        <v>13</v>
      </c>
      <c r="Y8" s="15" t="s">
        <v>13</v>
      </c>
      <c r="Z8" s="15" t="s">
        <v>13</v>
      </c>
      <c r="AA8" s="15" t="s">
        <v>13</v>
      </c>
      <c r="AB8" s="15" t="s">
        <v>13</v>
      </c>
      <c r="AC8" s="15" t="s">
        <v>13</v>
      </c>
      <c r="AD8" s="15" t="s">
        <v>13</v>
      </c>
      <c r="AE8" s="15" t="s">
        <v>13</v>
      </c>
      <c r="AF8" s="15" t="s">
        <v>13</v>
      </c>
      <c r="AG8" s="15" t="s">
        <v>13</v>
      </c>
      <c r="AH8" s="15" t="s">
        <v>13</v>
      </c>
      <c r="AI8" s="15" t="s">
        <v>13</v>
      </c>
      <c r="AJ8" s="15" t="s">
        <v>13</v>
      </c>
      <c r="AK8" s="15" t="s">
        <v>13</v>
      </c>
      <c r="AL8" s="15" t="s">
        <v>13</v>
      </c>
      <c r="AM8" s="15" t="s">
        <v>13</v>
      </c>
      <c r="AN8" s="33" t="s">
        <v>13</v>
      </c>
      <c r="AO8" s="33" t="s">
        <v>13</v>
      </c>
      <c r="AP8" s="33" t="s">
        <v>13</v>
      </c>
      <c r="AQ8" s="33" t="s">
        <v>13</v>
      </c>
      <c r="AR8" s="33" t="s">
        <v>13</v>
      </c>
      <c r="AS8" s="33" t="s">
        <v>13</v>
      </c>
      <c r="AT8" s="33" t="s">
        <v>13</v>
      </c>
      <c r="AU8" s="33" t="s">
        <v>13</v>
      </c>
      <c r="AV8" s="33" t="s">
        <v>13</v>
      </c>
      <c r="AW8" s="33" t="s">
        <v>13</v>
      </c>
      <c r="AX8" s="33" t="s">
        <v>13</v>
      </c>
      <c r="AY8" s="33" t="s">
        <v>13</v>
      </c>
    </row>
    <row r="9" spans="1:51">
      <c r="A9" s="83" t="s">
        <v>7</v>
      </c>
      <c r="B9" s="29">
        <v>58</v>
      </c>
      <c r="C9" s="29">
        <v>27</v>
      </c>
      <c r="D9" s="29">
        <v>31</v>
      </c>
      <c r="E9" s="29">
        <v>62818</v>
      </c>
      <c r="F9" s="29">
        <v>30226</v>
      </c>
      <c r="G9" s="29">
        <v>32592</v>
      </c>
      <c r="H9" s="29">
        <f>SUM(I9:J9)</f>
        <v>374</v>
      </c>
      <c r="I9" s="29">
        <v>118</v>
      </c>
      <c r="J9" s="29">
        <v>256</v>
      </c>
      <c r="K9" s="29">
        <f>SUM(L9:M9)</f>
        <v>697</v>
      </c>
      <c r="L9" s="29">
        <v>342</v>
      </c>
      <c r="M9" s="29">
        <v>355</v>
      </c>
      <c r="N9" s="29" t="s">
        <v>13</v>
      </c>
      <c r="O9" s="29" t="s">
        <v>13</v>
      </c>
      <c r="P9" s="29" t="s">
        <v>13</v>
      </c>
      <c r="Q9" s="29" t="s">
        <v>13</v>
      </c>
      <c r="R9" s="29" t="s">
        <v>13</v>
      </c>
      <c r="S9" s="29" t="s">
        <v>13</v>
      </c>
      <c r="T9" s="29" t="s">
        <v>13</v>
      </c>
      <c r="U9" s="31" t="s">
        <v>13</v>
      </c>
      <c r="V9" s="31" t="s">
        <v>13</v>
      </c>
      <c r="W9" s="31" t="s">
        <v>13</v>
      </c>
      <c r="X9" s="34" t="s">
        <v>13</v>
      </c>
      <c r="Y9" s="15" t="s">
        <v>13</v>
      </c>
      <c r="Z9" s="15" t="s">
        <v>13</v>
      </c>
      <c r="AA9" s="15" t="s">
        <v>13</v>
      </c>
      <c r="AB9" s="15" t="s">
        <v>13</v>
      </c>
      <c r="AC9" s="15" t="s">
        <v>13</v>
      </c>
      <c r="AD9" s="15" t="s">
        <v>13</v>
      </c>
      <c r="AE9" s="15" t="s">
        <v>13</v>
      </c>
      <c r="AF9" s="15" t="s">
        <v>13</v>
      </c>
      <c r="AG9" s="15" t="s">
        <v>13</v>
      </c>
      <c r="AH9" s="15" t="s">
        <v>13</v>
      </c>
      <c r="AI9" s="15" t="s">
        <v>13</v>
      </c>
      <c r="AJ9" s="15" t="s">
        <v>13</v>
      </c>
      <c r="AK9" s="15" t="s">
        <v>13</v>
      </c>
      <c r="AL9" s="15" t="s">
        <v>13</v>
      </c>
      <c r="AM9" s="15" t="s">
        <v>13</v>
      </c>
      <c r="AN9" s="33" t="s">
        <v>13</v>
      </c>
      <c r="AO9" s="33" t="s">
        <v>13</v>
      </c>
      <c r="AP9" s="33" t="s">
        <v>13</v>
      </c>
      <c r="AQ9" s="33" t="s">
        <v>13</v>
      </c>
      <c r="AR9" s="33" t="s">
        <v>13</v>
      </c>
      <c r="AS9" s="33" t="s">
        <v>13</v>
      </c>
      <c r="AT9" s="33" t="s">
        <v>13</v>
      </c>
      <c r="AU9" s="33" t="s">
        <v>13</v>
      </c>
      <c r="AV9" s="33" t="s">
        <v>13</v>
      </c>
      <c r="AW9" s="33" t="s">
        <v>13</v>
      </c>
      <c r="AX9" s="33" t="s">
        <v>13</v>
      </c>
      <c r="AY9" s="33" t="s">
        <v>13</v>
      </c>
    </row>
    <row r="10" spans="1:51">
      <c r="A10" s="83" t="s">
        <v>8</v>
      </c>
      <c r="B10" s="29">
        <v>67</v>
      </c>
      <c r="C10" s="29">
        <v>36</v>
      </c>
      <c r="D10" s="29">
        <v>31</v>
      </c>
      <c r="E10" s="29">
        <v>64212</v>
      </c>
      <c r="F10" s="29">
        <v>30886</v>
      </c>
      <c r="G10" s="29">
        <v>33326</v>
      </c>
      <c r="H10" s="29">
        <v>374</v>
      </c>
      <c r="I10" s="29">
        <v>118</v>
      </c>
      <c r="J10" s="29">
        <v>256</v>
      </c>
      <c r="K10" s="29">
        <v>654</v>
      </c>
      <c r="L10" s="29">
        <v>323</v>
      </c>
      <c r="M10" s="29">
        <v>331</v>
      </c>
      <c r="N10" s="29" t="s">
        <v>13</v>
      </c>
      <c r="O10" s="29" t="s">
        <v>13</v>
      </c>
      <c r="P10" s="29" t="s">
        <v>13</v>
      </c>
      <c r="Q10" s="29" t="s">
        <v>13</v>
      </c>
      <c r="R10" s="29" t="s">
        <v>13</v>
      </c>
      <c r="S10" s="29" t="s">
        <v>13</v>
      </c>
      <c r="T10" s="29" t="s">
        <v>13</v>
      </c>
      <c r="U10" s="35">
        <v>232</v>
      </c>
      <c r="V10" s="35">
        <v>125</v>
      </c>
      <c r="W10" s="35">
        <v>107</v>
      </c>
      <c r="X10" s="34" t="s">
        <v>13</v>
      </c>
      <c r="Y10" s="15" t="s">
        <v>13</v>
      </c>
      <c r="Z10" s="15" t="s">
        <v>13</v>
      </c>
      <c r="AA10" s="15" t="s">
        <v>13</v>
      </c>
      <c r="AB10" s="15" t="s">
        <v>13</v>
      </c>
      <c r="AC10" s="15" t="s">
        <v>13</v>
      </c>
      <c r="AD10" s="15" t="s">
        <v>13</v>
      </c>
      <c r="AE10" s="15" t="s">
        <v>13</v>
      </c>
      <c r="AF10" s="15" t="s">
        <v>13</v>
      </c>
      <c r="AG10" s="15" t="s">
        <v>13</v>
      </c>
      <c r="AH10" s="15" t="s">
        <v>13</v>
      </c>
      <c r="AI10" s="15" t="s">
        <v>13</v>
      </c>
      <c r="AJ10" s="15" t="s">
        <v>13</v>
      </c>
      <c r="AK10" s="15" t="s">
        <v>13</v>
      </c>
      <c r="AL10" s="15" t="s">
        <v>13</v>
      </c>
      <c r="AM10" s="15" t="s">
        <v>13</v>
      </c>
      <c r="AN10" s="33" t="s">
        <v>13</v>
      </c>
      <c r="AO10" s="33" t="s">
        <v>13</v>
      </c>
      <c r="AP10" s="33" t="s">
        <v>13</v>
      </c>
      <c r="AQ10" s="33" t="s">
        <v>13</v>
      </c>
      <c r="AR10" s="33" t="s">
        <v>13</v>
      </c>
      <c r="AS10" s="33" t="s">
        <v>13</v>
      </c>
      <c r="AT10" s="33" t="s">
        <v>13</v>
      </c>
      <c r="AU10" s="33" t="s">
        <v>13</v>
      </c>
      <c r="AV10" s="33" t="s">
        <v>13</v>
      </c>
      <c r="AW10" s="33" t="s">
        <v>13</v>
      </c>
      <c r="AX10" s="33" t="s">
        <v>13</v>
      </c>
      <c r="AY10" s="33" t="s">
        <v>13</v>
      </c>
    </row>
    <row r="11" spans="1:51">
      <c r="A11" s="83" t="s">
        <v>12</v>
      </c>
      <c r="B11" s="29">
        <v>68</v>
      </c>
      <c r="C11" s="29">
        <v>38</v>
      </c>
      <c r="D11" s="29">
        <v>30</v>
      </c>
      <c r="E11" s="29">
        <v>65440</v>
      </c>
      <c r="F11" s="29">
        <v>31457</v>
      </c>
      <c r="G11" s="29">
        <v>33983</v>
      </c>
      <c r="H11" s="29">
        <v>372</v>
      </c>
      <c r="I11" s="29">
        <v>148</v>
      </c>
      <c r="J11" s="29">
        <v>224</v>
      </c>
      <c r="K11" s="37">
        <v>859</v>
      </c>
      <c r="L11" s="37">
        <v>218</v>
      </c>
      <c r="M11" s="37">
        <v>641</v>
      </c>
      <c r="N11" s="29" t="s">
        <v>13</v>
      </c>
      <c r="O11" s="29" t="s">
        <v>13</v>
      </c>
      <c r="P11" s="29" t="s">
        <v>13</v>
      </c>
      <c r="Q11" s="29" t="s">
        <v>13</v>
      </c>
      <c r="R11" s="29" t="s">
        <v>13</v>
      </c>
      <c r="S11" s="29" t="s">
        <v>13</v>
      </c>
      <c r="T11" s="29" t="s">
        <v>13</v>
      </c>
      <c r="U11" s="35">
        <v>209</v>
      </c>
      <c r="V11" s="35">
        <v>93</v>
      </c>
      <c r="W11" s="35">
        <v>116</v>
      </c>
      <c r="X11" s="34" t="s">
        <v>13</v>
      </c>
      <c r="Y11" s="15" t="s">
        <v>13</v>
      </c>
      <c r="Z11" s="15" t="s">
        <v>13</v>
      </c>
      <c r="AA11" s="15" t="s">
        <v>13</v>
      </c>
      <c r="AB11" s="15" t="s">
        <v>13</v>
      </c>
      <c r="AC11" s="15" t="s">
        <v>13</v>
      </c>
      <c r="AD11" s="15" t="s">
        <v>13</v>
      </c>
      <c r="AE11" s="15" t="s">
        <v>13</v>
      </c>
      <c r="AF11" s="15" t="s">
        <v>13</v>
      </c>
      <c r="AG11" s="15" t="s">
        <v>13</v>
      </c>
      <c r="AH11" s="15" t="s">
        <v>13</v>
      </c>
      <c r="AI11" s="15" t="s">
        <v>13</v>
      </c>
      <c r="AJ11" s="15" t="s">
        <v>13</v>
      </c>
      <c r="AK11" s="15" t="s">
        <v>13</v>
      </c>
      <c r="AL11" s="15" t="s">
        <v>13</v>
      </c>
      <c r="AM11" s="15" t="s">
        <v>13</v>
      </c>
      <c r="AN11" s="33" t="s">
        <v>13</v>
      </c>
      <c r="AO11" s="33" t="s">
        <v>13</v>
      </c>
      <c r="AP11" s="33" t="s">
        <v>13</v>
      </c>
      <c r="AQ11" s="33" t="s">
        <v>13</v>
      </c>
      <c r="AR11" s="33" t="s">
        <v>13</v>
      </c>
      <c r="AS11" s="33" t="s">
        <v>13</v>
      </c>
      <c r="AT11" s="33" t="s">
        <v>13</v>
      </c>
      <c r="AU11" s="33" t="s">
        <v>13</v>
      </c>
      <c r="AV11" s="33" t="s">
        <v>13</v>
      </c>
      <c r="AW11" s="33" t="s">
        <v>13</v>
      </c>
      <c r="AX11" s="33" t="s">
        <v>13</v>
      </c>
      <c r="AY11" s="33" t="s">
        <v>13</v>
      </c>
    </row>
    <row r="12" spans="1:51">
      <c r="A12" s="83" t="s">
        <v>11</v>
      </c>
      <c r="B12" s="29">
        <v>51</v>
      </c>
      <c r="C12" s="29">
        <v>24</v>
      </c>
      <c r="D12" s="29">
        <v>27</v>
      </c>
      <c r="E12" s="29">
        <v>67748</v>
      </c>
      <c r="F12" s="29">
        <v>32490</v>
      </c>
      <c r="G12" s="29">
        <v>35258</v>
      </c>
      <c r="H12" s="29">
        <v>344</v>
      </c>
      <c r="I12" s="29">
        <v>137</v>
      </c>
      <c r="J12" s="29">
        <v>207</v>
      </c>
      <c r="K12" s="29">
        <f>SUM(L12+M12)</f>
        <v>1077</v>
      </c>
      <c r="L12" s="29">
        <v>690</v>
      </c>
      <c r="M12" s="29">
        <v>387</v>
      </c>
      <c r="N12" s="29" t="s">
        <v>13</v>
      </c>
      <c r="O12" s="29" t="s">
        <v>13</v>
      </c>
      <c r="P12" s="29" t="s">
        <v>13</v>
      </c>
      <c r="Q12" s="29" t="s">
        <v>13</v>
      </c>
      <c r="R12" s="29" t="s">
        <v>13</v>
      </c>
      <c r="S12" s="29" t="s">
        <v>13</v>
      </c>
      <c r="T12" s="29" t="s">
        <v>13</v>
      </c>
      <c r="U12" s="35">
        <v>220</v>
      </c>
      <c r="V12" s="35">
        <v>125</v>
      </c>
      <c r="W12" s="35">
        <v>95</v>
      </c>
      <c r="X12" s="34">
        <v>131</v>
      </c>
      <c r="Y12" s="34">
        <v>67</v>
      </c>
      <c r="Z12" s="15">
        <v>64</v>
      </c>
      <c r="AA12" s="15">
        <v>87</v>
      </c>
      <c r="AB12" s="15">
        <v>19</v>
      </c>
      <c r="AC12" s="15">
        <v>68</v>
      </c>
      <c r="AD12" s="15" t="s">
        <v>24</v>
      </c>
      <c r="AE12" s="13" t="s">
        <v>24</v>
      </c>
      <c r="AF12" s="13" t="s">
        <v>24</v>
      </c>
      <c r="AG12" s="13" t="s">
        <v>24</v>
      </c>
      <c r="AH12" s="13" t="s">
        <v>24</v>
      </c>
      <c r="AI12" s="15" t="s">
        <v>24</v>
      </c>
      <c r="AJ12" s="13" t="s">
        <v>24</v>
      </c>
      <c r="AK12" s="13" t="s">
        <v>24</v>
      </c>
      <c r="AL12" s="13" t="s">
        <v>24</v>
      </c>
      <c r="AM12" s="13" t="s">
        <v>24</v>
      </c>
      <c r="AN12" s="33"/>
      <c r="AO12" s="33"/>
      <c r="AP12" s="33"/>
      <c r="AQ12" s="33" t="s">
        <v>13</v>
      </c>
      <c r="AR12" s="33" t="s">
        <v>13</v>
      </c>
      <c r="AS12" s="33" t="s">
        <v>13</v>
      </c>
      <c r="AT12" s="33" t="s">
        <v>13</v>
      </c>
      <c r="AU12" s="33" t="s">
        <v>13</v>
      </c>
      <c r="AV12" s="33" t="s">
        <v>13</v>
      </c>
      <c r="AW12" s="33" t="s">
        <v>13</v>
      </c>
      <c r="AX12" s="33" t="s">
        <v>13</v>
      </c>
      <c r="AY12" s="33" t="s">
        <v>13</v>
      </c>
    </row>
    <row r="13" spans="1:51">
      <c r="A13" s="83" t="s">
        <v>14</v>
      </c>
      <c r="B13" s="29">
        <v>52</v>
      </c>
      <c r="C13" s="29">
        <v>25</v>
      </c>
      <c r="D13" s="29">
        <v>27</v>
      </c>
      <c r="E13" s="29">
        <v>69896</v>
      </c>
      <c r="F13" s="29">
        <v>33482</v>
      </c>
      <c r="G13" s="29">
        <v>36414</v>
      </c>
      <c r="H13" s="29">
        <v>344</v>
      </c>
      <c r="I13" s="29">
        <v>137</v>
      </c>
      <c r="J13" s="29">
        <v>207</v>
      </c>
      <c r="K13" s="37">
        <v>2098</v>
      </c>
      <c r="L13" s="37">
        <v>834</v>
      </c>
      <c r="M13" s="37">
        <v>1264</v>
      </c>
      <c r="N13" s="29" t="s">
        <v>13</v>
      </c>
      <c r="O13" s="29" t="s">
        <v>13</v>
      </c>
      <c r="P13" s="29" t="s">
        <v>13</v>
      </c>
      <c r="Q13" s="29" t="s">
        <v>13</v>
      </c>
      <c r="R13" s="29" t="s">
        <v>13</v>
      </c>
      <c r="S13" s="29" t="s">
        <v>13</v>
      </c>
      <c r="T13" s="29" t="s">
        <v>13</v>
      </c>
      <c r="U13" s="35">
        <v>200</v>
      </c>
      <c r="V13" s="35">
        <v>120</v>
      </c>
      <c r="W13" s="35">
        <v>80</v>
      </c>
      <c r="X13" s="34">
        <v>152</v>
      </c>
      <c r="Y13" s="15">
        <v>83</v>
      </c>
      <c r="Z13" s="15">
        <v>69</v>
      </c>
      <c r="AA13" s="15">
        <v>140</v>
      </c>
      <c r="AB13" s="15">
        <v>50</v>
      </c>
      <c r="AC13" s="15">
        <v>90</v>
      </c>
      <c r="AD13" s="15" t="s">
        <v>24</v>
      </c>
      <c r="AE13" s="13" t="s">
        <v>24</v>
      </c>
      <c r="AF13" s="13" t="s">
        <v>24</v>
      </c>
      <c r="AG13" s="13" t="s">
        <v>24</v>
      </c>
      <c r="AH13" s="13" t="s">
        <v>24</v>
      </c>
      <c r="AI13" s="15" t="s">
        <v>24</v>
      </c>
      <c r="AJ13" s="13" t="s">
        <v>24</v>
      </c>
      <c r="AK13" s="13" t="s">
        <v>24</v>
      </c>
      <c r="AL13" s="13" t="s">
        <v>24</v>
      </c>
      <c r="AM13" s="13" t="s">
        <v>24</v>
      </c>
      <c r="AN13" s="33"/>
      <c r="AO13" s="33"/>
      <c r="AP13" s="33"/>
      <c r="AQ13" s="33" t="s">
        <v>13</v>
      </c>
      <c r="AR13" s="33" t="s">
        <v>13</v>
      </c>
      <c r="AS13" s="33" t="s">
        <v>13</v>
      </c>
      <c r="AT13" s="33"/>
      <c r="AU13" s="33"/>
      <c r="AV13" s="33"/>
      <c r="AW13" s="33"/>
      <c r="AX13" s="33"/>
      <c r="AY13" s="33"/>
    </row>
    <row r="14" spans="1:51">
      <c r="A14" s="83" t="s">
        <v>20</v>
      </c>
      <c r="B14" s="29">
        <v>96</v>
      </c>
      <c r="C14" s="29">
        <v>52</v>
      </c>
      <c r="D14" s="29">
        <v>44</v>
      </c>
      <c r="E14" s="29">
        <v>72140</v>
      </c>
      <c r="F14" s="29">
        <v>34503</v>
      </c>
      <c r="G14" s="29">
        <v>37637</v>
      </c>
      <c r="H14" s="29">
        <v>298</v>
      </c>
      <c r="I14" s="29">
        <v>120</v>
      </c>
      <c r="J14" s="29">
        <v>178</v>
      </c>
      <c r="K14" s="37">
        <v>2259</v>
      </c>
      <c r="L14" s="37">
        <v>895</v>
      </c>
      <c r="M14" s="37">
        <v>1364</v>
      </c>
      <c r="N14" s="29" t="s">
        <v>13</v>
      </c>
      <c r="O14" s="29" t="s">
        <v>13</v>
      </c>
      <c r="P14" s="29" t="s">
        <v>13</v>
      </c>
      <c r="Q14" s="29" t="s">
        <v>13</v>
      </c>
      <c r="R14" s="29" t="s">
        <v>13</v>
      </c>
      <c r="S14" s="29" t="s">
        <v>13</v>
      </c>
      <c r="T14" s="29" t="s">
        <v>13</v>
      </c>
      <c r="U14" s="35">
        <v>162</v>
      </c>
      <c r="V14" s="35">
        <v>88</v>
      </c>
      <c r="W14" s="35">
        <v>74</v>
      </c>
      <c r="X14" s="34">
        <v>110</v>
      </c>
      <c r="Y14" s="15">
        <v>56</v>
      </c>
      <c r="Z14" s="15">
        <v>54</v>
      </c>
      <c r="AA14" s="15">
        <v>175</v>
      </c>
      <c r="AB14" s="15">
        <v>73</v>
      </c>
      <c r="AC14" s="15">
        <v>102</v>
      </c>
      <c r="AD14" s="15" t="s">
        <v>24</v>
      </c>
      <c r="AE14" s="13" t="s">
        <v>24</v>
      </c>
      <c r="AF14" s="13" t="s">
        <v>24</v>
      </c>
      <c r="AG14" s="13" t="s">
        <v>24</v>
      </c>
      <c r="AH14" s="13" t="s">
        <v>24</v>
      </c>
      <c r="AI14" s="15" t="s">
        <v>24</v>
      </c>
      <c r="AJ14" s="13" t="s">
        <v>24</v>
      </c>
      <c r="AK14" s="13" t="s">
        <v>24</v>
      </c>
      <c r="AL14" s="13" t="s">
        <v>24</v>
      </c>
      <c r="AM14" s="13" t="s">
        <v>24</v>
      </c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</row>
    <row r="15" spans="1:51" s="8" customFormat="1" ht="18" customHeight="1">
      <c r="A15" s="78" t="s">
        <v>21</v>
      </c>
      <c r="B15" s="37">
        <v>108</v>
      </c>
      <c r="C15" s="37">
        <v>47</v>
      </c>
      <c r="D15" s="37">
        <v>61</v>
      </c>
      <c r="E15" s="37">
        <v>73874</v>
      </c>
      <c r="F15" s="37">
        <v>35305</v>
      </c>
      <c r="G15" s="37">
        <v>38569</v>
      </c>
      <c r="H15" s="37">
        <f>SUM(I15:J15)</f>
        <v>194</v>
      </c>
      <c r="I15" s="37">
        <v>44</v>
      </c>
      <c r="J15" s="37">
        <v>150</v>
      </c>
      <c r="K15" s="37">
        <f>L15+M15</f>
        <v>2755</v>
      </c>
      <c r="L15" s="37">
        <v>1130</v>
      </c>
      <c r="M15" s="37">
        <v>1625</v>
      </c>
      <c r="N15" s="37"/>
      <c r="O15" s="37"/>
      <c r="P15" s="37"/>
      <c r="Q15" s="37"/>
      <c r="R15" s="37"/>
      <c r="S15" s="37"/>
      <c r="T15" s="37"/>
      <c r="U15" s="33">
        <f>V15+W15</f>
        <v>284</v>
      </c>
      <c r="V15" s="33">
        <v>146</v>
      </c>
      <c r="W15" s="33">
        <v>138</v>
      </c>
      <c r="X15" s="33">
        <v>143</v>
      </c>
      <c r="Y15" s="33">
        <v>65</v>
      </c>
      <c r="Z15" s="33">
        <v>78</v>
      </c>
      <c r="AA15" s="33">
        <v>157</v>
      </c>
      <c r="AB15" s="33">
        <v>77</v>
      </c>
      <c r="AC15" s="33">
        <v>80</v>
      </c>
      <c r="AD15" s="15">
        <f t="shared" ref="AD15:AD18" si="0">AE15+AF15+AG15+AH15</f>
        <v>388</v>
      </c>
      <c r="AE15" s="13">
        <v>46</v>
      </c>
      <c r="AF15" s="13">
        <v>42</v>
      </c>
      <c r="AG15" s="13">
        <v>162</v>
      </c>
      <c r="AH15" s="13">
        <v>138</v>
      </c>
      <c r="AI15" s="15">
        <f t="shared" ref="AI15:AI19" si="1">AJ15+AK15+AL15+AM15</f>
        <v>47</v>
      </c>
      <c r="AJ15" s="13">
        <v>14</v>
      </c>
      <c r="AK15" s="13">
        <v>28</v>
      </c>
      <c r="AL15" s="13">
        <v>1</v>
      </c>
      <c r="AM15" s="13">
        <v>4</v>
      </c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</row>
    <row r="16" spans="1:51" s="12" customFormat="1" ht="18" customHeight="1">
      <c r="A16" s="80" t="s">
        <v>25</v>
      </c>
      <c r="B16" s="17">
        <v>104</v>
      </c>
      <c r="C16" s="17">
        <v>42</v>
      </c>
      <c r="D16" s="17">
        <v>62</v>
      </c>
      <c r="E16" s="17">
        <v>75872</v>
      </c>
      <c r="F16" s="17">
        <v>36278</v>
      </c>
      <c r="G16" s="17">
        <v>39594</v>
      </c>
      <c r="H16" s="17">
        <v>127</v>
      </c>
      <c r="I16" s="17">
        <v>31</v>
      </c>
      <c r="J16" s="17">
        <v>96</v>
      </c>
      <c r="K16" s="17">
        <v>3005</v>
      </c>
      <c r="L16" s="17">
        <v>1203</v>
      </c>
      <c r="M16" s="17">
        <v>1802</v>
      </c>
      <c r="N16" s="17">
        <v>527</v>
      </c>
      <c r="O16" s="17">
        <v>5</v>
      </c>
      <c r="P16" s="17">
        <v>0</v>
      </c>
      <c r="Q16" s="17">
        <v>40</v>
      </c>
      <c r="R16" s="17">
        <v>38</v>
      </c>
      <c r="S16" s="17">
        <v>206</v>
      </c>
      <c r="T16" s="17">
        <v>238</v>
      </c>
      <c r="U16" s="20">
        <v>217</v>
      </c>
      <c r="V16" s="20">
        <v>117</v>
      </c>
      <c r="W16" s="20">
        <v>100</v>
      </c>
      <c r="X16" s="20">
        <v>132</v>
      </c>
      <c r="Y16" s="20">
        <v>69</v>
      </c>
      <c r="Z16" s="20">
        <v>63</v>
      </c>
      <c r="AA16" s="20">
        <v>200</v>
      </c>
      <c r="AB16" s="20">
        <v>100</v>
      </c>
      <c r="AC16" s="20">
        <v>100</v>
      </c>
      <c r="AD16" s="15">
        <f t="shared" si="0"/>
        <v>440</v>
      </c>
      <c r="AE16" s="80">
        <v>51</v>
      </c>
      <c r="AF16" s="80">
        <v>40</v>
      </c>
      <c r="AG16" s="80">
        <v>149</v>
      </c>
      <c r="AH16" s="80">
        <v>200</v>
      </c>
      <c r="AI16" s="15">
        <f t="shared" si="1"/>
        <v>54</v>
      </c>
      <c r="AJ16" s="80">
        <v>14</v>
      </c>
      <c r="AK16" s="80">
        <v>24</v>
      </c>
      <c r="AL16" s="80">
        <v>3</v>
      </c>
      <c r="AM16" s="80">
        <v>13</v>
      </c>
      <c r="AN16" s="20"/>
      <c r="AO16" s="20"/>
      <c r="AP16" s="20"/>
      <c r="AQ16" s="20">
        <f>SUM(AR16:AS16)</f>
        <v>21606</v>
      </c>
      <c r="AR16" s="20">
        <v>7013</v>
      </c>
      <c r="AS16" s="20">
        <v>14593</v>
      </c>
      <c r="AT16" s="20"/>
      <c r="AU16" s="20"/>
      <c r="AV16" s="20"/>
      <c r="AW16" s="20"/>
      <c r="AX16" s="20"/>
      <c r="AY16" s="20"/>
    </row>
    <row r="17" spans="1:51" s="12" customFormat="1" ht="18" customHeight="1">
      <c r="A17" s="80" t="s">
        <v>26</v>
      </c>
      <c r="B17" s="17">
        <v>106</v>
      </c>
      <c r="C17" s="17">
        <v>38</v>
      </c>
      <c r="D17" s="17">
        <v>68</v>
      </c>
      <c r="E17" s="17">
        <f>SUM(F17:G17)</f>
        <v>77662</v>
      </c>
      <c r="F17" s="17">
        <v>37146</v>
      </c>
      <c r="G17" s="17">
        <v>40516</v>
      </c>
      <c r="H17" s="17">
        <v>7</v>
      </c>
      <c r="I17" s="17">
        <v>3</v>
      </c>
      <c r="J17" s="17">
        <v>4</v>
      </c>
      <c r="K17" s="17">
        <v>3449</v>
      </c>
      <c r="L17" s="17">
        <v>1385</v>
      </c>
      <c r="M17" s="17">
        <v>2064</v>
      </c>
      <c r="N17" s="17">
        <v>480</v>
      </c>
      <c r="O17" s="17">
        <v>1</v>
      </c>
      <c r="P17" s="17">
        <v>1</v>
      </c>
      <c r="Q17" s="17">
        <v>37</v>
      </c>
      <c r="R17" s="17">
        <v>22</v>
      </c>
      <c r="S17" s="17">
        <v>224</v>
      </c>
      <c r="T17" s="17">
        <v>195</v>
      </c>
      <c r="U17" s="20">
        <v>266</v>
      </c>
      <c r="V17" s="20">
        <v>155</v>
      </c>
      <c r="W17" s="20">
        <v>111</v>
      </c>
      <c r="X17" s="20">
        <v>124</v>
      </c>
      <c r="Y17" s="20">
        <v>67</v>
      </c>
      <c r="Z17" s="20">
        <v>57</v>
      </c>
      <c r="AA17" s="20">
        <v>169</v>
      </c>
      <c r="AB17" s="20">
        <v>90</v>
      </c>
      <c r="AC17" s="20">
        <v>79</v>
      </c>
      <c r="AD17" s="15">
        <f t="shared" si="0"/>
        <v>400</v>
      </c>
      <c r="AE17" s="80">
        <v>57</v>
      </c>
      <c r="AF17" s="80">
        <v>38</v>
      </c>
      <c r="AG17" s="80">
        <v>143</v>
      </c>
      <c r="AH17" s="80">
        <v>162</v>
      </c>
      <c r="AI17" s="15">
        <f t="shared" si="1"/>
        <v>54</v>
      </c>
      <c r="AJ17" s="80">
        <v>12</v>
      </c>
      <c r="AK17" s="80">
        <v>28</v>
      </c>
      <c r="AL17" s="80">
        <v>8</v>
      </c>
      <c r="AM17" s="80">
        <v>6</v>
      </c>
      <c r="AN17" s="20"/>
      <c r="AO17" s="20"/>
      <c r="AP17" s="20"/>
      <c r="AQ17" s="20">
        <f>AR17+AS17</f>
        <v>59386</v>
      </c>
      <c r="AR17" s="20">
        <v>20090</v>
      </c>
      <c r="AS17" s="20">
        <v>39296</v>
      </c>
      <c r="AT17" s="20">
        <v>70</v>
      </c>
      <c r="AU17" s="20">
        <v>37</v>
      </c>
      <c r="AV17" s="20">
        <v>33</v>
      </c>
      <c r="AW17" s="20"/>
      <c r="AX17" s="20"/>
      <c r="AY17" s="20"/>
    </row>
    <row r="18" spans="1:51" s="12" customFormat="1">
      <c r="A18" s="80" t="s">
        <v>49</v>
      </c>
      <c r="B18" s="17">
        <v>116</v>
      </c>
      <c r="C18" s="17">
        <v>46</v>
      </c>
      <c r="D18" s="17">
        <v>70</v>
      </c>
      <c r="E18" s="17">
        <v>79195</v>
      </c>
      <c r="F18" s="17">
        <v>37845</v>
      </c>
      <c r="G18" s="17">
        <v>41350</v>
      </c>
      <c r="H18" s="17">
        <v>8</v>
      </c>
      <c r="I18" s="17">
        <v>3</v>
      </c>
      <c r="J18" s="17">
        <v>5</v>
      </c>
      <c r="K18" s="17">
        <v>3499</v>
      </c>
      <c r="L18" s="17">
        <v>1427</v>
      </c>
      <c r="M18" s="17">
        <v>2072</v>
      </c>
      <c r="N18" s="17">
        <v>376</v>
      </c>
      <c r="O18" s="17">
        <v>1</v>
      </c>
      <c r="P18" s="17">
        <v>0</v>
      </c>
      <c r="Q18" s="17">
        <v>23</v>
      </c>
      <c r="R18" s="17">
        <v>15</v>
      </c>
      <c r="S18" s="17">
        <v>150</v>
      </c>
      <c r="T18" s="17">
        <v>187</v>
      </c>
      <c r="U18" s="20">
        <v>312</v>
      </c>
      <c r="V18" s="20">
        <v>154</v>
      </c>
      <c r="W18" s="20">
        <v>158</v>
      </c>
      <c r="X18" s="20">
        <v>136</v>
      </c>
      <c r="Y18" s="20">
        <v>74</v>
      </c>
      <c r="Z18" s="20">
        <v>62</v>
      </c>
      <c r="AA18" s="20">
        <v>163</v>
      </c>
      <c r="AB18" s="20">
        <v>87</v>
      </c>
      <c r="AC18" s="20">
        <v>76</v>
      </c>
      <c r="AD18" s="15">
        <f t="shared" si="0"/>
        <v>354</v>
      </c>
      <c r="AE18" s="80">
        <v>48</v>
      </c>
      <c r="AF18" s="80">
        <v>40</v>
      </c>
      <c r="AG18" s="80">
        <v>143</v>
      </c>
      <c r="AH18" s="80">
        <v>123</v>
      </c>
      <c r="AI18" s="15">
        <f t="shared" si="1"/>
        <v>94</v>
      </c>
      <c r="AJ18" s="80">
        <v>30</v>
      </c>
      <c r="AK18" s="80">
        <v>41</v>
      </c>
      <c r="AL18" s="80">
        <v>9</v>
      </c>
      <c r="AM18" s="80">
        <v>14</v>
      </c>
      <c r="AN18" s="20">
        <f>AO18+AP18</f>
        <v>41</v>
      </c>
      <c r="AO18" s="20">
        <v>21</v>
      </c>
      <c r="AP18" s="20">
        <v>20</v>
      </c>
      <c r="AQ18" s="20">
        <f>SUM(AR18:AS18)</f>
        <v>72556</v>
      </c>
      <c r="AR18" s="20">
        <v>22986</v>
      </c>
      <c r="AS18" s="20">
        <v>49570</v>
      </c>
      <c r="AT18" s="20">
        <v>166</v>
      </c>
      <c r="AU18" s="20">
        <v>65</v>
      </c>
      <c r="AV18" s="20">
        <v>101</v>
      </c>
      <c r="AW18" s="20">
        <v>116</v>
      </c>
      <c r="AX18" s="20">
        <v>112</v>
      </c>
      <c r="AY18" s="20">
        <v>4</v>
      </c>
    </row>
    <row r="19" spans="1:51" s="8" customFormat="1" ht="37.5" customHeight="1">
      <c r="A19" s="23" t="s">
        <v>96</v>
      </c>
      <c r="B19" s="84">
        <v>112</v>
      </c>
      <c r="C19" s="84">
        <v>42</v>
      </c>
      <c r="D19" s="84">
        <v>70</v>
      </c>
      <c r="E19" s="84">
        <f>F19+G19</f>
        <v>80359</v>
      </c>
      <c r="F19" s="84">
        <v>38374</v>
      </c>
      <c r="G19" s="84">
        <v>41985</v>
      </c>
      <c r="H19" s="84">
        <v>5</v>
      </c>
      <c r="I19" s="84">
        <v>1</v>
      </c>
      <c r="J19" s="84">
        <v>4</v>
      </c>
      <c r="K19" s="84">
        <v>2542</v>
      </c>
      <c r="L19" s="84">
        <v>1443</v>
      </c>
      <c r="M19" s="84">
        <v>2099</v>
      </c>
      <c r="N19" s="85">
        <v>434</v>
      </c>
      <c r="O19" s="85">
        <v>2</v>
      </c>
      <c r="P19" s="85">
        <v>1</v>
      </c>
      <c r="Q19" s="85">
        <v>28</v>
      </c>
      <c r="R19" s="85">
        <v>32</v>
      </c>
      <c r="S19" s="85">
        <v>178</v>
      </c>
      <c r="T19" s="85">
        <v>193</v>
      </c>
      <c r="U19" s="86">
        <v>286</v>
      </c>
      <c r="V19" s="86">
        <v>164</v>
      </c>
      <c r="W19" s="86">
        <v>122</v>
      </c>
      <c r="X19" s="86">
        <v>149</v>
      </c>
      <c r="Y19" s="86">
        <v>74</v>
      </c>
      <c r="Z19" s="86">
        <v>75</v>
      </c>
      <c r="AA19" s="86">
        <v>138</v>
      </c>
      <c r="AB19" s="86">
        <v>78</v>
      </c>
      <c r="AC19" s="86">
        <v>60</v>
      </c>
      <c r="AD19" s="86">
        <v>359</v>
      </c>
      <c r="AE19" s="86">
        <v>46</v>
      </c>
      <c r="AF19" s="86">
        <v>44</v>
      </c>
      <c r="AG19" s="86">
        <v>133</v>
      </c>
      <c r="AH19" s="86">
        <v>136</v>
      </c>
      <c r="AI19" s="86">
        <f t="shared" si="1"/>
        <v>63</v>
      </c>
      <c r="AJ19" s="86">
        <v>20</v>
      </c>
      <c r="AK19" s="86">
        <v>22</v>
      </c>
      <c r="AL19" s="86">
        <v>13</v>
      </c>
      <c r="AM19" s="86">
        <v>8</v>
      </c>
      <c r="AN19" s="86">
        <v>315</v>
      </c>
      <c r="AO19" s="86">
        <v>147</v>
      </c>
      <c r="AP19" s="86">
        <v>168</v>
      </c>
      <c r="AQ19" s="86">
        <f>AR19+AS19</f>
        <v>444563</v>
      </c>
      <c r="AR19" s="86">
        <v>137827</v>
      </c>
      <c r="AS19" s="86">
        <v>306736</v>
      </c>
      <c r="AT19" s="86">
        <v>221</v>
      </c>
      <c r="AU19" s="86">
        <v>89</v>
      </c>
      <c r="AV19" s="86">
        <v>132</v>
      </c>
      <c r="AW19" s="87">
        <v>72</v>
      </c>
      <c r="AX19" s="87">
        <v>64</v>
      </c>
      <c r="AY19" s="87">
        <v>8</v>
      </c>
    </row>
    <row r="20" spans="1:51" s="12" customFormat="1">
      <c r="A20" s="80" t="s">
        <v>27</v>
      </c>
      <c r="B20" s="49">
        <v>1</v>
      </c>
      <c r="C20" s="50">
        <f>C16/B16</f>
        <v>0.40384615384615385</v>
      </c>
      <c r="D20" s="50">
        <f>D16/B16</f>
        <v>0.59615384615384615</v>
      </c>
      <c r="E20" s="49">
        <v>1</v>
      </c>
      <c r="F20" s="50">
        <f>F16/E16</f>
        <v>0.47814740615773937</v>
      </c>
      <c r="G20" s="50">
        <f>G16/E16</f>
        <v>0.52185259384226068</v>
      </c>
      <c r="H20" s="49">
        <v>1</v>
      </c>
      <c r="I20" s="50">
        <f>I16/H16</f>
        <v>0.24409448818897639</v>
      </c>
      <c r="J20" s="50">
        <f>J16/H16</f>
        <v>0.75590551181102361</v>
      </c>
      <c r="K20" s="49">
        <v>1</v>
      </c>
      <c r="L20" s="50">
        <f>L16/K16</f>
        <v>0.40033277870216305</v>
      </c>
      <c r="M20" s="50">
        <f>M16/K16</f>
        <v>0.59966722129783689</v>
      </c>
      <c r="N20" s="49">
        <v>1</v>
      </c>
      <c r="O20" s="53">
        <f>O16/N16</f>
        <v>9.4876660341555973E-3</v>
      </c>
      <c r="P20" s="53">
        <f>P16/N16</f>
        <v>0</v>
      </c>
      <c r="Q20" s="53">
        <f>Q16/N16</f>
        <v>7.5901328273244778E-2</v>
      </c>
      <c r="R20" s="53">
        <f>R16/N16</f>
        <v>7.2106261859582549E-2</v>
      </c>
      <c r="S20" s="53">
        <f>S16/N16</f>
        <v>0.39089184060721061</v>
      </c>
      <c r="T20" s="53">
        <f>T16/N16</f>
        <v>0.45161290322580644</v>
      </c>
      <c r="U20" s="49">
        <v>1</v>
      </c>
      <c r="V20" s="50">
        <f>V16/U16</f>
        <v>0.53917050691244239</v>
      </c>
      <c r="W20" s="50">
        <f>W16/U16</f>
        <v>0.46082949308755761</v>
      </c>
      <c r="X20" s="49">
        <v>1</v>
      </c>
      <c r="Y20" s="50">
        <f>Y16/X16</f>
        <v>0.52272727272727271</v>
      </c>
      <c r="Z20" s="50">
        <f>Z16/X16</f>
        <v>0.47727272727272729</v>
      </c>
      <c r="AA20" s="49">
        <v>1</v>
      </c>
      <c r="AB20" s="50">
        <f>AB16/AA16</f>
        <v>0.5</v>
      </c>
      <c r="AC20" s="50">
        <f>AC16/AA16</f>
        <v>0.5</v>
      </c>
      <c r="AD20" s="49">
        <v>1</v>
      </c>
      <c r="AE20" s="50">
        <f>AE16/AD16</f>
        <v>0.11590909090909091</v>
      </c>
      <c r="AF20" s="50">
        <f>AF16/AD16</f>
        <v>9.0909090909090912E-2</v>
      </c>
      <c r="AG20" s="50">
        <f>AG16/AD16</f>
        <v>0.33863636363636362</v>
      </c>
      <c r="AH20" s="50">
        <f>AH16/AD16</f>
        <v>0.45454545454545453</v>
      </c>
      <c r="AI20" s="49">
        <v>1</v>
      </c>
      <c r="AJ20" s="50">
        <f>AJ16/AI16</f>
        <v>0.25925925925925924</v>
      </c>
      <c r="AK20" s="50">
        <f>AK16/AI16</f>
        <v>0.44444444444444442</v>
      </c>
      <c r="AL20" s="50">
        <f>AL16/AI16</f>
        <v>5.5555555555555552E-2</v>
      </c>
      <c r="AM20" s="50">
        <f>AM16/AI16</f>
        <v>0.24074074074074073</v>
      </c>
      <c r="AN20" s="49">
        <v>1</v>
      </c>
      <c r="AO20" s="50" t="e">
        <f>AO16/AN16</f>
        <v>#DIV/0!</v>
      </c>
      <c r="AP20" s="50" t="e">
        <f>AP16/AN16</f>
        <v>#DIV/0!</v>
      </c>
      <c r="AQ20" s="49">
        <v>1</v>
      </c>
      <c r="AR20" s="50">
        <f>AR16/AQ16</f>
        <v>0.32458576321392207</v>
      </c>
      <c r="AS20" s="50">
        <f>AS16/AQ16</f>
        <v>0.67541423678607793</v>
      </c>
      <c r="AT20" s="20"/>
      <c r="AU20" s="20"/>
      <c r="AV20" s="20"/>
      <c r="AW20" s="20"/>
      <c r="AX20" s="20"/>
      <c r="AY20" s="20"/>
    </row>
    <row r="21" spans="1:51" s="12" customFormat="1">
      <c r="A21" s="80" t="s">
        <v>28</v>
      </c>
      <c r="B21" s="49">
        <v>1</v>
      </c>
      <c r="C21" s="50">
        <f>C17/B17</f>
        <v>0.35849056603773582</v>
      </c>
      <c r="D21" s="50">
        <f>D17/B17</f>
        <v>0.64150943396226412</v>
      </c>
      <c r="E21" s="49">
        <v>1</v>
      </c>
      <c r="F21" s="50">
        <f>F17/E17</f>
        <v>0.4783034173727177</v>
      </c>
      <c r="G21" s="50">
        <f>G17/E17</f>
        <v>0.52169658262728236</v>
      </c>
      <c r="H21" s="49">
        <v>1</v>
      </c>
      <c r="I21" s="50">
        <f>I17/H17</f>
        <v>0.42857142857142855</v>
      </c>
      <c r="J21" s="50">
        <f>J17/H17</f>
        <v>0.5714285714285714</v>
      </c>
      <c r="K21" s="49">
        <v>1</v>
      </c>
      <c r="L21" s="50">
        <f>L17/K17</f>
        <v>0.40156567120904613</v>
      </c>
      <c r="M21" s="50">
        <f>M17/K17</f>
        <v>0.59843432879095393</v>
      </c>
      <c r="N21" s="49">
        <v>1</v>
      </c>
      <c r="O21" s="53">
        <f>O17/N17</f>
        <v>2.0833333333333333E-3</v>
      </c>
      <c r="P21" s="53">
        <f>P17/N17</f>
        <v>2.0833333333333333E-3</v>
      </c>
      <c r="Q21" s="53">
        <f>Q17/N17</f>
        <v>7.7083333333333337E-2</v>
      </c>
      <c r="R21" s="53">
        <f>R17/N17</f>
        <v>4.583333333333333E-2</v>
      </c>
      <c r="S21" s="53">
        <f>S17/N17</f>
        <v>0.46666666666666667</v>
      </c>
      <c r="T21" s="53">
        <f>T17/N17</f>
        <v>0.40625</v>
      </c>
      <c r="U21" s="49">
        <v>1</v>
      </c>
      <c r="V21" s="50">
        <f>V17/U17</f>
        <v>0.58270676691729328</v>
      </c>
      <c r="W21" s="50">
        <f>W17/U17</f>
        <v>0.41729323308270677</v>
      </c>
      <c r="X21" s="49">
        <v>1</v>
      </c>
      <c r="Y21" s="50">
        <f>Y17/X17</f>
        <v>0.54032258064516125</v>
      </c>
      <c r="Z21" s="50">
        <f>Z17/X17</f>
        <v>0.45967741935483869</v>
      </c>
      <c r="AA21" s="49">
        <v>1</v>
      </c>
      <c r="AB21" s="50">
        <f>AB17/AA17</f>
        <v>0.53254437869822491</v>
      </c>
      <c r="AC21" s="50">
        <f>AC17/AA17</f>
        <v>0.46745562130177515</v>
      </c>
      <c r="AD21" s="49">
        <v>1</v>
      </c>
      <c r="AE21" s="50">
        <f t="shared" ref="AE21:AE22" si="2">AE17/AD17</f>
        <v>0.14249999999999999</v>
      </c>
      <c r="AF21" s="50">
        <f t="shared" ref="AF21:AF22" si="3">AF17/AD17</f>
        <v>9.5000000000000001E-2</v>
      </c>
      <c r="AG21" s="50">
        <f>AG17/AD17</f>
        <v>0.35749999999999998</v>
      </c>
      <c r="AH21" s="50">
        <f>AH17/AD17</f>
        <v>0.40500000000000003</v>
      </c>
      <c r="AI21" s="49">
        <v>1</v>
      </c>
      <c r="AJ21" s="50">
        <f t="shared" ref="AJ21:AJ22" si="4">AJ17/AI17</f>
        <v>0.22222222222222221</v>
      </c>
      <c r="AK21" s="50">
        <f t="shared" ref="AK21:AK22" si="5">AK17/AI17</f>
        <v>0.51851851851851849</v>
      </c>
      <c r="AL21" s="50">
        <f>AL17/AI17</f>
        <v>0.14814814814814814</v>
      </c>
      <c r="AM21" s="50">
        <f>AM17/AI17</f>
        <v>0.1111111111111111</v>
      </c>
      <c r="AN21" s="49">
        <v>1</v>
      </c>
      <c r="AO21" s="50" t="e">
        <f>AO17/AN17</f>
        <v>#DIV/0!</v>
      </c>
      <c r="AP21" s="50" t="e">
        <f>AP17/AN17</f>
        <v>#DIV/0!</v>
      </c>
      <c r="AQ21" s="49">
        <v>1</v>
      </c>
      <c r="AR21" s="50">
        <f>AR17/AQ17</f>
        <v>0.33829522109588117</v>
      </c>
      <c r="AS21" s="50">
        <f>AS17/AQ17</f>
        <v>0.66170477890411883</v>
      </c>
      <c r="AT21" s="56">
        <v>1</v>
      </c>
      <c r="AU21" s="57">
        <f>AU17/AT17</f>
        <v>0.52857142857142858</v>
      </c>
      <c r="AV21" s="57">
        <f>AV17/AU17</f>
        <v>0.89189189189189189</v>
      </c>
      <c r="AW21" s="49"/>
      <c r="AX21" s="50"/>
      <c r="AY21" s="50"/>
    </row>
    <row r="22" spans="1:51" s="12" customFormat="1" ht="21.75" customHeight="1">
      <c r="A22" s="80" t="s">
        <v>50</v>
      </c>
      <c r="B22" s="49">
        <v>1</v>
      </c>
      <c r="C22" s="50">
        <v>0.39660000000000001</v>
      </c>
      <c r="D22" s="50">
        <v>0.60340000000000005</v>
      </c>
      <c r="E22" s="49">
        <v>1</v>
      </c>
      <c r="F22" s="50">
        <v>0.47789999999999999</v>
      </c>
      <c r="G22" s="50">
        <v>0.52210000000000001</v>
      </c>
      <c r="H22" s="49">
        <v>1</v>
      </c>
      <c r="I22" s="50">
        <f>I18/H18</f>
        <v>0.375</v>
      </c>
      <c r="J22" s="50">
        <f>J18/H18</f>
        <v>0.625</v>
      </c>
      <c r="K22" s="49">
        <v>1</v>
      </c>
      <c r="L22" s="53">
        <f>L18/SUM($L$18:$M$18)</f>
        <v>0.40783080880251499</v>
      </c>
      <c r="M22" s="53">
        <f>M18/SUM($L$18:$M$18)</f>
        <v>0.59216919119748501</v>
      </c>
      <c r="N22" s="49">
        <v>1</v>
      </c>
      <c r="O22" s="53">
        <f>O18/N18</f>
        <v>2.6595744680851063E-3</v>
      </c>
      <c r="P22" s="53">
        <f>P18/N18</f>
        <v>0</v>
      </c>
      <c r="Q22" s="53">
        <f>Q18/N18</f>
        <v>6.1170212765957445E-2</v>
      </c>
      <c r="R22" s="53">
        <f>R18/N18</f>
        <v>3.9893617021276598E-2</v>
      </c>
      <c r="S22" s="53">
        <f>S18/N18</f>
        <v>0.39893617021276595</v>
      </c>
      <c r="T22" s="53">
        <f>T18/N18</f>
        <v>0.49734042553191488</v>
      </c>
      <c r="U22" s="49">
        <v>1</v>
      </c>
      <c r="V22" s="50">
        <v>0.49349999999999999</v>
      </c>
      <c r="W22" s="50">
        <v>0.50649999999999995</v>
      </c>
      <c r="X22" s="49">
        <v>1</v>
      </c>
      <c r="Y22" s="50">
        <f>Y18/X18</f>
        <v>0.54411764705882348</v>
      </c>
      <c r="Z22" s="50">
        <f>Z18/X18</f>
        <v>0.45588235294117646</v>
      </c>
      <c r="AA22" s="49">
        <v>1</v>
      </c>
      <c r="AB22" s="53">
        <f>AB18/AA18</f>
        <v>0.53374233128834359</v>
      </c>
      <c r="AC22" s="53">
        <f>AC18/AA18</f>
        <v>0.46625766871165641</v>
      </c>
      <c r="AD22" s="49">
        <v>1</v>
      </c>
      <c r="AE22" s="50">
        <f t="shared" si="2"/>
        <v>0.13559322033898305</v>
      </c>
      <c r="AF22" s="50">
        <f t="shared" si="3"/>
        <v>0.11299435028248588</v>
      </c>
      <c r="AG22" s="53">
        <f>AG18/AD18</f>
        <v>0.403954802259887</v>
      </c>
      <c r="AH22" s="53">
        <f>AH18/AD18</f>
        <v>0.34745762711864409</v>
      </c>
      <c r="AI22" s="49">
        <v>1</v>
      </c>
      <c r="AJ22" s="50">
        <f t="shared" si="4"/>
        <v>0.31914893617021278</v>
      </c>
      <c r="AK22" s="50">
        <f t="shared" si="5"/>
        <v>0.43617021276595747</v>
      </c>
      <c r="AL22" s="53">
        <f>AL18/AI18</f>
        <v>9.5744680851063829E-2</v>
      </c>
      <c r="AM22" s="53">
        <f>AM18/AI18</f>
        <v>0.14893617021276595</v>
      </c>
      <c r="AN22" s="49">
        <v>1</v>
      </c>
      <c r="AO22" s="53">
        <f>AO18/SUM($AO$18:$AP$18)</f>
        <v>0.51219512195121952</v>
      </c>
      <c r="AP22" s="53">
        <f>AP18/SUM($AO$18:$AP$18)</f>
        <v>0.48780487804878048</v>
      </c>
      <c r="AQ22" s="58">
        <f>AQ18/AQ18</f>
        <v>1</v>
      </c>
      <c r="AR22" s="53">
        <f>AR18/AQ18</f>
        <v>0.3168035724130327</v>
      </c>
      <c r="AS22" s="53">
        <f>AS18/AQ18</f>
        <v>0.6831964275869673</v>
      </c>
      <c r="AT22" s="56">
        <v>1</v>
      </c>
      <c r="AU22" s="57">
        <f>AU18/AT18</f>
        <v>0.39156626506024095</v>
      </c>
      <c r="AV22" s="57">
        <f>AV18/AU18</f>
        <v>1.5538461538461539</v>
      </c>
      <c r="AW22" s="59">
        <v>1</v>
      </c>
      <c r="AX22" s="60">
        <f>AX18/AW18</f>
        <v>0.96551724137931039</v>
      </c>
      <c r="AY22" s="60">
        <f>AY18/AW18</f>
        <v>3.4482758620689655E-2</v>
      </c>
    </row>
    <row r="23" spans="1:51" ht="37.5" customHeight="1">
      <c r="A23" s="22" t="s">
        <v>81</v>
      </c>
      <c r="B23" s="88">
        <v>1</v>
      </c>
      <c r="C23" s="89">
        <f>C19/B19</f>
        <v>0.375</v>
      </c>
      <c r="D23" s="89">
        <f>D19/B19</f>
        <v>0.625</v>
      </c>
      <c r="E23" s="88">
        <v>1</v>
      </c>
      <c r="F23" s="89">
        <f>F19/E19</f>
        <v>0.47753207481427096</v>
      </c>
      <c r="G23" s="89">
        <f>G19/E19</f>
        <v>0.52246792518572904</v>
      </c>
      <c r="H23" s="88">
        <v>1</v>
      </c>
      <c r="I23" s="89">
        <f>I19/H19</f>
        <v>0.2</v>
      </c>
      <c r="J23" s="89">
        <f>J19/H19</f>
        <v>0.8</v>
      </c>
      <c r="K23" s="88">
        <v>1</v>
      </c>
      <c r="L23" s="90">
        <f>L19/K19</f>
        <v>0.56766325727773403</v>
      </c>
      <c r="M23" s="90">
        <f>M19/K19</f>
        <v>0.82572777340676629</v>
      </c>
      <c r="N23" s="88">
        <v>1</v>
      </c>
      <c r="O23" s="91">
        <f>O19/N19</f>
        <v>4.608294930875576E-3</v>
      </c>
      <c r="P23" s="91">
        <f>P19/N19</f>
        <v>2.304147465437788E-3</v>
      </c>
      <c r="Q23" s="91">
        <f>Q19/N19</f>
        <v>6.4516129032258063E-2</v>
      </c>
      <c r="R23" s="91">
        <f>R19/N19</f>
        <v>7.3732718894009217E-2</v>
      </c>
      <c r="S23" s="91">
        <f>S19/N19</f>
        <v>0.41013824884792627</v>
      </c>
      <c r="T23" s="91">
        <f>T19/N19</f>
        <v>0.4447004608294931</v>
      </c>
      <c r="U23" s="88">
        <v>1</v>
      </c>
      <c r="V23" s="89">
        <f>V19/U19</f>
        <v>0.57342657342657344</v>
      </c>
      <c r="W23" s="89">
        <f>W19/U19</f>
        <v>0.42657342657342656</v>
      </c>
      <c r="X23" s="88">
        <v>1</v>
      </c>
      <c r="Y23" s="89">
        <f>Y19/X19</f>
        <v>0.49664429530201343</v>
      </c>
      <c r="Z23" s="89">
        <f>Z19/X19</f>
        <v>0.50335570469798663</v>
      </c>
      <c r="AA23" s="88">
        <v>1</v>
      </c>
      <c r="AB23" s="90">
        <f>AB19/AA19</f>
        <v>0.56521739130434778</v>
      </c>
      <c r="AC23" s="90">
        <f>AC19/AA19</f>
        <v>0.43478260869565216</v>
      </c>
      <c r="AD23" s="88">
        <v>1</v>
      </c>
      <c r="AE23" s="90">
        <f>AE19/AD19</f>
        <v>0.12813370473537605</v>
      </c>
      <c r="AF23" s="90">
        <f>AF19/AD19</f>
        <v>0.12256267409470752</v>
      </c>
      <c r="AG23" s="90">
        <f>AG19/AD19</f>
        <v>0.37047353760445684</v>
      </c>
      <c r="AH23" s="90">
        <f>AH19/AD19</f>
        <v>0.37883008356545961</v>
      </c>
      <c r="AI23" s="88">
        <v>1</v>
      </c>
      <c r="AJ23" s="90">
        <f>AJ19/AI19</f>
        <v>0.31746031746031744</v>
      </c>
      <c r="AK23" s="90">
        <f>AK19/AI19</f>
        <v>0.34920634920634919</v>
      </c>
      <c r="AL23" s="90">
        <f>AL19/AI19</f>
        <v>0.20634920634920634</v>
      </c>
      <c r="AM23" s="90">
        <f>AM19/AI19</f>
        <v>0.12698412698412698</v>
      </c>
      <c r="AN23" s="88">
        <v>1</v>
      </c>
      <c r="AO23" s="90">
        <f>AO19/AN19</f>
        <v>0.46666666666666667</v>
      </c>
      <c r="AP23" s="90">
        <f>AP19/AN19</f>
        <v>0.53333333333333333</v>
      </c>
      <c r="AQ23" s="92" t="e">
        <f>#REF!/#REF!</f>
        <v>#REF!</v>
      </c>
      <c r="AR23" s="91">
        <f>AR19/AQ19</f>
        <v>0.31002805001765776</v>
      </c>
      <c r="AS23" s="91">
        <f>AS19/AQ19</f>
        <v>0.68997194998234224</v>
      </c>
      <c r="AT23" s="88">
        <v>1</v>
      </c>
      <c r="AU23" s="90">
        <f>AU19/AT19</f>
        <v>0.40271493212669685</v>
      </c>
      <c r="AV23" s="90">
        <f>AV19/AT19</f>
        <v>0.59728506787330315</v>
      </c>
      <c r="AW23" s="88">
        <v>1</v>
      </c>
      <c r="AX23" s="90">
        <f>AX19/AW19</f>
        <v>0.88888888888888884</v>
      </c>
      <c r="AY23" s="90">
        <f>AY19/AW19</f>
        <v>0.1111111111111111</v>
      </c>
    </row>
    <row r="27" spans="1:51">
      <c r="A27" s="7" t="s">
        <v>3</v>
      </c>
      <c r="B27" s="1" t="s">
        <v>22</v>
      </c>
      <c r="C27" s="2"/>
      <c r="D27" s="2"/>
      <c r="E27" s="2"/>
      <c r="F27" s="2"/>
      <c r="G27" s="2"/>
    </row>
    <row r="28" spans="1:51">
      <c r="A28" s="1" t="s">
        <v>45</v>
      </c>
      <c r="B28" s="5"/>
      <c r="C28" s="2"/>
      <c r="D28" s="2"/>
      <c r="E28" s="2"/>
      <c r="F28" s="2"/>
      <c r="G28" s="2"/>
    </row>
    <row r="29" spans="1:51">
      <c r="A29" s="106" t="s">
        <v>44</v>
      </c>
      <c r="B29" s="106"/>
      <c r="C29" s="106"/>
    </row>
  </sheetData>
  <mergeCells count="20">
    <mergeCell ref="AW4:AY4"/>
    <mergeCell ref="A29:C29"/>
    <mergeCell ref="AD4:AH4"/>
    <mergeCell ref="AI4:AM4"/>
    <mergeCell ref="AN4:AP4"/>
    <mergeCell ref="AQ4:AS4"/>
    <mergeCell ref="AT4:AV4"/>
    <mergeCell ref="N4:T4"/>
    <mergeCell ref="U4:W4"/>
    <mergeCell ref="X4:Z4"/>
    <mergeCell ref="AA4:AC4"/>
    <mergeCell ref="A1:W2"/>
    <mergeCell ref="AA3:AC3"/>
    <mergeCell ref="AD3:AH3"/>
    <mergeCell ref="AI3:AM3"/>
    <mergeCell ref="A4:A5"/>
    <mergeCell ref="B4:D4"/>
    <mergeCell ref="E4:G4"/>
    <mergeCell ref="H4:J4"/>
    <mergeCell ref="K4:M4"/>
  </mergeCells>
  <phoneticPr fontId="19" type="noConversion"/>
  <pageMargins left="0.7" right="0.7" top="0.75" bottom="0.75" header="0.3" footer="0.3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01</vt:lpstr>
      <vt:lpstr>112</vt:lpstr>
      <vt:lpstr>'01'!Print_Area</vt:lpstr>
      <vt:lpstr>'112'!Print_Area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楊德一</cp:lastModifiedBy>
  <cp:lastPrinted>2022-11-07T05:12:51Z</cp:lastPrinted>
  <dcterms:created xsi:type="dcterms:W3CDTF">2014-04-21T10:30:37Z</dcterms:created>
  <dcterms:modified xsi:type="dcterms:W3CDTF">2023-08-02T02:33:07Z</dcterms:modified>
</cp:coreProperties>
</file>