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90" windowWidth="15210" windowHeight="7950" activeTab="0"/>
  </bookViews>
  <sheets>
    <sheet name="對國內團體及個人捐助" sheetId="1" r:id="rId1"/>
    <sheet name="對民間團體補〈捐〉助明細表 " sheetId="2" r:id="rId2"/>
    <sheet name="對所屬鄉鎮市補助明細表(半年報)" sheetId="3" r:id="rId3"/>
  </sheets>
  <definedNames>
    <definedName name="_xlnm.Print_Titles" localSheetId="1">'對民間團體補〈捐〉助明細表 '!$1:$6</definedName>
    <definedName name="_xlnm.Print_Titles" localSheetId="2">'對所屬鄉鎮市補助明細表(半年報)'!$1:$7</definedName>
    <definedName name="_xlnm.Print_Titles" localSheetId="0">'對國內團體及個人捐助'!$1:$7</definedName>
  </definedNames>
  <calcPr fullCalcOnLoad="1"/>
</workbook>
</file>

<file path=xl/sharedStrings.xml><?xml version="1.0" encoding="utf-8"?>
<sst xmlns="http://schemas.openxmlformats.org/spreadsheetml/2006/main" count="12194" uniqueCount="3082">
  <si>
    <t xml:space="preserve">永安社區發展協會辦理賡續推行社區巡守隊 </t>
  </si>
  <si>
    <t>頭洲社區發展協會辦理賡續推行社區巡守隊</t>
  </si>
  <si>
    <t>埔頂社區發展協會辦理賡續推行社區巡守隊</t>
  </si>
  <si>
    <t>九斗社區發展協會辦理社區兒童及少年保護、家庭暴力及性侵害防治宣導活動</t>
  </si>
  <si>
    <t xml:space="preserve">九斗社區發展協會辦理客家傳統戲曲研習班活動 </t>
  </si>
  <si>
    <t>九斗社區發展協會辦理客家傳統禮儀研習活動</t>
  </si>
  <si>
    <t>下田社區發展協會辦理下田活動中心啟用典禮暨中秋節月光晚會、節約能源宣導活動</t>
  </si>
  <si>
    <t>下田社區發展協會辦理社區幹部研習健行活動</t>
  </si>
  <si>
    <t>大坡社區發展協會辦理外籍配偶生活適應輔導班研習活動</t>
  </si>
  <si>
    <t>永安社區發展協會代表本府參加內政部94年全國社區民俗育樂觀摩會活動-文場</t>
  </si>
  <si>
    <t>永興社區發展協會辦理中秋節吾愛吾村成果發表聯歡活動</t>
  </si>
  <si>
    <t>石磊社區發展協會辦理中秋節月光晚會暨節約能源宣導活動</t>
  </si>
  <si>
    <t xml:space="preserve">石磊社區發展協會辦理社區鄉土文化大鼓技藝研習活動 </t>
  </si>
  <si>
    <t>赤欄社區發展協會辦理元極舞研習活動</t>
  </si>
  <si>
    <t>社子社區發展協會辦理1.元極舞研習班2.氣功研習班活動</t>
  </si>
  <si>
    <t>社子社區發展協會辦理老人健康操示範表演活動</t>
  </si>
  <si>
    <t>後湖社區發展協會辦理1.歌唱民謠班2.舞蹈班研習活動</t>
  </si>
  <si>
    <t xml:space="preserve">埔頂社區發展協會辦理中秋節月光晚會活動 </t>
  </si>
  <si>
    <t>埔頂社區發展協會辦理歌唱研習班活動</t>
  </si>
  <si>
    <t xml:space="preserve">埔頂社區發展協會辦理舞蹈班研習活動 </t>
  </si>
  <si>
    <t>望間社區發展協會辦理媽媽教室烹飪班研習活動</t>
  </si>
  <si>
    <t>清華社區發展協會辦理1.客家山歌民謠班2.元極舞班研習活動</t>
  </si>
  <si>
    <t>清華社區發展協會辦理中秋節聯歡晚會活動</t>
  </si>
  <si>
    <t>清華社區發展協會辦理客家民俗技藝研習活動</t>
  </si>
  <si>
    <t>清華社區發展協會辦理珍愛自己健康舞蹈研習活動</t>
  </si>
  <si>
    <t>新生社區發展協會辦理1.民謠歌唱研習班2.元極舞研習班</t>
  </si>
  <si>
    <t>頭洲社區發展協會辦理元極舞班研習活動</t>
  </si>
  <si>
    <t>新屋社區發展協會辦理中秋節月光晚會活動</t>
  </si>
  <si>
    <t xml:space="preserve">新屋社區發展協會辦理社區工作幹部研習觀摩暨宣導電源開發活動 </t>
  </si>
  <si>
    <t>新屋社區發展協會辦理社區綠美化活動</t>
  </si>
  <si>
    <t>新屋社區發展協會辦理展寶逗熱鬧系列活動</t>
  </si>
  <si>
    <t>新屋社區發展協會辦理土風舞研習活動</t>
  </si>
  <si>
    <t>下田社區發展協會辦理充實社區活動中心內部設備</t>
  </si>
  <si>
    <t>深圳社區發展協會辦理充實社區活動中心內部設備</t>
  </si>
  <si>
    <t>下埔社區發展協會籌設第二生產建設基金案</t>
  </si>
  <si>
    <t>槺榔社區發展協會辦理賡續推行社區巡守隊</t>
  </si>
  <si>
    <t>九斗社區發展協會辦理太極拳班活動</t>
  </si>
  <si>
    <t>九斗社區發展協會辦理中秋節親子烤肉活動</t>
  </si>
  <si>
    <t>頭洲社區發展協會辦理書法班研習活動</t>
  </si>
  <si>
    <t>勞動及人力資源業務-勞工行政工作</t>
  </si>
  <si>
    <t>勞工教育經費</t>
  </si>
  <si>
    <t>桃園縣總工會</t>
  </si>
  <si>
    <t>勞動及人力資源局</t>
  </si>
  <si>
    <t>勞動及人力資源業務-勞資關係工作</t>
  </si>
  <si>
    <t>桃園縣勞資和諧促進會</t>
  </si>
  <si>
    <t>勞工教育</t>
  </si>
  <si>
    <t>桃園縣稅務會計記帳職業工會</t>
  </si>
  <si>
    <t>桃園縣皮革製品業職業工會</t>
  </si>
  <si>
    <t>桃園縣日立(股)公司產業工會</t>
  </si>
  <si>
    <t>桃園縣台灣卜內門公司產業工會</t>
  </si>
  <si>
    <t>桃園縣成衣服裝包裝運送職業工會</t>
  </si>
  <si>
    <t>桃園縣電子零件裝配人員職業工會</t>
  </si>
  <si>
    <t>桃園縣花藝設計製作人員職業工會</t>
  </si>
  <si>
    <t>桃園縣毛線編織業職業工會</t>
  </si>
  <si>
    <t>桃園縣餐飲業職業工會</t>
  </si>
  <si>
    <t>桃園縣金車(股)公司產業工會</t>
  </si>
  <si>
    <t>桃園縣新光合纖（股）公司中壢總廠產業工會</t>
  </si>
  <si>
    <t>桃園縣橡樹工業材料（股）公司產業工會</t>
  </si>
  <si>
    <t>桃園縣華隆（股）公司大園總廠產業工會</t>
  </si>
  <si>
    <t>桃園縣養樂多（股）公司中壢工廠產業工會</t>
  </si>
  <si>
    <t>桃園縣台灣華可貴（股）公司產業工會</t>
  </si>
  <si>
    <t>桃園縣食米運送業職業工會</t>
  </si>
  <si>
    <t>桃園縣義芳化學（股）公司桃園廠產業工會</t>
  </si>
  <si>
    <t>桃園縣台豐印刷電路工業（股）公司產業工會</t>
  </si>
  <si>
    <t>桃園縣傳統整復推拿師職業工會</t>
  </si>
  <si>
    <t>桃園縣電子機械加工業職業工會</t>
  </si>
  <si>
    <t>桃園縣鐘錶眼鏡業職業工會</t>
  </si>
  <si>
    <t>桃園縣冰果冷飲服務職業工會</t>
  </si>
  <si>
    <t>桃園縣飾品加工業職業工會</t>
  </si>
  <si>
    <t>桃園縣廣告工程職業工會</t>
  </si>
  <si>
    <t>桃園縣職業總工會</t>
  </si>
  <si>
    <t>桃園縣手工藝製品業職業工會</t>
  </si>
  <si>
    <t>桃園縣青草業製造職業工會</t>
  </si>
  <si>
    <t>桃園縣運動器材加工職業工會</t>
  </si>
  <si>
    <t>桃園縣工商服務業職業工會</t>
  </si>
  <si>
    <t>桃園縣鐵工業職業工會</t>
  </si>
  <si>
    <t>桃園縣不靠行計程車駕駛員職業工會</t>
  </si>
  <si>
    <t>桃園縣寶利得科技股份有限公司產業工會</t>
  </si>
  <si>
    <t>桃園縣寢具製作職業工會</t>
  </si>
  <si>
    <t>桃園縣華夏股份有限公司產業工會</t>
  </si>
  <si>
    <t>桃園縣廣豐實業股份有限公司產業工會</t>
  </si>
  <si>
    <t>桃園縣華通電腦股份有限公司產業工會</t>
  </si>
  <si>
    <t>桃園縣地政業服務從業人員職業工會</t>
  </si>
  <si>
    <t>桃園縣泥水業職業工會</t>
  </si>
  <si>
    <t>桃園縣環球水泥股份有限公司海湖石膏廠產業工會</t>
  </si>
  <si>
    <t>桃園縣文教協會</t>
  </si>
  <si>
    <t>桃園縣洗染業職業工會</t>
  </si>
  <si>
    <t>桃園縣按摩業職業工會</t>
  </si>
  <si>
    <t>桃園縣製菇業職業工會</t>
  </si>
  <si>
    <t>桃園縣清三電子股份有限公司產業工會</t>
  </si>
  <si>
    <t>桃園縣華儲股份有限公司產業工會</t>
  </si>
  <si>
    <t>桃園縣東正元電路工業股份有限公司產業工會</t>
  </si>
  <si>
    <t>桃園縣營建土木職業工會</t>
  </si>
  <si>
    <t>桃園縣才藝教學服務人員職業工會</t>
  </si>
  <si>
    <t>一般建築及設備-勞動建築及設備</t>
  </si>
  <si>
    <t>桃園縣體育會元極舞委員會</t>
  </si>
  <si>
    <t>桃園縣體育會木球委員會</t>
  </si>
  <si>
    <t>桃園縣體育會劍道委員會</t>
  </si>
  <si>
    <t>桃園縣體育會自由車委員會</t>
  </si>
  <si>
    <t>桃園縣體育會拔河委員會</t>
  </si>
  <si>
    <r>
      <t>桃園縣地方教育發展基金</t>
    </r>
    <r>
      <rPr>
        <sz val="12"/>
        <rFont val="Times New Roman"/>
        <family val="1"/>
      </rPr>
      <t>~</t>
    </r>
    <r>
      <rPr>
        <sz val="12"/>
        <rFont val="標楷體"/>
        <family val="4"/>
      </rPr>
      <t>體育保健工作</t>
    </r>
  </si>
  <si>
    <t>補助桃園縣體育會太極拳委員會辦理94年縣長盃錦標賽</t>
  </si>
  <si>
    <t>桃園縣體育會太極拳委員會</t>
  </si>
  <si>
    <r>
      <t>桃園縣地方教育發展基金</t>
    </r>
    <r>
      <rPr>
        <sz val="12"/>
        <rFont val="Times New Roman"/>
        <family val="1"/>
      </rPr>
      <t>~</t>
    </r>
    <r>
      <rPr>
        <sz val="12"/>
        <rFont val="標楷體"/>
        <family val="4"/>
      </rPr>
      <t>體育保健工作</t>
    </r>
  </si>
  <si>
    <t>補助桃園縣體育會軟式網球委員會辦理94年縣長盃錦標賽</t>
  </si>
  <si>
    <t>桃園縣體育會軟式網球委員會</t>
  </si>
  <si>
    <t>補助桃園縣體育會帆船委員會辦理94年縣長盃錦標賽</t>
  </si>
  <si>
    <t>補助桃園縣體育會慢速壘球委員會辦理94年縣長盃錦標賽</t>
  </si>
  <si>
    <t>桃園縣國民中學體育促進會94年度各項活動經費</t>
  </si>
  <si>
    <t>補助桃園縣體育會摩托車委員會辦理94年縣長盃錦標賽</t>
  </si>
  <si>
    <t>補助桃園縣體育會溜冰委員會辦理94年縣長盃錦標賽</t>
  </si>
  <si>
    <t>桃園縣體育會溜冰委員會</t>
  </si>
  <si>
    <t>94運動人口倍增計畫</t>
  </si>
  <si>
    <t>桃園縣三項運動推廣協會</t>
  </si>
  <si>
    <t>94年度桃園縣身心障礙學生適應體育訓練</t>
  </si>
  <si>
    <t>桃園法人桃園縣視障輔導協會</t>
  </si>
  <si>
    <t>補助桃園縣體育會國術委員會辦理94年縣長盃錦標賽</t>
  </si>
  <si>
    <t>桃園縣體育會國術委員會</t>
  </si>
  <si>
    <t>補助桃園縣體育會搏擊委員會辦理94年縣長盃錦標賽</t>
  </si>
  <si>
    <t>補助桃園縣體育會獅藝委員會辦理94年縣長盃錦標賽</t>
  </si>
  <si>
    <t>94年全國中等學校運動會選拔會</t>
  </si>
  <si>
    <t>桃園縣體育會柔道委員會</t>
  </si>
  <si>
    <t>94年全國中正盃跳水錦標賽</t>
  </si>
  <si>
    <t>桃園縣體育會游泳委員會</t>
  </si>
  <si>
    <t>94年全國中小學田徑錦標賽</t>
  </si>
  <si>
    <t>桃園縣國民小學體育促進會</t>
  </si>
  <si>
    <t>94年運動人口倍增計畫</t>
  </si>
  <si>
    <t>桃園縣地方教育發展基金－教育管理與輔導</t>
  </si>
  <si>
    <t>辦理94年教師專業論壇研習活動</t>
  </si>
  <si>
    <t>平興國中教師會</t>
  </si>
  <si>
    <t>辦理94年自然與生活科技學習步道設計校園植物導覽研習活動</t>
  </si>
  <si>
    <t>大同國小教師會</t>
  </si>
  <si>
    <t>文化業務--文化發展工作</t>
  </si>
  <si>
    <t>補助辦理客家文化藝童玩節</t>
  </si>
  <si>
    <t>中華生活數學推廣學會</t>
  </si>
  <si>
    <t>文化局</t>
  </si>
  <si>
    <t>文化業務－表演藝術工作</t>
  </si>
  <si>
    <t>張欽全鋼琴獨奏會</t>
  </si>
  <si>
    <t>新逸藝術有限公司</t>
  </si>
  <si>
    <t>俞思慧鋼琴獨奏會</t>
  </si>
  <si>
    <t>鴻宇國際藝術工作是</t>
  </si>
  <si>
    <t>偶爾爵士一下</t>
  </si>
  <si>
    <t>知心樂坊</t>
  </si>
  <si>
    <t>台北愛樂木管五重奏</t>
  </si>
  <si>
    <t>南腔北調音樂會</t>
  </si>
  <si>
    <t>台北經典國樂團</t>
  </si>
  <si>
    <t>雋永的琴弦對話</t>
  </si>
  <si>
    <t>箏響桃園古箏音樂會</t>
  </si>
  <si>
    <t>明心箏樂坊</t>
  </si>
  <si>
    <t>音感動畫</t>
  </si>
  <si>
    <t>綺響室內樂團</t>
  </si>
  <si>
    <t>葉孟儒鋼琴獨奏會</t>
  </si>
  <si>
    <t>林文川小提琴獨奏會</t>
  </si>
  <si>
    <t>童謠滾滾嘉年華</t>
  </si>
  <si>
    <t>聯新文教基金會</t>
  </si>
  <si>
    <t>長笛大提琴鋼琴三重奏</t>
  </si>
  <si>
    <t>長長的盒子part2</t>
  </si>
  <si>
    <t>豆子劇團</t>
  </si>
  <si>
    <t>吹風集-人間單簧管重奏會</t>
  </si>
  <si>
    <t>人間樂集</t>
  </si>
  <si>
    <t>音樂搖滾演唱會</t>
  </si>
  <si>
    <t>中原大學熱音社</t>
  </si>
  <si>
    <t>梁山伯與祝英台第二期款</t>
  </si>
  <si>
    <t>國立國光劇團</t>
  </si>
  <si>
    <t>印度影展第一期款</t>
  </si>
  <si>
    <t>社團法人台灣電影文化協會</t>
  </si>
  <si>
    <t>長榮交響樂團演出</t>
  </si>
  <si>
    <t>財團法人張榮發基金會</t>
  </si>
  <si>
    <t>送愛心溫暖情聯歡晚會</t>
  </si>
  <si>
    <t>財團法人桃園縣愛心服務協會</t>
  </si>
  <si>
    <t>寒冬送暖慈善音樂會</t>
  </si>
  <si>
    <t>荷聲合唱團</t>
  </si>
  <si>
    <t>94元宵燈謎晚會</t>
  </si>
  <si>
    <t>元宵燈謎晚會</t>
  </si>
  <si>
    <t>救國團團委會</t>
  </si>
  <si>
    <t>元宵節晚會</t>
  </si>
  <si>
    <t>社團法人桃園縣觀光文化導覽協會</t>
  </si>
  <si>
    <t>倡導反毒反飆車宣傳</t>
  </si>
  <si>
    <t>桃園客家音樂發展協會</t>
  </si>
  <si>
    <t>元宵猜燈謎活動</t>
  </si>
  <si>
    <t>大溪同際會</t>
  </si>
  <si>
    <t>暴風雨</t>
  </si>
  <si>
    <t>當代傳奇劇場</t>
  </si>
  <si>
    <t>文化業務--視覺藝術工作</t>
  </si>
  <si>
    <t>辦理世界兒童畫展</t>
  </si>
  <si>
    <t>中華民國兒童美術教育學會</t>
  </si>
  <si>
    <t>辦理2005年元宵節錦鋰品評展示活動</t>
  </si>
  <si>
    <t>桃園縣錦鋰研究協會</t>
  </si>
  <si>
    <t>補助辦理新故鄉社造計畫</t>
  </si>
  <si>
    <t>桃籽園文化協會</t>
  </si>
  <si>
    <t>搖籃工作室</t>
  </si>
  <si>
    <t>希伯崙全人關懷協會</t>
  </si>
  <si>
    <t>三林社區發展協會</t>
  </si>
  <si>
    <t>美家園住戶管理委員會</t>
  </si>
  <si>
    <t>保生社區發展協會</t>
  </si>
  <si>
    <t>圳頭社區發展協會</t>
  </si>
  <si>
    <t>僑愛社區發展協會</t>
  </si>
  <si>
    <t>三街町坊</t>
  </si>
  <si>
    <t>木匠的家關懷協會</t>
  </si>
  <si>
    <t>男孩木偶和三個神奇願望演出</t>
  </si>
  <si>
    <t>蘋果兒童劇團</t>
  </si>
  <si>
    <t>萊因遨遊雙鋼琴</t>
  </si>
  <si>
    <t>財團法人樂賞音樂教育基金會</t>
  </si>
  <si>
    <t>台北愛樂合唱團演出</t>
  </si>
  <si>
    <t>台北愛樂合唱團</t>
  </si>
  <si>
    <t>動物森林狂想曲</t>
  </si>
  <si>
    <t>客家繽紛之夜</t>
  </si>
  <si>
    <t>碧霞客家民謠劇團</t>
  </si>
  <si>
    <t>柏林木笛三重奏音樂會</t>
  </si>
  <si>
    <t>亞藝藝術公司</t>
  </si>
  <si>
    <t>牙刷超人</t>
  </si>
  <si>
    <t>杯子劇團</t>
  </si>
  <si>
    <t>瑪格利特.艾詩嘉柏吉他演奏</t>
  </si>
  <si>
    <t>雲門舞集2故事三部曲</t>
  </si>
  <si>
    <t>2005鋼琴三重奏-紅色琴聲</t>
  </si>
  <si>
    <t>虹虹樂團</t>
  </si>
  <si>
    <t>林向秀混東西舞蹈表演</t>
  </si>
  <si>
    <t>林向秀舞團</t>
  </si>
  <si>
    <t>徐錫隆小提琴獨奏會</t>
  </si>
  <si>
    <t>樂享室內樂團</t>
  </si>
  <si>
    <t>淘氣神仙夢之神(桃園)</t>
  </si>
  <si>
    <t>九歌兒童劇團</t>
  </si>
  <si>
    <t>2005躍動打擊樂團年度音樂會</t>
  </si>
  <si>
    <t>財團法人擊樂文教基金會</t>
  </si>
  <si>
    <t>古代詩詞合唱之夜音樂會</t>
  </si>
  <si>
    <t>武顯貴絲竹市內樂團</t>
  </si>
  <si>
    <t>淘氣神仙夢之神(中壢演出)</t>
  </si>
  <si>
    <t>2005田園木管五重奏音樂團</t>
  </si>
  <si>
    <t>田園木管五重奏</t>
  </si>
  <si>
    <t>台灣弦樂團定期音樂會</t>
  </si>
  <si>
    <t>台灣絃樂團</t>
  </si>
  <si>
    <t>費玉清2005淡淡幽情演唱會</t>
  </si>
  <si>
    <t>寬宏藝術有限公司</t>
  </si>
  <si>
    <t>風華舞韻映桃園</t>
  </si>
  <si>
    <t>桃園縣全民舞蹈推廣協會</t>
  </si>
  <si>
    <t>桃園交響管樂團2005公演</t>
  </si>
  <si>
    <t>台灣六弦傳奇</t>
  </si>
  <si>
    <t>龍門吉他室內樂團</t>
  </si>
  <si>
    <t>豎笛三重奏補助款</t>
  </si>
  <si>
    <t>萊比錫有限公司</t>
  </si>
  <si>
    <t>牡丹亭杜麗娘</t>
  </si>
  <si>
    <t>台灣崑劇團</t>
  </si>
  <si>
    <t>嚴潔敏二胡音樂會</t>
  </si>
  <si>
    <t>九歌民族管絃樂團</t>
  </si>
  <si>
    <t>水域70%--光環舞集</t>
  </si>
  <si>
    <t>光環舞集</t>
  </si>
  <si>
    <t>燃燒之河銅管樂集</t>
  </si>
  <si>
    <t>寬宏藝術公司</t>
  </si>
  <si>
    <t>莫斯科市立芭蕾舞團</t>
  </si>
  <si>
    <t>詹佳琦演奏會</t>
  </si>
  <si>
    <t>好朋友現代重奏樂團</t>
  </si>
  <si>
    <t>這一夜Women說相聲</t>
  </si>
  <si>
    <t>表演工作坊</t>
  </si>
  <si>
    <t>祖靈歸處</t>
  </si>
  <si>
    <t>財團法人原舞者文化藝術基金會</t>
  </si>
  <si>
    <t>福星添丁演出</t>
  </si>
  <si>
    <t>黑門山上的劇團</t>
  </si>
  <si>
    <t>段富軒和他的低音號</t>
  </si>
  <si>
    <t>低音號有限公司</t>
  </si>
  <si>
    <t>月之女-佛朗明哥舞劇</t>
  </si>
  <si>
    <t>精靈幻舞舞團</t>
  </si>
  <si>
    <t>西貝流士之夜補助款</t>
  </si>
  <si>
    <t>春之聲管絃樂團</t>
  </si>
  <si>
    <t>笑迎明天演出補助款</t>
  </si>
  <si>
    <t>台北曲藝團</t>
  </si>
  <si>
    <t>琴絃聲和</t>
  </si>
  <si>
    <t>江之翠劇場</t>
  </si>
  <si>
    <t>文化建設光碟暨CF</t>
  </si>
  <si>
    <t>桃園線文化基金會</t>
  </si>
  <si>
    <t>南歐影展第一期款</t>
  </si>
  <si>
    <t>桃園金馬文化節演出</t>
  </si>
  <si>
    <t>漢霖民俗說唱</t>
  </si>
  <si>
    <t>精進團體補助第一期款</t>
  </si>
  <si>
    <t>桃興閣掌中劇團</t>
  </si>
  <si>
    <t>和成八音團第一期款</t>
  </si>
  <si>
    <t>桃園縣國劇研究協會</t>
  </si>
  <si>
    <t>德泰歌劇團</t>
  </si>
  <si>
    <t>宏樂閣布袋戲團</t>
  </si>
  <si>
    <t>藝術下鄉補助</t>
  </si>
  <si>
    <t>桃園縣清溪國中校友會</t>
  </si>
  <si>
    <t>sars防治</t>
  </si>
  <si>
    <t>桃園縣八德市音樂協會</t>
  </si>
  <si>
    <t>國際傑人盃音樂大賽</t>
  </si>
  <si>
    <t>桃園縣國際傑人會</t>
  </si>
  <si>
    <t>中央大學2005畢業戲劇公演</t>
  </si>
  <si>
    <t>中央大學</t>
  </si>
  <si>
    <t>2005動物狂歡節補助</t>
  </si>
  <si>
    <t>第七屆世新大學竹塹週</t>
  </si>
  <si>
    <t>財團法人世新大學</t>
  </si>
  <si>
    <t>共下來看舞</t>
  </si>
  <si>
    <t>音樂王國大冒險</t>
  </si>
  <si>
    <t>台北愛樂音樂文化</t>
  </si>
  <si>
    <t>文化業務--圖書資訊工作</t>
  </si>
  <si>
    <t>2005桃園童話嘉年華活動</t>
  </si>
  <si>
    <t>格林文化事業股份有限公司</t>
  </si>
  <si>
    <t>五四文藝節活動</t>
  </si>
  <si>
    <t>桃園縣文藝作家協會</t>
  </si>
  <si>
    <t>2005全國巡迴文藝營</t>
  </si>
  <si>
    <t>金雞迎福慶新春</t>
  </si>
  <si>
    <t>桃園縣金馬離島文教協會</t>
  </si>
  <si>
    <t>第22屆桃源美展巡迴展活動</t>
  </si>
  <si>
    <t>龍華科技大學</t>
  </si>
  <si>
    <t>第11屆全縣錦鯉品評會及第3屆賞鯉親子寫生比賽</t>
  </si>
  <si>
    <t>桃園縣愛鯉協會</t>
  </si>
  <si>
    <t>94年度全縣寫生比賽</t>
  </si>
  <si>
    <t>桃園縣美術教育學會</t>
  </si>
  <si>
    <t>龜山鄉94年度兒童書法比賽</t>
  </si>
  <si>
    <t>龜山鄉青年志工服務協會</t>
  </si>
  <si>
    <t>農民運動影像展開幕活動舞蹈演出</t>
  </si>
  <si>
    <t>第68屆台陽美展</t>
  </si>
  <si>
    <t>中華民國台陽美術協會</t>
  </si>
  <si>
    <t>文化業務--文化資產工作</t>
  </si>
  <si>
    <t>補助人與地學訊58-59期印製經費</t>
  </si>
  <si>
    <t>桃園縣人與地鄉土文化研究學會</t>
  </si>
  <si>
    <t>活力客家庄暨客家藝文活動補助計畫</t>
  </si>
  <si>
    <t>桃園縣龍潭鄉導覽協會</t>
  </si>
  <si>
    <t>龍潭鄉社區歌唱學會</t>
  </si>
  <si>
    <t>菱潭陂人文促進會</t>
  </si>
  <si>
    <t>新屋鄉社區發展協會</t>
  </si>
  <si>
    <t>桃園縣生態文化協會</t>
  </si>
  <si>
    <t>園縣社會教育協進會</t>
  </si>
  <si>
    <t>桃園縣全民終身教育推廣協會</t>
  </si>
  <si>
    <t>源遠音樂劇團</t>
  </si>
  <si>
    <t>龍興社區發展協會</t>
  </si>
  <si>
    <t>貴鳳歌劇團</t>
  </si>
  <si>
    <t>桃園縣文物協會</t>
  </si>
  <si>
    <t>觀音鄉觀音社區發展協會</t>
  </si>
  <si>
    <t>觀音鄉保生社區發展協會</t>
  </si>
  <si>
    <t>愛樂合唱團</t>
  </si>
  <si>
    <t>和太鼓劇團演出補助</t>
  </si>
  <si>
    <t>得益寶股份有限公司</t>
  </si>
  <si>
    <t>阿爾卑斯小天使</t>
  </si>
  <si>
    <t>童歡藝術有限公司</t>
  </si>
  <si>
    <t>笑傲江湖俠客行</t>
  </si>
  <si>
    <t>諸羅山木偶劇團</t>
  </si>
  <si>
    <t>安徒生</t>
  </si>
  <si>
    <t>一元布偶劇團</t>
  </si>
  <si>
    <t>唐律長笛合奏團</t>
  </si>
  <si>
    <t>皓基國際實業</t>
  </si>
  <si>
    <t>樂在其中之琴瑟和鳴音樂會</t>
  </si>
  <si>
    <t>客家影展</t>
  </si>
  <si>
    <t>桃園縣社區營造協會</t>
  </si>
  <si>
    <t>李雲迪鋼琴獨奏會</t>
  </si>
  <si>
    <t>牛耳有限公司</t>
  </si>
  <si>
    <t>新虎姑婆</t>
  </si>
  <si>
    <t>小青蛙劇團</t>
  </si>
  <si>
    <t>戀戀台灣</t>
  </si>
  <si>
    <t>雲舞者舞蹈團</t>
  </si>
  <si>
    <t>曹七巧</t>
  </si>
  <si>
    <t>台東劇團</t>
  </si>
  <si>
    <t>說唱老少樂</t>
  </si>
  <si>
    <t>漢霖魔兒說唱團</t>
  </si>
  <si>
    <t>薪傳歌仔戲團演出補助</t>
  </si>
  <si>
    <t>薪傳歌仔戲團</t>
  </si>
  <si>
    <t>他與他們的故事</t>
  </si>
  <si>
    <t>桃園縣敦青舞蹈團</t>
  </si>
  <si>
    <t>平海大將軍王芬傳奇</t>
  </si>
  <si>
    <t>台中聲五洲掌中劇團</t>
  </si>
  <si>
    <t>李賢薩克斯風獨奏會</t>
  </si>
  <si>
    <t>與浪漫相遇</t>
  </si>
  <si>
    <t>對位室內樂團</t>
  </si>
  <si>
    <t>雞城故事</t>
  </si>
  <si>
    <t>紙風車劇團</t>
  </si>
  <si>
    <t>教育劇場年會補助</t>
  </si>
  <si>
    <t>台灣藝術發展協會</t>
  </si>
  <si>
    <t>胡風弦語音樂會</t>
  </si>
  <si>
    <t>桃園縣薪火協會</t>
  </si>
  <si>
    <t>馬友友獨奏會</t>
  </si>
  <si>
    <t>大街小巷說故事</t>
  </si>
  <si>
    <t>財團法人信誼基金會</t>
  </si>
  <si>
    <t>林瑋祺鋼琴獨奏會</t>
  </si>
  <si>
    <t>福爾摩沙國際合唱節</t>
  </si>
  <si>
    <t>中華福爾摩沙合唱表演協會</t>
  </si>
  <si>
    <t>彈珠巫婆魔法國</t>
  </si>
  <si>
    <t>成長文教基金會附設鞋子兒童實驗劇團</t>
  </si>
  <si>
    <t>關懷弱勢族群紀錄片</t>
  </si>
  <si>
    <t>財團法人伊甸社會福利基金會</t>
  </si>
  <si>
    <t>客家文化節演出費</t>
  </si>
  <si>
    <t>三人五目</t>
  </si>
  <si>
    <t>復興鄉心靈禮讚</t>
  </si>
  <si>
    <t>台灣原住民愛加倍文教關懷協會</t>
  </si>
  <si>
    <t>鄉土文化藝文宣導暨師資研習</t>
  </si>
  <si>
    <t>桃園縣台灣語通用協會</t>
  </si>
  <si>
    <t>2005戲曲藝術節</t>
  </si>
  <si>
    <t>童心童藝童感</t>
  </si>
  <si>
    <t>元智大學</t>
  </si>
  <si>
    <t>廣州梅州兩岸藝術文化交流</t>
  </si>
  <si>
    <t>台灣鄉土藝術國際文化交流協會</t>
  </si>
  <si>
    <t>假日藝文活動補助</t>
  </si>
  <si>
    <t>國際青年商會中華民國總會台灣省桃園縣第十四蘆竹分會</t>
  </si>
  <si>
    <t>國際管樂繽紛補助</t>
  </si>
  <si>
    <t>上海管樂交流</t>
  </si>
  <si>
    <t>平鎮國中</t>
  </si>
  <si>
    <t>上海通和社區藝術聯演</t>
  </si>
  <si>
    <t>成人身心靈發展工作坊</t>
  </si>
  <si>
    <t>藝風舞詩</t>
  </si>
  <si>
    <t>古韻薪傳文化饗宴音樂晚會</t>
  </si>
  <si>
    <t>中壢市自立社區發展協會</t>
  </si>
  <si>
    <t>第八屆unplugged音樂大賽</t>
  </si>
  <si>
    <t>國立中央大學吉他社</t>
  </si>
  <si>
    <t>父親節音樂會</t>
  </si>
  <si>
    <t>中華民國婦女聯合會青溪分會桃園縣支會大園支分會</t>
  </si>
  <si>
    <t>仲夏之夜音樂會</t>
  </si>
  <si>
    <t>桃園汲音管樂團</t>
  </si>
  <si>
    <t>活力龍潭客庄社區嘉年華</t>
  </si>
  <si>
    <t>鄉韻音樂劇團</t>
  </si>
  <si>
    <t>94回饋社區音樂會</t>
  </si>
  <si>
    <t>桃園市中路里里辦公室</t>
  </si>
  <si>
    <t>部落社區歌舞傳承藝術之旅</t>
  </si>
  <si>
    <t>泰雅薪傳藝術團</t>
  </si>
  <si>
    <t>民歌30</t>
  </si>
  <si>
    <t>中華音樂人交流協會</t>
  </si>
  <si>
    <r>
      <t>文化業務</t>
    </r>
    <r>
      <rPr>
        <sz val="12"/>
        <rFont val="Times New Roman"/>
        <family val="1"/>
      </rPr>
      <t>-</t>
    </r>
    <r>
      <rPr>
        <sz val="12"/>
        <rFont val="標楷體"/>
        <family val="4"/>
      </rPr>
      <t>視覺藝術工作</t>
    </r>
  </si>
  <si>
    <t>國際現代水墨大展</t>
  </si>
  <si>
    <t>衛生業務-企劃資訊工作</t>
  </si>
  <si>
    <t>辦理對抗性暴力當個勇敢的夏娃研習活動</t>
  </si>
  <si>
    <t>桃園縣平鎮市婦女發展協會</t>
  </si>
  <si>
    <t>衛生局</t>
  </si>
  <si>
    <t>辦理捐血做公益活動</t>
  </si>
  <si>
    <t>桃園縣博愛促進協會</t>
  </si>
  <si>
    <t>辦理愛滋防治講座</t>
  </si>
  <si>
    <t>桃園縣社區志工推展協會</t>
  </si>
  <si>
    <t>辦理醫事衛生教育講座</t>
  </si>
  <si>
    <t>桃園縣腎友協會</t>
  </si>
  <si>
    <t>辦理健康檢查衛教宣導暨義診活動</t>
  </si>
  <si>
    <t>桃園縣警察之友平鎮辦事處</t>
  </si>
  <si>
    <r>
      <t>94年中秋節系列活動</t>
    </r>
    <r>
      <rPr>
        <sz val="12"/>
        <rFont val="新細明體"/>
        <family val="1"/>
      </rPr>
      <t>「</t>
    </r>
    <r>
      <rPr>
        <sz val="12"/>
        <rFont val="標楷體"/>
        <family val="4"/>
      </rPr>
      <t>月兒光光</t>
    </r>
    <r>
      <rPr>
        <sz val="12"/>
        <rFont val="新細明體"/>
        <family val="1"/>
      </rPr>
      <t>，</t>
    </r>
    <r>
      <rPr>
        <sz val="12"/>
        <rFont val="標楷體"/>
        <family val="4"/>
      </rPr>
      <t>照我家莊</t>
    </r>
    <r>
      <rPr>
        <sz val="12"/>
        <rFont val="新細明體"/>
        <family val="1"/>
      </rPr>
      <t>」</t>
    </r>
    <r>
      <rPr>
        <sz val="12"/>
        <rFont val="標楷體"/>
        <family val="4"/>
      </rPr>
      <t>活動</t>
    </r>
  </si>
  <si>
    <t>國際青年商會中華民國總會桃園縣大溪國際青年商會</t>
  </si>
  <si>
    <t>合    計</t>
  </si>
  <si>
    <t>辦理掃街活動補助經費</t>
  </si>
  <si>
    <t>桃園市中埔里環保志工隊</t>
  </si>
  <si>
    <t>桃園縣政府環境保護局</t>
  </si>
  <si>
    <t>無</t>
  </si>
  <si>
    <t>否</t>
  </si>
  <si>
    <t>辦理守護好山好水活動</t>
  </si>
  <si>
    <t>國際青商會中華民國總會台灣省桃園縣大溪青年商會</t>
  </si>
  <si>
    <t>辦理掃街美化市容活動</t>
  </si>
  <si>
    <t>桃園市文中里環保志工隊</t>
  </si>
  <si>
    <t>辦理掃街活動</t>
  </si>
  <si>
    <t>辦理掃街環境清潔活動</t>
  </si>
  <si>
    <t>辦理掃街淨溝活動</t>
  </si>
  <si>
    <t>桃園市中泰里環保志工隊</t>
  </si>
  <si>
    <t>大園鄉橫峰村環保志工隊</t>
  </si>
  <si>
    <t>辦理93年歲末環境大掃除活動</t>
  </si>
  <si>
    <t>桃園市長安里環保志工隊</t>
  </si>
  <si>
    <t>辦理廚餘宣導活動</t>
  </si>
  <si>
    <t>資餘回收宣導活動</t>
  </si>
  <si>
    <t>蘆竹鄉南榮社發展協會環保志工隊</t>
  </si>
  <si>
    <t>廣告清除活動</t>
  </si>
  <si>
    <t>淨街活動</t>
  </si>
  <si>
    <t>桃園市寶山里環保志工隊</t>
  </si>
  <si>
    <t>環保志工社區清潔活動</t>
  </si>
  <si>
    <t>楊梅鎮秀才里辦公處環保志工隊</t>
  </si>
  <si>
    <t>環保綠化清潔日活動</t>
  </si>
  <si>
    <t>觀音鄉金湖村環保志工隊</t>
  </si>
  <si>
    <t>淨街清除違規小廣告活動</t>
  </si>
  <si>
    <t>平鎮市莊敬里環保志工隊</t>
  </si>
  <si>
    <t>社區清潔活動</t>
  </si>
  <si>
    <t>觀音鄉觀音村環保志工隊</t>
  </si>
  <si>
    <t>資源回收活動</t>
  </si>
  <si>
    <t>平鎮市北興社區協會</t>
  </si>
  <si>
    <t>辦理資源回收再利用活動輔助經費</t>
  </si>
  <si>
    <t>桃園縣鄧姓宗親會</t>
  </si>
  <si>
    <t>桃園縣祥和協會</t>
  </si>
  <si>
    <t>辦理環境清潔活動</t>
  </si>
  <si>
    <t>觀音鄉草漯村志工隊</t>
  </si>
  <si>
    <t>辦理資源回收等宣導活動</t>
  </si>
  <si>
    <t>桃縣王游琳公福利促進會</t>
  </si>
  <si>
    <t>辦理環保廚餘再生利用宣導活動</t>
  </si>
  <si>
    <t>中華元極研究運動推展協會</t>
  </si>
  <si>
    <t>辦理94年度廚餘回收宣導活動</t>
  </si>
  <si>
    <t>中華民國婦女聯合協會青溪分會桃園支會大園分會</t>
  </si>
  <si>
    <t>廚餘清運回收在利用活動經費</t>
  </si>
  <si>
    <t>環境保護協會</t>
  </si>
  <si>
    <t>辦理淨山活動</t>
  </si>
  <si>
    <t>石門山環境保護協會</t>
  </si>
  <si>
    <t>辦理資源回收活動</t>
  </si>
  <si>
    <t>辦理童心蓮心慈善園遊會活動</t>
  </si>
  <si>
    <t>財團法人桃園縣私立護國宮愛心基金會</t>
  </si>
  <si>
    <t>辦理社區淨街活動</t>
  </si>
  <si>
    <t>八德市 高明里辦公處</t>
  </si>
  <si>
    <r>
      <t>國際青年商會中華民國總會台灣省</t>
    </r>
    <r>
      <rPr>
        <sz val="12"/>
        <rFont val="Times New Roman"/>
        <family val="1"/>
      </rPr>
      <t xml:space="preserve">              </t>
    </r>
    <r>
      <rPr>
        <sz val="12"/>
        <rFont val="標楷體"/>
        <family val="4"/>
      </rPr>
      <t>桃園縣中壢國際青年商會</t>
    </r>
  </si>
  <si>
    <r>
      <t>社政業務</t>
    </r>
    <r>
      <rPr>
        <sz val="12"/>
        <rFont val="Times New Roman"/>
        <family val="1"/>
      </rPr>
      <t xml:space="preserve"> -</t>
    </r>
    <r>
      <rPr>
        <sz val="12"/>
        <rFont val="標楷體"/>
        <family val="4"/>
      </rPr>
      <t>社會行政工作</t>
    </r>
  </si>
  <si>
    <r>
      <t>94.7.9</t>
    </r>
    <r>
      <rPr>
        <sz val="12"/>
        <rFont val="標楷體"/>
        <family val="4"/>
      </rPr>
      <t>辦社區太極拳暨卡拉</t>
    </r>
    <r>
      <rPr>
        <sz val="12"/>
        <rFont val="Times New Roman"/>
        <family val="1"/>
      </rPr>
      <t>OK</t>
    </r>
    <r>
      <rPr>
        <sz val="12"/>
        <rFont val="標楷體"/>
        <family val="4"/>
      </rPr>
      <t>歌唱表演活動</t>
    </r>
  </si>
  <si>
    <t>桃園縣全民太極拳協會</t>
  </si>
  <si>
    <t>社會局</t>
  </si>
  <si>
    <t>否</t>
  </si>
  <si>
    <r>
      <t>94.6.11</t>
    </r>
    <r>
      <rPr>
        <sz val="12"/>
        <rFont val="標楷體"/>
        <family val="4"/>
      </rPr>
      <t>辦</t>
    </r>
    <r>
      <rPr>
        <sz val="12"/>
        <rFont val="Times New Roman"/>
        <family val="1"/>
      </rPr>
      <t>94</t>
    </r>
    <r>
      <rPr>
        <sz val="12"/>
        <rFont val="標楷體"/>
        <family val="4"/>
      </rPr>
      <t>年度議長盃太極拳錦標活動</t>
    </r>
  </si>
  <si>
    <t>桃園縣中華太極拳協會</t>
  </si>
  <si>
    <r>
      <t>94.5.16~6.25</t>
    </r>
    <r>
      <rPr>
        <sz val="12"/>
        <rFont val="標楷體"/>
        <family val="4"/>
      </rPr>
      <t>辦第二屆桃園縣足球協會會長盃幼兒童足球錦標賽活動</t>
    </r>
  </si>
  <si>
    <t>桃園縣足球協會</t>
  </si>
  <si>
    <r>
      <t>94.7.2</t>
    </r>
    <r>
      <rPr>
        <sz val="12"/>
        <rFont val="標楷體"/>
        <family val="4"/>
      </rPr>
      <t>辦台灣區三棲立體水陸空救生示範演練活動</t>
    </r>
  </si>
  <si>
    <t>桃園縣水上救生協會</t>
  </si>
  <si>
    <r>
      <t>94.6.23</t>
    </r>
    <r>
      <rPr>
        <sz val="12"/>
        <rFont val="標楷體"/>
        <family val="4"/>
      </rPr>
      <t>、</t>
    </r>
    <r>
      <rPr>
        <sz val="12"/>
        <rFont val="Times New Roman"/>
        <family val="1"/>
      </rPr>
      <t>24</t>
    </r>
    <r>
      <rPr>
        <sz val="12"/>
        <rFont val="標楷體"/>
        <family val="4"/>
      </rPr>
      <t>、</t>
    </r>
    <r>
      <rPr>
        <sz val="12"/>
        <rFont val="Times New Roman"/>
        <family val="1"/>
      </rPr>
      <t>25</t>
    </r>
    <r>
      <rPr>
        <sz val="12"/>
        <rFont val="標楷體"/>
        <family val="4"/>
      </rPr>
      <t>辦重視生命、拒絕毒害活動</t>
    </r>
  </si>
  <si>
    <t>桃園縣平鎮市民眾服務社</t>
  </si>
  <si>
    <r>
      <t>94.7.3</t>
    </r>
    <r>
      <rPr>
        <sz val="12"/>
        <rFont val="標楷體"/>
        <family val="4"/>
      </rPr>
      <t>辦</t>
    </r>
    <r>
      <rPr>
        <sz val="12"/>
        <rFont val="Times New Roman"/>
        <family val="1"/>
      </rPr>
      <t>2005</t>
    </r>
    <r>
      <rPr>
        <sz val="12"/>
        <rFont val="標楷體"/>
        <family val="4"/>
      </rPr>
      <t>年志工桃園服務家園活動</t>
    </r>
  </si>
  <si>
    <t>桃園縣志工服務發展協會</t>
  </si>
  <si>
    <r>
      <t>94.6.22~7.22</t>
    </r>
    <r>
      <rPr>
        <sz val="12"/>
        <rFont val="標楷體"/>
        <family val="4"/>
      </rPr>
      <t>辦客家教學成果觀摩會等活動</t>
    </r>
  </si>
  <si>
    <t>桃園縣客家公共事務協會</t>
  </si>
  <si>
    <r>
      <t>94.2.14~6.30</t>
    </r>
    <r>
      <rPr>
        <sz val="12"/>
        <rFont val="標楷體"/>
        <family val="4"/>
      </rPr>
      <t>止辦品格少學園</t>
    </r>
    <r>
      <rPr>
        <sz val="12"/>
        <rFont val="Times New Roman"/>
        <family val="1"/>
      </rPr>
      <t>-</t>
    </r>
    <r>
      <rPr>
        <sz val="12"/>
        <rFont val="標楷體"/>
        <family val="4"/>
      </rPr>
      <t>桃園縣清寒青少年課業及全人教育補導班活動</t>
    </r>
  </si>
  <si>
    <t>桃園縣愛鄰舍協會</t>
  </si>
  <si>
    <r>
      <t>94.7.8~14</t>
    </r>
    <r>
      <rPr>
        <sz val="12"/>
        <rFont val="標楷體"/>
        <family val="4"/>
      </rPr>
      <t>辦</t>
    </r>
    <r>
      <rPr>
        <sz val="12"/>
        <rFont val="Times New Roman"/>
        <family val="1"/>
      </rPr>
      <t>2005</t>
    </r>
    <r>
      <rPr>
        <sz val="12"/>
        <rFont val="標楷體"/>
        <family val="4"/>
      </rPr>
      <t>鹿谷親子彩虹營活動</t>
    </r>
  </si>
  <si>
    <t>桃園縣基督恩惠關懷協會</t>
  </si>
  <si>
    <r>
      <t>94.6.26</t>
    </r>
    <r>
      <rPr>
        <sz val="12"/>
        <rFont val="標楷體"/>
        <family val="4"/>
      </rPr>
      <t>辦桃園縣</t>
    </r>
    <r>
      <rPr>
        <sz val="12"/>
        <rFont val="Times New Roman"/>
        <family val="1"/>
      </rPr>
      <t>94</t>
    </r>
    <r>
      <rPr>
        <sz val="12"/>
        <rFont val="標楷體"/>
        <family val="4"/>
      </rPr>
      <t>年客家歌舞藝術展演活動</t>
    </r>
  </si>
  <si>
    <t>桃園縣客家文化傳播協會</t>
  </si>
  <si>
    <r>
      <t>94.7.24</t>
    </r>
    <r>
      <rPr>
        <sz val="12"/>
        <rFont val="標楷體"/>
        <family val="4"/>
      </rPr>
      <t>辦永續地球關懷生命健康人生活動</t>
    </r>
  </si>
  <si>
    <t>桃園縣土風舞研究會</t>
  </si>
  <si>
    <r>
      <t>94.6.25~26</t>
    </r>
    <r>
      <rPr>
        <sz val="12"/>
        <rFont val="標楷體"/>
        <family val="4"/>
      </rPr>
      <t>辦防盜騙端正社會風氣宣導活動</t>
    </r>
  </si>
  <si>
    <t>中華民國婦女聯合會青溪分會桃園縣支會新屋支分會</t>
  </si>
  <si>
    <r>
      <t>94.7.30~31</t>
    </r>
    <r>
      <rPr>
        <sz val="12"/>
        <rFont val="標楷體"/>
        <family val="4"/>
      </rPr>
      <t>辦</t>
    </r>
    <r>
      <rPr>
        <sz val="12"/>
        <rFont val="Times New Roman"/>
        <family val="1"/>
      </rPr>
      <t>94</t>
    </r>
    <r>
      <rPr>
        <sz val="12"/>
        <rFont val="標楷體"/>
        <family val="4"/>
      </rPr>
      <t>年青少年自然生態科學營教學活動</t>
    </r>
  </si>
  <si>
    <t>桃園縣天使獅子會</t>
  </si>
  <si>
    <r>
      <t>94.6.19</t>
    </r>
    <r>
      <rPr>
        <sz val="12"/>
        <rFont val="標楷體"/>
        <family val="4"/>
      </rPr>
      <t>辦</t>
    </r>
    <r>
      <rPr>
        <sz val="12"/>
        <rFont val="Times New Roman"/>
        <family val="1"/>
      </rPr>
      <t>94</t>
    </r>
    <r>
      <rPr>
        <sz val="12"/>
        <rFont val="標楷體"/>
        <family val="4"/>
      </rPr>
      <t>年夏令社福工作送愛到山上暨垃圾分類宣導園遊會活動</t>
    </r>
  </si>
  <si>
    <t>桃園縣五金商業同業公會</t>
  </si>
  <si>
    <r>
      <t>94.6.19</t>
    </r>
    <r>
      <rPr>
        <sz val="12"/>
        <rFont val="標楷體"/>
        <family val="4"/>
      </rPr>
      <t>辦公益活動暨中壢市社區游泳趣味友誼賽活動</t>
    </r>
  </si>
  <si>
    <t>桃園縣美隆游泳協會</t>
  </si>
  <si>
    <r>
      <t>94.3.26~4.1</t>
    </r>
    <r>
      <rPr>
        <sz val="12"/>
        <rFont val="標楷體"/>
        <family val="4"/>
      </rPr>
      <t>辦桃園縣楊梅鎮地方藝術文化創作觀摩大會活動</t>
    </r>
  </si>
  <si>
    <t>桃園縣楊梅鎮藝術文化協會</t>
  </si>
  <si>
    <r>
      <t>94.7.9</t>
    </r>
    <r>
      <rPr>
        <sz val="12"/>
        <rFont val="標楷體"/>
        <family val="4"/>
      </rPr>
      <t>辦活力平鎮客庄－客韻心聲演唱會活動</t>
    </r>
  </si>
  <si>
    <t>桃園縣全民終身教育推廣協會</t>
  </si>
  <si>
    <t>補助辦理新故鄉社造計畫</t>
  </si>
  <si>
    <t>三林社區發展協會</t>
  </si>
  <si>
    <t>埔頂社區發展協會</t>
  </si>
  <si>
    <t>補肋辦理桃園培力社區計畫</t>
  </si>
  <si>
    <t>同發中南大廈管理委員會</t>
  </si>
  <si>
    <t>山子頂社區發展協會</t>
  </si>
  <si>
    <t>立體我家社區</t>
  </si>
  <si>
    <t>第三屆彩筆精靈伴童年</t>
  </si>
  <si>
    <t>桃園縣兒童文學協會</t>
  </si>
  <si>
    <t>第59屆全省美展巡迴展開幕活動</t>
  </si>
  <si>
    <t>桃園交響管樂團</t>
  </si>
  <si>
    <t>桃花園中書香綠活動</t>
  </si>
  <si>
    <t>聯合文學出版有限公司</t>
  </si>
  <si>
    <t>第四屆桃園全國書展活動</t>
  </si>
  <si>
    <t>上聯國際展覽有限公司</t>
  </si>
  <si>
    <t>桃花源精萃叢書出版</t>
  </si>
  <si>
    <t>補助壽山巖觀音寺辦理古蹟導覽人員培訓計畫</t>
  </si>
  <si>
    <t>財團法人台灣省桃園縣壽山巖觀音寺</t>
  </si>
  <si>
    <t>補助齋明寺辦理古蹟導覽員解說培訓活動</t>
  </si>
  <si>
    <t>齋明寺</t>
  </si>
  <si>
    <t>桃園縣體育會帆船委員會</t>
  </si>
  <si>
    <t>桃園縣體育會慢速壘球委員會</t>
  </si>
  <si>
    <t>桃園縣國民中學體育促進會</t>
  </si>
  <si>
    <t>桃園縣體育會摩托車委員會</t>
  </si>
  <si>
    <t>桃園縣體育會搏擊委員會</t>
  </si>
  <si>
    <t>補助事項或用途</t>
  </si>
  <si>
    <r>
      <t>補助對象</t>
    </r>
  </si>
  <si>
    <t>龍潭鄉高速公路橋下綠美化工程</t>
  </si>
  <si>
    <t>龍潭鄉龍潭大池周邊景觀意像工程第二期</t>
  </si>
  <si>
    <t>城鄉發展局</t>
  </si>
  <si>
    <t>一般建築及設備－景觀建築及設備</t>
  </si>
  <si>
    <t>補助村里守望相助
巡守隊</t>
  </si>
  <si>
    <t>正福社區發展協會辦理陀螺研習</t>
  </si>
  <si>
    <t>八德市行政園區週邊景觀風貌工程</t>
  </si>
  <si>
    <t>中壢龍岡地區多功能體育園區都市計畫變更</t>
  </si>
  <si>
    <t>一般建築及設備-城鄉建築及設備</t>
  </si>
  <si>
    <t>平鎮公16興闢工程</t>
  </si>
  <si>
    <t>平鎮市公所</t>
  </si>
  <si>
    <t>處理方式(如未涉及採購則毋須填列，如採公開招標，請填列得標廠商)</t>
  </si>
  <si>
    <t>是否為除外規定之民間團體</t>
  </si>
  <si>
    <t>社政業務 --社會行政工作</t>
  </si>
  <si>
    <t>八德市各界慶祝中華民國94年元旦升旗典禮、八德市改制10週年暨宣導預防犯罪、防搶、防竊、反毒健行活動</t>
  </si>
  <si>
    <t>冬令防火防盜宣導歌唱大會活動</t>
  </si>
  <si>
    <t>桃園縣歌謠推廣協會</t>
  </si>
  <si>
    <t>創會週年慶石門水庫賞楓健行活動</t>
  </si>
  <si>
    <t>桃園縣龍潭鄉槌球推廣協會</t>
  </si>
  <si>
    <t>心靈健康講座暨表揚義工媽媽活動</t>
  </si>
  <si>
    <t>桃園縣觀音鄉青年志工服務協會</t>
  </si>
  <si>
    <t>94年度對抗性暴力、當個勇敢的夏娃研習活動</t>
  </si>
  <si>
    <t>桃園縣平鎮市婦女發展協會</t>
  </si>
  <si>
    <t>績優員警及優良志工表揚活動</t>
  </si>
  <si>
    <t>桃園縣大溪中央扶輪社</t>
  </si>
  <si>
    <t>新春淨~大古淨山健行活動</t>
  </si>
  <si>
    <t>桃園縣蘆竹鄉愛鄉協會</t>
  </si>
  <si>
    <t>冬令報濟關懷貧戶、寒冬送暖、愛心米捐贈活動</t>
  </si>
  <si>
    <t>桃園縣八德市榮光婦女發展協會</t>
  </si>
  <si>
    <t>歲末冬暖、長青組全縣歌唱比賽活動</t>
  </si>
  <si>
    <t>桃園縣歌唱推廣促進會</t>
  </si>
  <si>
    <t>新屋鄉慶祝94年元旦升旗典禮暨健行活動</t>
  </si>
  <si>
    <t>桃園縣新屋獅子會</t>
  </si>
  <si>
    <t>桃園縣教育優先區中小學生營隊活動</t>
  </si>
  <si>
    <t>桃園縣渴望大專志工服務協會</t>
  </si>
  <si>
    <t>過好年做好菜歡喜過新年暨防火宣導活動</t>
  </si>
  <si>
    <t>迎接2005年送愛心溫暖情聯歡晚會活動</t>
  </si>
  <si>
    <t>桃園縣愛心服務協會</t>
  </si>
  <si>
    <t>防範家庭暴力宣導、老人失智遲緩生活輔導活動</t>
  </si>
  <si>
    <t>桃園縣湖南同鄉會</t>
  </si>
  <si>
    <t>全民健行暨防火、防癌、反毒宣導活動</t>
  </si>
  <si>
    <t>桃園縣楊梅扶輪社</t>
  </si>
  <si>
    <t>龍潭快樂鬧元宵民俗技藝在大坪活動</t>
  </si>
  <si>
    <t>桃園縣龍潭鄉長青多元化社區協會</t>
  </si>
  <si>
    <t>平鎮市94年富貴吉祥慶元宵燈謎暨環保宣導晚會活動</t>
  </si>
  <si>
    <t>桃園縣平南國際同濟會</t>
  </si>
  <si>
    <t>慶元宵節暨反毒宣導聯歡活動</t>
  </si>
  <si>
    <t>桃園縣觀光文化導覽協會</t>
  </si>
  <si>
    <t>社區聯誼暨婦女人身安全及社區防火講習活動</t>
  </si>
  <si>
    <t>桃園縣八德市真善美婦女舞蹈推廣協會</t>
  </si>
  <si>
    <t>桃園縣八德市慶祝94年度觀光文化下鄉藝術歸鄉暨元宵燈謎晚會</t>
  </si>
  <si>
    <t>94年度觀光節元宵燈謎晚會、金雞報喜慶元宵活動</t>
  </si>
  <si>
    <t>94年度防災環保宣導活動暨里民元宵聯歡晚會活動</t>
  </si>
  <si>
    <t>桃園縣大內壢國際同濟會</t>
  </si>
  <si>
    <t>94年度歲末迎新春活動</t>
  </si>
  <si>
    <t>會員氣功理功法暨用電常識研習活動</t>
  </si>
  <si>
    <t>桃園縣觀音鄉太極氣功十八式運動發展協會</t>
  </si>
  <si>
    <t>元宵節民俗傳承弘揚倫理系列活動</t>
  </si>
  <si>
    <t>桃園縣鄉土文化藝文宣導暨師資研習活動</t>
  </si>
  <si>
    <t>桃園縣台灣語通用協會</t>
  </si>
  <si>
    <t>觀音鄉慶祝94年度元宵燈謎晚會活動</t>
  </si>
  <si>
    <t>桃園縣觀音國際同濟會</t>
  </si>
  <si>
    <t>生態環保永續公共生－了解台灣地貌改造運動活動</t>
  </si>
  <si>
    <t>中華民國婦女聯合會桃園縣分會觀音鄉支會</t>
  </si>
  <si>
    <t>關懷鄉土縣政研討會活動</t>
  </si>
  <si>
    <t>桃園縣退伍軍人協會</t>
  </si>
  <si>
    <t>第一屆主委盃合球錦標賽活動</t>
  </si>
  <si>
    <t>桃園縣合球發展協進會</t>
  </si>
  <si>
    <t>桃園社區關懷系列活動</t>
  </si>
  <si>
    <t>桃園縣祥和協會</t>
  </si>
  <si>
    <t>94年元宵節燈謎聯歡晚會活動</t>
  </si>
  <si>
    <t>桃園縣正義獅子會</t>
  </si>
  <si>
    <t>教師年度研習暨防治紅火蟻政令宣導活動</t>
  </si>
  <si>
    <t>桃園縣兒童珠算心算協會</t>
  </si>
  <si>
    <t>慶祝94年文化觀光節元宵燈謎祈福晚會</t>
  </si>
  <si>
    <t>國際獅子會中華民國總會台灣省桃園縣第29分會（中正獅子會）</t>
  </si>
  <si>
    <t>同迎新機，創造佳績桃園縣94年度五大社團推選優良廠商暨聯合新春團拜活動</t>
  </si>
  <si>
    <t>桃園縣中國青年創業協會</t>
  </si>
  <si>
    <t>94年度香功示範觀摩活動</t>
  </si>
  <si>
    <t>桃園縣正統香功協會</t>
  </si>
  <si>
    <t>94年度社區寒冬送暖關懷弱勢族群及老人活動</t>
  </si>
  <si>
    <t>桃園縣新屋鄉社區健康營造協進會</t>
  </si>
  <si>
    <t>桃園縣大園鄉慶祝94年度觀光節暨元宵燈謎祈福晚會活動</t>
  </si>
  <si>
    <t>虎頭山淨山環保活動</t>
  </si>
  <si>
    <t>桃園縣宜蘭同鄉會</t>
  </si>
  <si>
    <t>94年春節聯誼豫劇演出活動</t>
  </si>
  <si>
    <t>桃園縣河南同鄉會</t>
  </si>
  <si>
    <t>社區親子民謠歌舞聯歡會活動</t>
  </si>
  <si>
    <t>桃園縣社區文藝推展協會</t>
  </si>
  <si>
    <t>倡導反毒飆車宣導活動</t>
  </si>
  <si>
    <t>桃園縣客家音樂發展學會</t>
  </si>
  <si>
    <t>94年度關懷弱勢團體活動</t>
  </si>
  <si>
    <t>中華民國婦女聯合會桃園縣分會八德市支會</t>
  </si>
  <si>
    <t>辦理志工意外保險</t>
  </si>
  <si>
    <t>桃園縣愛心義剪協會</t>
  </si>
  <si>
    <t>辦理志工特殊教育訓練</t>
  </si>
  <si>
    <t>財團法人桃園教會聚會所</t>
  </si>
  <si>
    <t>社政業務-老人福利工作</t>
  </si>
  <si>
    <t>辦理居家服務</t>
  </si>
  <si>
    <t>寬福護理之家</t>
  </si>
  <si>
    <t>勞務採購</t>
  </si>
  <si>
    <t>台灣省私立桃園仁愛之家</t>
  </si>
  <si>
    <t>桃園縣私立龍祥長期照護中心</t>
  </si>
  <si>
    <t>辦理獨居老人營養送餐服務</t>
  </si>
  <si>
    <t>財團法人桃園縣私立祥育啟智教養院</t>
  </si>
  <si>
    <t>觀光及行銷業務-行銷企劃工作</t>
  </si>
  <si>
    <t>桃園縣政府94年度對所屬鄉鎮市補助(含中央補助經費及縣自有財源)明細表</t>
  </si>
  <si>
    <t>(本表為半年報表)</t>
  </si>
  <si>
    <t>單位：千元</t>
  </si>
  <si>
    <t>鄉鎮市別</t>
  </si>
  <si>
    <t>計劃項目及
辦理內容</t>
  </si>
  <si>
    <t>經費支用科目</t>
  </si>
  <si>
    <t>補助機關</t>
  </si>
  <si>
    <t>備註</t>
  </si>
  <si>
    <t>桃園市公所</t>
  </si>
  <si>
    <t>補助94年鄰長工作經費</t>
  </si>
  <si>
    <t>民政業務-自治行
政工作</t>
  </si>
  <si>
    <t>補助94年村里基層工作經費</t>
  </si>
  <si>
    <t>桃園－中壢生活圈道路系統建設計畫－桃園市正光街道路改善工程(中山路－正光街－至永安路接慈文路與力行路)補93年度用地不足款</t>
  </si>
  <si>
    <t>一般建築及設備-配合道路橋樑工程</t>
  </si>
  <si>
    <t>桃園－中壢生活圈道路系統建設計畫－桃園市正光街道路改善工程第二期用地補償費</t>
  </si>
  <si>
    <t>廚餘清運回收再利用計畫補助款</t>
  </si>
  <si>
    <t>環保業務-環境保育工作</t>
  </si>
  <si>
    <t>推動村里社區居民共同清潔維護居家環境計畫經費補助款</t>
  </si>
  <si>
    <t>環保業務-環境衛生工作</t>
  </si>
  <si>
    <t>觀光旅遊路線環境整頓維護計畫工作經費</t>
  </si>
  <si>
    <t>廚餘資源回收全縣走透透宣傳活動購置廚餘回收車</t>
  </si>
  <si>
    <t>一般建築及設備-環保建築及設備</t>
  </si>
  <si>
    <t>購置清潔高壓清洗機</t>
  </si>
  <si>
    <t>原住民綜合發展基金業務補助</t>
  </si>
  <si>
    <t>原住民業務─原住
民經建工作</t>
  </si>
  <si>
    <t>原住民住宅輔導相關業務行政業務費</t>
  </si>
  <si>
    <t>民安路雨水下水道工程</t>
  </si>
  <si>
    <t>一般建築及設備-水務建築及設備</t>
  </si>
  <si>
    <t>合      計</t>
  </si>
  <si>
    <t>中壢市公所</t>
  </si>
  <si>
    <t>補助村里守望相助
巡守隊</t>
  </si>
  <si>
    <t>93年度公設保留地建設計畫－中壢市7-12號道路工程</t>
  </si>
  <si>
    <t>桃園－中壢生活圈道路系統建設計畫－二號線第三期工程(文中路打通工程鄉道53-1號4K+048~5K+048段)用地取得補償費</t>
  </si>
  <si>
    <t>2005年桃園燈會</t>
  </si>
  <si>
    <t>觀光及行銷業務-行銷企劃工作</t>
  </si>
  <si>
    <t>八德市公所</t>
  </si>
  <si>
    <t>桃園－中壢生活圈道路系統建設計畫－八德市大湳交流道匝道口至東勇街20米道路新闢工程(大湳交流道匝道口(福德一街)至東勇街)補93年度用地不足數</t>
  </si>
  <si>
    <t>資源回收宣導聯歡活動計畫經費</t>
  </si>
  <si>
    <t>義勇街雨水下水道工程</t>
  </si>
  <si>
    <t>崁頂路雨水下水道工程</t>
  </si>
  <si>
    <t>平鎮市公所</t>
  </si>
  <si>
    <t>第三屆活力社區計畫</t>
  </si>
  <si>
    <t>文化業務--文化發展工作</t>
  </si>
  <si>
    <t>深度文化之旅</t>
  </si>
  <si>
    <t>93年度廚餘清運及回收計畫工作補助款</t>
  </si>
  <si>
    <t>辦理環保垃圾分類宣導晚會</t>
  </si>
  <si>
    <t>歲修期間清運相關機具維修費</t>
  </si>
  <si>
    <t>環保業務-垃圾處理工作</t>
  </si>
  <si>
    <t>推動村里社區居民共同清潔維護居家環境計畫經費</t>
  </si>
  <si>
    <t>觀光旅遊路線環境整頓維護計畫工作補助經費</t>
  </si>
  <si>
    <t>平鎮市振興里垃圾場就地整體改善封閉復育統包工程</t>
  </si>
  <si>
    <t>93年度辦理平鎮垃圾場封閉復育改善工程</t>
  </si>
  <si>
    <t>平鎮市垃圾掩埋場有就地舊有二處封閉復育改善計畫補助款</t>
  </si>
  <si>
    <t>龜山鄉公所</t>
  </si>
  <si>
    <t>龜山鄉幸福國中週邊道路用地取得經費補助款(補助1/2)</t>
  </si>
  <si>
    <t>各鄉鎮市公所協辦房屋稅業務經費</t>
  </si>
  <si>
    <t>稅捐稽徵業務-房屋稅稽徵工作</t>
  </si>
  <si>
    <t>楊梅鎮公所</t>
  </si>
  <si>
    <t>楊梅鎮富岡豐野地區I-6-18道路新闢工程</t>
  </si>
  <si>
    <t>補助93年度廚餘清運及回收再利用工作經費</t>
  </si>
  <si>
    <t>辦理94年度資源回收宣導活動</t>
  </si>
  <si>
    <t>客家美食活動</t>
  </si>
  <si>
    <t>大溪鎮公所</t>
  </si>
  <si>
    <t>94年地方文化館--大溪展示館</t>
  </si>
  <si>
    <t>環境保育工作-獎補助費</t>
  </si>
  <si>
    <t>94年地方文化館--螺陀展示館(美華國小)</t>
  </si>
  <si>
    <t>深度文化之旅(美華國小)</t>
  </si>
  <si>
    <t>推動村里社區居民共同清潔維護居家環境計畫宣傳活動</t>
  </si>
  <si>
    <t>蘆竹鄉公所</t>
  </si>
  <si>
    <t>加強執行海地區清潔維護計畫補助經費</t>
  </si>
  <si>
    <t>辦理93年度加強執行海岸地區環境清潔維護計畫</t>
  </si>
  <si>
    <t>加強執行海岸清潔維護計畫之秋季淨攤活動</t>
  </si>
  <si>
    <t>加強海岸地區清潔維護計畫經費</t>
  </si>
  <si>
    <t>94年度春季擴大淨攤活動</t>
  </si>
  <si>
    <t>長安路雨水下水道工程</t>
  </si>
  <si>
    <t>長興路雨水下水道工程</t>
  </si>
  <si>
    <t>辦理濱海遊憩區維護管理工作</t>
  </si>
  <si>
    <t>觀光及行銷業務-觀光發展工作</t>
  </si>
  <si>
    <t>大園鄉公所</t>
  </si>
  <si>
    <t>辦理93年度加強執行海岸地區環境清潔維護計畫經費</t>
  </si>
  <si>
    <t>辦理秋季擴大淨攤活動</t>
  </si>
  <si>
    <t>中華路雨水下水道工程</t>
  </si>
  <si>
    <t>辦理濱海遊憩區維護整治工作</t>
  </si>
  <si>
    <t>大園魅力商圈－漁產年貨大街活動</t>
  </si>
  <si>
    <t>新屋鄉公所</t>
  </si>
  <si>
    <t>桃園－中壢生活圈道路系統建設計畫－新屋鄉中興路通往縣道115線道路拓寬興闢工程代墊中央不足數及本府負擔款</t>
  </si>
  <si>
    <t>桃園－中壢生活圈道路系統建設計畫－新屋鄉三民路拓寬工程用地補償費及工程費代墊中央不足數及本府負擔款</t>
  </si>
  <si>
    <t>2003族群文化博覽會暨田園系列活動</t>
  </si>
  <si>
    <t>觀光旅遊路線環境整頓維護計畫工作經費永安漁港淨整頓工作經費</t>
  </si>
  <si>
    <t>辦理全國春季擴大淨攤活動經費</t>
  </si>
  <si>
    <t>龍潭鄉公所</t>
  </si>
  <si>
    <t>補助興建高原村集會所</t>
  </si>
  <si>
    <t>辦理93年度廚餘回收再利用計畫</t>
  </si>
  <si>
    <t>推動村里社區共同清潔維護居家環境計畫補助款</t>
  </si>
  <si>
    <t>黃唐村黃泥塘149地號等五筆三處排水改善工程</t>
  </si>
  <si>
    <t>觀音鄉公所</t>
  </si>
  <si>
    <t>萬安28號演習</t>
  </si>
  <si>
    <t>觀音鄉觀音國小前人行步道工程(透水性舖面)(收支對列)</t>
  </si>
  <si>
    <t>辦理廚餘回收清運及回收再利用回收計畫</t>
  </si>
  <si>
    <t>辦理94年度垃圾強制分類計畫</t>
  </si>
  <si>
    <t>加強執行海岸地區清潔維護計畫補助經費</t>
  </si>
  <si>
    <t>加強海岸地區環境清潔維護計畫補助經費</t>
  </si>
  <si>
    <t>辦理94年度全國春季擴大淨攤活動</t>
  </si>
  <si>
    <t>廚餘回收業務購置高壓沖洗設備補助款</t>
  </si>
  <si>
    <t>辦理93年度廚餘清運回收再利用計畫購置廚餘回收車</t>
  </si>
  <si>
    <t>自行車道－北環埤塘建設觀摩活動</t>
  </si>
  <si>
    <t>復興鄉公所</t>
  </si>
  <si>
    <t>辦理93年度原住民地區
原住民幼童托教補助</t>
  </si>
  <si>
    <t>原住民業務─原住
民行政工作</t>
  </si>
  <si>
    <t>原住民保留地造林暨苗木計畫第二期
款(將勵金)</t>
  </si>
  <si>
    <t>保留地超限利用補助費</t>
  </si>
  <si>
    <t>保留地森林保育計畫</t>
  </si>
  <si>
    <t>文化產業促進就業計畫</t>
  </si>
  <si>
    <t>總計</t>
  </si>
  <si>
    <r>
      <t>桃園</t>
    </r>
    <r>
      <rPr>
        <b/>
        <sz val="16"/>
        <rFont val="標楷體"/>
        <family val="4"/>
      </rPr>
      <t>縣(市)政府94年度對民間團體補(捐)助經費明細表</t>
    </r>
  </si>
  <si>
    <t>辦理95年縣長盃錦標賽</t>
  </si>
  <si>
    <t>辦理96年縣長盃錦標賽</t>
  </si>
  <si>
    <t>辦理97年縣長盃錦標賽</t>
  </si>
  <si>
    <t>桃園縣金鷹救難協會</t>
  </si>
  <si>
    <t>桃園縣武駕民俗文化促進會</t>
  </si>
  <si>
    <t>桃園縣石門國際同濟會</t>
  </si>
  <si>
    <t>桃園縣八德山岳會</t>
  </si>
  <si>
    <t>桃園縣客家文化研究協會</t>
  </si>
  <si>
    <t>桃園縣聾啞福利協進會</t>
  </si>
  <si>
    <t>桃園縣八德市婦女發展協會</t>
  </si>
  <si>
    <t>桃園縣民俗傳統舞蹈學會</t>
  </si>
  <si>
    <t>桃園縣校園志工協會</t>
  </si>
  <si>
    <t>桃園縣勞工婦女協會</t>
  </si>
  <si>
    <t>桃園縣平鎮市客家民謠研究促進會</t>
  </si>
  <si>
    <t>桃園縣智慧禪功發展協會</t>
  </si>
  <si>
    <t>桃園縣桃園市婦女會</t>
  </si>
  <si>
    <t>桃園縣藝術造花協會</t>
  </si>
  <si>
    <t>桃園縣八德市婦女會</t>
  </si>
  <si>
    <t>桃園縣健康操運動協會</t>
  </si>
  <si>
    <t>桃園縣大園鄉槌球促進會</t>
  </si>
  <si>
    <t>桃園縣登山運動協會</t>
  </si>
  <si>
    <t>桃園縣中壢市婦女成長協會</t>
  </si>
  <si>
    <t>桃園縣中壢市婦女會</t>
  </si>
  <si>
    <t>桃園縣社區終身教育協會</t>
  </si>
  <si>
    <t>桃園縣龍潭國際同濟會</t>
  </si>
  <si>
    <t>桃園縣輪圈業者協進會</t>
  </si>
  <si>
    <t>桃園縣大園鄉福隆志工服務協會</t>
  </si>
  <si>
    <t>桃園縣解說員協會</t>
  </si>
  <si>
    <t>桃園縣金蘭草根協會</t>
  </si>
  <si>
    <t>桃園縣觀音鄉網球協會</t>
  </si>
  <si>
    <t>桃園縣電腦商業同業公會</t>
  </si>
  <si>
    <t>桃園縣鳳凰養生運動舞蹈協會</t>
  </si>
  <si>
    <t>桃園縣桃園市攤販協會</t>
  </si>
  <si>
    <t>桃園縣桃德獅子會</t>
  </si>
  <si>
    <t>桃園縣八德市太極氣功養生協會</t>
  </si>
  <si>
    <t>桃園縣公寓大廈社區住戶輔導就業協會</t>
  </si>
  <si>
    <t>桃園縣觀光協會</t>
  </si>
  <si>
    <t>桃園縣元極養生舞蹈協會</t>
  </si>
  <si>
    <t>中華民國婦女聯合會桃園縣分會</t>
  </si>
  <si>
    <t>桃園縣大園鄉公所退休人員協會</t>
  </si>
  <si>
    <t>桃園縣蘆竹鄉青年志工服務協會</t>
  </si>
  <si>
    <t>桃園縣關懷兒童教育協會</t>
  </si>
  <si>
    <t>桃園縣一德國際青年商會</t>
  </si>
  <si>
    <t>桃園縣急難救援協會</t>
  </si>
  <si>
    <t>桃園縣保安聯防協進會</t>
  </si>
  <si>
    <t>桃園縣八德市客家民俗歌謠協會</t>
  </si>
  <si>
    <t>桃園縣新屋鄉工商協進會</t>
  </si>
  <si>
    <t>桃園縣台南同鄉會</t>
  </si>
  <si>
    <t>桃園縣龜山鄉後備憲兵荷松協會</t>
  </si>
  <si>
    <t>桃園縣野鶴韻律運動協會</t>
  </si>
  <si>
    <t>桃園縣元極舞及功法研究會</t>
  </si>
  <si>
    <t>桃園縣桃園扶輪社</t>
  </si>
  <si>
    <t>桃園縣龍潭鄉青年志工服務協會</t>
  </si>
  <si>
    <t>同上</t>
  </si>
  <si>
    <t>補助辦理95年度原住民社會教育推廣活動</t>
  </si>
  <si>
    <t>補助獎盃.獎牌製作及誤餐費等項</t>
  </si>
  <si>
    <t>桃園縣三項運動推廣協會</t>
  </si>
  <si>
    <t>補助獎盃.獎牌及誤餐費等項</t>
  </si>
  <si>
    <t>桃園縣體育會元極舞委員會</t>
  </si>
  <si>
    <t>補助獎盃.獎牌.獎狀及獎品等項</t>
  </si>
  <si>
    <t>桃園縣蘆竹鄉體育會</t>
  </si>
  <si>
    <t>補助「桃園縣無障礙e學習訓練教室」冷氣設備等</t>
  </si>
  <si>
    <t>社團法人桃園縣肢體傷殘協進會</t>
  </si>
  <si>
    <t>2006年蓮花季活動</t>
  </si>
  <si>
    <t>竹圍漁港形象商圈週邊改善第二期工程</t>
  </si>
  <si>
    <r>
      <t>大湳形象商圈第三階翱廣福路20巷15</t>
    </r>
    <r>
      <rPr>
        <sz val="12"/>
        <rFont val="新細明體"/>
        <family val="1"/>
      </rPr>
      <t>、</t>
    </r>
    <r>
      <rPr>
        <sz val="12"/>
        <rFont val="標楷體"/>
        <family val="4"/>
      </rPr>
      <t>20、21、35案景觀形塑工程</t>
    </r>
  </si>
  <si>
    <t>桃園市公所</t>
  </si>
  <si>
    <t>山坡地違規使用查報與制止取締業務費</t>
  </si>
  <si>
    <t>水利業務-水土保持工作</t>
  </si>
  <si>
    <t>水務局</t>
  </si>
  <si>
    <t>水利業務-水土保持工作</t>
  </si>
  <si>
    <t>楊梅鎮公所</t>
  </si>
  <si>
    <t>大溪鎮公所</t>
  </si>
  <si>
    <t>蘆竹鄉公所</t>
  </si>
  <si>
    <t>復興鄉公所</t>
  </si>
  <si>
    <t>雨水下水道工程</t>
  </si>
  <si>
    <t>一般建築及設備-水務建築及設備</t>
  </si>
  <si>
    <t>八德市公所</t>
  </si>
  <si>
    <t>補助情形</t>
  </si>
  <si>
    <t>本季補助</t>
  </si>
  <si>
    <t>截至本季累</t>
  </si>
  <si>
    <t>金   額</t>
  </si>
  <si>
    <t>計補助金額</t>
  </si>
  <si>
    <t>中山街地下停車場興建補助</t>
  </si>
  <si>
    <t>一建築及設備~交通建築及設備</t>
  </si>
  <si>
    <t>交通局</t>
  </si>
  <si>
    <r>
      <t>94.6.12</t>
    </r>
    <r>
      <rPr>
        <sz val="12"/>
        <rFont val="標楷體"/>
        <family val="4"/>
      </rPr>
      <t>辦中壢市社區長青槌球邀請賽活動</t>
    </r>
  </si>
  <si>
    <t>桃園縣中壢市槌球發展協進會</t>
  </si>
  <si>
    <r>
      <t>社政業務</t>
    </r>
    <r>
      <rPr>
        <sz val="12"/>
        <rFont val="Times New Roman"/>
        <family val="1"/>
      </rPr>
      <t xml:space="preserve"> -</t>
    </r>
    <r>
      <rPr>
        <sz val="12"/>
        <rFont val="標楷體"/>
        <family val="4"/>
      </rPr>
      <t>社會行政工作</t>
    </r>
  </si>
  <si>
    <r>
      <t>94.1.5~6.29</t>
    </r>
    <r>
      <rPr>
        <sz val="12"/>
        <rFont val="標楷體"/>
        <family val="4"/>
      </rPr>
      <t>辦活力八德團康帶動唱領導者種子培訓營活動</t>
    </r>
  </si>
  <si>
    <t>桃園縣八德市音樂協會</t>
  </si>
  <si>
    <t>社會局</t>
  </si>
  <si>
    <t>無</t>
  </si>
  <si>
    <t>否</t>
  </si>
  <si>
    <r>
      <t>94.9.11</t>
    </r>
    <r>
      <rPr>
        <sz val="12"/>
        <rFont val="標楷體"/>
        <family val="4"/>
      </rPr>
      <t>辦桃園縣</t>
    </r>
    <r>
      <rPr>
        <sz val="12"/>
        <rFont val="Times New Roman"/>
        <family val="1"/>
      </rPr>
      <t>94</t>
    </r>
    <r>
      <rPr>
        <sz val="12"/>
        <rFont val="標楷體"/>
        <family val="4"/>
      </rPr>
      <t>年飛躍中秋聯誼晚會活動</t>
    </r>
  </si>
  <si>
    <t>桃園縣中壢市後備憲兵荷松協會</t>
  </si>
  <si>
    <t>紅火蟻防治經費</t>
  </si>
  <si>
    <t>重金屬污染協助費</t>
  </si>
  <si>
    <t>新屋鄉公所</t>
  </si>
  <si>
    <t>補助購買福壽螺藥劑</t>
  </si>
  <si>
    <t>養豬戶生產輔導計畫</t>
  </si>
  <si>
    <t>養雞戶生產輔導計畫</t>
  </si>
  <si>
    <t>補助辦理農情調查研習經費</t>
  </si>
  <si>
    <t>觀音鄉公所</t>
  </si>
  <si>
    <t>水蜜桃促銷經費</t>
  </si>
  <si>
    <t>農田流失救濟金</t>
  </si>
  <si>
    <t>養豬戶生產輔導計畫</t>
  </si>
  <si>
    <t>酪農戶生產輔導計畫</t>
  </si>
  <si>
    <t>養雞戶生產輔導計畫</t>
  </si>
  <si>
    <t>設置垃圾桶及清潔維護工作</t>
  </si>
  <si>
    <t>桃園市農會</t>
  </si>
  <si>
    <t>農業發展局</t>
  </si>
  <si>
    <t>一般建築及設備-農業建築及設備</t>
  </si>
  <si>
    <t>補助辦理推動農地資源空間規劃計畫</t>
  </si>
  <si>
    <t>94年二期作秧苗補助</t>
  </si>
  <si>
    <t>94年二期作有機肥料補助</t>
  </si>
  <si>
    <t>補助辦理桃園縣農業經營改善暨產銷班輔導計畫</t>
  </si>
  <si>
    <t>桃園縣花卉、蔬菜產銷調整改進加強計畫</t>
  </si>
  <si>
    <t>補助辦理桃園縣農業經營改善暨產銷班輔導加強計畫</t>
  </si>
  <si>
    <t>台灣省農會中壢辦事處</t>
  </si>
  <si>
    <t>補助辦理改進花卉產銷計畫</t>
  </si>
  <si>
    <t>大溪鎮農會</t>
  </si>
  <si>
    <t>水稻新品種示範計畫</t>
  </si>
  <si>
    <t>農業生產自動化設備</t>
  </si>
  <si>
    <t>茶園機械補助</t>
  </si>
  <si>
    <t>楊梅鎮農會</t>
  </si>
  <si>
    <t>蘆竹鄉農會</t>
  </si>
  <si>
    <t>辦理農特產品展示計畫</t>
  </si>
  <si>
    <t>補助辦理改進蔬菜產銷計畫</t>
  </si>
  <si>
    <t>大園鄉農會</t>
  </si>
  <si>
    <t>八德市農會</t>
  </si>
  <si>
    <t>平鎮市農會</t>
  </si>
  <si>
    <t>補助辦理良質米米食品嚐</t>
  </si>
  <si>
    <t>一般建築及設備-農業建築及設備</t>
  </si>
  <si>
    <t>觀音鄉農會</t>
  </si>
  <si>
    <t>復興鄉農會</t>
  </si>
  <si>
    <t>補助94年發展觀光農園實施計畫</t>
  </si>
  <si>
    <t>辦理花卉展示展售經費</t>
  </si>
  <si>
    <t>辦理冬茶競賽活動費</t>
  </si>
  <si>
    <t>桃園縣農會</t>
  </si>
  <si>
    <t>保證責任桃園縣望間社區合作農場</t>
  </si>
  <si>
    <t>補助辦理農藥複訓研習活動</t>
  </si>
  <si>
    <t>桃園縣植物保護商業同業公會</t>
  </si>
  <si>
    <t>補助舉辦全國育苗研習會</t>
  </si>
  <si>
    <t>桃園縣水稻育苗協進會</t>
  </si>
  <si>
    <t>合作農場機械設備補助</t>
  </si>
  <si>
    <t>保證責任桃園縣下田社區合作農場</t>
  </si>
  <si>
    <t>保證責任桃園縣五權社區合作農場</t>
  </si>
  <si>
    <t>保證責任桃園縣內定社區合作農場</t>
  </si>
  <si>
    <t>保證責任桃園縣內厝社區合作農場</t>
  </si>
  <si>
    <t>保證責任桃園縣黃唐社區合作農場</t>
  </si>
  <si>
    <t>保證責任桃園縣和平社區合作農場</t>
  </si>
  <si>
    <t>九斗合作農場</t>
  </si>
  <si>
    <t>清華社區合作農場</t>
  </si>
  <si>
    <t>圳頭社區發展協會辦預防災害宣導急救活動</t>
  </si>
  <si>
    <t>竹圍社區發展協會辦廚餘暨舊衣資源化環保宣導活動</t>
  </si>
  <si>
    <t>沙崙社區發展協會辦親子彩繪活動</t>
  </si>
  <si>
    <r>
      <t>和平社區發展協會辦土風舞研習</t>
    </r>
    <r>
      <rPr>
        <sz val="12"/>
        <color indexed="8"/>
        <rFont val="Arial"/>
        <family val="2"/>
      </rPr>
      <t>,</t>
    </r>
    <r>
      <rPr>
        <sz val="12"/>
        <color indexed="8"/>
        <rFont val="標楷體"/>
        <family val="4"/>
      </rPr>
      <t>歌唱班研習活動</t>
    </r>
  </si>
  <si>
    <t>和平社區發展協會辦參訪優質社區成功大自然研習活動</t>
  </si>
  <si>
    <t>菓林社區發展協會辦社區晨跑</t>
  </si>
  <si>
    <t>大園社區活動中心辦充實社區活動中心內部設備案</t>
  </si>
  <si>
    <r>
      <t>一般建築及設備</t>
    </r>
    <r>
      <rPr>
        <sz val="12"/>
        <color indexed="8"/>
        <rFont val="Times New Roman"/>
        <family val="1"/>
      </rPr>
      <t xml:space="preserve">- </t>
    </r>
    <r>
      <rPr>
        <sz val="12"/>
        <color indexed="8"/>
        <rFont val="標楷體"/>
        <family val="4"/>
      </rPr>
      <t>社會建築及設備</t>
    </r>
  </si>
  <si>
    <t>海口社區活動中心增建舞台工程設備案</t>
  </si>
  <si>
    <t>圳頭社區辦理充實社區活動中心</t>
  </si>
  <si>
    <t>竹圍社區發展協會辦修繕社區活動中心案</t>
  </si>
  <si>
    <r>
      <t>補助各鄉鎮市公所辦理以工代賑計畫所需之工資及勞保費</t>
    </r>
    <r>
      <rPr>
        <sz val="12"/>
        <color indexed="8"/>
        <rFont val="Times New Roman"/>
        <family val="1"/>
      </rPr>
      <t>,</t>
    </r>
    <r>
      <rPr>
        <sz val="12"/>
        <color indexed="8"/>
        <rFont val="標楷體"/>
        <family val="4"/>
      </rPr>
      <t>本府負擔</t>
    </r>
    <r>
      <rPr>
        <sz val="12"/>
        <color indexed="8"/>
        <rFont val="Times New Roman"/>
        <family val="1"/>
      </rPr>
      <t>50%'</t>
    </r>
  </si>
  <si>
    <t>社政業務-社會救助工作</t>
  </si>
  <si>
    <t>補助各公所僱用臨時雇工協辦中低收入老人生活津貼</t>
  </si>
  <si>
    <t>社政業務-老人福利工作</t>
  </si>
  <si>
    <t>圳頭社區發展協會辦社區守望相助隊巡守隊補助</t>
  </si>
  <si>
    <r>
      <t>社政業務</t>
    </r>
    <r>
      <rPr>
        <sz val="12"/>
        <color indexed="8"/>
        <rFont val="Times New Roman"/>
        <family val="1"/>
      </rPr>
      <t>-</t>
    </r>
    <r>
      <rPr>
        <sz val="12"/>
        <color indexed="8"/>
        <rFont val="標楷體"/>
        <family val="4"/>
      </rPr>
      <t>社會行政工作</t>
    </r>
  </si>
  <si>
    <t>大園社區發展協會辦提昇社區質量外籍配偶語言學習研習活動</t>
  </si>
  <si>
    <t>一德社區發展協會辦慶祝母親節活動</t>
  </si>
  <si>
    <r>
      <t>社政業務</t>
    </r>
    <r>
      <rPr>
        <sz val="12"/>
        <color indexed="8"/>
        <rFont val="Times New Roman"/>
        <family val="1"/>
      </rPr>
      <t>-</t>
    </r>
    <r>
      <rPr>
        <sz val="12"/>
        <color indexed="8"/>
        <rFont val="標楷體"/>
        <family val="4"/>
      </rPr>
      <t>社會行政工作</t>
    </r>
  </si>
  <si>
    <t>一德社區發展協會辦親子創意閱讀趣味作文活動</t>
  </si>
  <si>
    <t>三元社區發展協會辦九十四年大員林新春聯歡摸彩晚會活動</t>
  </si>
  <si>
    <t>三元社區發展協會辦土風舞研習班活動</t>
  </si>
  <si>
    <t>三元社區發展協會辦大鼓陣研習班活動</t>
  </si>
  <si>
    <t>三元社區發展協會辦元極舞研習班活動</t>
  </si>
  <si>
    <t>三元社區發展協會辦太極氣功研習班活動</t>
  </si>
  <si>
    <t>三元社區發展協會辦外丹功研習班活動</t>
  </si>
  <si>
    <t>三元社區發展協會辦合唱團研習班活動</t>
  </si>
  <si>
    <t>三元社區發展協會辦書法研習班活動</t>
  </si>
  <si>
    <t>三元社區發展協會辦排舞研習班活動</t>
  </si>
  <si>
    <t>三層社區發展協會辦山地舞研習班活動</t>
  </si>
  <si>
    <t>三層社區發展協會辦元宵節燈謎晚會活動</t>
  </si>
  <si>
    <t>三層社區發展協會辦元極舞研習活動</t>
  </si>
  <si>
    <t>三層社區發展協會辦北管研習活動</t>
  </si>
  <si>
    <t>三層社區發展協會辦民俗技藝滾鐵圈活動</t>
  </si>
  <si>
    <t>下田心社區發展協會辦土風舞研習活動</t>
  </si>
  <si>
    <t>下田心社區發展協會辦中國氣功研習班</t>
  </si>
  <si>
    <t>下田心社區發展協會辦兒童讀經研習班活動</t>
  </si>
  <si>
    <t>下田心社區發展協會辦社區兒童作文研習班</t>
  </si>
  <si>
    <t>中興社區發展協會辦外丹功研習班活動</t>
  </si>
  <si>
    <t>中興社區發展協會辦社區英語研習班活動</t>
  </si>
  <si>
    <t>中興社區發展協會辦舞蹈研習活動</t>
  </si>
  <si>
    <t>內柵社區發展協會辦土風舞研習班活動</t>
  </si>
  <si>
    <t>內柵社區發展協會辦傳統美食製作研習活動</t>
  </si>
  <si>
    <t>內柵社區發展協會辦醒獅團研習活動</t>
  </si>
  <si>
    <t>月眉社區發展協會辦大溪火把節活動</t>
  </si>
  <si>
    <t>埔頂社區發展協會辦土風舞研習班活動</t>
  </si>
  <si>
    <t>埔頂社區發展協會辦北管研習活動</t>
  </si>
  <si>
    <t>埔頂社區發展協會辦民俗舞蹈研習班活動</t>
  </si>
  <si>
    <t>埔頂社區發展協會辦花式大鼓隊研習活動</t>
  </si>
  <si>
    <t>埔頂社區發展協會辦玲瓏康樂隊研習班活動</t>
  </si>
  <si>
    <t>埔頂社區發展協會辦瑜珈研習班活動</t>
  </si>
  <si>
    <t>瑞源社區發展協會辦民俗大鼓研習活動</t>
  </si>
  <si>
    <t>瑞源社區發展協會辦社區洋琴研習班活動</t>
  </si>
  <si>
    <t>瑞源社區發展協會辦社區書畫製作活動</t>
  </si>
  <si>
    <t>瑞源社區發展協會辦社區資訊研習班活動</t>
  </si>
  <si>
    <t>瑞源社區發展協會辦胡琴研習班活動</t>
  </si>
  <si>
    <t>瑞源社區發展協會辦書畫研習活動</t>
  </si>
  <si>
    <t>僑愛社區發展協會辦土風舞研習班活動</t>
  </si>
  <si>
    <t>僑愛社區發展協會辦社區報活動</t>
  </si>
  <si>
    <t>僑愛社區發展協會辦婦女生活資訊學苑活動</t>
  </si>
  <si>
    <t>興福社區發展協會辦合唱研習班活動</t>
  </si>
  <si>
    <t>興福社區發展協會辦舞蹈研習班活動</t>
  </si>
  <si>
    <t>頭寮社區發展協會辦土風舞研習班活動</t>
  </si>
  <si>
    <t>頭寮社區發展協會辦瑜珈研習班活動</t>
  </si>
  <si>
    <t>頭寮社區發展協會辦歌唱研習班活動</t>
  </si>
  <si>
    <t>三元社區發展協會辦社區公園設施暨社區活動中心充實設備案</t>
  </si>
  <si>
    <t>內柵社區發展協會辦充實社區活動中心設備案</t>
  </si>
  <si>
    <r>
      <t>僑愛</t>
    </r>
    <r>
      <rPr>
        <sz val="11"/>
        <color indexed="8"/>
        <rFont val="標楷體"/>
        <family val="4"/>
      </rPr>
      <t>社區發展協會辦理營造社區福利化</t>
    </r>
    <r>
      <rPr>
        <sz val="11"/>
        <color indexed="8"/>
        <rFont val="Arial"/>
        <family val="2"/>
      </rPr>
      <t>---</t>
    </r>
    <r>
      <rPr>
        <sz val="11"/>
        <color indexed="8"/>
        <rFont val="標楷體"/>
        <family val="4"/>
      </rPr>
      <t>老人送餐計畫</t>
    </r>
    <r>
      <rPr>
        <sz val="11"/>
        <color indexed="8"/>
        <rFont val="Arial"/>
        <family val="2"/>
      </rPr>
      <t xml:space="preserve">   </t>
    </r>
  </si>
  <si>
    <t>一德社區發展協會辦十八氣功研習活動</t>
  </si>
  <si>
    <t>下田心社區發展協會辦社區什音研習班活動</t>
  </si>
  <si>
    <t>下田心社區發展協會辦社區親子書畫研習班</t>
  </si>
  <si>
    <r>
      <t>下田心社區發展協會辦理元極舞研習</t>
    </r>
    <r>
      <rPr>
        <sz val="12"/>
        <color indexed="8"/>
        <rFont val="Arial"/>
        <family val="2"/>
      </rPr>
      <t>,</t>
    </r>
    <r>
      <rPr>
        <sz val="12"/>
        <color indexed="8"/>
        <rFont val="標楷體"/>
        <family val="4"/>
      </rPr>
      <t>古箏研習</t>
    </r>
    <r>
      <rPr>
        <sz val="12"/>
        <color indexed="8"/>
        <rFont val="Arial"/>
        <family val="2"/>
      </rPr>
      <t>,</t>
    </r>
    <r>
      <rPr>
        <sz val="12"/>
        <color indexed="8"/>
        <rFont val="標楷體"/>
        <family val="4"/>
      </rPr>
      <t>瑜珈研習</t>
    </r>
    <r>
      <rPr>
        <sz val="12"/>
        <color indexed="8"/>
        <rFont val="Arial"/>
        <family val="2"/>
      </rPr>
      <t>,</t>
    </r>
    <r>
      <rPr>
        <sz val="12"/>
        <color indexed="8"/>
        <rFont val="標楷體"/>
        <family val="4"/>
      </rPr>
      <t>英語研習</t>
    </r>
  </si>
  <si>
    <r>
      <t>下田心社區發展協會辦理有氧舞蹈研習班</t>
    </r>
    <r>
      <rPr>
        <sz val="12"/>
        <color indexed="8"/>
        <rFont val="Arial"/>
        <family val="2"/>
      </rPr>
      <t>,</t>
    </r>
    <r>
      <rPr>
        <sz val="12"/>
        <color indexed="8"/>
        <rFont val="標楷體"/>
        <family val="4"/>
      </rPr>
      <t>二胡研習班</t>
    </r>
  </si>
  <si>
    <t>下田心社區發展協會辦理琵琶中國笛班</t>
  </si>
  <si>
    <r>
      <t>內柵社區</t>
    </r>
    <r>
      <rPr>
        <sz val="12"/>
        <color indexed="8"/>
        <rFont val="Arial"/>
        <family val="2"/>
      </rPr>
      <t>94</t>
    </r>
    <r>
      <rPr>
        <sz val="12"/>
        <color indexed="8"/>
        <rFont val="標楷體"/>
        <family val="4"/>
      </rPr>
      <t>年國際民俗藝術節活動</t>
    </r>
    <r>
      <rPr>
        <sz val="12"/>
        <color indexed="8"/>
        <rFont val="Arial"/>
        <family val="2"/>
      </rPr>
      <t>(korea)</t>
    </r>
  </si>
  <si>
    <t>內柵社區發展協會辦什音研習班活動</t>
  </si>
  <si>
    <t>內柵社區發展協會辦外丹功研習活動</t>
  </si>
  <si>
    <t>內柵社區發展協會辦理元極舞</t>
  </si>
  <si>
    <t>內柵社區發展協會辦理有氧舞蹈研習</t>
  </si>
  <si>
    <t>內柵社區發展協會辦瑜珈研習</t>
  </si>
  <si>
    <r>
      <t>南興社區發展協會辦民俗傳承花鼓技藝</t>
    </r>
    <r>
      <rPr>
        <sz val="12"/>
        <color indexed="8"/>
        <rFont val="Arial"/>
        <family val="2"/>
      </rPr>
      <t>,</t>
    </r>
    <r>
      <rPr>
        <sz val="12"/>
        <color indexed="8"/>
        <rFont val="標楷體"/>
        <family val="4"/>
      </rPr>
      <t>十八式太極氣功</t>
    </r>
    <r>
      <rPr>
        <sz val="12"/>
        <color indexed="8"/>
        <rFont val="Arial"/>
        <family val="2"/>
      </rPr>
      <t>,</t>
    </r>
    <r>
      <rPr>
        <sz val="12"/>
        <color indexed="8"/>
        <rFont val="標楷體"/>
        <family val="4"/>
      </rPr>
      <t>媽媽土風舞研習</t>
    </r>
  </si>
  <si>
    <t>埔頂社區發展協會辦元極舞研習班活動</t>
  </si>
  <si>
    <t>埔頂社區發展協會辦唱歌研習班活動</t>
  </si>
  <si>
    <t>僑愛社區發展協會辦元極舞研習班活動</t>
  </si>
  <si>
    <t>僑愛社區發展協會辦客家風情展演活動</t>
  </si>
  <si>
    <t>僑愛社區發展協會辦書法研習班活動</t>
  </si>
  <si>
    <t>僑愛社區發展協會辦理社區理事長盃槌球賽</t>
  </si>
  <si>
    <t>僑愛社區發展協會辦理插花研習班及唱歌研習班</t>
  </si>
  <si>
    <t>僑愛社區發展協會辦槌球研習班活動</t>
  </si>
  <si>
    <t>僑愛社區發展協會辦親子露營、桌球、烹飪研習活動</t>
  </si>
  <si>
    <t>興福社區發展協會辦全鎮社區杯三對三籃球鬥牛賽活動</t>
  </si>
  <si>
    <t>興福社區發展協會辦理美食及插花研習活動</t>
  </si>
  <si>
    <r>
      <t>桃園縣社區運動大會所需之車資、餐飲、</t>
    </r>
    <r>
      <rPr>
        <sz val="12"/>
        <color indexed="8"/>
        <rFont val="Arial"/>
        <family val="2"/>
      </rPr>
      <t>T</t>
    </r>
    <r>
      <rPr>
        <sz val="12"/>
        <color indexed="8"/>
        <rFont val="標楷體"/>
        <family val="4"/>
      </rPr>
      <t>恤、帽子等費用</t>
    </r>
  </si>
  <si>
    <t>瑞源社區發展協會辦理瑜珈班</t>
  </si>
  <si>
    <t>月眉社區發展協會94年度社區發展工作評鑑--優等</t>
  </si>
  <si>
    <r>
      <t>華勛社區發展協會辦</t>
    </r>
    <r>
      <rPr>
        <sz val="12"/>
        <color indexed="8"/>
        <rFont val="Arial"/>
        <family val="2"/>
      </rPr>
      <t>94</t>
    </r>
    <r>
      <rPr>
        <sz val="12"/>
        <color indexed="8"/>
        <rFont val="標楷體"/>
        <family val="4"/>
      </rPr>
      <t>年度銀髮族關懷照顧活動</t>
    </r>
  </si>
  <si>
    <r>
      <t>社政業務</t>
    </r>
    <r>
      <rPr>
        <sz val="12"/>
        <color indexed="8"/>
        <rFont val="Times New Roman"/>
        <family val="1"/>
      </rPr>
      <t>-</t>
    </r>
    <r>
      <rPr>
        <sz val="12"/>
        <color indexed="8"/>
        <rFont val="標楷體"/>
        <family val="4"/>
      </rPr>
      <t>社會行政工作</t>
    </r>
  </si>
  <si>
    <t>內厝社區發展協會辦客語歌唱班活動</t>
  </si>
  <si>
    <t>龍興社區發展協會辦中壢市舞獅鼓陣隊活動</t>
  </si>
  <si>
    <t>永福社區發展協會辦社區守望相助巡守隊補助</t>
  </si>
  <si>
    <t>水尾社區發展協會辦理賡續推行巡守隊</t>
  </si>
  <si>
    <t>山東社區發展協會辦理傳統米食研習</t>
  </si>
  <si>
    <t>內厝社區發展協會辦理中東肚皮舞研習活動</t>
  </si>
  <si>
    <t>內厝社區發展協會辦理中壢市學童課後輔導活動</t>
  </si>
  <si>
    <t>內厝社區發展協會辦理母親節歌唱大賽</t>
  </si>
  <si>
    <t>自立社區發展協會辦理古韻薪傳文化饗宴環保宣導音樂會</t>
  </si>
  <si>
    <t>東興社區發展協會辦客家民謠班</t>
  </si>
  <si>
    <r>
      <t>東興社區發展協會辦理端午節包粽子比賽活動</t>
    </r>
    <r>
      <rPr>
        <sz val="12"/>
        <color indexed="8"/>
        <rFont val="Arial"/>
        <family val="2"/>
      </rPr>
      <t xml:space="preserve"> </t>
    </r>
  </si>
  <si>
    <t>芭里社區發展協會辦理中壢市社區聯合米食研習活動</t>
  </si>
  <si>
    <r>
      <t>芭里社區發展協會辦理竹編</t>
    </r>
    <r>
      <rPr>
        <sz val="12"/>
        <color indexed="8"/>
        <rFont val="Arial"/>
        <family val="2"/>
      </rPr>
      <t>,</t>
    </r>
    <r>
      <rPr>
        <sz val="12"/>
        <color indexed="8"/>
        <rFont val="標楷體"/>
        <family val="4"/>
      </rPr>
      <t>草編研習活動</t>
    </r>
  </si>
  <si>
    <t>洽溪社區發展協會辦理母親節活動</t>
  </si>
  <si>
    <t>華勛社區發展協會辦中壢市青少年跆拳道研習活動</t>
  </si>
  <si>
    <t>華勛社區發展協會辦社區公益及聯誼活動</t>
  </si>
  <si>
    <r>
      <t>華勛社區發展協會辦理</t>
    </r>
    <r>
      <rPr>
        <sz val="12"/>
        <color indexed="8"/>
        <rFont val="Arial"/>
        <family val="2"/>
      </rPr>
      <t>94</t>
    </r>
    <r>
      <rPr>
        <sz val="12"/>
        <color indexed="8"/>
        <rFont val="標楷體"/>
        <family val="4"/>
      </rPr>
      <t>年度拔河運動活動</t>
    </r>
  </si>
  <si>
    <t>新振社區發展協會辦理客家舞蹈</t>
  </si>
  <si>
    <t>過嶺社區發展協會辦客家民謠班活動</t>
  </si>
  <si>
    <r>
      <t>過嶺社區發展協會辦理端午節婆婆</t>
    </r>
    <r>
      <rPr>
        <sz val="12"/>
        <color indexed="8"/>
        <rFont val="Arial"/>
        <family val="2"/>
      </rPr>
      <t>,</t>
    </r>
    <r>
      <rPr>
        <sz val="12"/>
        <color indexed="8"/>
        <rFont val="標楷體"/>
        <family val="4"/>
      </rPr>
      <t>媽媽包愛心粽活動</t>
    </r>
  </si>
  <si>
    <t>辦理中壢市９４年度社區幹部研習觀摩會</t>
  </si>
  <si>
    <t>辦理各社區發展協會舞蹈研習活動</t>
  </si>
  <si>
    <t>內厝社區發展協會94年度社區發展工作評鑑--優等</t>
  </si>
  <si>
    <t>華勛社區發展協會94年度社區發展工作評鑑--甲等</t>
  </si>
  <si>
    <t>過嶺社區發展協會辦充實社區活動中心內部設備案</t>
  </si>
  <si>
    <r>
      <t>東興社區發展協會辦理充實活動中心內部</t>
    </r>
    <r>
      <rPr>
        <sz val="12"/>
        <color indexed="8"/>
        <rFont val="Arial"/>
        <family val="2"/>
      </rPr>
      <t>-</t>
    </r>
    <r>
      <rPr>
        <sz val="12"/>
        <color indexed="8"/>
        <rFont val="標楷體"/>
        <family val="4"/>
      </rPr>
      <t>廚房器具</t>
    </r>
  </si>
  <si>
    <t>東興社區辦理充實活動中心內部申請補助</t>
  </si>
  <si>
    <r>
      <t>內厝社區發展協會辦理充實社區活動中心內部設備</t>
    </r>
    <r>
      <rPr>
        <sz val="12"/>
        <color indexed="8"/>
        <rFont val="Arial"/>
        <family val="2"/>
      </rPr>
      <t xml:space="preserve"> </t>
    </r>
  </si>
  <si>
    <t>獅子林社區發展協會辦社區守望相助隊巡守隊補助</t>
  </si>
  <si>
    <t>北興社區發展協會辦花式大鼓班研習活動</t>
  </si>
  <si>
    <t>平鎮社區發展協會辦成立花式大鼓隊活動</t>
  </si>
  <si>
    <t>東社社區發展協會辦元宵節燈謎全民聯歡晚會活動</t>
  </si>
  <si>
    <t>建安社區發展協會辦觀光節暨元宵晚會活動</t>
  </si>
  <si>
    <t>義民社區發展協會於九十四年辦元旦健行活動</t>
  </si>
  <si>
    <t>義民社區發展協會辦元宵節猜燈謎全民聯歡晚會活動</t>
  </si>
  <si>
    <t>義民社區發展協會辦社區發展工作部研習觀摩活動</t>
  </si>
  <si>
    <t>公所辦社區發展工作幹部觀摩研習活動</t>
  </si>
  <si>
    <t>北勢社區發展協會辦大北勢社區暨北勢國小廿週年校慶運動會活動</t>
  </si>
  <si>
    <r>
      <t>北勢</t>
    </r>
    <r>
      <rPr>
        <sz val="11"/>
        <color indexed="8"/>
        <rFont val="標楷體"/>
        <family val="4"/>
      </rPr>
      <t>社區發展協會辦理端午節包粽子比賽活動</t>
    </r>
    <r>
      <rPr>
        <sz val="11"/>
        <color indexed="8"/>
        <rFont val="Arial"/>
        <family val="2"/>
      </rPr>
      <t xml:space="preserve"> </t>
    </r>
  </si>
  <si>
    <r>
      <t>東社社區發展協會辦理心粽傳溫情活動</t>
    </r>
    <r>
      <rPr>
        <sz val="12"/>
        <color indexed="8"/>
        <rFont val="Arial"/>
        <family val="2"/>
      </rPr>
      <t xml:space="preserve"> </t>
    </r>
  </si>
  <si>
    <t>獅子林社區發展協會辦理五月情意感恩聯歡晚會活動</t>
  </si>
  <si>
    <t>義民社區發展協會辦社區書法比賽活動</t>
  </si>
  <si>
    <t>義民社區發展協會辦理寫生比賽活動</t>
  </si>
  <si>
    <t>建安社區發展協會94年度社區發展工作評鑑--甲等</t>
  </si>
  <si>
    <t>東勢社區活動中心辦充實社區活動中心內部設備案</t>
  </si>
  <si>
    <t>獅子林社區發展協會辦充實社區活動中心內部案</t>
  </si>
  <si>
    <t>北興社區發展協會辦充實社區活動中心案</t>
  </si>
  <si>
    <t>東社社區辦理充實社區活動中心</t>
  </si>
  <si>
    <t>大坡社區發展協會辦吃出健康動出活力研習活動</t>
  </si>
  <si>
    <t>各鄉鎮市公所協辦地價稅業務經費</t>
  </si>
  <si>
    <t>稅捐稽徵業務地價稅稽徵工作</t>
  </si>
  <si>
    <t>稅捐稽徵業務-地價稅稽徵工作</t>
  </si>
  <si>
    <t>大坡社區發展協會辦社區媽媽教室客家民謠歌唱班研習活動</t>
  </si>
  <si>
    <t>大坡社區發展協會辦社區媽媽教室氣功班研習活動</t>
  </si>
  <si>
    <t>大坡社區發展協會辦媽媽教室土風舞班研習活動</t>
  </si>
  <si>
    <t>石磊社區發展協會辦社區民俗禮儀家禮班研習活動</t>
  </si>
  <si>
    <t>石磊社區發展協會辦社區媽媽教室八音胡琴班研習活動</t>
  </si>
  <si>
    <t>東明社區發展協會辦過辦元宵節同樂晚會活動</t>
  </si>
  <si>
    <t>望間社區發展協會辦元宵節活動</t>
  </si>
  <si>
    <t>新屋社區發展協會辦媽媽教室舞蹈班研習活動</t>
  </si>
  <si>
    <t>槺榔社區發展協會辦活動中心防盜鐵窗裝設工程案</t>
  </si>
  <si>
    <t>石磊社區辦理充實社區活動中心內部文康設備案</t>
  </si>
  <si>
    <t>永興社區發展協會辦活動中心屋頂防水隔熱工程案</t>
  </si>
  <si>
    <t>新屋社區發展協會籌設第二生產建設基金案</t>
  </si>
  <si>
    <t>石磊社區發展協會辦理社區巡守隊</t>
  </si>
  <si>
    <t>九斗社區發展協會辦理媽媽土風舞研習班、社區幹部研習暨防盜防搶宣導、客家民謠歌唱班</t>
  </si>
  <si>
    <t>下田社區發展協會辦社區老人健行暨節約能源宣導</t>
  </si>
  <si>
    <r>
      <t>大坡社區發展協會</t>
    </r>
    <r>
      <rPr>
        <sz val="12"/>
        <color indexed="8"/>
        <rFont val="Arial"/>
        <family val="2"/>
      </rPr>
      <t>94/6/1~8/31</t>
    </r>
    <r>
      <rPr>
        <sz val="12"/>
        <color indexed="8"/>
        <rFont val="標楷體"/>
        <family val="4"/>
      </rPr>
      <t>辦理用心疼惜</t>
    </r>
    <r>
      <rPr>
        <sz val="12"/>
        <color indexed="8"/>
        <rFont val="Arial"/>
        <family val="2"/>
      </rPr>
      <t>,</t>
    </r>
    <r>
      <rPr>
        <sz val="12"/>
        <color indexed="8"/>
        <rFont val="標楷體"/>
        <family val="4"/>
      </rPr>
      <t>關懷社區研習活動</t>
    </r>
  </si>
  <si>
    <t>大坡社區發展協會辦民俗團隊花式鼓隊研習活動</t>
  </si>
  <si>
    <r>
      <t>大坡社區發展協會辦理元極舞研習活動</t>
    </r>
    <r>
      <rPr>
        <sz val="12"/>
        <color indexed="8"/>
        <rFont val="Arial"/>
        <family val="2"/>
      </rPr>
      <t xml:space="preserve"> </t>
    </r>
  </si>
  <si>
    <t>大坡社區發展協會辦理媽媽教室烹飪班研習活動</t>
  </si>
  <si>
    <r>
      <t>大坡社區</t>
    </r>
    <r>
      <rPr>
        <sz val="11"/>
        <color indexed="8"/>
        <rFont val="標楷體"/>
        <family val="4"/>
      </rPr>
      <t>發展協會</t>
    </r>
    <r>
      <rPr>
        <sz val="12"/>
        <color indexed="8"/>
        <rFont val="標楷體"/>
        <family val="4"/>
      </rPr>
      <t>辦理媽媽教室親子座談會暨塗鴉彩繪研習活動</t>
    </r>
  </si>
  <si>
    <r>
      <t>永安社區發展協會辦理</t>
    </r>
    <r>
      <rPr>
        <sz val="12"/>
        <color indexed="8"/>
        <rFont val="Arial"/>
        <family val="2"/>
      </rPr>
      <t>1.</t>
    </r>
    <r>
      <rPr>
        <sz val="12"/>
        <color indexed="8"/>
        <rFont val="標楷體"/>
        <family val="4"/>
      </rPr>
      <t>巡守隊訓練講習暨研習觀摩</t>
    </r>
    <r>
      <rPr>
        <sz val="12"/>
        <color indexed="8"/>
        <rFont val="Arial"/>
        <family val="2"/>
      </rPr>
      <t>2.</t>
    </r>
    <r>
      <rPr>
        <sz val="12"/>
        <color indexed="8"/>
        <rFont val="標楷體"/>
        <family val="4"/>
      </rPr>
      <t>婦女瑜珈成長研習活動</t>
    </r>
  </si>
  <si>
    <t>永興社區發展協會辦理社區老人健行及節約能源宣導</t>
  </si>
  <si>
    <t>石牌社區發展協會辦理元極舞研習班</t>
  </si>
  <si>
    <t>石牌社區發展協會辦理垃圾分類實施活動</t>
  </si>
  <si>
    <t>石磊社區發展協會辦理社區環保衛生節約能源宣導活動</t>
  </si>
  <si>
    <t>石磊社區發展協會辦理客家山歌民謠研習活動</t>
  </si>
  <si>
    <t>赤欄社區發展協會辦研習觀摩活動</t>
  </si>
  <si>
    <t>赤欄社區發展協會辦理太極氣功班研習活動</t>
  </si>
  <si>
    <t>赤欄社區發展協會辦歌謠班活動</t>
  </si>
  <si>
    <t>東明社區發展協會辦民謠歌唱研習班</t>
  </si>
  <si>
    <t>東明社區發展協會辦社區研習觀摩及節約用電宣導活動</t>
  </si>
  <si>
    <t>社子社區發展協會辦理客家藝文研習活動</t>
  </si>
  <si>
    <r>
      <t>社子社區</t>
    </r>
    <r>
      <rPr>
        <sz val="11"/>
        <color indexed="8"/>
        <rFont val="標楷體"/>
        <family val="4"/>
      </rPr>
      <t>發展協會</t>
    </r>
    <r>
      <rPr>
        <sz val="12"/>
        <color indexed="8"/>
        <rFont val="標楷體"/>
        <family val="4"/>
      </rPr>
      <t>辦理媽媽教室烹飪班研習活動</t>
    </r>
  </si>
  <si>
    <t>社子社區發展協會辦歌唱研習活動</t>
  </si>
  <si>
    <r>
      <t>望間社區發展協會</t>
    </r>
    <r>
      <rPr>
        <sz val="12"/>
        <color indexed="8"/>
        <rFont val="Arial"/>
        <family val="2"/>
      </rPr>
      <t>94/6/1~8/31</t>
    </r>
    <r>
      <rPr>
        <sz val="12"/>
        <color indexed="8"/>
        <rFont val="標楷體"/>
        <family val="4"/>
      </rPr>
      <t>長壽俱樂部辦理太極氣功班研習活動</t>
    </r>
  </si>
  <si>
    <t>清華社區發展協會辦理「兒童及少年保護、家庭暴力及性侵防治工作宣導研習活動」</t>
  </si>
  <si>
    <t>清華社區發展協會辦環保觀摩節約用電用水研習</t>
  </si>
  <si>
    <r>
      <t>深圳社區發展協會辦理會員觀摩活動</t>
    </r>
    <r>
      <rPr>
        <sz val="12"/>
        <color indexed="8"/>
        <rFont val="Arial"/>
        <family val="2"/>
      </rPr>
      <t xml:space="preserve"> </t>
    </r>
  </si>
  <si>
    <t>新生社區發展協會辦國樂研習</t>
  </si>
  <si>
    <t>新生社區發展協會辦理客家流行歌曲聯誼活動</t>
  </si>
  <si>
    <t>新生社區發展協會辦媽媽教室插花班研習活動</t>
  </si>
  <si>
    <t>新屋社區發展協會辦社區工作幹部會員研習觀摩暨節約用電宣導活動</t>
  </si>
  <si>
    <t>新屋社區發展協會辦社區聯合運動大會</t>
  </si>
  <si>
    <t>新屋社區發展協會辦客家民俗技藝、戲曲表演暨山歌競賽活動</t>
  </si>
  <si>
    <t>新屋社區發展協會辦烘焙研習班</t>
  </si>
  <si>
    <t>新屋社區發展協會辦理社區兒童及少年保護、家庭暴力及性侵防治宣導活動</t>
  </si>
  <si>
    <t>新屋社區發展協會辦理歌唱研習班活動</t>
  </si>
  <si>
    <t>慷榔社區發展協會辦理客家民謠山歌班</t>
  </si>
  <si>
    <t>頭洲社區發展協會辦理太極氣功研習活動</t>
  </si>
  <si>
    <t>頭洲社區發展協會辦理外丹功研習活動</t>
  </si>
  <si>
    <t>頭洲社區發展協會辦理健行養身研習活動</t>
  </si>
  <si>
    <r>
      <t>頭洲社區發展協會辦理粽葉飄香端午活動</t>
    </r>
    <r>
      <rPr>
        <sz val="12"/>
        <color indexed="8"/>
        <rFont val="Arial"/>
        <family val="2"/>
      </rPr>
      <t xml:space="preserve"> </t>
    </r>
  </si>
  <si>
    <t>大坡社區發展協會94年度社區發展工作評鑑--甲等</t>
  </si>
  <si>
    <t>赤欄社區發展協會辦充實社區活動中心內部案</t>
  </si>
  <si>
    <t>清華社區發展協會辦充實社區活動中心內部設備案</t>
  </si>
  <si>
    <t>富岡社區發展協會辦槌球班訓練</t>
  </si>
  <si>
    <t>富岡社區發展協會辦藝術下鄉元宵節燈籠創作活動</t>
  </si>
  <si>
    <t>大同社區發展協會辦槌球觀摩比賽</t>
  </si>
  <si>
    <t>高榮社區發展協會辦社區居民英文基礎會話及觀光會話活動</t>
  </si>
  <si>
    <t>富岡社區發展協會辦理觀摩優良社區研習活動</t>
  </si>
  <si>
    <t>三和社區發展協會辦成果發表及才藝表演活動</t>
  </si>
  <si>
    <t>三林社區發展協會辦生態研習活動</t>
  </si>
  <si>
    <t>上林社區發展協會辦教育研習活動</t>
  </si>
  <si>
    <t>大同社區發展協會辦元宵節燈謎及天燈祈福晚會活動</t>
  </si>
  <si>
    <t>中正社區發展協會辦社區建設教育研習活動</t>
  </si>
  <si>
    <t>中興社區發展協會辦過春節寫春聯活動</t>
  </si>
  <si>
    <t>佳安社區發展協會辦元宵節活動</t>
  </si>
  <si>
    <t>烏林社區發展協會辦社區媽媽暨外籍新娘研習民俗傳統清明節慶祭祀禮俗及客家米糕粄製作活動</t>
  </si>
  <si>
    <t>黃唐社區發展協會辦親子迎春米食製作聯歡會活動</t>
  </si>
  <si>
    <t>黃唐社區辦理充實社區活動中心內部文康設備案</t>
  </si>
  <si>
    <t>三水社區發展協會辦理端午節文化活動</t>
  </si>
  <si>
    <t>三和社區發展協會辦理社區端午節親子活動</t>
  </si>
  <si>
    <t>上林社區發展協會辦米食研習活動</t>
  </si>
  <si>
    <r>
      <t>中山社區發展協會辦理社區慶祝端午節文化藝術研習活動</t>
    </r>
    <r>
      <rPr>
        <sz val="12"/>
        <color indexed="8"/>
        <rFont val="Arial"/>
        <family val="2"/>
      </rPr>
      <t xml:space="preserve"> </t>
    </r>
  </si>
  <si>
    <t>中正社區發展協會辦書墨花語成果活動</t>
  </si>
  <si>
    <t>中興社區發展協會辦包粽子比賽</t>
  </si>
  <si>
    <r>
      <t>中興社區發展協會辦理環保尖兵</t>
    </r>
    <r>
      <rPr>
        <sz val="12"/>
        <color indexed="8"/>
        <rFont val="Arial"/>
        <family val="2"/>
      </rPr>
      <t>-</t>
    </r>
    <r>
      <rPr>
        <sz val="12"/>
        <color indexed="8"/>
        <rFont val="標楷體"/>
        <family val="4"/>
      </rPr>
      <t>要您好看活動</t>
    </r>
    <r>
      <rPr>
        <sz val="12"/>
        <color indexed="8"/>
        <rFont val="Arial"/>
        <family val="2"/>
      </rPr>
      <t xml:space="preserve"> </t>
    </r>
  </si>
  <si>
    <t>公所辦理社區發展協會幹部教育研習</t>
  </si>
  <si>
    <t>石門社區發展協會辦理社區親子聯誼粽葉飄香活動</t>
  </si>
  <si>
    <t>高原社區發展協會辦理書法研習活動</t>
  </si>
  <si>
    <t>黃唐社區發展協會辦端午節包粽子</t>
  </si>
  <si>
    <t>佳安社區發展協會94年度社區發展工作評鑑--甲等</t>
  </si>
  <si>
    <t>高原社區發展協會辦理網站更新建置計畫</t>
  </si>
  <si>
    <t>三水社區發展協會辦理修繕暨充實社區活動中心內部設備</t>
  </si>
  <si>
    <t>大崗社區發展協會辦理母親節活動</t>
  </si>
  <si>
    <t>龍華社區發展協會94年度社區發展工作評鑑--優等</t>
  </si>
  <si>
    <t>外社社區發展協會辦社區守望相助隊巡守隊補助</t>
  </si>
  <si>
    <t>長興社區發展協會辦社區守望相助隊巡守隊補助</t>
  </si>
  <si>
    <t>外社社區發展協會辦迎春民俗歡樂在外社活動</t>
  </si>
  <si>
    <t>南榮社區發展協會辦外籍配偶教育、親子研習營活動</t>
  </si>
  <si>
    <t>蘆竹社區發展協會辦推行社區巡守隊案</t>
  </si>
  <si>
    <t>海湖社區發展協會辦推行社區巡守隊案</t>
  </si>
  <si>
    <t>山腳社區發展協會辦理社區巡守隊</t>
  </si>
  <si>
    <t>坑子社區發展協會社區巡守隊補助</t>
  </si>
  <si>
    <r>
      <t>山鼻社區發展協會賡續推行社區巡守隊</t>
    </r>
    <r>
      <rPr>
        <sz val="12"/>
        <color indexed="8"/>
        <rFont val="Arial"/>
        <family val="2"/>
      </rPr>
      <t xml:space="preserve"> </t>
    </r>
  </si>
  <si>
    <t>南榮社區發展協會辦社區理事長聯誼會</t>
  </si>
  <si>
    <r>
      <t>南榮社區發展協會辦桃園爭</t>
    </r>
    <r>
      <rPr>
        <sz val="12"/>
        <color indexed="8"/>
        <rFont val="Arial"/>
        <family val="2"/>
      </rPr>
      <t>fun</t>
    </r>
    <r>
      <rPr>
        <sz val="12"/>
        <color indexed="8"/>
        <rFont val="標楷體"/>
        <family val="4"/>
      </rPr>
      <t>夢想起飛活動</t>
    </r>
  </si>
  <si>
    <t>南榮社區發展協會94年度社區發展工作評鑑--優等</t>
  </si>
  <si>
    <t>錦中社區發展協會充實社區活動中心內部設備案</t>
  </si>
  <si>
    <t>富源社區發展協會辦婦幼節趣味運動競賽活動</t>
  </si>
  <si>
    <t>藍埔社區發展協會辦元宵節猜燈火晚會活動</t>
  </si>
  <si>
    <r>
      <t>廣福社區發展協會辦理</t>
    </r>
    <r>
      <rPr>
        <sz val="12"/>
        <color indexed="8"/>
        <rFont val="Arial"/>
        <family val="2"/>
      </rPr>
      <t>94</t>
    </r>
    <r>
      <rPr>
        <sz val="12"/>
        <color indexed="8"/>
        <rFont val="標楷體"/>
        <family val="4"/>
      </rPr>
      <t>年巡守隊業務補助</t>
    </r>
  </si>
  <si>
    <r>
      <t>樹林社區發展協會辦理</t>
    </r>
    <r>
      <rPr>
        <sz val="12"/>
        <color indexed="8"/>
        <rFont val="Arial"/>
        <family val="2"/>
      </rPr>
      <t>94</t>
    </r>
    <r>
      <rPr>
        <sz val="12"/>
        <color indexed="8"/>
        <rFont val="標楷體"/>
        <family val="4"/>
      </rPr>
      <t>年巡守隊業務補助</t>
    </r>
  </si>
  <si>
    <t>金湖社區發展協會辦理電源開發與節約用電宣導活動</t>
  </si>
  <si>
    <t>崙坪社區發展協會辦社區親子聯合運動會</t>
  </si>
  <si>
    <t>觀音社區發展協會辦媽媽教室鄉土舞蹈研習活動</t>
  </si>
  <si>
    <t>保生社區發展協會94年度社區發展工作評鑑--甲等</t>
  </si>
  <si>
    <t>金湖社區發展協會活動中心內部設備修繕補助案</t>
  </si>
  <si>
    <t>保障社區發展協會辦充實社區活動中心案</t>
  </si>
  <si>
    <t>新興社區發展協會辦改善社區活動中心內部設備案</t>
  </si>
  <si>
    <r>
      <t>三和社區辦理改善社區活動中心圍牆</t>
    </r>
    <r>
      <rPr>
        <sz val="12"/>
        <color indexed="8"/>
        <rFont val="Arial"/>
        <family val="2"/>
      </rPr>
      <t>-</t>
    </r>
    <r>
      <rPr>
        <sz val="12"/>
        <color indexed="8"/>
        <rFont val="標楷體"/>
        <family val="4"/>
      </rPr>
      <t>簽</t>
    </r>
  </si>
  <si>
    <r>
      <t>大安社區發展協會辦</t>
    </r>
    <r>
      <rPr>
        <sz val="12"/>
        <color indexed="8"/>
        <rFont val="Arial"/>
        <family val="2"/>
      </rPr>
      <t>1</t>
    </r>
    <r>
      <rPr>
        <sz val="12"/>
        <color indexed="8"/>
        <rFont val="標楷體"/>
        <family val="4"/>
      </rPr>
      <t>會議導航研習營</t>
    </r>
    <r>
      <rPr>
        <sz val="12"/>
        <color indexed="8"/>
        <rFont val="Arial"/>
        <family val="2"/>
      </rPr>
      <t>,2</t>
    </r>
    <r>
      <rPr>
        <sz val="12"/>
        <color indexed="8"/>
        <rFont val="標楷體"/>
        <family val="4"/>
      </rPr>
      <t>母親節聯歡晚會</t>
    </r>
  </si>
  <si>
    <t>大安社區發展協會辦理媽媽教室插花班</t>
  </si>
  <si>
    <t>大成社區發展協會辦理民俗歌唱歌謠教授班</t>
  </si>
  <si>
    <t>大興社區發展協會辦理社區杯桌球錦標賽</t>
  </si>
  <si>
    <t>大興社區發展協會辦理英語研習</t>
  </si>
  <si>
    <t>大興社區發展協會辦理端陽送溫情</t>
  </si>
  <si>
    <t>正福社區發展協會辦理韻律舞研習班</t>
  </si>
  <si>
    <t>廣興社區發展協會辦書法班研習營活動</t>
  </si>
  <si>
    <t>廣興社區發展協會辦理國畫山水班</t>
  </si>
  <si>
    <r>
      <t>汴洲社區發展協會辦表揚模範母親</t>
    </r>
    <r>
      <rPr>
        <sz val="12"/>
        <color indexed="8"/>
        <rFont val="Arial"/>
        <family val="2"/>
      </rPr>
      <t>,</t>
    </r>
    <r>
      <rPr>
        <sz val="12"/>
        <color indexed="8"/>
        <rFont val="標楷體"/>
        <family val="4"/>
      </rPr>
      <t>媽媽教室烹飪班烹飪競賽</t>
    </r>
  </si>
  <si>
    <t>陽明社區發展協會辦媽媽教室交際舞、游泳、土風舞、太極拳、氣功研習班活動</t>
  </si>
  <si>
    <t>陽明社區發展協會辦優良社區觀摩暨自強活動</t>
  </si>
  <si>
    <r>
      <t>補助各鄉鎮市公所辦理以工代賑計畫所需之工資及勞保費</t>
    </r>
    <r>
      <rPr>
        <sz val="12"/>
        <color indexed="8"/>
        <rFont val="Times New Roman"/>
        <family val="1"/>
      </rPr>
      <t>,</t>
    </r>
    <r>
      <rPr>
        <sz val="12"/>
        <color indexed="8"/>
        <rFont val="標楷體"/>
        <family val="4"/>
      </rPr>
      <t>本府負擔</t>
    </r>
    <r>
      <rPr>
        <sz val="12"/>
        <color indexed="8"/>
        <rFont val="Times New Roman"/>
        <family val="1"/>
      </rPr>
      <t>50%'</t>
    </r>
  </si>
  <si>
    <r>
      <t>補助各鄉鎮市公所辦理以工代賑計畫所需之工資及勞保費</t>
    </r>
    <r>
      <rPr>
        <sz val="12"/>
        <color indexed="8"/>
        <rFont val="Times New Roman"/>
        <family val="1"/>
      </rPr>
      <t>,</t>
    </r>
    <r>
      <rPr>
        <sz val="12"/>
        <color indexed="8"/>
        <rFont val="標楷體"/>
        <family val="4"/>
      </rPr>
      <t>本府負擔</t>
    </r>
    <r>
      <rPr>
        <sz val="12"/>
        <color indexed="8"/>
        <rFont val="Times New Roman"/>
        <family val="1"/>
      </rPr>
      <t>50%'</t>
    </r>
  </si>
  <si>
    <t>社政業務-社會救助工作</t>
  </si>
  <si>
    <t>工務局</t>
  </si>
  <si>
    <t>農業發展業務-農務工作</t>
  </si>
  <si>
    <t>水田殺草劑補助</t>
  </si>
  <si>
    <t>農業發展業務-農務工作</t>
  </si>
  <si>
    <t>龜山鄉農會</t>
  </si>
  <si>
    <t>龍潭鄉農會</t>
  </si>
  <si>
    <t>新屋鄉農會</t>
  </si>
  <si>
    <t>農業發展業務-林務工作</t>
  </si>
  <si>
    <t>桃園縣農會</t>
  </si>
  <si>
    <t>財團法人台灣兒童暨家庭扶助基金會桃園分事務所</t>
  </si>
  <si>
    <t>本季撥付
金額</t>
  </si>
  <si>
    <t>截至本季累計撥付金額</t>
  </si>
  <si>
    <t>社政業務 -社會行政工作</t>
  </si>
  <si>
    <t>94.3.4、5辦龍潭鄉慶祝婦女節辦理境生態保育體驗系列活動</t>
  </si>
  <si>
    <t>94.2.19、20辦桃園縣2005年元宵節錦鯉品評活動</t>
  </si>
  <si>
    <t>桃園縣錦鯉研究協會</t>
  </si>
  <si>
    <t>94.3.12辦慶祝94年婦女節活動「婆婆媽媽ㄧ級棒」表揚大會</t>
  </si>
  <si>
    <t>桃園縣龜山鄉婦女會</t>
  </si>
  <si>
    <t>94.3.5辦桃園縣各界慶祝94年婦女節活動</t>
  </si>
  <si>
    <t>桃園縣婦女會</t>
  </si>
  <si>
    <t>94.2.23辦94年桃園市金雞報喜元宵燈會活動</t>
  </si>
  <si>
    <t>中國青年救國團桃園縣團務指導委員會桃園市團委會</t>
  </si>
  <si>
    <t>94.2.23辦桃園縣龍潭鄉慶祝94年元宵節-金雞齊舞元宵樂活動</t>
  </si>
  <si>
    <t>國際青年會中華民國總會台灣省桃園縣龍潭國際青年商會</t>
  </si>
  <si>
    <t>94.3.26辦關懷社區婦女子宮頸抹片、血壓、血糖及法律諮詢等免費檢查活動</t>
  </si>
  <si>
    <t>桃園縣觀音獅子會</t>
  </si>
  <si>
    <t>94.2.19辦慶祝元宵活動</t>
  </si>
  <si>
    <t>94.2.23辦民俗技藝表演暨元宵節活動聯歡摸彩晚會活動</t>
  </si>
  <si>
    <t>94.3.4辦第十二屆全國總會長盃高爾夫球錦標賽暨青山綠水好龍潭淨湖活動</t>
  </si>
  <si>
    <t>94.3.10起至4.10止辦生態保育暨嚮導訓練活動</t>
  </si>
  <si>
    <t>94.3.20辦社區新春聯歡會暨防竊、防強政令宣導活動</t>
  </si>
  <si>
    <t>桃園縣社區藝文協會</t>
  </si>
  <si>
    <t>94.3.26辦春之禮讚國樂欣賞暨合唱大會活動</t>
  </si>
  <si>
    <t>94.3.27辦94年聽語障者防範犯罪法律知識宣導講座活動</t>
  </si>
  <si>
    <t>94.2.19辦元宵燈謎晚會活動</t>
  </si>
  <si>
    <t>桃園縣平鎮市游泳發展協會</t>
  </si>
  <si>
    <t>94.4.2辦慶祝婦幼節暨兒童及少年親子季系列活動</t>
  </si>
  <si>
    <t>94.3.27辦反毒品、反飆車青春舞動研習會活動</t>
  </si>
  <si>
    <t>94.3.26辦94年度關懷弱勢兒童活動</t>
  </si>
  <si>
    <t>94.4.2辦國際同濟會台灣省總會桃園區幼兒運動大會暨關懷婦幼推廣活動</t>
  </si>
  <si>
    <t>桃園縣平鎮國際同濟會</t>
  </si>
  <si>
    <t>94.3.19、20辦第十一屆全縣錦鯉品評會暨賞鯉化鯉親子寫生比賽活動</t>
  </si>
  <si>
    <t>94.4.3辦迎接新生代—再愛我五○年表揚活動</t>
  </si>
  <si>
    <t>桃園縣助產師助產士公會</t>
  </si>
  <si>
    <t>無適用採購法</t>
  </si>
  <si>
    <t>優良乳牛性能檢測計畫</t>
  </si>
  <si>
    <t>酪農產銷班班觀摩會</t>
  </si>
  <si>
    <t>新屋鄉農會</t>
  </si>
  <si>
    <t>養豬事業政令宣導及觀摩會</t>
  </si>
  <si>
    <t>桃園縣養豬協會</t>
  </si>
  <si>
    <t>屠宰衛生宣導活動</t>
  </si>
  <si>
    <t>桃園縣農會</t>
  </si>
  <si>
    <t>斃死豬清運計畫</t>
  </si>
  <si>
    <t>家畜保險業務</t>
  </si>
  <si>
    <t>磺胺劑檢測計畫</t>
  </si>
  <si>
    <t>桃園縣肉品市場</t>
  </si>
  <si>
    <t>港區監視系統補助</t>
  </si>
  <si>
    <t>桃園區漁會</t>
  </si>
  <si>
    <t>電腦教室設備擴充</t>
  </si>
  <si>
    <t>魚苗放流及漁產品促銷</t>
  </si>
  <si>
    <t>漁業觀摩研習</t>
  </si>
  <si>
    <t>竹圍漁港停車場整修工程</t>
  </si>
  <si>
    <t>桃園區漁會</t>
  </si>
  <si>
    <t>適用採購法</t>
  </si>
  <si>
    <t>竹圍漁港港區邊漁市場監視安全系統</t>
  </si>
  <si>
    <t>永安漁港觀海橋電費及維修費</t>
  </si>
  <si>
    <t>中壢區漁會</t>
  </si>
  <si>
    <t>漁產品促銷</t>
  </si>
  <si>
    <t>漁業推廣教育訓練</t>
  </si>
  <si>
    <t>觀海橋、電器設備及浮動碼頭維修</t>
  </si>
  <si>
    <t>中壢區漁會</t>
  </si>
  <si>
    <t>永安漁港觀海橋點燈電費及維修費</t>
  </si>
  <si>
    <t>農業發展業務-漁牧工作</t>
  </si>
  <si>
    <t>蓮花旅遊景點特色展示</t>
  </si>
  <si>
    <t>觀音鄉農會</t>
  </si>
  <si>
    <t>桃園縣農民活動中心營運維護推廣教育經費</t>
  </si>
  <si>
    <t>推廣休閒農業計畫</t>
  </si>
  <si>
    <t>農特產品產銷整合推廣</t>
  </si>
  <si>
    <t>產銷班輔導暨農民活動中心計畫經費</t>
  </si>
  <si>
    <t>復興鄉農會</t>
  </si>
  <si>
    <t>產銷班評鑑優良補助</t>
  </si>
  <si>
    <t>本縣產銷班</t>
  </si>
  <si>
    <t>四健家政志工講習</t>
  </si>
  <si>
    <t>楊梅鎮農會</t>
  </si>
  <si>
    <t>選聘任人員及農業幹部講習訓練</t>
  </si>
  <si>
    <t>米食競賽及農產品促銷</t>
  </si>
  <si>
    <t>網室塑膠袋更新計畫</t>
  </si>
  <si>
    <t>新屋鄉農會</t>
  </si>
  <si>
    <t>毛豬新創品牌包裝資材</t>
  </si>
  <si>
    <t>蔬菜新創品牌包裝資材</t>
  </si>
  <si>
    <t>大園新屋農會</t>
  </si>
  <si>
    <t>蔬菜包裝資材補助</t>
  </si>
  <si>
    <t>大園、新屋、龍潭農會</t>
  </si>
  <si>
    <t>茶葉包裝資材補助</t>
  </si>
  <si>
    <t>蘆竹鄉農會</t>
  </si>
  <si>
    <t>農事四健家政推廣活動</t>
  </si>
  <si>
    <t>省農會中壢辦事處</t>
  </si>
  <si>
    <t>發展都市農業計畫</t>
  </si>
  <si>
    <t>龜山鄉農會</t>
  </si>
  <si>
    <t>產銷班場所設備補助經費</t>
  </si>
  <si>
    <t>家政推廣教室修繕補助</t>
  </si>
  <si>
    <t>農業發展業務─輔導工作</t>
  </si>
  <si>
    <t>94年度農產品共同運銷包裝資材研習訓練及促銷活動計畫</t>
  </si>
  <si>
    <t>本縣農、漁會</t>
  </si>
  <si>
    <t>94年度毛豬共同運銷計畫</t>
  </si>
  <si>
    <t>農業發展業務-農業企劃工作</t>
  </si>
  <si>
    <t>94.2.2、3辦金雞報喜幸福迎新年活動</t>
  </si>
  <si>
    <t>94.3.2~4.30辦藝術下鄉活動</t>
  </si>
  <si>
    <t>桃園縣青溪國中校友會</t>
  </si>
  <si>
    <t>94.4.16辦遠離家暴，溫馨社區及家庭親子聯誼及終身學習宣導活動</t>
  </si>
  <si>
    <t>94.3.27辦國際同濟會台灣區總會第二屆「伴我成長」桃園區兒童才藝競賽活動</t>
  </si>
  <si>
    <t>94.4.30辦94年度趣味競賽暨園遊會活動</t>
  </si>
  <si>
    <t>94.4.23辦94年度寫生比賽活動</t>
  </si>
  <si>
    <t>桃園縣大溪鎮老城區形象商圈發展協會</t>
  </si>
  <si>
    <t>94.4.28辦94年北區八縣市警民聯誼座談會活動</t>
  </si>
  <si>
    <t>桃園縣警察之友會</t>
  </si>
  <si>
    <t>94.4.25辦夏日節約能源用電宣導活動</t>
  </si>
  <si>
    <t>桃園縣博愛促進協會</t>
  </si>
  <si>
    <t>94.5.1辦關懷弱勢團體及環境清潔系列活動</t>
  </si>
  <si>
    <t>94.4.16、17、24辦八德市SARS防治宣導暨鄉親盃卡拉OK歌唱大賽活動</t>
  </si>
  <si>
    <t>94.4.17辦電影欣賞-探討青少問題活動</t>
  </si>
  <si>
    <t>桃園縣薪火協會</t>
  </si>
  <si>
    <t>94.4.16、24、30，5.1辦遠離家暴溫馨婦幼親子聯誼及宣導活動</t>
  </si>
  <si>
    <t>桃園縣文化教育成長協會</t>
  </si>
  <si>
    <t>94.4.16辦打造現代世紀的新桃花源活動</t>
  </si>
  <si>
    <t>桃園縣公寓大廈暨社區服務協會</t>
  </si>
  <si>
    <t>94.4.16辦五酒桶山自然步道健行活動</t>
  </si>
  <si>
    <t>94.4.17辦雞食響宴展廚藝風味大賽暨社區環保三大分類宣導活動</t>
  </si>
  <si>
    <t>94.4.24辦觀音鄉94年度社區盃暨反毒宣導活動網球錦標賽活動</t>
  </si>
  <si>
    <t>94.5.1~7辦94年度美國爾灣市基金會安排四名警官員至本市觀摩拜訪活動</t>
  </si>
  <si>
    <t>桃園縣桃園市國際交流協會</t>
  </si>
  <si>
    <t>94.4.24辦94年度春季盃網球賽暨治安、交通政令宣導活動</t>
  </si>
  <si>
    <t>桃園縣朝陽網球推展協會</t>
  </si>
  <si>
    <t>94.5.2辦94年度慈母光輝表揚系列活動</t>
  </si>
  <si>
    <t>桃園縣大溪鎮婦女發展協會</t>
  </si>
  <si>
    <t>94.4.26~28辦反詐騙、反毒品、節約能源、環保資源回收宣導研習活動</t>
  </si>
  <si>
    <t>桃園縣新屋鄉各機關退休職人員協會</t>
  </si>
  <si>
    <t>94.4.24辦反盜版、反仿冒暨提倡店家支持正版宣導活動</t>
  </si>
  <si>
    <t>94.4.16辦94年度新舞觀摩研習暨全民稅務宣導/預防詐騙宣導活動</t>
  </si>
  <si>
    <t>94.4.22辦慶祝94年五一勞動節聯合表揚大會活動</t>
  </si>
  <si>
    <t>台灣省機械業產業工會聯合會</t>
  </si>
  <si>
    <t>94.5.14辦94年度慶祝母親節暨更年期保健講座活動</t>
  </si>
  <si>
    <t>94.5.21、22辦淨化心靈認清自我正確人生觀活動</t>
  </si>
  <si>
    <t>桃園縣桃仔園精英交流協會</t>
  </si>
  <si>
    <t>94.1.22辦表揚平鎮市社區巡守隊優秀志工暨反毒、反竊盜宣導活動</t>
  </si>
  <si>
    <t>國際青年商會中華民國總會台灣省桃園縣平鎮國際青年商會</t>
  </si>
  <si>
    <t>94.5.9辦維護市容保護環境衛生宣導研習活動</t>
  </si>
  <si>
    <t>94.5.1辦慶祝母親節暨防竊盜及反毒宣導親子活動</t>
  </si>
  <si>
    <t>94.5.7辦慶祝週年慶暨母親節活動</t>
  </si>
  <si>
    <t>94.5.4辦94年度勞退新制研討活動</t>
  </si>
  <si>
    <t>94.5.6辦94年度慶祝母親節『舞動音樂』音樂會活動</t>
  </si>
  <si>
    <t>桃園縣音樂藝術協會</t>
  </si>
  <si>
    <t>94.5.1辦桃園縣94年度原音重視金曲豐年情文化藝文活動</t>
  </si>
  <si>
    <t>桃園縣大港口原住民文化發展協會</t>
  </si>
  <si>
    <t>94.5.7辦蘆竹鄉94年度模範母親表揚活動</t>
  </si>
  <si>
    <t>中華民國婦女聯合會青溪分會桃園縣支會蘆竹支分會</t>
  </si>
  <si>
    <t>94.2.26辦電影欣賞-互動式探討青少年問題活動</t>
  </si>
  <si>
    <t>桃園縣經國扶輪社</t>
  </si>
  <si>
    <t>94.4.30辦淨山及健行活動</t>
  </si>
  <si>
    <t>桃園縣四知關懷社會協會</t>
  </si>
  <si>
    <t>94.4.30、5.7區分二梯次辦埔心木偶嘉年華-安徒生二○○週年活動</t>
  </si>
  <si>
    <t>94.5.7辦慶祝母親節卡拉OK比賽及母親才藝展演活動</t>
  </si>
  <si>
    <t>桃園縣桃園市長青藝文學會</t>
  </si>
  <si>
    <t>94.5.14辦2005關懷鄉土、環保資源回收、婦幼安全、開發電源系列活動</t>
  </si>
  <si>
    <t>桃園縣舞蹈運動推展協會</t>
  </si>
  <si>
    <t>94.5.14辦客家語言研習培訓-懷念台灣老頭擺生活教材計畫活動</t>
  </si>
  <si>
    <t>桃園縣客家藝文發展學會</t>
  </si>
  <si>
    <t>94.5.4~8辦慶祝94年母親節－藝術文化親子活動展活動</t>
  </si>
  <si>
    <t>桃園縣藝術交流協會</t>
  </si>
  <si>
    <t>94.5.4~6辦退休人員國家電力設施參訪暨資源回收宣導活動</t>
  </si>
  <si>
    <t>桃園縣觀音鄉公所卸任退休人員協會</t>
  </si>
  <si>
    <t>94.5.22辦生活健康保健講座活動</t>
  </si>
  <si>
    <t>94.5.17辦愛心耕耘、喜悅成長婦女志工研習活動</t>
  </si>
  <si>
    <t>94.5.23~24辦預防詐騙及垃圾分類宣導活動</t>
  </si>
  <si>
    <t>94.4.16~17辦94年度青年領袖訓練營活動</t>
  </si>
  <si>
    <t>94.5.1辦94年度五四文藝節系列文藝活動</t>
  </si>
  <si>
    <t>94.5.29辦元極日義賣園遊會活動</t>
  </si>
  <si>
    <t>桃園縣元極武蹈推展協會</t>
  </si>
  <si>
    <t>94.5.15辦關懷弱勢兒童親子愛心活動</t>
  </si>
  <si>
    <t>94.5.16辦94年度桃竹苗區青商盃業餘高爾夫球邀請賽暨犯罪宣導活動</t>
  </si>
  <si>
    <t>94.5.1辦大園鄉各界慶祝94年母親節表揚大會活動</t>
  </si>
  <si>
    <t>中華民國婦女聯合會桃園縣分會大園鄉支會</t>
  </si>
  <si>
    <t>94.5.28辦五五端午慶節日活動</t>
  </si>
  <si>
    <t>桃園縣新屋鄉婦女愛心發展協會</t>
  </si>
  <si>
    <t>94.5.1辦環保淨山暨節約用水、水土保持宣導活動</t>
  </si>
  <si>
    <t>94.5.15辦防火宣導繪畫暨節約能源等活動</t>
  </si>
  <si>
    <t>94.4.30、5.1辦客家文化交流觀摩暨全民拼治安宣導活動</t>
  </si>
  <si>
    <t>94.5.28辦客家語言學習培訓研習營活動</t>
  </si>
  <si>
    <t>中華客家藝文推廣協會</t>
  </si>
  <si>
    <t>94.4.30辦五一勞動節表揚模範勞工暨弱勢殘障勞工藝術歸鄉活動</t>
  </si>
  <si>
    <t>94.6.1辦桃園縣第12屆南瀛杯國民小學直笛比賽活動</t>
  </si>
  <si>
    <t>94.5.29辦慶祝大溪鎮慈愛五月母親節民眾全員趣味運動會活動</t>
  </si>
  <si>
    <t>桃園縣大溪鎮早起會</t>
  </si>
  <si>
    <t>94.4.30辦反毒反飆車關懷青少年宣導系列活動</t>
  </si>
  <si>
    <t>94.4.23辦親子交流暨反毒害宣導活動</t>
  </si>
  <si>
    <t>94.5.14辦94年度預防詐騙、全民稅務宣導暨「天清地泰」舞集研習活動</t>
  </si>
  <si>
    <t>945.28辦94年理事長盃錦標賽活動</t>
  </si>
  <si>
    <t>桃園縣桃園市桌球協會</t>
  </si>
  <si>
    <t>94.5.28辦反毒品、反飆車改善社會風氣研習及宣導活動</t>
  </si>
  <si>
    <t>桃園縣中壢市環境保護協會</t>
  </si>
  <si>
    <t>94.5.12~14辦第六屆中日韓國際扶輪圍棋大賽活動</t>
  </si>
  <si>
    <t>94.5.22辦94年度縣長盃戶外拔河運動錦標賽活動</t>
  </si>
  <si>
    <t>94.5.28辦2005年大提琴八重奏－熱海之音活動</t>
  </si>
  <si>
    <t>桃園縣成長關懷協會</t>
  </si>
  <si>
    <t>94.6.5辦94年夏季彩繪環保宣導、農產品博覽推廣暨防溺防災政令宣導活動</t>
  </si>
  <si>
    <t>桃園縣大園鄉民眾服務社</t>
  </si>
  <si>
    <t>94.5.21辦愛與關懷健康義診活動</t>
  </si>
  <si>
    <t>桃園縣龍潭鄉婦幼關懷協會</t>
  </si>
  <si>
    <t>94.6.12辦春季議長杯釣魚錦標賽活動</t>
  </si>
  <si>
    <t>94.5.22辦龍潭鄉石門山及其周邊實施淨山環保公益活動</t>
  </si>
  <si>
    <t>94.6.4~5辦94年度環保意識宣導活動</t>
  </si>
  <si>
    <t>94.5.22~23辦禮儀人才培訓暨會議規範研習種籽營活動</t>
  </si>
  <si>
    <t>桃園縣婦女發展協會</t>
  </si>
  <si>
    <t>94.5.22辦94年度平鎮市槌球推展協會理事長盃槌球錦標賽活動</t>
  </si>
  <si>
    <t>94.5.28辦推廣全民體育94年度觀摩研習活動</t>
  </si>
  <si>
    <t>桃園縣中華外內丹功運動協會</t>
  </si>
  <si>
    <t>94.5.21辦94年八德市垃圾分類宣導暨第四屆市長盃舞蹈比賽活動</t>
  </si>
  <si>
    <t>桃園縣八德市舞蹈協會</t>
  </si>
  <si>
    <t>94.6.7辦94年端午節、三高與健康飲食研習會活動</t>
  </si>
  <si>
    <t>石門活魚節社區活動(龍舟）</t>
  </si>
  <si>
    <t>石門活魚節系列活動</t>
  </si>
  <si>
    <t>藥膳競技</t>
  </si>
  <si>
    <t>花火節</t>
  </si>
  <si>
    <t>慶贊中元</t>
  </si>
  <si>
    <t>大湳商圈完工</t>
  </si>
  <si>
    <t>大溪童玩節</t>
  </si>
  <si>
    <t>發現新屋之美</t>
  </si>
  <si>
    <t>花海藏根</t>
  </si>
  <si>
    <t>中華民國婦女聯合會桃園縣分會新屋鄉支會</t>
  </si>
  <si>
    <t>94.5.7辦94年度慶祝母親節為健康而跑活動</t>
  </si>
  <si>
    <t>桃園縣五權早起會</t>
  </si>
  <si>
    <t>94.6.4辦台灣文化博覽會-客家精神傳承活動</t>
  </si>
  <si>
    <t>桃園縣長祥國際同濟會</t>
  </si>
  <si>
    <t>94.5.29辦94年度春季釣魚比賽暨宣導環境清潔及居家安全與防火活動</t>
  </si>
  <si>
    <t>桃園縣大溪鎮釣魚休閒協會</t>
  </si>
  <si>
    <t>辦理社區運動會</t>
  </si>
  <si>
    <t>桃園縣體育會及13鄉鎮公所</t>
  </si>
  <si>
    <t>社政業務 -婦幼福利工作</t>
  </si>
  <si>
    <t>辦理辦理家庭處遇方案(兒少法43條)</t>
  </si>
  <si>
    <t>社政業務-身心障礙福利</t>
  </si>
  <si>
    <t>腎友協會代辦洗腎者路邊停車費</t>
  </si>
  <si>
    <t>社團法人桃園縣腎友協會</t>
  </si>
  <si>
    <t>社政業務-社工工作</t>
  </si>
  <si>
    <t>社團法人中華大同行善會</t>
  </si>
  <si>
    <t>桃園縣教育文化成長協會</t>
  </si>
  <si>
    <t>桃園中壢元極舞學會</t>
  </si>
  <si>
    <t>辦理家庭暴力聯合服務處相關業務</t>
  </si>
  <si>
    <t>桃園縣體育會獅藝委員會</t>
  </si>
  <si>
    <t>桃園縣政府環境保護局</t>
  </si>
  <si>
    <t>桃園縣八德國際同際會</t>
  </si>
  <si>
    <t>關心社區環保宣導暨新勢里巡守隊成立大會活動</t>
  </si>
  <si>
    <t>桃園縣平鎮市守望相助推廣協會</t>
  </si>
  <si>
    <t>桃園縣八德市大湳形象商圈發展協會</t>
  </si>
  <si>
    <t>慶祝元宵節團圓聯歡會活動</t>
  </si>
  <si>
    <t>桃園縣楊梅鎮裕成福德長青會</t>
  </si>
  <si>
    <t>全家福歡樂行活動</t>
  </si>
  <si>
    <t>桃園縣曙光服務協會</t>
  </si>
  <si>
    <t>廚餘、資源回收再利用宣導活動</t>
  </si>
  <si>
    <t>桃園縣鄧姓宗親會</t>
  </si>
  <si>
    <t>國際青年商會中華民國總會台灣省桃園縣大園國際青年商會</t>
  </si>
  <si>
    <t>第一屆桃園縣公立高中桌球聯賽活動</t>
  </si>
  <si>
    <t>桃園縣全民教育協會</t>
  </si>
  <si>
    <t>慶祝觀光節元宵燈謎活動暨客家文化博覽會活動</t>
  </si>
  <si>
    <t>國際同濟會中華民國總會台灣省桃園縣新屋分會</t>
  </si>
  <si>
    <t>中華民國紅十字會台灣省桃園縣支會</t>
  </si>
  <si>
    <t>中國青年救國團直屬台灣省桃園縣團務指導委員會大園鄉團委會</t>
  </si>
  <si>
    <t>國際青年商會中華民國總會台灣省桃園縣八德分會</t>
  </si>
  <si>
    <t>國際青年商會中華民國總會台灣省桃園縣大溪國際青年商會</t>
  </si>
  <si>
    <r>
      <t>(</t>
    </r>
    <r>
      <rPr>
        <sz val="12"/>
        <rFont val="標楷體"/>
        <family val="4"/>
      </rPr>
      <t>本表為季報表</t>
    </r>
    <r>
      <rPr>
        <sz val="12"/>
        <rFont val="Times New Roman"/>
        <family val="1"/>
      </rPr>
      <t>)</t>
    </r>
  </si>
  <si>
    <t>單位：千元</t>
  </si>
  <si>
    <t>機關名稱</t>
  </si>
  <si>
    <t>全年度預算數</t>
  </si>
  <si>
    <t>實付數</t>
  </si>
  <si>
    <t>國內團體</t>
  </si>
  <si>
    <t>個人</t>
  </si>
  <si>
    <t>本季支付數</t>
  </si>
  <si>
    <t>截至本季累計支付數</t>
  </si>
  <si>
    <t>備註</t>
  </si>
  <si>
    <t>主辦機關</t>
  </si>
  <si>
    <t>撥款情形</t>
  </si>
  <si>
    <t>有無涉及財物或勞務採購</t>
  </si>
  <si>
    <t>是</t>
  </si>
  <si>
    <t>否</t>
  </si>
  <si>
    <r>
      <t>桃園縣</t>
    </r>
    <r>
      <rPr>
        <sz val="16"/>
        <rFont val="Times New Roman"/>
        <family val="1"/>
      </rPr>
      <t>(</t>
    </r>
    <r>
      <rPr>
        <sz val="16"/>
        <rFont val="標楷體"/>
        <family val="4"/>
      </rPr>
      <t>市</t>
    </r>
    <r>
      <rPr>
        <sz val="16"/>
        <rFont val="Times New Roman"/>
        <family val="1"/>
      </rPr>
      <t>)</t>
    </r>
    <r>
      <rPr>
        <sz val="16"/>
        <rFont val="標楷體"/>
        <family val="4"/>
      </rPr>
      <t>政府</t>
    </r>
    <r>
      <rPr>
        <sz val="16"/>
        <rFont val="Times New Roman"/>
        <family val="1"/>
      </rPr>
      <t>94</t>
    </r>
    <r>
      <rPr>
        <sz val="16"/>
        <rFont val="標楷體"/>
        <family val="4"/>
      </rPr>
      <t>年度對國內團體及個人捐助累計表</t>
    </r>
  </si>
  <si>
    <t>農業發展局</t>
  </si>
  <si>
    <t>原住民行政局</t>
  </si>
  <si>
    <t>工商發展局</t>
  </si>
  <si>
    <t>社會局</t>
  </si>
  <si>
    <t>勞動及人力資源局</t>
  </si>
  <si>
    <t>觀光行銷局</t>
  </si>
  <si>
    <t>教育局</t>
  </si>
  <si>
    <t>孔廟忠烈祠聯合管理所</t>
  </si>
  <si>
    <t>消防局</t>
  </si>
  <si>
    <t>體育場</t>
  </si>
  <si>
    <t>文化局</t>
  </si>
  <si>
    <t>動物防疫所</t>
  </si>
  <si>
    <t>交通局</t>
  </si>
  <si>
    <t>衛生局</t>
  </si>
  <si>
    <t>環境保護局</t>
  </si>
  <si>
    <t>警察局</t>
  </si>
  <si>
    <t>總計</t>
  </si>
  <si>
    <t>民政局</t>
  </si>
  <si>
    <t>中華民國婦女聯合會
桃園縣分會蘆竹鄉支會</t>
  </si>
  <si>
    <r>
      <t>94.8.28</t>
    </r>
    <r>
      <rPr>
        <sz val="12"/>
        <color indexed="8"/>
        <rFont val="標楷體"/>
        <family val="4"/>
      </rPr>
      <t>辦夏日游泳安全推廣活動</t>
    </r>
  </si>
  <si>
    <t>桃園縣青溪游泳促進會</t>
  </si>
  <si>
    <r>
      <t>94.9.9</t>
    </r>
    <r>
      <rPr>
        <sz val="12"/>
        <color indexed="8"/>
        <rFont val="標楷體"/>
        <family val="4"/>
      </rPr>
      <t>辦不要讓嫦娥笑我們髒</t>
    </r>
    <r>
      <rPr>
        <sz val="12"/>
        <color indexed="8"/>
        <rFont val="Times New Roman"/>
        <family val="1"/>
      </rPr>
      <t>--</t>
    </r>
    <r>
      <rPr>
        <sz val="12"/>
        <color indexed="8"/>
        <rFont val="標楷體"/>
        <family val="4"/>
      </rPr>
      <t>珍惜資源，舉手做環保活動</t>
    </r>
  </si>
  <si>
    <t>桃園縣龍潭鄉烏樹林工業區廠商協進會</t>
  </si>
  <si>
    <r>
      <t>94.9.20</t>
    </r>
    <r>
      <rPr>
        <sz val="12"/>
        <color indexed="8"/>
        <rFont val="標楷體"/>
        <family val="4"/>
      </rPr>
      <t>辦關心情溫馨馥</t>
    </r>
    <r>
      <rPr>
        <sz val="12"/>
        <color indexed="8"/>
        <rFont val="Times New Roman"/>
        <family val="1"/>
      </rPr>
      <t>-</t>
    </r>
    <r>
      <rPr>
        <sz val="12"/>
        <color indexed="8"/>
        <rFont val="標楷體"/>
        <family val="4"/>
      </rPr>
      <t>認識婦幼福利活動</t>
    </r>
  </si>
  <si>
    <t>桃園縣助產師產士公會</t>
  </si>
  <si>
    <r>
      <t>94.1.29</t>
    </r>
    <r>
      <rPr>
        <sz val="12"/>
        <color indexed="8"/>
        <rFont val="標楷體"/>
        <family val="4"/>
      </rPr>
      <t>辦</t>
    </r>
    <r>
      <rPr>
        <sz val="12"/>
        <color indexed="8"/>
        <rFont val="Times New Roman"/>
        <family val="1"/>
      </rPr>
      <t>94</t>
    </r>
    <r>
      <rPr>
        <sz val="12"/>
        <color indexed="8"/>
        <rFont val="標楷體"/>
        <family val="4"/>
      </rPr>
      <t>年度防範犯罪宣導活動暨優秀守望相助巡守隊員表揚大會活動</t>
    </r>
  </si>
  <si>
    <t>桃園縣社區聯防協會</t>
  </si>
  <si>
    <r>
      <t>94.9.25</t>
    </r>
    <r>
      <rPr>
        <sz val="12"/>
        <color indexed="8"/>
        <rFont val="標楷體"/>
        <family val="4"/>
      </rPr>
      <t>辦清靜咱的大地，全民淨山活動</t>
    </r>
  </si>
  <si>
    <r>
      <t>94.9.4</t>
    </r>
    <r>
      <rPr>
        <sz val="12"/>
        <color indexed="8"/>
        <rFont val="標楷體"/>
        <family val="4"/>
      </rPr>
      <t>辦</t>
    </r>
    <r>
      <rPr>
        <sz val="12"/>
        <color indexed="8"/>
        <rFont val="Times New Roman"/>
        <family val="1"/>
      </rPr>
      <t>2005</t>
    </r>
    <r>
      <rPr>
        <sz val="12"/>
        <color indexed="8"/>
        <rFont val="標楷體"/>
        <family val="4"/>
      </rPr>
      <t>桃園縣水中籠球趣味競賽暨政令宣導活動</t>
    </r>
  </si>
  <si>
    <t>桃園縣八德四季早泳會</t>
  </si>
  <si>
    <r>
      <t>94.9.16</t>
    </r>
    <r>
      <rPr>
        <sz val="12"/>
        <color indexed="8"/>
        <rFont val="標楷體"/>
        <family val="4"/>
      </rPr>
      <t>辦</t>
    </r>
    <r>
      <rPr>
        <sz val="12"/>
        <color indexed="8"/>
        <rFont val="Times New Roman"/>
        <family val="1"/>
      </rPr>
      <t>94</t>
    </r>
    <r>
      <rPr>
        <sz val="12"/>
        <color indexed="8"/>
        <rFont val="標楷體"/>
        <family val="4"/>
      </rPr>
      <t>年度新屋鄉中秋節聯歡晚會活動</t>
    </r>
  </si>
  <si>
    <r>
      <t>94.8.7</t>
    </r>
    <r>
      <rPr>
        <sz val="12"/>
        <color indexed="8"/>
        <rFont val="標楷體"/>
        <family val="4"/>
      </rPr>
      <t>辦愛惜大自然維護水資源活動</t>
    </r>
  </si>
  <si>
    <r>
      <t>94.9.10</t>
    </r>
    <r>
      <rPr>
        <sz val="12"/>
        <color indexed="8"/>
        <rFont val="標楷體"/>
        <family val="4"/>
      </rPr>
      <t>辦馬祖的天空－媽祖中秋文化祭活動</t>
    </r>
  </si>
  <si>
    <t>桃園縣馬祖同鄉會</t>
  </si>
  <si>
    <r>
      <t>94.9.8</t>
    </r>
    <r>
      <rPr>
        <sz val="12"/>
        <color indexed="8"/>
        <rFont val="標楷體"/>
        <family val="4"/>
      </rPr>
      <t>辦尊重、關懷、互助、和諧暨配合縣政推展協會</t>
    </r>
  </si>
  <si>
    <t>桃園縣成功獅子會</t>
  </si>
  <si>
    <r>
      <t>94.8.8~9.5</t>
    </r>
    <r>
      <rPr>
        <sz val="12"/>
        <color indexed="8"/>
        <rFont val="標楷體"/>
        <family val="4"/>
      </rPr>
      <t>止辦</t>
    </r>
    <r>
      <rPr>
        <sz val="12"/>
        <color indexed="8"/>
        <rFont val="Times New Roman"/>
        <family val="1"/>
      </rPr>
      <t>94</t>
    </r>
    <r>
      <rPr>
        <sz val="12"/>
        <color indexed="8"/>
        <rFont val="標楷體"/>
        <family val="4"/>
      </rPr>
      <t>年度桃園市民網球訓練營活動</t>
    </r>
  </si>
  <si>
    <t>桃園縣桃園市網球推展協會</t>
  </si>
  <si>
    <r>
      <t>94.9.17</t>
    </r>
    <r>
      <rPr>
        <sz val="12"/>
        <color indexed="8"/>
        <rFont val="標楷體"/>
        <family val="4"/>
      </rPr>
      <t>辦愛心服務聯歡暨志工表揚活動</t>
    </r>
  </si>
  <si>
    <t>桃園縣龍潭鄉烏樹林愛心發展協會</t>
  </si>
  <si>
    <r>
      <t>94.9.16</t>
    </r>
    <r>
      <rPr>
        <sz val="12"/>
        <color indexed="8"/>
        <rFont val="標楷體"/>
        <family val="4"/>
      </rPr>
      <t>、</t>
    </r>
    <r>
      <rPr>
        <sz val="12"/>
        <color indexed="8"/>
        <rFont val="Times New Roman"/>
        <family val="1"/>
      </rPr>
      <t>17</t>
    </r>
    <r>
      <rPr>
        <sz val="12"/>
        <color indexed="8"/>
        <rFont val="標楷體"/>
        <family val="4"/>
      </rPr>
      <t>辦</t>
    </r>
    <r>
      <rPr>
        <sz val="12"/>
        <color indexed="8"/>
        <rFont val="Times New Roman"/>
        <family val="1"/>
      </rPr>
      <t>94</t>
    </r>
    <r>
      <rPr>
        <sz val="12"/>
        <color indexed="8"/>
        <rFont val="標楷體"/>
        <family val="4"/>
      </rPr>
      <t>年度桃園縣活化村里功能，落實社區關懷宣導活動</t>
    </r>
  </si>
  <si>
    <t>桃園縣文教基層建設促進會</t>
  </si>
  <si>
    <r>
      <t>94.8.28</t>
    </r>
    <r>
      <rPr>
        <sz val="12"/>
        <color indexed="8"/>
        <rFont val="標楷體"/>
        <family val="4"/>
      </rPr>
      <t>辦勞工親子戶外休閒暨卡拉</t>
    </r>
    <r>
      <rPr>
        <sz val="12"/>
        <color indexed="8"/>
        <rFont val="Times New Roman"/>
        <family val="1"/>
      </rPr>
      <t>ok</t>
    </r>
    <r>
      <rPr>
        <sz val="12"/>
        <color indexed="8"/>
        <rFont val="標楷體"/>
        <family val="4"/>
      </rPr>
      <t>歡唱活動</t>
    </r>
  </si>
  <si>
    <r>
      <t>94.4.1~9.30</t>
    </r>
    <r>
      <rPr>
        <sz val="12"/>
        <color indexed="8"/>
        <rFont val="標楷體"/>
        <family val="4"/>
      </rPr>
      <t>止辦</t>
    </r>
    <r>
      <rPr>
        <sz val="12"/>
        <color indexed="8"/>
        <rFont val="Times New Roman"/>
        <family val="1"/>
      </rPr>
      <t>94</t>
    </r>
    <r>
      <rPr>
        <sz val="12"/>
        <color indexed="8"/>
        <rFont val="標楷體"/>
        <family val="4"/>
      </rPr>
      <t>年社區親子讀經班教學活動</t>
    </r>
  </si>
  <si>
    <t>桃園縣二重溪艾鄉協會</t>
  </si>
  <si>
    <r>
      <t>94.8.21</t>
    </r>
    <r>
      <rPr>
        <sz val="12"/>
        <color indexed="8"/>
        <rFont val="標楷體"/>
        <family val="4"/>
      </rPr>
      <t>辦心靈健康講座暨表揚優良志工活動</t>
    </r>
  </si>
  <si>
    <t>桃園縣觀音鄉民眾服務社</t>
  </si>
  <si>
    <r>
      <t>94.9.17</t>
    </r>
    <r>
      <rPr>
        <sz val="12"/>
        <color indexed="8"/>
        <rFont val="標楷體"/>
        <family val="4"/>
      </rPr>
      <t>辦台灣客家民謠文化博覽會活動</t>
    </r>
  </si>
  <si>
    <t>桃園縣新屋鄉婦女發展協會</t>
  </si>
  <si>
    <r>
      <t>94.9.17</t>
    </r>
    <r>
      <rPr>
        <sz val="12"/>
        <color indexed="8"/>
        <rFont val="標楷體"/>
        <family val="4"/>
      </rPr>
      <t>辦中秋節晚會活動</t>
    </r>
  </si>
  <si>
    <t>桃園縣蘆竹鄉青年守望相助協會</t>
  </si>
  <si>
    <r>
      <t>94.9.17</t>
    </r>
    <r>
      <rPr>
        <sz val="12"/>
        <color indexed="8"/>
        <rFont val="標楷體"/>
        <family val="4"/>
      </rPr>
      <t>辦月兒光光，照我家莊活動</t>
    </r>
  </si>
  <si>
    <t>國際青年商會中華民國總會台灣省
桃園縣大溪國際青年商會</t>
  </si>
  <si>
    <r>
      <t>94.9.15</t>
    </r>
    <r>
      <rPr>
        <sz val="12"/>
        <color indexed="8"/>
        <rFont val="標楷體"/>
        <family val="4"/>
      </rPr>
      <t>辦垃圾強制分類、資源回收活動</t>
    </r>
  </si>
  <si>
    <t>桃園縣德民獅子會</t>
  </si>
  <si>
    <r>
      <t>94.8.18~21</t>
    </r>
    <r>
      <rPr>
        <sz val="12"/>
        <color indexed="8"/>
        <rFont val="標楷體"/>
        <family val="4"/>
      </rPr>
      <t>辦</t>
    </r>
    <r>
      <rPr>
        <sz val="12"/>
        <color indexed="8"/>
        <rFont val="Times New Roman"/>
        <family val="1"/>
      </rPr>
      <t>94</t>
    </r>
    <r>
      <rPr>
        <sz val="12"/>
        <color indexed="8"/>
        <rFont val="標楷體"/>
        <family val="4"/>
      </rPr>
      <t>年度環境品質及自然生態保護政令宣導講座會活動</t>
    </r>
  </si>
  <si>
    <t>桃園縣環境品質監測協會</t>
  </si>
  <si>
    <r>
      <t>94.8.6</t>
    </r>
    <r>
      <rPr>
        <sz val="12"/>
        <color indexed="8"/>
        <rFont val="標楷體"/>
        <family val="4"/>
      </rPr>
      <t>、</t>
    </r>
    <r>
      <rPr>
        <sz val="12"/>
        <color indexed="8"/>
        <rFont val="Times New Roman"/>
        <family val="1"/>
      </rPr>
      <t>7</t>
    </r>
    <r>
      <rPr>
        <sz val="12"/>
        <color indexed="8"/>
        <rFont val="標楷體"/>
        <family val="4"/>
      </rPr>
      <t>辦</t>
    </r>
    <r>
      <rPr>
        <sz val="12"/>
        <color indexed="8"/>
        <rFont val="Times New Roman"/>
        <family val="1"/>
      </rPr>
      <t>94</t>
    </r>
    <r>
      <rPr>
        <sz val="12"/>
        <color indexed="8"/>
        <rFont val="標楷體"/>
        <family val="4"/>
      </rPr>
      <t>年度維護治安暨交通安宣導活動</t>
    </r>
  </si>
  <si>
    <t>桃園縣遠東（國際）獅子會</t>
  </si>
  <si>
    <r>
      <t>94.7.23</t>
    </r>
    <r>
      <rPr>
        <sz val="12"/>
        <color indexed="8"/>
        <rFont val="標楷體"/>
        <family val="4"/>
      </rPr>
      <t>辦第三屆「勞尼斯盃」卡拉</t>
    </r>
    <r>
      <rPr>
        <sz val="12"/>
        <color indexed="8"/>
        <rFont val="Times New Roman"/>
        <family val="1"/>
      </rPr>
      <t>OK</t>
    </r>
    <r>
      <rPr>
        <sz val="12"/>
        <color indexed="8"/>
        <rFont val="標楷體"/>
        <family val="4"/>
      </rPr>
      <t>歌唱比賽活動</t>
    </r>
  </si>
  <si>
    <t>桃園縣中華文化藝術教育協會</t>
  </si>
  <si>
    <r>
      <t>94.9.24</t>
    </r>
    <r>
      <rPr>
        <sz val="12"/>
        <color indexed="8"/>
        <rFont val="標楷體"/>
        <family val="4"/>
      </rPr>
      <t>辦</t>
    </r>
    <r>
      <rPr>
        <sz val="12"/>
        <color indexed="8"/>
        <rFont val="Times New Roman"/>
        <family val="1"/>
      </rPr>
      <t>94</t>
    </r>
    <r>
      <rPr>
        <sz val="12"/>
        <color indexed="8"/>
        <rFont val="標楷體"/>
        <family val="4"/>
      </rPr>
      <t>年度元極功法研習會活動</t>
    </r>
  </si>
  <si>
    <t>桃園縣蘆竹鄉體育會（所屬元極舞運動推展委員會）</t>
  </si>
  <si>
    <r>
      <t>94.9.18</t>
    </r>
    <r>
      <rPr>
        <sz val="12"/>
        <color indexed="8"/>
        <rFont val="標楷體"/>
        <family val="4"/>
      </rPr>
      <t>辦慶祝</t>
    </r>
    <r>
      <rPr>
        <sz val="12"/>
        <color indexed="8"/>
        <rFont val="Times New Roman"/>
        <family val="1"/>
      </rPr>
      <t>94</t>
    </r>
    <r>
      <rPr>
        <sz val="12"/>
        <color indexed="8"/>
        <rFont val="標楷體"/>
        <family val="4"/>
      </rPr>
      <t>年度中秋節系列活動暨社區總體營造聯合晚會活動</t>
    </r>
  </si>
  <si>
    <t>桃園縣新都心生活文化協會</t>
  </si>
  <si>
    <r>
      <t>94.9.11</t>
    </r>
    <r>
      <rPr>
        <sz val="12"/>
        <color indexed="8"/>
        <rFont val="標楷體"/>
        <family val="4"/>
      </rPr>
      <t>辦</t>
    </r>
    <r>
      <rPr>
        <sz val="12"/>
        <color indexed="8"/>
        <rFont val="Times New Roman"/>
        <family val="1"/>
      </rPr>
      <t>94</t>
    </r>
    <r>
      <rPr>
        <sz val="12"/>
        <color indexed="8"/>
        <rFont val="標楷體"/>
        <family val="4"/>
      </rPr>
      <t>年度推動全民運動成果發表暨宣導節電用電安全活動</t>
    </r>
  </si>
  <si>
    <t>桃園縣平鎮市舞蹈協會</t>
  </si>
  <si>
    <r>
      <t>94.9.14</t>
    </r>
    <r>
      <rPr>
        <sz val="12"/>
        <color indexed="8"/>
        <rFont val="標楷體"/>
        <family val="4"/>
      </rPr>
      <t>辦中秋節月光晚會活動</t>
    </r>
  </si>
  <si>
    <t>桃園縣四維獅子會</t>
  </si>
  <si>
    <r>
      <t>94.9.16</t>
    </r>
    <r>
      <rPr>
        <sz val="12"/>
        <color indexed="8"/>
        <rFont val="標楷體"/>
        <family val="4"/>
      </rPr>
      <t>辦八德市高城社區慶祝中秋節暨環保宣導晚會活動</t>
    </r>
  </si>
  <si>
    <t>桃園縣高明國際同濟會</t>
  </si>
  <si>
    <r>
      <t>94.9.10</t>
    </r>
    <r>
      <rPr>
        <sz val="12"/>
        <color indexed="8"/>
        <rFont val="標楷體"/>
        <family val="4"/>
      </rPr>
      <t>辦中秋節月光晚會活動</t>
    </r>
  </si>
  <si>
    <t>桃園縣早覺會</t>
  </si>
  <si>
    <r>
      <t>94.9.17</t>
    </r>
    <r>
      <rPr>
        <sz val="12"/>
        <color indexed="8"/>
        <rFont val="標楷體"/>
        <family val="4"/>
      </rPr>
      <t>辦</t>
    </r>
    <r>
      <rPr>
        <sz val="12"/>
        <color indexed="8"/>
        <rFont val="Times New Roman"/>
        <family val="1"/>
      </rPr>
      <t>94</t>
    </r>
    <r>
      <rPr>
        <sz val="12"/>
        <color indexed="8"/>
        <rFont val="標楷體"/>
        <family val="4"/>
      </rPr>
      <t>年度歌謠比賽暨中秋節聯歡活動</t>
    </r>
  </si>
  <si>
    <r>
      <t>94.9.25</t>
    </r>
    <r>
      <rPr>
        <sz val="12"/>
        <color indexed="8"/>
        <rFont val="標楷體"/>
        <family val="4"/>
      </rPr>
      <t>辦</t>
    </r>
    <r>
      <rPr>
        <sz val="12"/>
        <color indexed="8"/>
        <rFont val="Times New Roman"/>
        <family val="1"/>
      </rPr>
      <t>94</t>
    </r>
    <r>
      <rPr>
        <sz val="12"/>
        <color indexed="8"/>
        <rFont val="標楷體"/>
        <family val="4"/>
      </rPr>
      <t>年度桃園縣龍潭鄉「鄉長盃」長青槌球比賽暨龍潭鄉槌球場夜間照明點燈典禮活動</t>
    </r>
  </si>
  <si>
    <r>
      <t>94.8.14</t>
    </r>
    <r>
      <rPr>
        <sz val="12"/>
        <color indexed="8"/>
        <rFont val="標楷體"/>
        <family val="4"/>
      </rPr>
      <t>辦第四屆全民書法比賽活動</t>
    </r>
  </si>
  <si>
    <r>
      <t>94.10.9</t>
    </r>
    <r>
      <rPr>
        <sz val="12"/>
        <color indexed="8"/>
        <rFont val="標楷體"/>
        <family val="4"/>
      </rPr>
      <t>辦</t>
    </r>
    <r>
      <rPr>
        <sz val="12"/>
        <color indexed="8"/>
        <rFont val="Times New Roman"/>
        <family val="1"/>
      </rPr>
      <t>94</t>
    </r>
    <r>
      <rPr>
        <sz val="12"/>
        <color indexed="8"/>
        <rFont val="標楷體"/>
        <family val="4"/>
      </rPr>
      <t>年桃園縣關懷社會老人暨氣功健身活動</t>
    </r>
  </si>
  <si>
    <r>
      <t>94.10.9</t>
    </r>
    <r>
      <rPr>
        <sz val="12"/>
        <color indexed="8"/>
        <rFont val="標楷體"/>
        <family val="4"/>
      </rPr>
      <t>辦</t>
    </r>
    <r>
      <rPr>
        <sz val="12"/>
        <color indexed="8"/>
        <rFont val="Times New Roman"/>
        <family val="1"/>
      </rPr>
      <t>2005</t>
    </r>
    <r>
      <rPr>
        <sz val="12"/>
        <color indexed="8"/>
        <rFont val="標楷體"/>
        <family val="4"/>
      </rPr>
      <t>大棟山大會師活動</t>
    </r>
  </si>
  <si>
    <r>
      <t>94.4.30</t>
    </r>
    <r>
      <rPr>
        <sz val="12"/>
        <color indexed="8"/>
        <rFont val="標楷體"/>
        <family val="4"/>
      </rPr>
      <t>辦犯罪預防與宣導活動</t>
    </r>
  </si>
  <si>
    <t>桃園縣吳姓宗親會</t>
  </si>
  <si>
    <r>
      <t>94.9.10</t>
    </r>
    <r>
      <rPr>
        <sz val="12"/>
        <color indexed="8"/>
        <rFont val="標楷體"/>
        <family val="4"/>
      </rPr>
      <t>辦中秋節聯歡晚會活動</t>
    </r>
  </si>
  <si>
    <t>桃園縣金門同鄉會</t>
  </si>
  <si>
    <r>
      <t>94.8.20</t>
    </r>
    <r>
      <rPr>
        <sz val="12"/>
        <color indexed="8"/>
        <rFont val="標楷體"/>
        <family val="4"/>
      </rPr>
      <t>辦桃園縣龍潭鄉</t>
    </r>
    <r>
      <rPr>
        <sz val="12"/>
        <color indexed="8"/>
        <rFont val="Times New Roman"/>
        <family val="1"/>
      </rPr>
      <t>94</t>
    </r>
    <r>
      <rPr>
        <sz val="12"/>
        <color indexed="8"/>
        <rFont val="標楷體"/>
        <family val="4"/>
      </rPr>
      <t>年度鄉長盃三對籃球賽活動</t>
    </r>
  </si>
  <si>
    <t>國際青年商會中華民國總會台灣省
桃園縣龍潭國際青年商會</t>
  </si>
  <si>
    <r>
      <t>94.10.8</t>
    </r>
    <r>
      <rPr>
        <sz val="12"/>
        <color indexed="8"/>
        <rFont val="標楷體"/>
        <family val="4"/>
      </rPr>
      <t>辦九月九孝親敬老客家情活動</t>
    </r>
  </si>
  <si>
    <t>桃園縣富岡國際同濟會</t>
  </si>
  <si>
    <r>
      <t>94.9.16</t>
    </r>
    <r>
      <rPr>
        <sz val="12"/>
        <color indexed="8"/>
        <rFont val="標楷體"/>
        <family val="4"/>
      </rPr>
      <t>辦鄉親歡度中秋佳節暨加強防制犯罪、守望相助功能、防滅火概念宣導活動</t>
    </r>
  </si>
  <si>
    <t>桃園縣蘆竹鄉守望相助協會</t>
  </si>
  <si>
    <r>
      <t>94.4.23~24</t>
    </r>
    <r>
      <rPr>
        <sz val="12"/>
        <color indexed="8"/>
        <rFont val="標楷體"/>
        <family val="4"/>
      </rPr>
      <t>、</t>
    </r>
    <r>
      <rPr>
        <sz val="12"/>
        <color indexed="8"/>
        <rFont val="Times New Roman"/>
        <family val="1"/>
      </rPr>
      <t>8.13~17</t>
    </r>
    <r>
      <rPr>
        <sz val="12"/>
        <color indexed="8"/>
        <rFont val="標楷體"/>
        <family val="4"/>
      </rPr>
      <t>辦桃園縣</t>
    </r>
    <r>
      <rPr>
        <sz val="12"/>
        <color indexed="8"/>
        <rFont val="Times New Roman"/>
        <family val="1"/>
      </rPr>
      <t>94</t>
    </r>
    <r>
      <rPr>
        <sz val="12"/>
        <color indexed="8"/>
        <rFont val="標楷體"/>
        <family val="4"/>
      </rPr>
      <t>年雅石嘉年華會系列活動</t>
    </r>
  </si>
  <si>
    <t>桃園縣龍潭雅石會</t>
  </si>
  <si>
    <r>
      <t>94.8.14~16</t>
    </r>
    <r>
      <rPr>
        <sz val="12"/>
        <color indexed="8"/>
        <rFont val="標楷體"/>
        <family val="4"/>
      </rPr>
      <t>辦以人為本、社區關懷系列宣導活動</t>
    </r>
  </si>
  <si>
    <t>桃園縣人文關懷協會</t>
  </si>
  <si>
    <r>
      <t>94.10.15</t>
    </r>
    <r>
      <rPr>
        <sz val="12"/>
        <color indexed="8"/>
        <rFont val="標楷體"/>
        <family val="4"/>
      </rPr>
      <t>辦台灣媳婦生活禮儀嘉年華會變裝秀暨客家鄉親文化發展研習活動</t>
    </r>
  </si>
  <si>
    <t>台灣健康管理發展研究會</t>
  </si>
  <si>
    <r>
      <t>94.10.10</t>
    </r>
    <r>
      <rPr>
        <sz val="12"/>
        <color indexed="8"/>
        <rFont val="標楷體"/>
        <family val="4"/>
      </rPr>
      <t>辦桃園縣慶祝中華民國</t>
    </r>
    <r>
      <rPr>
        <sz val="12"/>
        <color indexed="8"/>
        <rFont val="Times New Roman"/>
        <family val="1"/>
      </rPr>
      <t>94</t>
    </r>
    <r>
      <rPr>
        <sz val="12"/>
        <color indexed="8"/>
        <rFont val="標楷體"/>
        <family val="4"/>
      </rPr>
      <t>年雙十國慶暨第二屆退伍軍人親子運動大會活動</t>
    </r>
  </si>
  <si>
    <r>
      <t>94.10.15~16</t>
    </r>
    <r>
      <rPr>
        <sz val="12"/>
        <color indexed="8"/>
        <rFont val="標楷體"/>
        <family val="4"/>
      </rPr>
      <t>辦氣功戶外教學研習營與觀摩活動</t>
    </r>
  </si>
  <si>
    <t>桃園縣中國太極氣功健身運動協進會</t>
  </si>
  <si>
    <r>
      <t>94.10.23</t>
    </r>
    <r>
      <rPr>
        <sz val="12"/>
        <color indexed="8"/>
        <rFont val="標楷體"/>
        <family val="4"/>
      </rPr>
      <t>辦</t>
    </r>
    <r>
      <rPr>
        <sz val="12"/>
        <color indexed="8"/>
        <rFont val="Times New Roman"/>
        <family val="1"/>
      </rPr>
      <t>94</t>
    </r>
    <r>
      <rPr>
        <sz val="12"/>
        <color indexed="8"/>
        <rFont val="標楷體"/>
        <family val="4"/>
      </rPr>
      <t>年預防犯罪、環保意識暨電源開發宣導活動</t>
    </r>
  </si>
  <si>
    <t>桃園縣大園鄉守望相助協會</t>
  </si>
  <si>
    <r>
      <t>94.10.7</t>
    </r>
    <r>
      <rPr>
        <sz val="12"/>
        <color indexed="8"/>
        <rFont val="標楷體"/>
        <family val="4"/>
      </rPr>
      <t>辦桃園縣山城客俗文化協會客家米食品嘗暨八音演奏活動</t>
    </r>
  </si>
  <si>
    <t>桃園縣山城客俗文化協會</t>
  </si>
  <si>
    <r>
      <t>94.9.16</t>
    </r>
    <r>
      <rPr>
        <sz val="12"/>
        <color indexed="8"/>
        <rFont val="標楷體"/>
        <family val="4"/>
      </rPr>
      <t>辦平鎮市</t>
    </r>
    <r>
      <rPr>
        <sz val="12"/>
        <color indexed="8"/>
        <rFont val="Times New Roman"/>
        <family val="1"/>
      </rPr>
      <t>94</t>
    </r>
    <r>
      <rPr>
        <sz val="12"/>
        <color indexed="8"/>
        <rFont val="標楷體"/>
        <family val="4"/>
      </rPr>
      <t>年度資源回收暨犯罪預防宣導聯歡晚會活動</t>
    </r>
  </si>
  <si>
    <t>桃園縣老莊學會</t>
  </si>
  <si>
    <r>
      <t>94.8.27~10.22</t>
    </r>
    <r>
      <rPr>
        <sz val="12"/>
        <color indexed="8"/>
        <rFont val="標楷體"/>
        <family val="4"/>
      </rPr>
      <t>辦台灣外籍媳婦居家生活禮儀訓練研討會活動</t>
    </r>
  </si>
  <si>
    <t>桃園縣中壢市婦女發展協會</t>
  </si>
  <si>
    <r>
      <t>94.10.16</t>
    </r>
    <r>
      <rPr>
        <sz val="12"/>
        <color indexed="8"/>
        <rFont val="標楷體"/>
        <family val="4"/>
      </rPr>
      <t>辦</t>
    </r>
    <r>
      <rPr>
        <sz val="12"/>
        <color indexed="8"/>
        <rFont val="Times New Roman"/>
        <family val="1"/>
      </rPr>
      <t>94</t>
    </r>
    <r>
      <rPr>
        <sz val="12"/>
        <color indexed="8"/>
        <rFont val="標楷體"/>
        <family val="4"/>
      </rPr>
      <t>年度秋季盃網球賽暨治安、交通政令宣導活動</t>
    </r>
  </si>
  <si>
    <t>94.3.23辦慶祝94年青年節英語演講比賽活動</t>
  </si>
  <si>
    <t>桃園縣桃園西區扶輪社</t>
  </si>
  <si>
    <t>94.4.2辦武陵睩鄰、傳播愛心社區才藝觀摩競賽及捐血愛心園遊會活動</t>
  </si>
  <si>
    <t>桃園縣國立武陵高級中學校友會</t>
  </si>
  <si>
    <t>94.4.9辦喜悅成長、營造新機成長研習活動</t>
  </si>
  <si>
    <t>94.3.26辦反家暴宣導活動</t>
  </si>
  <si>
    <t>91.4.17辦全民氣功研習暨身心靈健康講座活動</t>
  </si>
  <si>
    <t>94.4.2辦慶祝94年婦女節趣味競賽暨愛滋病防治宣導活動</t>
  </si>
  <si>
    <t>94.4.9辦反詐騙講座暨土風舞表演活動</t>
  </si>
  <si>
    <t>桃園縣歡樂早起會</t>
  </si>
  <si>
    <t>94.4.1~4.12辦春之物語--2005藝術造花展活動</t>
  </si>
  <si>
    <t>94.3.20辦健康、愛與希望-桃花園歡樂馬拉松活動</t>
  </si>
  <si>
    <t>94.3.7~3.18辦台灣客家風土誌研習活動</t>
  </si>
  <si>
    <t>桃園縣客家會</t>
  </si>
  <si>
    <t>94.3.29、30辦慶祝94年度婦女節暨環境生態體驗系列活動</t>
  </si>
  <si>
    <t>94.3.1~31辦桃園縣各界紀念革命先烈暨慶祝94年青年節系列活動</t>
  </si>
  <si>
    <t>中國青年救國團桃園縣團務指導委員會</t>
  </si>
  <si>
    <t>94.4.23辦健康講座暨土風舞聯誼活動</t>
  </si>
  <si>
    <t>桃園縣藍天舞蹈研究會</t>
  </si>
  <si>
    <t>94.4.10辦秀出健康與媚力暨反詐騙宣導活動</t>
  </si>
  <si>
    <t>94.4.3辦94年度理事長盃友誼賽活動</t>
  </si>
  <si>
    <t>94.4.1~8.14止辦2005年第二屆國際傑人杯音樂大賽暨音樂森呼吸、樂樂桃花源活動</t>
  </si>
  <si>
    <t>桃園縣桃園市國際傑人會</t>
  </si>
  <si>
    <t>94.4.23、30，5.1辦勞工安全，溫馨家庭親子互動聯誼及宣導活動</t>
  </si>
  <si>
    <t>桃園縣勞工文教協會</t>
  </si>
  <si>
    <t>94.4.24辦94年度釣魚比賽活動</t>
  </si>
  <si>
    <t>桃園縣蘆竹鄉釣魚協會</t>
  </si>
  <si>
    <t>94.3.26辦桃園縣觀音鄉各界慶祝94年度婦幼節-地方熱心婦女表揚大會暨家庭能源節約宣導活動</t>
  </si>
  <si>
    <t>桃園縣觀音鄉婦女會</t>
  </si>
  <si>
    <t>94.3.25、26辦鄉土觀摩研習暨政令宣導活動</t>
  </si>
  <si>
    <t>桃園縣老人守望相助協會</t>
  </si>
  <si>
    <t>94.4.15、16、17辦文化交流暨消防宣導活動</t>
  </si>
  <si>
    <t>桃園縣觀音鄉客家文化協會</t>
  </si>
  <si>
    <t>94.4.9~10辦94年環境保護宣導活動</t>
  </si>
  <si>
    <t>桃園縣八德市女青年會</t>
  </si>
  <si>
    <t>94.3.27辦2005愛心活力新大園-桃園縣大園鄉各界擴大慶祝婦幼節-年度熱心服務婦女表揚大會暨親子愛心園遊會活動</t>
  </si>
  <si>
    <t>桃園縣大園鄉婦女會</t>
  </si>
  <si>
    <t>94.4.3辦許瑞龍楷書結構運筆法講座及贈書活動</t>
  </si>
  <si>
    <t>桃園縣藝文書畫學會</t>
  </si>
  <si>
    <t>94.4.10辦桃園縣第四屆全民親子健行活動</t>
  </si>
  <si>
    <t>94.4.24辦生活養生暨環境保護研習宣導活動</t>
  </si>
  <si>
    <t>農業發展業務-漁牧工作</t>
  </si>
  <si>
    <r>
      <t>94.10.8</t>
    </r>
    <r>
      <rPr>
        <sz val="12"/>
        <color indexed="8"/>
        <rFont val="標楷體"/>
        <family val="4"/>
      </rPr>
      <t>、</t>
    </r>
    <r>
      <rPr>
        <sz val="12"/>
        <color indexed="8"/>
        <rFont val="Times New Roman"/>
        <family val="1"/>
      </rPr>
      <t>22</t>
    </r>
    <r>
      <rPr>
        <sz val="12"/>
        <color indexed="8"/>
        <rFont val="標楷體"/>
        <family val="4"/>
      </rPr>
      <t>辦讓夢想在故鄉起飛活動</t>
    </r>
  </si>
  <si>
    <r>
      <t>94.11.5</t>
    </r>
    <r>
      <rPr>
        <sz val="12"/>
        <color indexed="8"/>
        <rFont val="標楷體"/>
        <family val="4"/>
      </rPr>
      <t>辦全民運動</t>
    </r>
    <r>
      <rPr>
        <sz val="12"/>
        <color indexed="8"/>
        <rFont val="Times New Roman"/>
        <family val="1"/>
      </rPr>
      <t>-</t>
    </r>
    <r>
      <rPr>
        <sz val="12"/>
        <color indexed="8"/>
        <rFont val="標楷體"/>
        <family val="4"/>
      </rPr>
      <t>實踐全方位的中道瑜伽介紹放鬆舒展，簡易瑜伽活動（中壢市辦理）</t>
    </r>
  </si>
  <si>
    <t>中華民國（台灣）沖道瑜伽會</t>
  </si>
  <si>
    <r>
      <t>94.10.22</t>
    </r>
    <r>
      <rPr>
        <sz val="12"/>
        <color indexed="8"/>
        <rFont val="標楷體"/>
        <family val="4"/>
      </rPr>
      <t>、</t>
    </r>
    <r>
      <rPr>
        <sz val="12"/>
        <color indexed="8"/>
        <rFont val="Times New Roman"/>
        <family val="1"/>
      </rPr>
      <t>23</t>
    </r>
    <r>
      <rPr>
        <sz val="12"/>
        <color indexed="8"/>
        <rFont val="標楷體"/>
        <family val="4"/>
      </rPr>
      <t>辦</t>
    </r>
    <r>
      <rPr>
        <sz val="12"/>
        <color indexed="8"/>
        <rFont val="Times New Roman"/>
        <family val="1"/>
      </rPr>
      <t>94</t>
    </r>
    <r>
      <rPr>
        <sz val="12"/>
        <color indexed="8"/>
        <rFont val="標楷體"/>
        <family val="4"/>
      </rPr>
      <t>年度台灣區傳統客家民謠大賽活動</t>
    </r>
  </si>
  <si>
    <t>桃園縣客家民謠研究促進會</t>
  </si>
  <si>
    <r>
      <t>94.11.6</t>
    </r>
    <r>
      <rPr>
        <sz val="12"/>
        <color indexed="8"/>
        <rFont val="標楷體"/>
        <family val="4"/>
      </rPr>
      <t>辦</t>
    </r>
    <r>
      <rPr>
        <sz val="12"/>
        <color indexed="8"/>
        <rFont val="Times New Roman"/>
        <family val="1"/>
      </rPr>
      <t>2005</t>
    </r>
    <r>
      <rPr>
        <sz val="12"/>
        <color indexed="8"/>
        <rFont val="標楷體"/>
        <family val="4"/>
      </rPr>
      <t>年身心靈健康講座活動</t>
    </r>
  </si>
  <si>
    <r>
      <t>94.10.28</t>
    </r>
    <r>
      <rPr>
        <sz val="12"/>
        <color indexed="8"/>
        <rFont val="標楷體"/>
        <family val="4"/>
      </rPr>
      <t>辦桃園縣第六屆中華文化讀經會考活動</t>
    </r>
  </si>
  <si>
    <t>桃園縣讀經推廣協會</t>
  </si>
  <si>
    <r>
      <t>94.9.16</t>
    </r>
    <r>
      <rPr>
        <sz val="12"/>
        <color indexed="8"/>
        <rFont val="標楷體"/>
        <family val="4"/>
      </rPr>
      <t>辦</t>
    </r>
    <r>
      <rPr>
        <sz val="12"/>
        <color indexed="8"/>
        <rFont val="Times New Roman"/>
        <family val="1"/>
      </rPr>
      <t>2005</t>
    </r>
    <r>
      <rPr>
        <sz val="12"/>
        <color indexed="8"/>
        <rFont val="標楷體"/>
        <family val="4"/>
      </rPr>
      <t>年金雞呈祥慶中秋暨掃街環保宣導聯歡活動</t>
    </r>
  </si>
  <si>
    <t>桃園縣平鎮獅子會</t>
  </si>
  <si>
    <r>
      <t>94.8.5~14</t>
    </r>
    <r>
      <rPr>
        <sz val="12"/>
        <color indexed="8"/>
        <rFont val="標楷體"/>
        <family val="4"/>
      </rPr>
      <t>辦都會客家</t>
    </r>
    <r>
      <rPr>
        <sz val="12"/>
        <color indexed="8"/>
        <rFont val="Times New Roman"/>
        <family val="1"/>
      </rPr>
      <t>-</t>
    </r>
    <r>
      <rPr>
        <sz val="12"/>
        <color indexed="8"/>
        <rFont val="標楷體"/>
        <family val="4"/>
      </rPr>
      <t>大家來獻寶活動</t>
    </r>
  </si>
  <si>
    <t>桃園縣文物協會</t>
  </si>
  <si>
    <r>
      <t>94.10.8~10.14</t>
    </r>
    <r>
      <rPr>
        <sz val="12"/>
        <color indexed="8"/>
        <rFont val="標楷體"/>
        <family val="4"/>
      </rPr>
      <t>辦慶祝</t>
    </r>
    <r>
      <rPr>
        <sz val="12"/>
        <color indexed="8"/>
        <rFont val="Times New Roman"/>
        <family val="1"/>
      </rPr>
      <t>94</t>
    </r>
    <r>
      <rPr>
        <sz val="12"/>
        <color indexed="8"/>
        <rFont val="標楷體"/>
        <family val="4"/>
      </rPr>
      <t>年國慶日聯歡靜態展示客家文化暨九九重陽警老棤寶系列活動</t>
    </r>
  </si>
  <si>
    <t>桃園縣東勢庄文化協會</t>
  </si>
  <si>
    <r>
      <t>94.11.6</t>
    </r>
    <r>
      <rPr>
        <sz val="12"/>
        <color indexed="8"/>
        <rFont val="標楷體"/>
        <family val="4"/>
      </rPr>
      <t>辦社區管理實務與相關法令宣導活動</t>
    </r>
  </si>
  <si>
    <t>桃園縣大樓社區管理輔導協會</t>
  </si>
  <si>
    <r>
      <t>94.10.1</t>
    </r>
    <r>
      <rPr>
        <sz val="12"/>
        <color indexed="8"/>
        <rFont val="標楷體"/>
        <family val="4"/>
      </rPr>
      <t>、</t>
    </r>
    <r>
      <rPr>
        <sz val="12"/>
        <color indexed="8"/>
        <rFont val="Times New Roman"/>
        <family val="1"/>
      </rPr>
      <t>2</t>
    </r>
    <r>
      <rPr>
        <sz val="12"/>
        <color indexed="8"/>
        <rFont val="標楷體"/>
        <family val="4"/>
      </rPr>
      <t>辦桃園縣第五屆讀書會研討會活動</t>
    </r>
  </si>
  <si>
    <r>
      <t>94.11.20</t>
    </r>
    <r>
      <rPr>
        <sz val="12"/>
        <color indexed="8"/>
        <rFont val="標楷體"/>
        <family val="4"/>
      </rPr>
      <t>辦鄉土文化推廣研習會活動</t>
    </r>
  </si>
  <si>
    <t>桃園縣鄉土文化推廣協會</t>
  </si>
  <si>
    <r>
      <t>94.11.12</t>
    </r>
    <r>
      <rPr>
        <sz val="12"/>
        <color indexed="8"/>
        <rFont val="標楷體"/>
        <family val="4"/>
      </rPr>
      <t>辦客家文化研習營活動</t>
    </r>
  </si>
  <si>
    <t>桃園縣客家民謠研究學會</t>
  </si>
  <si>
    <r>
      <t>94.11.15</t>
    </r>
    <r>
      <rPr>
        <sz val="12"/>
        <color indexed="8"/>
        <rFont val="標楷體"/>
        <family val="4"/>
      </rPr>
      <t>辦</t>
    </r>
    <r>
      <rPr>
        <sz val="12"/>
        <color indexed="8"/>
        <rFont val="Times New Roman"/>
        <family val="1"/>
      </rPr>
      <t>94</t>
    </r>
    <r>
      <rPr>
        <sz val="12"/>
        <color indexed="8"/>
        <rFont val="標楷體"/>
        <family val="4"/>
      </rPr>
      <t>年度心靈講座「女性智慧的覺醒」活動</t>
    </r>
  </si>
  <si>
    <t>桃園縣蕙心媽媽社</t>
  </si>
  <si>
    <r>
      <t>94.10.29</t>
    </r>
    <r>
      <rPr>
        <sz val="12"/>
        <color indexed="8"/>
        <rFont val="標楷體"/>
        <family val="4"/>
      </rPr>
      <t>、</t>
    </r>
    <r>
      <rPr>
        <sz val="12"/>
        <color indexed="8"/>
        <rFont val="Times New Roman"/>
        <family val="1"/>
      </rPr>
      <t>30</t>
    </r>
    <r>
      <rPr>
        <sz val="12"/>
        <color indexed="8"/>
        <rFont val="標楷體"/>
        <family val="4"/>
      </rPr>
      <t>辦相惜台灣心、感恩客家情－第八屆全國客家歌謠合唱團觀摩表演邀請賽活動</t>
    </r>
  </si>
  <si>
    <t>中華客家文化傳播協會</t>
  </si>
  <si>
    <r>
      <t>94.11.6</t>
    </r>
    <r>
      <rPr>
        <sz val="12"/>
        <color indexed="8"/>
        <rFont val="標楷體"/>
        <family val="4"/>
      </rPr>
      <t>辦家暴防治、廚餘回收、交通及治安宣導大會暨桃園縣張廖簡宗親會三十週年會慶活動</t>
    </r>
  </si>
  <si>
    <t>桃園縣張廖簡宗親會</t>
  </si>
  <si>
    <r>
      <t>94.11.17</t>
    </r>
    <r>
      <rPr>
        <sz val="12"/>
        <color indexed="8"/>
        <rFont val="標楷體"/>
        <family val="4"/>
      </rPr>
      <t>辦防止家庭暴力、兒童性侵害、關懷弱勢團體，年終音樂演唱會活動</t>
    </r>
  </si>
  <si>
    <t>桃園縣揚馨合唱協會</t>
  </si>
  <si>
    <r>
      <t>94.11.12</t>
    </r>
    <r>
      <rPr>
        <sz val="12"/>
        <color indexed="8"/>
        <rFont val="標楷體"/>
        <family val="4"/>
      </rPr>
      <t>辦感恩心、關懷情、魅力舞射－社區嘉年華會活動</t>
    </r>
  </si>
  <si>
    <t>桃園縣社會教育協進會</t>
  </si>
  <si>
    <r>
      <t>94.10.12</t>
    </r>
    <r>
      <rPr>
        <sz val="12"/>
        <color indexed="8"/>
        <rFont val="標楷體"/>
        <family val="4"/>
      </rPr>
      <t>辦活力楊梅客庄－嘉年華演唱會活動</t>
    </r>
  </si>
  <si>
    <t>桃園縣鄉土曲藝研究學會</t>
  </si>
  <si>
    <r>
      <t>94.10.30</t>
    </r>
    <r>
      <rPr>
        <sz val="12"/>
        <color indexed="8"/>
        <rFont val="標楷體"/>
        <family val="4"/>
      </rPr>
      <t>辦桃園縣第</t>
    </r>
    <r>
      <rPr>
        <sz val="12"/>
        <color indexed="8"/>
        <rFont val="Times New Roman"/>
        <family val="1"/>
      </rPr>
      <t>13</t>
    </r>
    <r>
      <rPr>
        <sz val="12"/>
        <color indexed="8"/>
        <rFont val="標楷體"/>
        <family val="4"/>
      </rPr>
      <t>屆扶輪獎書法比賽活動</t>
    </r>
  </si>
  <si>
    <t>桃園縣南區扶輪社</t>
  </si>
  <si>
    <r>
      <t>94.11.21</t>
    </r>
    <r>
      <rPr>
        <sz val="12"/>
        <color indexed="8"/>
        <rFont val="標楷體"/>
        <family val="4"/>
      </rPr>
      <t>辦</t>
    </r>
    <r>
      <rPr>
        <sz val="12"/>
        <color indexed="8"/>
        <rFont val="Times New Roman"/>
        <family val="1"/>
      </rPr>
      <t>94</t>
    </r>
    <r>
      <rPr>
        <sz val="12"/>
        <color indexed="8"/>
        <rFont val="標楷體"/>
        <family val="4"/>
      </rPr>
      <t>年度防暴、防盜宣導活動</t>
    </r>
  </si>
  <si>
    <t>社團法人桃園縣保安聯防協進會</t>
  </si>
  <si>
    <r>
      <t>94.9.6</t>
    </r>
    <r>
      <rPr>
        <sz val="12"/>
        <color indexed="8"/>
        <rFont val="標楷體"/>
        <family val="4"/>
      </rPr>
      <t>辦中秋節光輝傳溫情活動</t>
    </r>
  </si>
  <si>
    <t>中華佛教音樂推廣協會</t>
  </si>
  <si>
    <r>
      <t>94.11.1~4</t>
    </r>
    <r>
      <rPr>
        <sz val="12"/>
        <color indexed="8"/>
        <rFont val="標楷體"/>
        <family val="4"/>
      </rPr>
      <t>辦</t>
    </r>
    <r>
      <rPr>
        <sz val="12"/>
        <color indexed="8"/>
        <rFont val="Times New Roman"/>
        <family val="1"/>
      </rPr>
      <t>2005</t>
    </r>
    <r>
      <rPr>
        <sz val="12"/>
        <color indexed="8"/>
        <rFont val="標楷體"/>
        <family val="4"/>
      </rPr>
      <t>世界客屬城市領袖暨代表會議活動</t>
    </r>
  </si>
  <si>
    <t>世界客屬總會</t>
  </si>
  <si>
    <r>
      <t>94.11.13</t>
    </r>
    <r>
      <rPr>
        <sz val="12"/>
        <color indexed="8"/>
        <rFont val="標楷體"/>
        <family val="4"/>
      </rPr>
      <t>辦大溪鎮</t>
    </r>
    <r>
      <rPr>
        <sz val="12"/>
        <color indexed="8"/>
        <rFont val="Times New Roman"/>
        <family val="1"/>
      </rPr>
      <t>94</t>
    </r>
    <r>
      <rPr>
        <sz val="12"/>
        <color indexed="8"/>
        <rFont val="標楷體"/>
        <family val="4"/>
      </rPr>
      <t>年度理事長盃釣魚比賽暨宣導節約能源活動</t>
    </r>
  </si>
  <si>
    <r>
      <t>94.11.13</t>
    </r>
    <r>
      <rPr>
        <sz val="12"/>
        <color indexed="8"/>
        <rFont val="標楷體"/>
        <family val="4"/>
      </rPr>
      <t>辦桃園縣第二屆縣長盃爬梯登高競賽活動</t>
    </r>
  </si>
  <si>
    <t>桃園縣中壢市青年志工服務協會</t>
  </si>
  <si>
    <r>
      <t>94.11.12</t>
    </r>
    <r>
      <rPr>
        <sz val="12"/>
        <color indexed="8"/>
        <rFont val="標楷體"/>
        <family val="4"/>
      </rPr>
      <t>辦桃園縣活力客庄藝文展演活動</t>
    </r>
  </si>
  <si>
    <r>
      <t>94.11.26</t>
    </r>
    <r>
      <rPr>
        <sz val="12"/>
        <color indexed="8"/>
        <rFont val="標楷體"/>
        <family val="4"/>
      </rPr>
      <t>辦預防犯罪暨居家安全衛生保健講座活動</t>
    </r>
  </si>
  <si>
    <t>桃園縣中壢市中區扶輪社</t>
  </si>
  <si>
    <r>
      <t>94.8.19</t>
    </r>
    <r>
      <rPr>
        <sz val="12"/>
        <color indexed="8"/>
        <rFont val="標楷體"/>
        <family val="4"/>
      </rPr>
      <t>辦樂韻飄揚貫古今音樂會活動</t>
    </r>
  </si>
  <si>
    <r>
      <t>94.11.13</t>
    </r>
    <r>
      <rPr>
        <sz val="12"/>
        <color indexed="8"/>
        <rFont val="標楷體"/>
        <family val="4"/>
      </rPr>
      <t>辦</t>
    </r>
    <r>
      <rPr>
        <sz val="12"/>
        <color indexed="8"/>
        <rFont val="Times New Roman"/>
        <family val="1"/>
      </rPr>
      <t>2005</t>
    </r>
    <r>
      <rPr>
        <sz val="12"/>
        <color indexed="8"/>
        <rFont val="標楷體"/>
        <family val="4"/>
      </rPr>
      <t>泛亞盃舞蹈運動國際公開賽活動</t>
    </r>
  </si>
  <si>
    <r>
      <t>94.11.13</t>
    </r>
    <r>
      <rPr>
        <sz val="12"/>
        <color indexed="8"/>
        <rFont val="標楷體"/>
        <family val="4"/>
      </rPr>
      <t>、</t>
    </r>
    <r>
      <rPr>
        <sz val="12"/>
        <color indexed="8"/>
        <rFont val="Times New Roman"/>
        <family val="1"/>
      </rPr>
      <t>19</t>
    </r>
    <r>
      <rPr>
        <sz val="12"/>
        <color indexed="8"/>
        <rFont val="標楷體"/>
        <family val="4"/>
      </rPr>
      <t>辦許ㄧ個夢想家園－集合住宅的新故鄉社區營造學習及聯誼觀摩之旅活動</t>
    </r>
  </si>
  <si>
    <t>桃園縣物業管理協會</t>
  </si>
  <si>
    <r>
      <t>94.9~12.10</t>
    </r>
    <r>
      <rPr>
        <sz val="12"/>
        <color indexed="8"/>
        <rFont val="標楷體"/>
        <family val="4"/>
      </rPr>
      <t>辦犯罪被害人保護法及毒品防制條例宣導活動</t>
    </r>
  </si>
  <si>
    <t>桃園縣觀護志工協進會</t>
  </si>
  <si>
    <r>
      <t>94.1.30</t>
    </r>
    <r>
      <rPr>
        <sz val="12"/>
        <color indexed="8"/>
        <rFont val="標楷體"/>
        <family val="4"/>
      </rPr>
      <t>辦第一屆中韓國際跆拳型場創作擊破錦標賽活動</t>
    </r>
  </si>
  <si>
    <t>桃園縣國際跆拳協進會</t>
  </si>
  <si>
    <r>
      <t>94.11.15</t>
    </r>
    <r>
      <rPr>
        <sz val="12"/>
        <color indexed="8"/>
        <rFont val="標楷體"/>
        <family val="4"/>
      </rPr>
      <t>辦桃園縣八德市各界紀念國父誕辰暨名書畫家現場揮毫活動</t>
    </r>
  </si>
  <si>
    <t>桃園縣八德藝文協會</t>
  </si>
  <si>
    <r>
      <t>94.6</t>
    </r>
    <r>
      <rPr>
        <sz val="12"/>
        <color indexed="8"/>
        <rFont val="標楷體"/>
        <family val="4"/>
      </rPr>
      <t>月間出版「我家鄉桃園縣」修訂版</t>
    </r>
  </si>
  <si>
    <t>桃園縣人與地鄉土文化研究學會</t>
  </si>
  <si>
    <r>
      <t>94.11.19</t>
    </r>
    <r>
      <rPr>
        <sz val="12"/>
        <color indexed="8"/>
        <rFont val="標楷體"/>
        <family val="4"/>
      </rPr>
      <t>辦客家本色桃園情活動</t>
    </r>
  </si>
  <si>
    <t>桃園縣全民舞蹈推廣協會</t>
  </si>
  <si>
    <r>
      <t>94.9.9</t>
    </r>
    <r>
      <rPr>
        <sz val="12"/>
        <color indexed="8"/>
        <rFont val="標楷體"/>
        <family val="4"/>
      </rPr>
      <t>辦楊梅鎮</t>
    </r>
    <r>
      <rPr>
        <sz val="12"/>
        <color indexed="8"/>
        <rFont val="Times New Roman"/>
        <family val="1"/>
      </rPr>
      <t>94</t>
    </r>
    <r>
      <rPr>
        <sz val="12"/>
        <color indexed="8"/>
        <rFont val="標楷體"/>
        <family val="4"/>
      </rPr>
      <t>年度中秋全民聯歡晚會活動</t>
    </r>
  </si>
  <si>
    <t>桃園縣楊梅鎮藝術文化協會</t>
  </si>
  <si>
    <r>
      <t>94.11.27</t>
    </r>
    <r>
      <rPr>
        <sz val="12"/>
        <color indexed="8"/>
        <rFont val="標楷體"/>
        <family val="4"/>
      </rPr>
      <t>辦桃園縣</t>
    </r>
    <r>
      <rPr>
        <sz val="12"/>
        <color indexed="8"/>
        <rFont val="Times New Roman"/>
        <family val="1"/>
      </rPr>
      <t>2005</t>
    </r>
    <r>
      <rPr>
        <sz val="12"/>
        <color indexed="8"/>
        <rFont val="標楷體"/>
        <family val="4"/>
      </rPr>
      <t>舞動客家饗宴活動</t>
    </r>
  </si>
  <si>
    <t>桃園縣客家文化傳播協會</t>
  </si>
  <si>
    <r>
      <t>94.5.14</t>
    </r>
    <r>
      <rPr>
        <sz val="12"/>
        <color indexed="8"/>
        <rFont val="標楷體"/>
        <family val="4"/>
      </rPr>
      <t>辦親子園遊會活動</t>
    </r>
  </si>
  <si>
    <t>桃園縣深耕文化藝術發展協會</t>
  </si>
  <si>
    <r>
      <t>94.6.26</t>
    </r>
    <r>
      <rPr>
        <sz val="12"/>
        <color indexed="8"/>
        <rFont val="標楷體"/>
        <family val="4"/>
      </rPr>
      <t>辦我的社區我的愛活動</t>
    </r>
  </si>
  <si>
    <t>桃園縣新生活文化推廣協會</t>
  </si>
  <si>
    <r>
      <t>94.12.18</t>
    </r>
    <r>
      <rPr>
        <sz val="12"/>
        <color indexed="8"/>
        <rFont val="標楷體"/>
        <family val="4"/>
      </rPr>
      <t>辦</t>
    </r>
    <r>
      <rPr>
        <sz val="12"/>
        <color indexed="8"/>
        <rFont val="Times New Roman"/>
        <family val="1"/>
      </rPr>
      <t>94</t>
    </r>
    <r>
      <rPr>
        <sz val="12"/>
        <color indexed="8"/>
        <rFont val="標楷體"/>
        <family val="4"/>
      </rPr>
      <t>年度學術研討會活動</t>
    </r>
  </si>
  <si>
    <r>
      <t>94.12.17</t>
    </r>
    <r>
      <rPr>
        <sz val="12"/>
        <color indexed="8"/>
        <rFont val="標楷體"/>
        <family val="4"/>
      </rPr>
      <t>辦</t>
    </r>
    <r>
      <rPr>
        <sz val="12"/>
        <color indexed="8"/>
        <rFont val="Times New Roman"/>
        <family val="1"/>
      </rPr>
      <t>2005</t>
    </r>
    <r>
      <rPr>
        <sz val="12"/>
        <color indexed="8"/>
        <rFont val="標楷體"/>
        <family val="4"/>
      </rPr>
      <t>形象商圈聖誕聯歡晚會</t>
    </r>
  </si>
  <si>
    <t>桃園縣桃園市大廟景福宮博愛路民權路形象商圈發展協會</t>
  </si>
  <si>
    <r>
      <t>94.8.13</t>
    </r>
    <r>
      <rPr>
        <sz val="12"/>
        <color indexed="8"/>
        <rFont val="標楷體"/>
        <family val="4"/>
      </rPr>
      <t>、</t>
    </r>
    <r>
      <rPr>
        <sz val="12"/>
        <color indexed="8"/>
        <rFont val="Times New Roman"/>
        <family val="1"/>
      </rPr>
      <t>14</t>
    </r>
    <r>
      <rPr>
        <sz val="12"/>
        <color indexed="8"/>
        <rFont val="標楷體"/>
        <family val="4"/>
      </rPr>
      <t>辦易經詩書畫命理文化藝術研習活動</t>
    </r>
  </si>
  <si>
    <t>桃園縣中華易經詩書畫命理學會</t>
  </si>
  <si>
    <r>
      <t>94.8.20</t>
    </r>
    <r>
      <rPr>
        <sz val="12"/>
        <color indexed="8"/>
        <rFont val="標楷體"/>
        <family val="4"/>
      </rPr>
      <t>、</t>
    </r>
    <r>
      <rPr>
        <sz val="12"/>
        <color indexed="8"/>
        <rFont val="Times New Roman"/>
        <family val="1"/>
      </rPr>
      <t>21</t>
    </r>
    <r>
      <rPr>
        <sz val="12"/>
        <color indexed="8"/>
        <rFont val="標楷體"/>
        <family val="4"/>
      </rPr>
      <t>辦傳統市場觀摩活動</t>
    </r>
  </si>
  <si>
    <t>桃園縣大溪鎮市場經營環境促進協會</t>
  </si>
  <si>
    <r>
      <t>94.10.19~11.24</t>
    </r>
    <r>
      <rPr>
        <sz val="12"/>
        <color indexed="8"/>
        <rFont val="標楷體"/>
        <family val="4"/>
      </rPr>
      <t>辦幸福桃園</t>
    </r>
    <r>
      <rPr>
        <sz val="12"/>
        <color indexed="8"/>
        <rFont val="Times New Roman"/>
        <family val="1"/>
      </rPr>
      <t>-</t>
    </r>
    <r>
      <rPr>
        <sz val="12"/>
        <color indexed="8"/>
        <rFont val="標楷體"/>
        <family val="4"/>
      </rPr>
      <t>食事求事、健康ㄧ世健康飲食系列活動</t>
    </r>
  </si>
  <si>
    <t>桃園縣社區衛生健康營造協會</t>
  </si>
  <si>
    <r>
      <t>94.12.4</t>
    </r>
    <r>
      <rPr>
        <sz val="12"/>
        <color indexed="8"/>
        <rFont val="標楷體"/>
        <family val="4"/>
      </rPr>
      <t>辦社區藝文活動「琴有獨鍾」音樂欣賞晚會活動</t>
    </r>
  </si>
  <si>
    <r>
      <t>94.12.11</t>
    </r>
    <r>
      <rPr>
        <sz val="12"/>
        <color indexed="8"/>
        <rFont val="標楷體"/>
        <family val="4"/>
      </rPr>
      <t>、</t>
    </r>
    <r>
      <rPr>
        <sz val="12"/>
        <color indexed="8"/>
        <rFont val="Times New Roman"/>
        <family val="1"/>
      </rPr>
      <t>17</t>
    </r>
    <r>
      <rPr>
        <sz val="12"/>
        <color indexed="8"/>
        <rFont val="標楷體"/>
        <family val="4"/>
      </rPr>
      <t>辦</t>
    </r>
    <r>
      <rPr>
        <sz val="12"/>
        <color indexed="8"/>
        <rFont val="Times New Roman"/>
        <family val="1"/>
      </rPr>
      <t>2005</t>
    </r>
    <r>
      <rPr>
        <sz val="12"/>
        <color indexed="8"/>
        <rFont val="標楷體"/>
        <family val="4"/>
      </rPr>
      <t>聖誕節社區表演活動－天天的禮物舞台劇活動</t>
    </r>
  </si>
  <si>
    <t>桃園縣基督恩惠關懷協會</t>
  </si>
  <si>
    <r>
      <t>94.11.27</t>
    </r>
    <r>
      <rPr>
        <sz val="12"/>
        <color indexed="8"/>
        <rFont val="標楷體"/>
        <family val="4"/>
      </rPr>
      <t>辦</t>
    </r>
    <r>
      <rPr>
        <sz val="12"/>
        <color indexed="8"/>
        <rFont val="Times New Roman"/>
        <family val="1"/>
      </rPr>
      <t>2005</t>
    </r>
    <r>
      <rPr>
        <sz val="12"/>
        <color indexed="8"/>
        <rFont val="標楷體"/>
        <family val="4"/>
      </rPr>
      <t>年本部展及愛心義賣活動</t>
    </r>
  </si>
  <si>
    <t>桃園縣育犬協會</t>
  </si>
  <si>
    <r>
      <t>94.12.25</t>
    </r>
    <r>
      <rPr>
        <sz val="12"/>
        <color indexed="8"/>
        <rFont val="標楷體"/>
        <family val="4"/>
      </rPr>
      <t>辦全民瑜伽運動活動（平鎮市辦理）</t>
    </r>
  </si>
  <si>
    <t>承保本縣祥和計畫志願服務人員意外事故保險第二期保費（不足款項）</t>
  </si>
  <si>
    <t>太平產物保險股份有限公司</t>
  </si>
  <si>
    <r>
      <t>94.11.1~12.30</t>
    </r>
    <r>
      <rPr>
        <sz val="12"/>
        <color indexed="8"/>
        <rFont val="標楷體"/>
        <family val="4"/>
      </rPr>
      <t>止辦重視社區資源－關懷住民係列講座活動</t>
    </r>
  </si>
  <si>
    <t>桃園縣社區營造協會</t>
  </si>
  <si>
    <r>
      <t>94.11.26</t>
    </r>
    <r>
      <rPr>
        <sz val="12"/>
        <color indexed="8"/>
        <rFont val="標楷體"/>
        <family val="4"/>
      </rPr>
      <t>辦桃園縣</t>
    </r>
    <r>
      <rPr>
        <sz val="12"/>
        <color indexed="8"/>
        <rFont val="Times New Roman"/>
        <family val="1"/>
      </rPr>
      <t>94</t>
    </r>
    <r>
      <rPr>
        <sz val="12"/>
        <color indexed="8"/>
        <rFont val="標楷體"/>
        <family val="4"/>
      </rPr>
      <t>年度泡茶技術茶藝競賽活動</t>
    </r>
  </si>
  <si>
    <t>桃園縣茶藝研究學會</t>
  </si>
  <si>
    <r>
      <t>94.11.27</t>
    </r>
    <r>
      <rPr>
        <sz val="12"/>
        <color indexed="8"/>
        <rFont val="標楷體"/>
        <family val="4"/>
      </rPr>
      <t>辦</t>
    </r>
    <r>
      <rPr>
        <sz val="12"/>
        <color indexed="8"/>
        <rFont val="Times New Roman"/>
        <family val="1"/>
      </rPr>
      <t>94</t>
    </r>
    <r>
      <rPr>
        <sz val="12"/>
        <color indexed="8"/>
        <rFont val="標楷體"/>
        <family val="4"/>
      </rPr>
      <t>年度民俗研究及志工講習宣導活動</t>
    </r>
  </si>
  <si>
    <t>桃園縣民俗文化推廣學會</t>
  </si>
  <si>
    <r>
      <t>94.9.21~12.14</t>
    </r>
    <r>
      <rPr>
        <sz val="12"/>
        <color indexed="8"/>
        <rFont val="標楷體"/>
        <family val="4"/>
      </rPr>
      <t>止辦</t>
    </r>
    <r>
      <rPr>
        <sz val="12"/>
        <color indexed="8"/>
        <rFont val="Times New Roman"/>
        <family val="1"/>
      </rPr>
      <t>94</t>
    </r>
    <r>
      <rPr>
        <sz val="12"/>
        <color indexed="8"/>
        <rFont val="標楷體"/>
        <family val="4"/>
      </rPr>
      <t>年度紳士社會大學八德秋季班活動</t>
    </r>
  </si>
  <si>
    <t>桃園縣八德市紳士協會</t>
  </si>
  <si>
    <r>
      <t>94.7.1~12.31</t>
    </r>
    <r>
      <rPr>
        <sz val="12"/>
        <color indexed="8"/>
        <rFont val="標楷體"/>
        <family val="4"/>
      </rPr>
      <t>辦北管研習組訓活動</t>
    </r>
  </si>
  <si>
    <t>桃園縣八德市永安北管研究社</t>
  </si>
  <si>
    <r>
      <t>94.12.1</t>
    </r>
    <r>
      <rPr>
        <sz val="12"/>
        <color indexed="8"/>
        <rFont val="標楷體"/>
        <family val="4"/>
      </rPr>
      <t>、</t>
    </r>
    <r>
      <rPr>
        <sz val="12"/>
        <color indexed="8"/>
        <rFont val="Times New Roman"/>
        <family val="1"/>
      </rPr>
      <t>2</t>
    </r>
    <r>
      <rPr>
        <sz val="12"/>
        <color indexed="8"/>
        <rFont val="標楷體"/>
        <family val="4"/>
      </rPr>
      <t>辦蟲害鑑定及禽流感環境消毒第</t>
    </r>
    <r>
      <rPr>
        <sz val="12"/>
        <color indexed="8"/>
        <rFont val="Times New Roman"/>
        <family val="1"/>
      </rPr>
      <t>1</t>
    </r>
    <r>
      <rPr>
        <sz val="12"/>
        <color indexed="8"/>
        <rFont val="標楷體"/>
        <family val="4"/>
      </rPr>
      <t>期研習班活動</t>
    </r>
  </si>
  <si>
    <t>桃園縣病媒防治商業同業公會</t>
  </si>
  <si>
    <r>
      <t>94.11.26</t>
    </r>
    <r>
      <rPr>
        <sz val="12"/>
        <color indexed="8"/>
        <rFont val="標楷體"/>
        <family val="4"/>
      </rPr>
      <t>辦</t>
    </r>
    <r>
      <rPr>
        <sz val="12"/>
        <color indexed="8"/>
        <rFont val="Times New Roman"/>
        <family val="1"/>
      </rPr>
      <t>94</t>
    </r>
    <r>
      <rPr>
        <sz val="12"/>
        <color indexed="8"/>
        <rFont val="標楷體"/>
        <family val="4"/>
      </rPr>
      <t>年中壢獅子會盃網球暨軟式網球錦標賽活動</t>
    </r>
  </si>
  <si>
    <t>桃園縣中壢獅子會</t>
  </si>
  <si>
    <t>桃園縣圍棋教育推廣協會</t>
  </si>
  <si>
    <t xml:space="preserve">辦理居家服務評估及居家服務 </t>
  </si>
  <si>
    <t>台灣省私立桃園仁愛之家</t>
  </si>
  <si>
    <t>辦理老人福利專業人員研討會</t>
  </si>
  <si>
    <t>私立元智大學</t>
  </si>
  <si>
    <t>老人藝文書畫展</t>
  </si>
  <si>
    <t>桃園縣榮欣藝文書畫協會</t>
  </si>
  <si>
    <t>辦理國際失智者日宣導活動</t>
  </si>
  <si>
    <t>聖保祿醫院</t>
  </si>
  <si>
    <t>辦理重陽敬老老歌欣賞活動</t>
  </si>
  <si>
    <t>桃園縣長青會</t>
  </si>
  <si>
    <t>辦理長青投籃比賽</t>
  </si>
  <si>
    <t>桃園縣各級老人會聯合會</t>
  </si>
  <si>
    <r>
      <t>94.11.6辦桃園縣長盃圍棋錦標賽活動</t>
    </r>
  </si>
  <si>
    <t>社政業務 -社會行政工作</t>
  </si>
  <si>
    <t>94.12.17辦94年度第四季北部地區產業發展區域座談會</t>
  </si>
  <si>
    <t>桃園縣電腦商業同業公會</t>
  </si>
  <si>
    <t>社會局</t>
  </si>
  <si>
    <t>無</t>
  </si>
  <si>
    <t>否</t>
  </si>
  <si>
    <t>94.5.28辦綜藝大集合活動</t>
  </si>
  <si>
    <t>桃園縣金馬離島文教協會</t>
  </si>
  <si>
    <t>94.9.25辦94年度社區音樂會活動</t>
  </si>
  <si>
    <t>桃園縣中華文化藝術教育協會</t>
  </si>
  <si>
    <t>94.9.1辦本縣中華道統文化學會期刊第三期發行計畫活動</t>
  </si>
  <si>
    <t>桃園縣中華道統文化學會</t>
  </si>
  <si>
    <t>94.10.9~11.6止辦2005舞動客家心　綻放客家情系列活動</t>
  </si>
  <si>
    <t>桃園縣客家會</t>
  </si>
  <si>
    <t>94.10.17~12.20辦桃園縣書法教育學會第ㄧ期書法研習活動</t>
  </si>
  <si>
    <t>桃園縣書法教育學會</t>
  </si>
  <si>
    <t>94.11.12辦從科技的觀點看禪修活動</t>
  </si>
  <si>
    <t>桃園縣頓悟禪學研究會</t>
  </si>
  <si>
    <t>是</t>
  </si>
  <si>
    <t>94.5.15辦桃園縣境內十寮山五路會師環保淨山活動</t>
  </si>
  <si>
    <t>桃園縣中壢登山會</t>
  </si>
  <si>
    <t>94.2.1~12.30辦採茶戲、布袋戲學員教學活動</t>
  </si>
  <si>
    <t>新屋鄉客家藝術發展協會</t>
  </si>
  <si>
    <t>95年度祥和計畫志願服務人員意外事故保險</t>
  </si>
  <si>
    <t>太平產物保險股份有限公司</t>
  </si>
  <si>
    <t>辦理志工技巧提升講習</t>
  </si>
  <si>
    <t>社團法人中華大同行善會</t>
  </si>
  <si>
    <t>辦理志工基礎教育訓練</t>
  </si>
  <si>
    <t>中國青年救國團桃園縣團委會</t>
  </si>
  <si>
    <t>辦理志工聯繫會報</t>
  </si>
  <si>
    <t>台灣世界和平祈願會</t>
  </si>
  <si>
    <t>辦理國慶日活動</t>
  </si>
  <si>
    <t>桃園縣平鎮市義民社區發展協會</t>
  </si>
  <si>
    <t>桃園縣龜山鄉婦女會</t>
  </si>
  <si>
    <t>全國志工大會師暨觀摩活動</t>
  </si>
  <si>
    <t>桃園縣志願服務協會</t>
  </si>
  <si>
    <t>社政業務 -婦幼福利工作</t>
  </si>
  <si>
    <t>辦理婦女福利服務活動(如兩性平等、成長團體、知性講座、人身安全、研習觀摩、宣導等活動)。</t>
  </si>
  <si>
    <t>桃園縣勞工婦女協會</t>
  </si>
  <si>
    <t>桃園縣婦女童軍會</t>
  </si>
  <si>
    <t>辦理親職教育及 宣導活動</t>
  </si>
  <si>
    <t>中國青年直屬台灣省救國團桃園縣團務指導委員會</t>
  </si>
  <si>
    <t>辦理性交易防制教育宣導</t>
  </si>
  <si>
    <t>家扶中心</t>
  </si>
  <si>
    <t>補助古蹟景點導覽員培訓計畫</t>
  </si>
  <si>
    <t>桃園縣龍潭鄉導覽協會</t>
  </si>
  <si>
    <t>補助出版「我家桃園縣」</t>
  </si>
  <si>
    <t>桃園縣人與地鄉土文化研究協會</t>
  </si>
  <si>
    <t>補助八德市圓醮大典活動</t>
  </si>
  <si>
    <t>八德市大義社區發展協會</t>
  </si>
  <si>
    <t>補助大溪巧緣會今昔活動</t>
  </si>
  <si>
    <t>大溪鎮歷史街坊再造協會</t>
  </si>
  <si>
    <t>親情圖：作家照片說故事</t>
  </si>
  <si>
    <t>財團法人台灣文學發展基金會</t>
  </si>
  <si>
    <t>2005年兒童文學系列活動</t>
  </si>
  <si>
    <t>桃園縣兒童文學協會</t>
  </si>
  <si>
    <t>大愛讀書會</t>
  </si>
  <si>
    <t>2005001期兒讀書會帶領人種子培訓</t>
  </si>
  <si>
    <t>桃園縣閱讀推廣協會</t>
  </si>
  <si>
    <t>尋找幸福的方向拼湊心靈完整的地圖</t>
  </si>
  <si>
    <t>桃園縣基督教女青年會</t>
  </si>
  <si>
    <t>文化業務-視覺藝術工作</t>
  </si>
  <si>
    <t>文化業務--文化資產工作</t>
  </si>
  <si>
    <t>文化業務--圖書資訊工作</t>
  </si>
  <si>
    <t>辦理2005年石門水庫民俗觀光月暨植樹節活動</t>
  </si>
  <si>
    <t>桃園縣渡船遊艇商業同業公會</t>
  </si>
  <si>
    <t>觀光及行銷業務-行銷企劃工作</t>
  </si>
  <si>
    <t>第二屆蔚藍海岸國之門全國風車地景創作活動</t>
  </si>
  <si>
    <t>桃園縣風車地景創作活動推廣協會</t>
  </si>
  <si>
    <t>２００７國際青商亞太地區大會造勢活動記者</t>
  </si>
  <si>
    <t>桃園縣中壢國際青商會</t>
  </si>
  <si>
    <t>觀光及行銷業務-新聞連繫工作</t>
  </si>
  <si>
    <t>補助媒體及辦理配合宣導活動</t>
  </si>
  <si>
    <t>台灣新聞記者協會</t>
  </si>
  <si>
    <t>不一樣的母親節預約美麗的夏天</t>
  </si>
  <si>
    <t>桃園縣環境保護協會</t>
  </si>
  <si>
    <t>第二屆觀光親善大使訓練</t>
  </si>
  <si>
    <t>聖蹟亭１３０週年活動</t>
  </si>
  <si>
    <t>桃園縣龍潭導覽協會</t>
  </si>
  <si>
    <t>拉拉山溯溪路跑</t>
  </si>
  <si>
    <t>桃園三項運動推廣協會</t>
  </si>
  <si>
    <t>石門水庫萬人逍遙游活動</t>
  </si>
  <si>
    <t>中華民國成人游泳協會桃竹曲區會</t>
  </si>
  <si>
    <t>財團法人天下雜誌教育基金會</t>
  </si>
  <si>
    <t>桃園縣新聞記者公會</t>
  </si>
  <si>
    <t>補助2005人偶節活動</t>
  </si>
  <si>
    <t>桃園縣大溪鎮歷史街坊再造協會</t>
  </si>
  <si>
    <t>大溪國際青商會月兒光光照我家莊</t>
  </si>
  <si>
    <t>大溪國際青商會</t>
  </si>
  <si>
    <t>樹石藝術學會研習會</t>
  </si>
  <si>
    <t>桃園縣樹石藝術學會</t>
  </si>
  <si>
    <t>促進觀光發展研討會</t>
  </si>
  <si>
    <t>桃園縣觀光協會</t>
  </si>
  <si>
    <t>台灣外交觀光驅勢與行銷研討會</t>
  </si>
  <si>
    <t>開南管理學院</t>
  </si>
  <si>
    <t>桃園觀光雜誌社辦理四十週年慶</t>
  </si>
  <si>
    <t>桃園觀光雜誌社</t>
  </si>
  <si>
    <t>桃園觀光雜誌社辦理精選文集</t>
  </si>
  <si>
    <t>三坑鐵馬逍遙遊</t>
  </si>
  <si>
    <t>桃園縣自然生態保護協會</t>
  </si>
  <si>
    <t>休閒園區自行車道推廣計畫活動</t>
  </si>
  <si>
    <t>桃園縣愛蓮協會</t>
  </si>
  <si>
    <t>宣導申請補助宣導費</t>
  </si>
  <si>
    <t>工商發展業務-產業發展工作</t>
  </si>
  <si>
    <t>補助本縣工商發展投資策進會辦理招商業務</t>
  </si>
  <si>
    <t>本縣工商發展投資策進會</t>
  </si>
  <si>
    <t>工商發展局</t>
  </si>
  <si>
    <t>工商發展業務-工商登記工作</t>
  </si>
  <si>
    <t>補助商業會舉辦研討會等所需經費</t>
  </si>
  <si>
    <t>商業會</t>
  </si>
  <si>
    <t>工業會</t>
  </si>
  <si>
    <t>工務業務-使用管理</t>
  </si>
  <si>
    <t>補助公寓大廈社區及相關團體辦理各項宣導</t>
  </si>
  <si>
    <t>公寓大廈社區及相關團體</t>
  </si>
  <si>
    <t>工務局</t>
  </si>
  <si>
    <t>民政業務-編練勤務工作</t>
  </si>
  <si>
    <t>補助桃園縣八二三戰役戰友協會辦理相關慶典活動經費</t>
  </si>
  <si>
    <t>八二三台海戰役友協會</t>
  </si>
  <si>
    <t>民政局</t>
  </si>
  <si>
    <t>民政業務-禮儀事務工作</t>
  </si>
  <si>
    <t>辦理成年理活動</t>
  </si>
  <si>
    <t xml:space="preserve"> 桃園縣社會教育協進會</t>
  </si>
  <si>
    <t>桃園縣地方教育發展基金-教育管理與輔導業務</t>
  </si>
  <si>
    <t xml:space="preserve">本縣93學年度中小學家長會長九年一貫課程成長研習計畫 </t>
  </si>
  <si>
    <t>桃園縣家長會長協會</t>
  </si>
  <si>
    <t>教育局</t>
  </si>
  <si>
    <t>94年度教師專業對話暨校長協會及家長會長協會新卸任理事長交接典禮經費</t>
  </si>
  <si>
    <t>桃園縣地方教育發展基金-體育保健工作</t>
  </si>
  <si>
    <t>九十三年度全國中小學師生手球錦標賽</t>
  </si>
  <si>
    <t>桃園縣體育會手球委員會</t>
  </si>
  <si>
    <t>辦理94年體育研習會計畫乙案、各項體育活動、體育運動優秀選手培訓</t>
  </si>
  <si>
    <t>桃園縣體育會</t>
  </si>
  <si>
    <t>辦理94年全國中等學校運動會跆拳道選拔賽</t>
  </si>
  <si>
    <t>桃園縣體育會跆拳道委員會</t>
  </si>
  <si>
    <t>辦理94年全國中等學校運動會武術選拔賽</t>
  </si>
  <si>
    <t>桃園縣體育會武術委員會</t>
  </si>
  <si>
    <t>辦理94年全國委盃巧固球錦標賽</t>
  </si>
  <si>
    <t>桃園縣體育會巧固球委員會</t>
  </si>
  <si>
    <t>辦理94年全國中等學校運動會網球選拔賽</t>
  </si>
  <si>
    <t>桃園縣體育會網球委員會</t>
  </si>
  <si>
    <t>辦理94年全國中等學校運動會桌球選拔賽</t>
  </si>
  <si>
    <t>桃園縣體育會桌球委員會</t>
  </si>
  <si>
    <t>辦理94年全國青少年學生盃保齡球錦標賽</t>
  </si>
  <si>
    <t>桃園縣體育會保齡球委員會</t>
  </si>
  <si>
    <t>補助桃園縣學生校外生活輔導委員會輔導工作經費</t>
  </si>
  <si>
    <t>桃園縣學生校外生活輔導委員會</t>
  </si>
  <si>
    <t>新坡國小教師會辦理陶藝研習活動經費</t>
  </si>
  <si>
    <t>新坡國小教師會</t>
  </si>
  <si>
    <t>尋古之旅親子戶外活動</t>
  </si>
  <si>
    <t>財團法人會桃園縣私立瑞園啟智教養院</t>
  </si>
  <si>
    <t>推展學障學生家長教師成長學習活動</t>
  </si>
  <si>
    <t>桃園縣學習障礙協會</t>
  </si>
  <si>
    <t>寶具入學大作戰系列(一)-入學轉銜親職講座</t>
  </si>
  <si>
    <t>財團法人伊甸主會福利基金會桃園縣分事務所</t>
  </si>
  <si>
    <t>歡喜來學習一</t>
  </si>
  <si>
    <t>社團法人桃園縣自閉症協進會</t>
  </si>
  <si>
    <t>台北縣烏來觀光遊樂區戶外教學活動</t>
  </si>
  <si>
    <t>財團法人桃園縣私立庭心燈智教養院</t>
  </si>
  <si>
    <t>財團法人桃園縣私立庭芳啟智教養院</t>
  </si>
  <si>
    <t>財團法人桃園縣私立庭嘉惠智教養院</t>
  </si>
  <si>
    <t>飛牛牧場戶外教學活動</t>
  </si>
  <si>
    <t>財團法人桃園縣私立庭安康智教養院</t>
  </si>
  <si>
    <t>星兒夏令營</t>
  </si>
  <si>
    <t>財團法人桃園縣自閉症協進會</t>
  </si>
  <si>
    <t>桃園縣推廣有聲刊物宣導活動</t>
  </si>
  <si>
    <t>社團法人桃園縣視障輔導協會</t>
  </si>
  <si>
    <t>辦理93學年度高中棒球運動聯賽準硬式組全國賽</t>
  </si>
  <si>
    <t>桃園縣體育會棒球委員會</t>
  </si>
  <si>
    <t>94年全國輕艇競速及激流錦標賽</t>
  </si>
  <si>
    <t>桃園縣體育會輕艇委員會</t>
  </si>
  <si>
    <t>94年參加全國中等學校運動會羽球選拔賽</t>
  </si>
  <si>
    <t>桃園縣體育會羽球委員會</t>
  </si>
  <si>
    <t>辦理桃園縣94年度校園三對三籃球賽及全國社會男子埠際籃球賽桃園縣預賽</t>
  </si>
  <si>
    <t>桃園縣體育會籃球委員會</t>
  </si>
  <si>
    <t>辦理第15屆桃聯盃國際標準舞跨國邀賽</t>
  </si>
  <si>
    <t>桃園縣體育會國際標準舞委員會</t>
  </si>
  <si>
    <t>辦理94全國協會盃曲棍球錦標賽及縣長盃國錦標賽</t>
  </si>
  <si>
    <t>桃園縣體育會曲棍球委員會</t>
  </si>
  <si>
    <t>94年第25屆全國青年盃射擊錦標賽</t>
  </si>
  <si>
    <t>桃園縣體育會射擊委員會</t>
  </si>
  <si>
    <t>94年度第34屆中華盃國小師生排球錦標賽及縣長盃國錦標賽</t>
  </si>
  <si>
    <t>桃園縣體育會排球委員會</t>
  </si>
  <si>
    <t>辦理94年度全國韻律體操錦標賽</t>
  </si>
  <si>
    <t>桃園縣體育會體操委員會</t>
  </si>
  <si>
    <t>參加2005年國際田徑邀請賽</t>
  </si>
  <si>
    <t>桃園縣體育會田徑委員會</t>
  </si>
  <si>
    <t>辦理94年縣長盃錦標賽</t>
  </si>
  <si>
    <t>桃園縣體育會足球委員會</t>
  </si>
  <si>
    <t>辦理全民運動老人體適能教學營</t>
  </si>
  <si>
    <t>頭洲社區發展協會辦理充實社區活動中心內部文康設備計畫</t>
  </si>
  <si>
    <t>社子社區發展協會辦理充實社區活動中心內部設備案</t>
  </si>
  <si>
    <t>石牌社區發展協會辦理社區活勳中心環境綠美化及改善內外部設備</t>
  </si>
  <si>
    <r>
      <t>94.7.3.~9.4</t>
    </r>
    <r>
      <rPr>
        <sz val="12"/>
        <color indexed="8"/>
        <rFont val="標楷體"/>
        <family val="4"/>
      </rPr>
      <t>辦</t>
    </r>
    <r>
      <rPr>
        <sz val="12"/>
        <color indexed="8"/>
        <rFont val="Times New Roman"/>
        <family val="1"/>
      </rPr>
      <t>94</t>
    </r>
    <r>
      <rPr>
        <sz val="12"/>
        <color indexed="8"/>
        <rFont val="標楷體"/>
        <family val="4"/>
      </rPr>
      <t>年度夏季防溺駐守－海安</t>
    </r>
    <r>
      <rPr>
        <sz val="12"/>
        <color indexed="8"/>
        <rFont val="Times New Roman"/>
        <family val="1"/>
      </rPr>
      <t>2</t>
    </r>
    <r>
      <rPr>
        <sz val="12"/>
        <color indexed="8"/>
        <rFont val="標楷體"/>
        <family val="4"/>
      </rPr>
      <t>號活動</t>
    </r>
  </si>
  <si>
    <t>桃園縣大園鄉事故防治協會</t>
  </si>
  <si>
    <r>
      <t>94.9.10~27</t>
    </r>
    <r>
      <rPr>
        <sz val="12"/>
        <color indexed="8"/>
        <rFont val="標楷體"/>
        <family val="4"/>
      </rPr>
      <t>辦戀戀椿萱，溫馨無限親子聯誼及宣導活動</t>
    </r>
  </si>
  <si>
    <r>
      <t>94.10.1</t>
    </r>
    <r>
      <rPr>
        <sz val="12"/>
        <color indexed="8"/>
        <rFont val="標楷體"/>
        <family val="4"/>
      </rPr>
      <t>辦婦女成長講座活動</t>
    </r>
  </si>
  <si>
    <r>
      <t>94.10.29</t>
    </r>
    <r>
      <rPr>
        <sz val="12"/>
        <color indexed="8"/>
        <rFont val="標楷體"/>
        <family val="4"/>
      </rPr>
      <t>辦心手相連共創無毒家園宣導活動</t>
    </r>
  </si>
  <si>
    <r>
      <t>94.10.22</t>
    </r>
    <r>
      <rPr>
        <sz val="12"/>
        <color indexed="8"/>
        <rFont val="標楷體"/>
        <family val="4"/>
      </rPr>
      <t>辦社區才藝研習成果發展表會活動</t>
    </r>
  </si>
  <si>
    <r>
      <t>94.10.19~25</t>
    </r>
    <r>
      <rPr>
        <sz val="12"/>
        <color indexed="8"/>
        <rFont val="標楷體"/>
        <family val="4"/>
      </rPr>
      <t>辦盆栽雅石之美研習活動</t>
    </r>
  </si>
  <si>
    <t>桃園縣樹石藝術學會</t>
  </si>
  <si>
    <r>
      <t>94.10.28</t>
    </r>
    <r>
      <rPr>
        <sz val="12"/>
        <color indexed="8"/>
        <rFont val="標楷體"/>
        <family val="4"/>
      </rPr>
      <t>辦第</t>
    </r>
    <r>
      <rPr>
        <sz val="12"/>
        <color indexed="8"/>
        <rFont val="Times New Roman"/>
        <family val="1"/>
      </rPr>
      <t>59</t>
    </r>
    <r>
      <rPr>
        <sz val="12"/>
        <color indexed="8"/>
        <rFont val="標楷體"/>
        <family val="4"/>
      </rPr>
      <t>屆商人節表揚大會活動</t>
    </r>
  </si>
  <si>
    <t>桃園縣商業會</t>
  </si>
  <si>
    <r>
      <t>94.10.9</t>
    </r>
    <r>
      <rPr>
        <sz val="12"/>
        <color indexed="8"/>
        <rFont val="標楷體"/>
        <family val="4"/>
      </rPr>
      <t>辦慶祝雙十國慶暨九九重陽全民聯歡晚會活動</t>
    </r>
  </si>
  <si>
    <t>桃園縣楊梅鎮客家歌謠文化協會</t>
  </si>
  <si>
    <r>
      <t>94.10.23</t>
    </r>
    <r>
      <rPr>
        <sz val="12"/>
        <color indexed="8"/>
        <rFont val="標楷體"/>
        <family val="4"/>
      </rPr>
      <t>辦</t>
    </r>
    <r>
      <rPr>
        <sz val="12"/>
        <color indexed="8"/>
        <rFont val="Times New Roman"/>
        <family val="1"/>
      </rPr>
      <t>94</t>
    </r>
    <r>
      <rPr>
        <sz val="12"/>
        <color indexed="8"/>
        <rFont val="標楷體"/>
        <family val="4"/>
      </rPr>
      <t>年國際瑜伽學術研習會活動</t>
    </r>
  </si>
  <si>
    <t>桃園縣瑜伽協會</t>
  </si>
  <si>
    <r>
      <t>94.10.15</t>
    </r>
    <r>
      <rPr>
        <sz val="12"/>
        <color indexed="8"/>
        <rFont val="標楷體"/>
        <family val="4"/>
      </rPr>
      <t>辦音樂藝術下鄉活動</t>
    </r>
  </si>
  <si>
    <t>桃園縣婦女服務協會</t>
  </si>
  <si>
    <r>
      <t>94.10.25~27</t>
    </r>
    <r>
      <rPr>
        <sz val="12"/>
        <color indexed="8"/>
        <rFont val="標楷體"/>
        <family val="4"/>
      </rPr>
      <t>辦優質團隊精英訓練知性研習營活動</t>
    </r>
  </si>
  <si>
    <r>
      <t>94.10.16</t>
    </r>
    <r>
      <rPr>
        <sz val="12"/>
        <color indexed="8"/>
        <rFont val="標楷體"/>
        <family val="4"/>
      </rPr>
      <t>辦山難搜查與野外救生訓練宣導活動</t>
    </r>
  </si>
  <si>
    <t>桃園縣救難防災協會</t>
  </si>
  <si>
    <r>
      <t>94.10.2</t>
    </r>
    <r>
      <rPr>
        <sz val="12"/>
        <color indexed="8"/>
        <rFont val="標楷體"/>
        <family val="4"/>
      </rPr>
      <t>辦</t>
    </r>
    <r>
      <rPr>
        <sz val="12"/>
        <color indexed="8"/>
        <rFont val="Times New Roman"/>
        <family val="1"/>
      </rPr>
      <t>94</t>
    </r>
    <r>
      <rPr>
        <sz val="12"/>
        <color indexed="8"/>
        <rFont val="標楷體"/>
        <family val="4"/>
      </rPr>
      <t>年消防、環保宣導系列活動</t>
    </r>
  </si>
  <si>
    <t>桃園縣錦鱗同賞協會</t>
  </si>
  <si>
    <r>
      <t>94.10.29</t>
    </r>
    <r>
      <rPr>
        <sz val="12"/>
        <color indexed="8"/>
        <rFont val="標楷體"/>
        <family val="4"/>
      </rPr>
      <t>辦永續家園　健康社區活動</t>
    </r>
  </si>
  <si>
    <r>
      <t>94.10.8</t>
    </r>
    <r>
      <rPr>
        <sz val="12"/>
        <color indexed="8"/>
        <rFont val="標楷體"/>
        <family val="4"/>
      </rPr>
      <t>辦聖德老人專線開幕暨重陽敬老園遊會活動</t>
    </r>
  </si>
  <si>
    <t>財團法人桃園縣基督教聖經教會</t>
  </si>
  <si>
    <r>
      <t>94.11.12</t>
    </r>
    <r>
      <rPr>
        <sz val="12"/>
        <color indexed="8"/>
        <rFont val="標楷體"/>
        <family val="4"/>
      </rPr>
      <t>辦</t>
    </r>
    <r>
      <rPr>
        <sz val="12"/>
        <color indexed="8"/>
        <rFont val="Times New Roman"/>
        <family val="1"/>
      </rPr>
      <t>94</t>
    </r>
    <r>
      <rPr>
        <sz val="12"/>
        <color indexed="8"/>
        <rFont val="標楷體"/>
        <family val="4"/>
      </rPr>
      <t>年度元極舞康福系列公開表演觀摩活動</t>
    </r>
  </si>
  <si>
    <t>桃園縣中華元極研究運動推展協會</t>
  </si>
  <si>
    <r>
      <t>94.10.22</t>
    </r>
    <r>
      <rPr>
        <sz val="12"/>
        <color indexed="8"/>
        <rFont val="標楷體"/>
        <family val="4"/>
      </rPr>
      <t>、</t>
    </r>
    <r>
      <rPr>
        <sz val="12"/>
        <color indexed="8"/>
        <rFont val="Times New Roman"/>
        <family val="1"/>
      </rPr>
      <t>23</t>
    </r>
    <r>
      <rPr>
        <sz val="12"/>
        <color indexed="8"/>
        <rFont val="標楷體"/>
        <family val="4"/>
      </rPr>
      <t>辦</t>
    </r>
    <r>
      <rPr>
        <sz val="12"/>
        <color indexed="8"/>
        <rFont val="Times New Roman"/>
        <family val="1"/>
      </rPr>
      <t>94</t>
    </r>
    <r>
      <rPr>
        <sz val="12"/>
        <color indexed="8"/>
        <rFont val="標楷體"/>
        <family val="4"/>
      </rPr>
      <t>年度桃園縣第五屆縣長盃客家歌謠歌唱比賽活動</t>
    </r>
  </si>
  <si>
    <r>
      <t>94.10.22~23</t>
    </r>
    <r>
      <rPr>
        <sz val="12"/>
        <color indexed="8"/>
        <rFont val="標楷體"/>
        <family val="4"/>
      </rPr>
      <t>辦安全登山研習會活動</t>
    </r>
  </si>
  <si>
    <t>桃園縣長青登山協會</t>
  </si>
  <si>
    <r>
      <t>94.10.15</t>
    </r>
    <r>
      <rPr>
        <sz val="12"/>
        <color indexed="8"/>
        <rFont val="標楷體"/>
        <family val="4"/>
      </rPr>
      <t>、</t>
    </r>
    <r>
      <rPr>
        <sz val="12"/>
        <color indexed="8"/>
        <rFont val="Times New Roman"/>
        <family val="1"/>
      </rPr>
      <t>16</t>
    </r>
    <r>
      <rPr>
        <sz val="12"/>
        <color indexed="8"/>
        <rFont val="標楷體"/>
        <family val="4"/>
      </rPr>
      <t>辦桃園縣</t>
    </r>
    <r>
      <rPr>
        <sz val="12"/>
        <color indexed="8"/>
        <rFont val="Times New Roman"/>
        <family val="1"/>
      </rPr>
      <t>94</t>
    </r>
    <r>
      <rPr>
        <sz val="12"/>
        <color indexed="8"/>
        <rFont val="標楷體"/>
        <family val="4"/>
      </rPr>
      <t>年度縣長盃客家歌唱比賽活動</t>
    </r>
  </si>
  <si>
    <r>
      <t>94.6.11</t>
    </r>
    <r>
      <rPr>
        <sz val="12"/>
        <color indexed="8"/>
        <rFont val="標楷體"/>
        <family val="4"/>
      </rPr>
      <t>、</t>
    </r>
    <r>
      <rPr>
        <sz val="12"/>
        <color indexed="8"/>
        <rFont val="Times New Roman"/>
        <family val="1"/>
      </rPr>
      <t>10.31</t>
    </r>
    <r>
      <rPr>
        <sz val="12"/>
        <color indexed="8"/>
        <rFont val="標楷體"/>
        <family val="4"/>
      </rPr>
      <t>辦</t>
    </r>
    <r>
      <rPr>
        <sz val="12"/>
        <color indexed="8"/>
        <rFont val="Times New Roman"/>
        <family val="1"/>
      </rPr>
      <t>94</t>
    </r>
    <r>
      <rPr>
        <sz val="12"/>
        <color indexed="8"/>
        <rFont val="標楷體"/>
        <family val="4"/>
      </rPr>
      <t>年度國劇公演活動</t>
    </r>
  </si>
  <si>
    <t>桃園縣國劇研究發展協會</t>
  </si>
  <si>
    <r>
      <t>94.11.6</t>
    </r>
    <r>
      <rPr>
        <sz val="12"/>
        <color indexed="8"/>
        <rFont val="標楷體"/>
        <family val="4"/>
      </rPr>
      <t>辦馬友友大提琴獨奏會活動</t>
    </r>
  </si>
  <si>
    <t>財團法人桃園縣文化基金會</t>
  </si>
  <si>
    <r>
      <t>94.11.6</t>
    </r>
    <r>
      <rPr>
        <sz val="12"/>
        <color indexed="8"/>
        <rFont val="標楷體"/>
        <family val="4"/>
      </rPr>
      <t>辦客家文化、民謠推廣活動</t>
    </r>
  </si>
  <si>
    <t>桃園縣新屋鄉歌謠民俗協會</t>
  </si>
  <si>
    <r>
      <t>94.10.10</t>
    </r>
    <r>
      <rPr>
        <sz val="12"/>
        <color indexed="8"/>
        <rFont val="標楷體"/>
        <family val="4"/>
      </rPr>
      <t>辦</t>
    </r>
    <r>
      <rPr>
        <sz val="12"/>
        <color indexed="8"/>
        <rFont val="Times New Roman"/>
        <family val="1"/>
      </rPr>
      <t>94</t>
    </r>
    <r>
      <rPr>
        <sz val="12"/>
        <color indexed="8"/>
        <rFont val="標楷體"/>
        <family val="4"/>
      </rPr>
      <t>年度重陽敬老文化表揚大會活動</t>
    </r>
  </si>
  <si>
    <t>桃園縣徐坤英公派下宗族協進會</t>
  </si>
  <si>
    <t>台灣地區高速公路交流道連絡道現況檢討與改善計畫-桃園市大興西路改善工程</t>
  </si>
  <si>
    <t>大崗社區發展協會辦社區營造研習活動</t>
  </si>
  <si>
    <t>新生社區發展協會辦理社區兒童及少年保護,家庭暴力及性侵害防治宣導工作研習活動</t>
  </si>
  <si>
    <t>東明社區發展協會辦理太極氣功班研習活動</t>
  </si>
  <si>
    <t>下田社區發展協會辦理舞蹈班研習活動</t>
  </si>
  <si>
    <t xml:space="preserve">社子社區發展協會辦理健康營造暨講座活動 </t>
  </si>
  <si>
    <t xml:space="preserve">後湖社區發展協會辦理中國太極氣功運動研習活動 </t>
  </si>
  <si>
    <t>石牌社區發展協會辦理1.元極舞班2.中秋節聯歡晚會活動</t>
  </si>
  <si>
    <t xml:space="preserve">頭洲社區發展協會辦理舞蹈班研習活動 </t>
  </si>
  <si>
    <t>頭洲社區發展協會辦理觀摩研習活動</t>
  </si>
  <si>
    <t>石磊社區發展協會辦理1. 社區巡守隊講習訓練暨防盜防騙宣導研習活動2.太極十八式氣功班研習活動</t>
  </si>
  <si>
    <t>望間社區發展協會辦理社區會務暨觀摩研習活動</t>
  </si>
  <si>
    <t>新生社區發展協會辦理各社區舞蹈研習活動</t>
  </si>
  <si>
    <t xml:space="preserve">永安社區發展協會辦理客家民俗文化才藝聯歡晚會活動 </t>
  </si>
  <si>
    <t xml:space="preserve">永安社區發展協會辦理桃園縣94年雙十國慶聯歡活動表演 </t>
  </si>
  <si>
    <t xml:space="preserve">新生社區發展協會辦理桃園縣94年雙十國慶聯歡活動表演 </t>
  </si>
  <si>
    <t>埔頂社區發展協會辦理社區研習觀摩暨宣導節約能源活動</t>
  </si>
  <si>
    <t>社子社區發展協會辦理社區研習觀摩暨宣導節約能源活動</t>
  </si>
  <si>
    <t>下田社區發展協會辦理歌唱班研習活動</t>
  </si>
  <si>
    <t>頭洲社區發展協會辦理社區民謠歌唱班研習活動</t>
  </si>
  <si>
    <t xml:space="preserve">頭洲社區發展協會辦理健行養生研習活動 </t>
  </si>
  <si>
    <t>後湖社區發展協會辦理防盜防騙端正社會風氣宣導活動</t>
  </si>
  <si>
    <t>清華社區發展協會辦理客家民俗傳統活動</t>
  </si>
  <si>
    <t>東明社區發展協會辦理巡守隊講習訓練暨防盜防騙宣導研習活動</t>
  </si>
  <si>
    <t>公所辦理社區幹部參訪績優社區觀摩研習活動</t>
  </si>
  <si>
    <t>埔頂社區發展協會辦理社區工作幹部研習觀摩暨資源回收廚餘宣導活動</t>
  </si>
  <si>
    <t>永興社區發展協會辦理績優社區環保觀摩研習活動</t>
  </si>
  <si>
    <t>新屋社區發展協會辦理社區工作幹部會員研習觀摩暨宣導節約能源活動</t>
  </si>
  <si>
    <t>辦理94年度加強社區發展計畫-槺榔社區</t>
  </si>
  <si>
    <t>大同社區發展協會辦理賡續推行社區巡守隊</t>
  </si>
  <si>
    <t>三湖社區發展協會辦理中秋聯歡晚會活動</t>
  </si>
  <si>
    <t>高山社區發展協會辦理中秋節全民聯歡晚會活動</t>
  </si>
  <si>
    <t>高榮社區發展協會辦理社區媽媽班成果發表晚會活動</t>
  </si>
  <si>
    <t>富岡社區發展協會辦理長壽俱樂部外內丹功觀摩研習活動</t>
  </si>
  <si>
    <t>瑞原社區發展協會辦理社區環保衛生、節約能源宣導研習活動</t>
  </si>
  <si>
    <t>豐野社區發展協會辦理中秋晚會暨宣導全民拼治安守望相助活動</t>
  </si>
  <si>
    <t>員本社區發展協會辦理賡續推行社區巡守隊</t>
  </si>
  <si>
    <t>員本社區發展協會辦理觀摩研習及節約用水宣導活動</t>
  </si>
  <si>
    <t>高榮社區發展協會辦理英文基礎會話及觀光會話班第二期活動</t>
  </si>
  <si>
    <t>上田社區發展協會辦理94年社區會員研習活動</t>
  </si>
  <si>
    <t>大同社區發展協會辦理94年度社區中秋節活動</t>
  </si>
  <si>
    <t xml:space="preserve">水美社區發展協會辦理中秋晚會活動 </t>
  </si>
  <si>
    <t>三湖社區發展協會辦理94年度會員觀摩聯誼活動</t>
  </si>
  <si>
    <t>高山社區發展協會辦理94年度社區觀摩活動</t>
  </si>
  <si>
    <t xml:space="preserve">富岡社區發展協會辦理健康長青健行活動 </t>
  </si>
  <si>
    <t>員本社區發展協會辦理94年加強社區發展</t>
  </si>
  <si>
    <t>中興社區發展協會辦理充實東興社區活動中心內部設備計畫</t>
  </si>
  <si>
    <t>三水社區發展協會辦理中秋節晚會活動</t>
  </si>
  <si>
    <t>三和社區發展協會辦理社區中秋節親子活動</t>
  </si>
  <si>
    <t>三林社區發展協會辦理中秋月光晚會暨烤肉聯誼活動</t>
  </si>
  <si>
    <t>上林社區發展協會辦理社區媽媽教室成果晚會、親子烤肉活動</t>
  </si>
  <si>
    <t>中山社區發展協會辦理少林氣功內勁一指襌活動</t>
  </si>
  <si>
    <t>中山社區發展協會辦理慶祝中秋節文化藝術研習活動</t>
  </si>
  <si>
    <t>石門社區發展協會辦理中秋節聯誼晚會、親子烤肉活動</t>
  </si>
  <si>
    <t>凌雲社區發展協會辦理社區中秋節月光晚會活動</t>
  </si>
  <si>
    <t>高原社區發展協會辦理社區會員教育訓練活動</t>
  </si>
  <si>
    <t>三林社區發展協會辦理社區網站</t>
  </si>
  <si>
    <t>高平社區發展協會辦理客家歌唱班活動</t>
  </si>
  <si>
    <t>辦理社區運動會檢討會活動</t>
  </si>
  <si>
    <t>三林社區發展協會辦理發行社區月曆及社區刊物</t>
  </si>
  <si>
    <t>中山社區發展協會辦理社區建設教育研習活動</t>
  </si>
  <si>
    <t xml:space="preserve">三林社區發展協會辦理客家米食推廣教育研習活動 </t>
  </si>
  <si>
    <t>中興社區發展協會辦理中秋節-甜甜心活動</t>
  </si>
  <si>
    <t>中興社區發展協會辦理國畫-樂書樂美才藝班</t>
  </si>
  <si>
    <t xml:space="preserve">黃唐社區發展協會辦理中秋節活動 </t>
  </si>
  <si>
    <t>高原社區發展協會辦理桃園縣94年度社區發展示範觀摩活動</t>
  </si>
  <si>
    <t>九龍社區發展協會辦理中秋節卡拉OK聯歡晚會活動</t>
  </si>
  <si>
    <t xml:space="preserve">八德社區發展協會辦理客家歌謠班六週年慶成果發表會暨中秋佳節聯歡活動 </t>
  </si>
  <si>
    <t>三林社區發展協會辦理1.社區幹部教育研習2.社區成果發表展演活動</t>
  </si>
  <si>
    <t xml:space="preserve">中興社區發展協會辦理社區日成果展示活動 </t>
  </si>
  <si>
    <t>三水社區發展協會辦理94年度社區會員研習觀摩活動</t>
  </si>
  <si>
    <t>辦理94年度加強社區發展計畫-中正社區</t>
  </si>
  <si>
    <t>龍華社區發展協會辦理桃園縣94年度社區考核評鑑活動</t>
  </si>
  <si>
    <t>社會局</t>
  </si>
  <si>
    <t>大崗社區發展協會辦理94年度龜山鄉各社區中秋聯歡晚會活動</t>
  </si>
  <si>
    <t>社政業務-社會行政工作</t>
  </si>
  <si>
    <t>陸光社區發展協會辦理重陽節敬老活動及健行活動</t>
  </si>
  <si>
    <t>大崗社區發展協會辦理觀摩績優社區學習之旅活動</t>
  </si>
  <si>
    <t>辦理94年度加強社區發展計畫-南上社區</t>
  </si>
  <si>
    <t xml:space="preserve">一般建築及設備-社會建築及設備 </t>
  </si>
  <si>
    <t>外社社區發展協會辦理充實社區活動中心內部修繕設備</t>
  </si>
  <si>
    <t>坑口社區發展協會辦理賡續推行社區巡守隊</t>
  </si>
  <si>
    <t>南榮社區發展協會辦理編印「話我南榮」手冊</t>
  </si>
  <si>
    <t>南榮社區發展協會辦理元極舞班隊參訪研習活動</t>
  </si>
  <si>
    <t>南榮社區發展協會代表本縣接受內政部94年度社區發展工作評鑑</t>
  </si>
  <si>
    <t>南崁社區發展協會辦理94年國慶慶祝活動</t>
  </si>
  <si>
    <t>南榮社區發展協會辦理桃園縣慶祝94年國慶聯歡活動靜態展示</t>
  </si>
  <si>
    <t>南榮社區發展協會辦理1.社區會員2.社區環保志工3.理、監事顧問班隊幹部4.土風舞班等四項參訪研習活動</t>
  </si>
  <si>
    <t>南榮社區發展協會辦理桃園縣參加2005年全國社區發展福利社區化觀摩會</t>
  </si>
  <si>
    <t>南榮社區發展協會辦理桃園縣蘆竹鄉94年度社區發展福利社區化觀摩研習活動</t>
  </si>
  <si>
    <t>南榮社區發展協會辦理社區營造成果DVD光碟製作案</t>
  </si>
  <si>
    <t>辦理94年度加強社區發展計畫-坑子社區</t>
  </si>
  <si>
    <t>樹林社區發展協會辦理社區治安宣導暨烤肉活動</t>
  </si>
  <si>
    <t>武威社區發展協會辦理修繕社區活動中心內部設備及屋頂防漏計畫</t>
  </si>
  <si>
    <t>坑尾社區發展協會辦理社區活動中心內外部整修計畫</t>
  </si>
  <si>
    <t>辦理94年度加強社區發展計畫-富源社區</t>
  </si>
  <si>
    <t>塔腳社區發展協會辦理賡續推行社區巡守隊</t>
  </si>
  <si>
    <t>大潭社區發展協會辦理九九重陽敬老暨中秋節月光聯歡晚會活動</t>
  </si>
  <si>
    <t>辦理94年度社區發展工作幹部研習暨業務觀摩活動</t>
  </si>
  <si>
    <t>保生社區發展協會辦理充實社區活動中心內部設備</t>
  </si>
  <si>
    <t>塔腳社區發展協會辦理充實社區活動中心內部設備</t>
  </si>
  <si>
    <t>公所辦理樹林社區活動中心新建工程案</t>
  </si>
  <si>
    <t>保障社區發展協會辦理賡續推行社區巡守隊</t>
  </si>
  <si>
    <t xml:space="preserve">大堀社區發展協會辦理94年度重陽敬老活動(聯誼餐費) </t>
  </si>
  <si>
    <t>大同社區發展協會辦理中秋節聯歡晚會暨防止家暴宣導活動</t>
  </si>
  <si>
    <t>大興社區發展協會辦理社區親職教育研討會活動</t>
  </si>
  <si>
    <t>茄苳社區發展協會辦理中秋佳節聯歡暨資源回收垃圾分類宣導晚會</t>
  </si>
  <si>
    <t>興仁社區發展協會辦理會員社區觀摩研習活動</t>
  </si>
  <si>
    <t>大成社區發展協會辦理慶祝中秋節居民聯歡晚會活動</t>
  </si>
  <si>
    <t>正福社區發展協會辦理八德市家暴防制,資源回收,交通及治安宣導活動及中秋聯歡晚會,土風舞,交際舞比賽活動</t>
  </si>
  <si>
    <t xml:space="preserve">大義社區發展協會辦理守望相助、關懷治安活動 </t>
  </si>
  <si>
    <t>大成社區發展協會辦理94年度慶祝感恩迎新春聯歡晚會活動</t>
  </si>
  <si>
    <r>
      <t>汴洲社區發展協會辦理</t>
    </r>
    <r>
      <rPr>
        <sz val="12"/>
        <rFont val="Times New Roman"/>
        <family val="1"/>
      </rPr>
      <t>94</t>
    </r>
    <r>
      <rPr>
        <sz val="12"/>
        <rFont val="標楷體"/>
        <family val="4"/>
      </rPr>
      <t>年度汴洲里全民小型運動比賽活動</t>
    </r>
  </si>
  <si>
    <r>
      <t>會稽社區發展協會辦理文化研習教室</t>
    </r>
    <r>
      <rPr>
        <sz val="12"/>
        <rFont val="Times New Roman"/>
        <family val="1"/>
      </rPr>
      <t>-</t>
    </r>
    <r>
      <rPr>
        <sz val="12"/>
        <rFont val="標楷體"/>
        <family val="4"/>
      </rPr>
      <t>書法、心算班活動</t>
    </r>
  </si>
  <si>
    <t>汴洲社區發展協會辦理慶祝中秋月圓里民烤肉及歌唱摸彩活動</t>
  </si>
  <si>
    <t>中正社區發展協會辦理中秋佳節團圓聯歡晚會活動</t>
  </si>
  <si>
    <r>
      <t>大林社區發展協會辦理中秋節歌唱聯歡晚會活動</t>
    </r>
    <r>
      <rPr>
        <sz val="12"/>
        <rFont val="Times New Roman"/>
        <family val="1"/>
      </rPr>
      <t xml:space="preserve"> </t>
    </r>
  </si>
  <si>
    <r>
      <t>會稽社區發展協會辦理媽媽教室</t>
    </r>
    <r>
      <rPr>
        <sz val="12"/>
        <rFont val="Times New Roman"/>
        <family val="1"/>
      </rPr>
      <t>-</t>
    </r>
    <r>
      <rPr>
        <sz val="12"/>
        <rFont val="標楷體"/>
        <family val="4"/>
      </rPr>
      <t>土風舞活動</t>
    </r>
  </si>
  <si>
    <r>
      <t>南通社區發展協會辦理</t>
    </r>
    <r>
      <rPr>
        <sz val="12"/>
        <rFont val="Times New Roman"/>
        <family val="1"/>
      </rPr>
      <t>1.</t>
    </r>
    <r>
      <rPr>
        <sz val="12"/>
        <rFont val="標楷體"/>
        <family val="4"/>
      </rPr>
      <t>社區治安家暴防治宣導暨露天電影欣賞會</t>
    </r>
    <r>
      <rPr>
        <sz val="12"/>
        <rFont val="Times New Roman"/>
        <family val="1"/>
      </rPr>
      <t>2.</t>
    </r>
    <r>
      <rPr>
        <sz val="12"/>
        <rFont val="標楷體"/>
        <family val="4"/>
      </rPr>
      <t>環保之夜暨中秋月光聯歡晚會</t>
    </r>
  </si>
  <si>
    <r>
      <t>西埔社區發展協會辦理</t>
    </r>
    <r>
      <rPr>
        <sz val="12"/>
        <rFont val="Times New Roman"/>
        <family val="1"/>
      </rPr>
      <t>94</t>
    </r>
    <r>
      <rPr>
        <sz val="12"/>
        <rFont val="標楷體"/>
        <family val="4"/>
      </rPr>
      <t>年度西埔藝文成果展示會活動</t>
    </r>
  </si>
  <si>
    <r>
      <t>南通社區發展協會辦理</t>
    </r>
    <r>
      <rPr>
        <sz val="12"/>
        <rFont val="Times New Roman"/>
        <family val="1"/>
      </rPr>
      <t>94</t>
    </r>
    <r>
      <rPr>
        <sz val="12"/>
        <rFont val="標楷體"/>
        <family val="4"/>
      </rPr>
      <t>年度長青俱樂部才藝表演聯歡暨預防犯罪宣導活動</t>
    </r>
  </si>
  <si>
    <r>
      <t>辦理</t>
    </r>
    <r>
      <rPr>
        <sz val="12"/>
        <rFont val="Times New Roman"/>
        <family val="1"/>
      </rPr>
      <t>94</t>
    </r>
    <r>
      <rPr>
        <sz val="12"/>
        <rFont val="標楷體"/>
        <family val="4"/>
      </rPr>
      <t>年度加強社區發展計畫</t>
    </r>
    <r>
      <rPr>
        <sz val="12"/>
        <rFont val="Times New Roman"/>
        <family val="1"/>
      </rPr>
      <t>-</t>
    </r>
    <r>
      <rPr>
        <sz val="12"/>
        <rFont val="標楷體"/>
        <family val="4"/>
      </rPr>
      <t>同德社區</t>
    </r>
  </si>
  <si>
    <t>補助各鄉鎮市公所充實改善教保設施設備</t>
  </si>
  <si>
    <t>社會局</t>
  </si>
  <si>
    <t>羅浮社區發展協會辦理桃園縣慶祝94年國慶日聯歡活動-靜態展示</t>
  </si>
  <si>
    <t>工務局</t>
  </si>
  <si>
    <t>家庭教育中心</t>
  </si>
  <si>
    <t>無</t>
  </si>
  <si>
    <t>原住民業務-原住民經建工作</t>
  </si>
  <si>
    <t>工商發展業務-產業發展工作</t>
  </si>
  <si>
    <t>單位：千元</t>
  </si>
  <si>
    <t>桃園縣政府稅捐稽徵處</t>
  </si>
  <si>
    <t>各鄉鎮市公所協辦房屋稅業務經費</t>
  </si>
  <si>
    <t>稅捐稽徵業務-房屋稅稽徵工作</t>
  </si>
  <si>
    <t>寬宏藝術公司</t>
  </si>
  <si>
    <t>精進團體補助第一期款</t>
  </si>
  <si>
    <t>桃園縣八德市音樂協會</t>
  </si>
  <si>
    <t>桃園縣國際傑人會</t>
  </si>
  <si>
    <t>桃園縣文藝作家協會</t>
  </si>
  <si>
    <t>無</t>
  </si>
  <si>
    <t>桃園縣愛鯉協會</t>
  </si>
  <si>
    <t>第三屆活力社區計畫</t>
  </si>
  <si>
    <t>深度文化之旅</t>
  </si>
  <si>
    <t>(本表為季報表)</t>
  </si>
  <si>
    <t>工作計畫科目
名稱</t>
  </si>
  <si>
    <r>
      <t>社政業務</t>
    </r>
    <r>
      <rPr>
        <sz val="12"/>
        <rFont val="Times New Roman"/>
        <family val="1"/>
      </rPr>
      <t xml:space="preserve"> -</t>
    </r>
    <r>
      <rPr>
        <sz val="12"/>
        <rFont val="標楷體"/>
        <family val="4"/>
      </rPr>
      <t>社會行政工作</t>
    </r>
  </si>
  <si>
    <t>龍潭鄉公所</t>
  </si>
  <si>
    <t>石門都市計畫公十一公園新闢工程及週邊排水系統改善工程款</t>
  </si>
  <si>
    <t>一建築及設備~農水路及重工程</t>
  </si>
  <si>
    <t>大坪市地重劃區民有路改善工程款</t>
  </si>
  <si>
    <t>地政局</t>
  </si>
  <si>
    <t>沙崙早期農地重劃區農水路更新改善工程款</t>
  </si>
  <si>
    <t>大園鄉公所</t>
  </si>
  <si>
    <t>龜山鄉公所</t>
  </si>
  <si>
    <t>林口市地重劃區為復興一路人行道、文化三路等路面、文三二街等中央分隔島改善工程款</t>
  </si>
  <si>
    <t>本案公所僅完成文化三路等路面工程並已請領補助款。餘二項工程函請本府准予辦理保留。</t>
  </si>
  <si>
    <t>辦理94年度原住民社會教育推廣活動</t>
  </si>
  <si>
    <t>桃園縣復興鄉原住民家庭關懷服務協會</t>
  </si>
  <si>
    <t>桃園縣原住民婦女音樂協會</t>
  </si>
  <si>
    <t>中壢市原住民生活教育協進會</t>
  </si>
  <si>
    <t>原住民業務-原住
民行政工作</t>
  </si>
  <si>
    <t>辦理95年度原住民社會教育推廣活動</t>
  </si>
  <si>
    <t>辦理96年度原住民社會教育推廣活動</t>
  </si>
  <si>
    <t>辦理94年綠竹筍及高山固魚知性之
旅系列活動</t>
  </si>
  <si>
    <t>辦理95年度原住民族綜合發展基金
貸款業務費</t>
  </si>
  <si>
    <t>辦理94年花卉博覽會暨農特產品促
銷活動</t>
  </si>
  <si>
    <t>辦理94年度泰雅原住民族節祖靈祭
暨嘉年華會活動</t>
  </si>
  <si>
    <t>辦理94年原住民地區托教補助</t>
  </si>
  <si>
    <t>一般建築及設備－水務建築及設備</t>
  </si>
  <si>
    <t>桃72號道路道路(10K+500~12K+500段)拓寬工程用地取得(補助1/2)</t>
  </si>
  <si>
    <t>桃園－中壢生活圈道路系統建設計畫－桃園市中埔一街拓寬及興闢工程</t>
  </si>
  <si>
    <t>配合道路橋樑工程～獎補助費</t>
  </si>
  <si>
    <t>工務局</t>
  </si>
  <si>
    <t>中壢市公所</t>
  </si>
  <si>
    <t>中壢市元化路道路用地補辦徵收補償費</t>
  </si>
  <si>
    <t>龍潭與新竹縣關西鎮交界之南坑二號橋拓寬工程本府負擔1/4款</t>
  </si>
  <si>
    <t>一般建築及設備－景觀建築及設備</t>
  </si>
  <si>
    <t>一般建築及設備－配合道路橋樑工程</t>
  </si>
  <si>
    <t>桃72號道路道路(10K+500~12K+500段)拓寬工程用地取得(補助1/2)</t>
  </si>
  <si>
    <t>補助公寓大廈共用設施維護修繕工程</t>
  </si>
  <si>
    <t>本縣各地區淹水排水及道路側溝改善工程</t>
  </si>
  <si>
    <t>本縣各項道路拓寬及改善工程(收支對列)</t>
  </si>
  <si>
    <t>本縣各地區淹水排水及道路側溝改善工程</t>
  </si>
  <si>
    <t>辦理94年度教師專業成長教育活動</t>
  </si>
  <si>
    <t>成功國小教師會</t>
  </si>
  <si>
    <t>辦理提升英語能力進修研習活動</t>
  </si>
  <si>
    <t>龍星國小教師會</t>
  </si>
  <si>
    <t>桃園縣地方教育發展基金－教育管理與輔導</t>
  </si>
  <si>
    <t>辦理94年教育盃暨社區欽子巧固球錦標賽</t>
  </si>
  <si>
    <t>桃園縣體育會巧固球委員會</t>
  </si>
  <si>
    <t>桃園縣地方教育發展基金~體育保健工作</t>
  </si>
  <si>
    <t>辦理2005年第四屆亞洲盃國際馬術錦標賽</t>
  </si>
  <si>
    <t>中華民國馬術協會</t>
  </si>
  <si>
    <t>桃園縣體育會運動舞蹈委員會</t>
  </si>
  <si>
    <t>桃園縣中國童子軍會、女童軍會</t>
  </si>
  <si>
    <t>辦理94縣長盃錦標賽</t>
  </si>
  <si>
    <t>桃園縣體育會角力委員會</t>
  </si>
  <si>
    <t>桃園縣體育會摔角委員會</t>
  </si>
  <si>
    <t>桃園縣聽障羽球成長營</t>
  </si>
  <si>
    <t>桃園縣聽障者體育運動協會</t>
  </si>
  <si>
    <t>94運動人口倍增計畫</t>
  </si>
  <si>
    <t>辦理94年飛行傘控傘競賽</t>
  </si>
  <si>
    <t>桃園縣體育會飛行傘委員會</t>
  </si>
  <si>
    <t>本縣中國童子軍會、女童軍會辦理94年度各項童軍訓練活動補助經費</t>
  </si>
  <si>
    <t>地方教育發展基金-教育管理與輔導</t>
  </si>
  <si>
    <t>編印親職教育手冊</t>
  </si>
  <si>
    <t>智障者、視障者、聲暉、學障者、自閉症、伊甸等六協會</t>
  </si>
  <si>
    <t>視障學生特殊才藝音樂會</t>
  </si>
  <si>
    <t>社團法人桃園縣視障輔導協會</t>
  </si>
  <si>
    <t>龍潭鄉觀光景點植栽景觀改善計畫</t>
  </si>
  <si>
    <t>新屋鄉永安漁港北岸濱海遊憩區景觀規劃設計</t>
  </si>
  <si>
    <t>一般建築及設備-景觀建築及設備</t>
  </si>
  <si>
    <t>新屋鄉自行車道網及溼地水岸景觀美化工程規劃設計</t>
  </si>
  <si>
    <t>楊梅鎮社區公園整建及景觀改善計畫</t>
  </si>
  <si>
    <t>桃園縣政府環境保護局</t>
  </si>
  <si>
    <t>辦理資源回收宣導活動及送愛心</t>
  </si>
  <si>
    <t>桃園縣五金商業同業公會</t>
  </si>
  <si>
    <t>辦理淨灘活動</t>
  </si>
  <si>
    <t>桃園縣大園鄉橫峰村環保志工隊</t>
  </si>
  <si>
    <t>辦理資源回收再利用計畫補助經費</t>
  </si>
  <si>
    <t>桃園縣黃先鳳公宗族協進會</t>
  </si>
  <si>
    <t>辦理資源回收再利用計畫世界地球日活動</t>
  </si>
  <si>
    <t>辦理政令宣導資源回收活動</t>
  </si>
  <si>
    <r>
      <t>94.4.16~8.20</t>
    </r>
    <r>
      <rPr>
        <sz val="12"/>
        <rFont val="標楷體"/>
        <family val="4"/>
      </rPr>
      <t>辦社會服務系列活動</t>
    </r>
  </si>
  <si>
    <t>桃園縣同心社會服務協會</t>
  </si>
  <si>
    <r>
      <t>94.4.8</t>
    </r>
    <r>
      <rPr>
        <sz val="12"/>
        <rFont val="標楷體"/>
        <family val="4"/>
      </rPr>
      <t>辦龍潭鄉客家禮俗研習教育訓練班活動</t>
    </r>
  </si>
  <si>
    <t>桃園縣禮儀承展協會</t>
  </si>
  <si>
    <r>
      <t>94.8.19</t>
    </r>
    <r>
      <rPr>
        <sz val="12"/>
        <rFont val="標楷體"/>
        <family val="4"/>
      </rPr>
      <t>辦胡風弦語音樂會活動</t>
    </r>
  </si>
  <si>
    <t>桃園縣薪火協會</t>
  </si>
  <si>
    <r>
      <t>94.8.6</t>
    </r>
    <r>
      <rPr>
        <sz val="12"/>
        <rFont val="標楷體"/>
        <family val="4"/>
      </rPr>
      <t>辦愛我家鄉、彩繪八德活動</t>
    </r>
  </si>
  <si>
    <t>桃園縣八德市青年志工服務協會</t>
  </si>
  <si>
    <r>
      <t>94.8.14</t>
    </r>
    <r>
      <rPr>
        <sz val="12"/>
        <rFont val="標楷體"/>
        <family val="4"/>
      </rPr>
      <t>辦全國圍棋公開賽活動</t>
    </r>
  </si>
  <si>
    <t>桃園縣圍棋協會</t>
  </si>
  <si>
    <r>
      <t>94.9.4</t>
    </r>
    <r>
      <rPr>
        <sz val="12"/>
        <rFont val="標楷體"/>
        <family val="4"/>
      </rPr>
      <t>辦心血管疾病預防講座暨政令宣導活動</t>
    </r>
  </si>
  <si>
    <t>桃園縣宜蘭同鄉會</t>
  </si>
  <si>
    <r>
      <t>94.5.30~6.3</t>
    </r>
    <r>
      <rPr>
        <sz val="12"/>
        <rFont val="標楷體"/>
        <family val="4"/>
      </rPr>
      <t>辦健康講座暨養生保健活動</t>
    </r>
  </si>
  <si>
    <t>桃園縣公教退休人員協會</t>
  </si>
  <si>
    <r>
      <t>94.7.4~8.31</t>
    </r>
    <r>
      <rPr>
        <sz val="12"/>
        <rFont val="標楷體"/>
        <family val="4"/>
      </rPr>
      <t>止辦暑期青少年水上安全游泳救生宣導活動</t>
    </r>
  </si>
  <si>
    <t>桃園縣大園鄉四季早泳會</t>
  </si>
  <si>
    <r>
      <t>94.8.13~14</t>
    </r>
    <r>
      <rPr>
        <sz val="12"/>
        <rFont val="標楷體"/>
        <family val="4"/>
      </rPr>
      <t>辦</t>
    </r>
    <r>
      <rPr>
        <sz val="12"/>
        <rFont val="Times New Roman"/>
        <family val="1"/>
      </rPr>
      <t>2005</t>
    </r>
    <r>
      <rPr>
        <sz val="12"/>
        <rFont val="標楷體"/>
        <family val="4"/>
      </rPr>
      <t>年第五屆桃花源盃青少年音樂大賽活動</t>
    </r>
  </si>
  <si>
    <t>桃園縣耕心文化協會</t>
  </si>
  <si>
    <t>祥和志工保險</t>
  </si>
  <si>
    <t>太平洋產物保險</t>
  </si>
  <si>
    <t>辦理志工特殊教育訓練</t>
  </si>
  <si>
    <t>桃園縣大園鄉福隆志工服務協會</t>
  </si>
  <si>
    <t>辦理志工基礎教育訓練</t>
  </si>
  <si>
    <t>辦理志工領導教育訓練</t>
  </si>
  <si>
    <t>社團法人中華大同行善會</t>
  </si>
  <si>
    <t>桃園縣大園鄉松柏會</t>
  </si>
  <si>
    <t>桃園縣志願服務協會</t>
  </si>
  <si>
    <r>
      <t>社政業務</t>
    </r>
    <r>
      <rPr>
        <sz val="12"/>
        <rFont val="Times New Roman"/>
        <family val="1"/>
      </rPr>
      <t xml:space="preserve"> -</t>
    </r>
    <r>
      <rPr>
        <sz val="12"/>
        <rFont val="標楷體"/>
        <family val="4"/>
      </rPr>
      <t>婦幼福利工作</t>
    </r>
  </si>
  <si>
    <t>財團法人鄭碧娥文教基金會</t>
  </si>
  <si>
    <t>桃園縣婦女會</t>
  </si>
  <si>
    <r>
      <t>社政業務</t>
    </r>
    <r>
      <rPr>
        <sz val="12"/>
        <rFont val="Times New Roman"/>
        <family val="1"/>
      </rPr>
      <t>-</t>
    </r>
    <r>
      <rPr>
        <sz val="12"/>
        <rFont val="標楷體"/>
        <family val="4"/>
      </rPr>
      <t>身心障礙福利</t>
    </r>
  </si>
  <si>
    <t>脊髓損傷潛能發展中心辦理輔具資源中心</t>
  </si>
  <si>
    <t>財團法人桃園縣脊髓損傷潛能發展中心</t>
  </si>
  <si>
    <r>
      <t>社政業務</t>
    </r>
    <r>
      <rPr>
        <sz val="12"/>
        <rFont val="Times New Roman"/>
        <family val="1"/>
      </rPr>
      <t>-</t>
    </r>
    <r>
      <rPr>
        <sz val="12"/>
        <rFont val="標楷體"/>
        <family val="4"/>
      </rPr>
      <t>社工工作</t>
    </r>
  </si>
  <si>
    <t>辦理家庭暴力聯合服務處相關業務</t>
  </si>
  <si>
    <t>金蘭草根協會</t>
  </si>
  <si>
    <t>桃園縣渴望大專志工服務協會</t>
  </si>
  <si>
    <t>合    計</t>
  </si>
  <si>
    <t>農業發展業務-輔導工作</t>
  </si>
  <si>
    <t>本縣各級農會慶祝農民節大會經費</t>
  </si>
  <si>
    <t>桃園市農會</t>
  </si>
  <si>
    <t>農業發展局</t>
  </si>
  <si>
    <t>協助辦理農業推廣業務、擴大推廣成效</t>
  </si>
  <si>
    <t>水田殺草劑補助</t>
  </si>
  <si>
    <t>農業發展業務-農務工作</t>
  </si>
  <si>
    <t>大溪鎮農會</t>
  </si>
  <si>
    <t>茶園有機質肥料補助</t>
  </si>
  <si>
    <t>茶園殺草劑補助</t>
  </si>
  <si>
    <t>楊梅鎮農會</t>
  </si>
  <si>
    <t>蘆竹鄉農會</t>
  </si>
  <si>
    <t>平鎮市農會</t>
  </si>
  <si>
    <t>復興鄉農會</t>
  </si>
  <si>
    <t>農業發展業務-漁牧工作</t>
  </si>
  <si>
    <t>辦理九十四年度加強家畜保險業務</t>
  </si>
  <si>
    <t>桃園縣農會</t>
  </si>
  <si>
    <t>辦理九十四年度強化養豬產銷團體組織功能計劃</t>
  </si>
  <si>
    <t>桃園養豬協會</t>
  </si>
  <si>
    <t>辦理漁民幹部產銷講習</t>
  </si>
  <si>
    <t>辦理電腦設備改善推廣計劃</t>
  </si>
  <si>
    <t>桃園區漁會</t>
  </si>
  <si>
    <t>農業發展業務-林務工作</t>
  </si>
  <si>
    <t>辦理水筆仔生態復育</t>
  </si>
  <si>
    <t>觀音文化工作鎮</t>
  </si>
  <si>
    <t>保育類野生動物救傷</t>
  </si>
  <si>
    <t>桃園縣獸醫工會</t>
  </si>
  <si>
    <t>無主野生動物收容</t>
  </si>
  <si>
    <t>大佛山股份有限公司</t>
  </si>
  <si>
    <t>辦理優良農民幹部及產銷班員講習訓練</t>
  </si>
  <si>
    <t>農業推廣教育工作</t>
  </si>
  <si>
    <t>省農會中壢辦事處會</t>
  </si>
  <si>
    <t>龍潭鄉農會</t>
  </si>
  <si>
    <t>觀音鄉農會</t>
  </si>
  <si>
    <t>94年度屆次改選計劃經費</t>
  </si>
  <si>
    <t>復興、觀音、楊梅、中壢農會</t>
  </si>
  <si>
    <t>辦理本縣各級農會屆次改選講習訓練計劃經費</t>
  </si>
  <si>
    <t>農業發展業務-農業企劃工作</t>
  </si>
  <si>
    <t>2005年蓮花季活動</t>
  </si>
  <si>
    <t>新屋鄉農會</t>
  </si>
  <si>
    <t>有</t>
  </si>
  <si>
    <t>發展農村食品加工及提升地方產業文化計劃墊付款轉正</t>
  </si>
  <si>
    <t>秀才發芽米活動費</t>
  </si>
  <si>
    <t>春茶技術競賽經費</t>
  </si>
  <si>
    <t>採種田運費</t>
  </si>
  <si>
    <t>大園鄉農會</t>
  </si>
  <si>
    <t>農特產品展</t>
  </si>
  <si>
    <t>八德市農會</t>
  </si>
  <si>
    <t>碰風茶系列活動</t>
  </si>
  <si>
    <t>水蜜桃觀光季活動</t>
  </si>
  <si>
    <t>農特產品展示展售經費</t>
  </si>
  <si>
    <t>台北希望廣場農特產展</t>
  </si>
  <si>
    <t>補助社區合作農場年費</t>
  </si>
  <si>
    <t>各社區合作農場</t>
  </si>
  <si>
    <t>客家文化米食經費</t>
  </si>
  <si>
    <t>中壢國際青商會</t>
  </si>
  <si>
    <t>萍逢草CD製作計劃</t>
  </si>
  <si>
    <t>平興國小教育事務基金會</t>
  </si>
  <si>
    <t>自然生態保育資源中心教育計畫</t>
  </si>
  <si>
    <t>東門國小</t>
  </si>
  <si>
    <t>大漢溪上游動物相關調查及解說摺頁編印計畫</t>
  </si>
  <si>
    <t>中華民國溪流環境協會</t>
  </si>
  <si>
    <t>保育類野生動物收容照養計畫</t>
  </si>
  <si>
    <t>屏東科技大學</t>
  </si>
  <si>
    <t>自然生態教育推廣工作計畫</t>
  </si>
  <si>
    <t>荒野保護協會</t>
  </si>
  <si>
    <t>編印桃園縣野鳥書籍計畫</t>
  </si>
  <si>
    <t>桃園縣野鳥協會</t>
  </si>
  <si>
    <t>辦理本縣各級農會聘任人員講習訓練</t>
  </si>
  <si>
    <t>辦理本縣各級農會會務會計信用區外觀摩</t>
  </si>
  <si>
    <t>振興計劃補助款</t>
  </si>
  <si>
    <t>農事產銷班觀摩計畫</t>
  </si>
  <si>
    <t>辦理2005年農特產品行銷國內外研習活動計劃</t>
  </si>
  <si>
    <t>一般建築及設備-農業建築及設備</t>
  </si>
  <si>
    <t>2005年桃園蓮花季活動大王蓮池畔安全護欄活動</t>
  </si>
  <si>
    <t>原住民業務-原住民行政工作</t>
  </si>
  <si>
    <t>辦理93年原住民終身學習e化部落-設置部落網站實施計畫</t>
  </si>
  <si>
    <t>原住民觀光文化產業勞動合作社及復興鄉羅浮社區發展協會</t>
  </si>
  <si>
    <t>原住民行政局</t>
  </si>
  <si>
    <t>辦理93年度原住民社會教育學習型系列活動</t>
  </si>
  <si>
    <t>復興鄉原住民家庭關懷協會</t>
  </si>
  <si>
    <t>辦理93年度輔導原住民部落產業及加工經營</t>
  </si>
  <si>
    <t>社團</t>
  </si>
  <si>
    <t>辦理93年度輔導原住民部落特色產品拓售行銷計畫</t>
  </si>
  <si>
    <t>辦理93年度輔導原住民工藝產業發展計畫</t>
  </si>
  <si>
    <t>辦理93年度輔導原住民民宿經營管理輔導計畫</t>
  </si>
  <si>
    <t>原住民業務
原住民行政工作</t>
  </si>
  <si>
    <t>補助辦理94年度原住民社會教育推廣活動</t>
  </si>
  <si>
    <t>桃園縣都蘭原住民文化發展協會</t>
  </si>
  <si>
    <t>桃園縣重光文教發展協會</t>
  </si>
  <si>
    <t>人事室</t>
  </si>
  <si>
    <t>一般行政-人事工作</t>
  </si>
  <si>
    <t>補助退休警察人員春節聯誼經費</t>
  </si>
  <si>
    <t>退休警察人員協會</t>
  </si>
  <si>
    <t>桃園縣政府警察局</t>
  </si>
  <si>
    <t>是</t>
  </si>
  <si>
    <t>補助退休警察人員協會協助治安維護暨聯誼活動經費</t>
  </si>
  <si>
    <t>一般行政-保安民防工作</t>
  </si>
  <si>
    <t>守望相助巡守隊運作補助費</t>
  </si>
  <si>
    <t>守望相助巡守隊</t>
  </si>
  <si>
    <t>守望相助巡守隊油料補助費</t>
  </si>
  <si>
    <t>辦理縣長選舉治安維護工作各分局協勤民力投（開）票所津貼</t>
  </si>
  <si>
    <t>家庭教育業務-家庭教育工作</t>
  </si>
  <si>
    <t>辦理各類家庭教育專案</t>
  </si>
  <si>
    <t>財團法人台灣省私立景仁殘障教養院</t>
  </si>
  <si>
    <t>桃園縣家庭教育中心</t>
  </si>
  <si>
    <t>有</t>
  </si>
  <si>
    <t>因補助金額未達10萬元由補助對象自行採購</t>
  </si>
  <si>
    <t>桃園縣自閉症協會</t>
  </si>
  <si>
    <t>中壢市社會教育工作站</t>
  </si>
  <si>
    <t>快樂魔法劇團</t>
  </si>
  <si>
    <t>新發現托兒所</t>
  </si>
  <si>
    <t>桃園縣教育志工聯盟</t>
  </si>
  <si>
    <t>社團法人桃園縣推廣教育協會</t>
  </si>
  <si>
    <t>社團法人桃園縣康復之友協會</t>
  </si>
  <si>
    <t>財團法人伊甸社會福利基金會桃園縣分事務所</t>
  </si>
  <si>
    <t>桃園縣智障者家長協會</t>
  </si>
  <si>
    <t>桃園縣閱讀推廣協會</t>
  </si>
  <si>
    <t>桃園縣龍潭鄉讀書會</t>
  </si>
  <si>
    <t>桃園縣宣愛社區關懷協會</t>
  </si>
  <si>
    <t>體育場業務-體育訓練活動工作</t>
  </si>
  <si>
    <t>桃園縣立體育場</t>
  </si>
  <si>
    <t>94年慢速壘球秋季聯賽補助秩序冊、場地布條、獎盃、茶水、誤餐費等項</t>
  </si>
  <si>
    <t>桃園縣體育會慢速壘球委員會</t>
  </si>
  <si>
    <t>94年體育季槌球賽暨推廣活動補助獎盃、茶水、誤餐費、印刷佈置費等項</t>
  </si>
  <si>
    <t>桃園縣體育會槌球委員會</t>
  </si>
  <si>
    <t>94年桃園縣柔道錦標賽補助獎盃獎牌、茶水、誤餐費等項</t>
  </si>
  <si>
    <t>桃園縣體育會柔道委員會</t>
  </si>
  <si>
    <t>一般行政-業務工作</t>
  </si>
  <si>
    <t>協辦祭孔大典儀程</t>
  </si>
  <si>
    <t>桃園縣祭孔禮樂協會</t>
  </si>
  <si>
    <t>孔廟忠烈祠管理所</t>
  </si>
  <si>
    <t>交通業務-運輸管理工作</t>
  </si>
  <si>
    <t>辦理本縣市區汽車客運業經營服務性路線虧損與差價虧損之補貼經費</t>
  </si>
  <si>
    <t>本縣市區汽車客運業者</t>
  </si>
  <si>
    <t>交通局</t>
  </si>
  <si>
    <t>總        計</t>
  </si>
  <si>
    <t>至94年12月止</t>
  </si>
  <si>
    <r>
      <t>辦理婦女福利服務活動</t>
    </r>
    <r>
      <rPr>
        <sz val="12"/>
        <rFont val="Times New Roman"/>
        <family val="1"/>
      </rPr>
      <t>(</t>
    </r>
    <r>
      <rPr>
        <sz val="12"/>
        <rFont val="標楷體"/>
        <family val="4"/>
      </rPr>
      <t>如兩性平等、成長團體、知性講座、人身安全、研習觀摩、宣導等活動</t>
    </r>
    <r>
      <rPr>
        <sz val="12"/>
        <rFont val="Times New Roman"/>
        <family val="1"/>
      </rPr>
      <t>)</t>
    </r>
    <r>
      <rPr>
        <sz val="12"/>
        <rFont val="標楷體"/>
        <family val="4"/>
      </rPr>
      <t>。</t>
    </r>
  </si>
  <si>
    <t>94年度千人彩繪大石門桃園縣青年青少年暨兒童水彩寫生比賽</t>
  </si>
  <si>
    <t>桃園縣青溪新文藝學會</t>
  </si>
  <si>
    <t>是</t>
  </si>
  <si>
    <t>第三屆桃源創作獎頒獎舞蹈演出</t>
  </si>
  <si>
    <t>庭竹舞蹈團</t>
  </si>
  <si>
    <t>桃園縣美術協會會員作品展暨入監巡迴展</t>
  </si>
  <si>
    <t>桃園縣美術協會</t>
  </si>
  <si>
    <t>無</t>
  </si>
  <si>
    <t>漫漫牛車路-簡吉與台灣農民運動專輯編印</t>
  </si>
  <si>
    <t>桃園縣文化基金會</t>
  </si>
  <si>
    <t>勞動及人力資源業務-勞工行政</t>
  </si>
  <si>
    <t>桃園縣服飾設計業職業工會</t>
  </si>
  <si>
    <t>桃園縣厚木工業股份有限公司產業工會</t>
  </si>
  <si>
    <t>桃園縣廚師業職業工會</t>
  </si>
  <si>
    <t>桃園縣中藥製造業職業工會</t>
  </si>
  <si>
    <t>桃園縣推拿與民俗傳統療法服務職業工會</t>
  </si>
  <si>
    <t>桃園縣泰豐輪胎股份有限公司產業工會</t>
  </si>
  <si>
    <t>桃園縣打樣及剪裁工職業工會</t>
  </si>
  <si>
    <t>桃園縣兆全實業股份有限公司產業工會</t>
  </si>
  <si>
    <t>桃園縣冷凍空調業職業工會</t>
  </si>
  <si>
    <t>桃園縣營造業職業工會</t>
  </si>
  <si>
    <t>桃園縣福特六和汽車工業(股)公司產業工會</t>
  </si>
  <si>
    <t>桃園縣南亞塑膠工業(股)公司工三廠產業工會</t>
  </si>
  <si>
    <t>桃園縣安親班從業人員職業工會</t>
  </si>
  <si>
    <t>桃園縣大廈管理服務職業工會</t>
  </si>
  <si>
    <t>桃園縣台灣山葉機車工業(股)公司產業工會</t>
  </si>
  <si>
    <t>會務補助</t>
  </si>
  <si>
    <t>休閒育樂活動</t>
  </si>
  <si>
    <t>桃園縣勞工育樂推展協會</t>
  </si>
  <si>
    <t>一般建築及設備-勞工建築及設備</t>
  </si>
  <si>
    <t>補助桃園縣總工會會所整修費用</t>
  </si>
  <si>
    <t>會所設備更新汰換</t>
  </si>
  <si>
    <t>會所設備補助</t>
  </si>
  <si>
    <t>觀光及行銷業務-觀光發展工作</t>
  </si>
  <si>
    <t>辦理中壢旅客服務中心</t>
  </si>
  <si>
    <t>桃園縣觀光協會</t>
  </si>
  <si>
    <t>觀光行銷局</t>
  </si>
  <si>
    <t>補助村里守望相助巡守隊</t>
  </si>
  <si>
    <t>民政業務-自治行政工作</t>
  </si>
  <si>
    <t>補助役男入營作業費</t>
  </si>
  <si>
    <t>民政業務-編練勤務工作</t>
  </si>
  <si>
    <t>補助役男入營作業費</t>
  </si>
  <si>
    <t>民政業務-編練勤務工作</t>
  </si>
  <si>
    <t>補助役男入營作業費</t>
  </si>
  <si>
    <t>民政業務-編練勤務工作</t>
  </si>
  <si>
    <t>補助役男入營作業費</t>
  </si>
  <si>
    <t>民政業務-編練勤務工作</t>
  </si>
  <si>
    <t>補助村里守望相助巡守隊</t>
  </si>
  <si>
    <t>補助役男入營作業費</t>
  </si>
  <si>
    <t>民政業務-編練勤務工作</t>
  </si>
  <si>
    <t>補助役男入營作業費</t>
  </si>
  <si>
    <t>民政業務-編練勤務工作</t>
  </si>
  <si>
    <t>補助役男入營作業費</t>
  </si>
  <si>
    <t>箏鳴樂享音樂會</t>
  </si>
  <si>
    <t>風雅頌古箏樂團</t>
  </si>
  <si>
    <t>黃貞綾鋼琴獨奏</t>
  </si>
  <si>
    <t>伯牙三重奏</t>
  </si>
  <si>
    <t>牡丹亭</t>
  </si>
  <si>
    <t>財團法人國際新象文教基金會</t>
  </si>
  <si>
    <t>廚房的氣味</t>
  </si>
  <si>
    <t>歡喜扮劇團</t>
  </si>
  <si>
    <t>十面埋伏</t>
  </si>
  <si>
    <t>采風樂坊</t>
  </si>
  <si>
    <t>天公仔子</t>
  </si>
  <si>
    <t>ㄧ心劇團</t>
  </si>
  <si>
    <t>推展和太鼓打擊音樂研習</t>
  </si>
  <si>
    <t>和成八音團辦理傳統藝術精進成果演出</t>
  </si>
  <si>
    <t>和成八音團</t>
  </si>
  <si>
    <t>門口埕的MELODY</t>
  </si>
  <si>
    <t>妙音樂集樂團</t>
  </si>
  <si>
    <t>八德榮民自養安養中心小型演唱會</t>
  </si>
  <si>
    <t>飛絃國際藝術工作坊</t>
  </si>
  <si>
    <t>德泰歌劇團辦理傳統藝術精進成果第二期款</t>
  </si>
  <si>
    <t>2005台灣漢城現代彩墨展</t>
  </si>
  <si>
    <t>藝術家進駐蓮園</t>
  </si>
  <si>
    <t>桃園縣美術教育學會</t>
  </si>
  <si>
    <t>全國保生大帝文化博覽會</t>
  </si>
  <si>
    <t>桃園縣新屋鄉永安社區發展協會</t>
  </si>
  <si>
    <t>活力客庄藝文展演活動</t>
  </si>
  <si>
    <t>桃園縣客家文化歌謠協會</t>
  </si>
  <si>
    <t>台灣風情版畫詩集印製</t>
  </si>
  <si>
    <t>行風文史畫工作室</t>
  </si>
  <si>
    <t>補助新屋范姜古蹟感恩活動經費</t>
  </si>
  <si>
    <t>桃園縣新屋社區健康營造協進會</t>
  </si>
  <si>
    <t>補助五福宮導覽培訓計畫</t>
  </si>
  <si>
    <t>蘆竹鄉社會教育工作站</t>
  </si>
  <si>
    <r>
      <t>一般建築及設備</t>
    </r>
    <r>
      <rPr>
        <sz val="12"/>
        <rFont val="Times New Roman"/>
        <family val="1"/>
      </rPr>
      <t xml:space="preserve">- </t>
    </r>
    <r>
      <rPr>
        <sz val="12"/>
        <rFont val="標楷體"/>
        <family val="4"/>
      </rPr>
      <t>社會建築及設備</t>
    </r>
  </si>
  <si>
    <t>橫峰社區發展協會辦理賡續推行社區巡守隊</t>
  </si>
  <si>
    <t>圳頭社區發展協會辦理社區兒童課後輔導活動</t>
  </si>
  <si>
    <t>三石社區發展協會辦理中秋節晚會活動</t>
  </si>
  <si>
    <t>三石社區發展協會辦理媽媽教室啦啦隊研習班活動</t>
  </si>
  <si>
    <t>大海社區發展協會辦理社區媽媽土風舞活動</t>
  </si>
  <si>
    <t>大海社區發展協會辦理氣功運動活動</t>
  </si>
  <si>
    <t>大園社區發展協會辦理中秋烤肉聯歡活動</t>
  </si>
  <si>
    <t>大園社區發展協會辦理太極氣功研習活動</t>
  </si>
  <si>
    <t>內海社區發展協會辦理媽媽教室土風舞研習活動</t>
  </si>
  <si>
    <t>北港社區發展協會辦理社區觀摩研習活動</t>
  </si>
  <si>
    <t>海口社區發展協會辦理中秋節親子歌唱晚會活動</t>
  </si>
  <si>
    <t>橫峰社區發展協會辦理中秋晚會暨全民拚治安節約能源、環保宣導活動</t>
  </si>
  <si>
    <t>横峰社區展協會辦理氣功研習活動</t>
  </si>
  <si>
    <t>內海社區發展協會辦理充實社區活動中心內部設備</t>
  </si>
  <si>
    <r>
      <t>一般建築及設備</t>
    </r>
    <r>
      <rPr>
        <sz val="12"/>
        <rFont val="Times New Roman"/>
        <family val="1"/>
      </rPr>
      <t>-</t>
    </r>
    <r>
      <rPr>
        <sz val="12"/>
        <rFont val="標楷體"/>
        <family val="4"/>
      </rPr>
      <t>社會建築及設備</t>
    </r>
    <r>
      <rPr>
        <sz val="12"/>
        <rFont val="Times New Roman"/>
        <family val="1"/>
      </rPr>
      <t xml:space="preserve"> </t>
    </r>
  </si>
  <si>
    <t>內海社區發展協會辦理中秋節親子聯歡月光晚會活動</t>
  </si>
  <si>
    <r>
      <t>社政業務</t>
    </r>
    <r>
      <rPr>
        <sz val="12"/>
        <rFont val="Times New Roman"/>
        <family val="1"/>
      </rPr>
      <t>-</t>
    </r>
    <r>
      <rPr>
        <sz val="12"/>
        <rFont val="標楷體"/>
        <family val="4"/>
      </rPr>
      <t>社會行政工作</t>
    </r>
  </si>
  <si>
    <t>南港社區發展協會辦理中秋歌唱聯歡晚會暨資源回收宣導活動</t>
  </si>
  <si>
    <t>橫峰社區發展協會辦理社區觀摩活動</t>
  </si>
  <si>
    <t>田心社區發展協會辦理元極舞研習觀摩活動</t>
  </si>
  <si>
    <t>大海社區發展協會辦理中秋烤肉聯歡活動</t>
  </si>
  <si>
    <t>后厝社區發展協會辦理中秋月光聯歡晚會活動</t>
  </si>
  <si>
    <t>溪海社區發展協會辦理中秋聯歡晚會活動</t>
  </si>
  <si>
    <t>內海社區發展協會辦理預防犯罪宣導系列活動</t>
  </si>
  <si>
    <t>沙崙社區發展協會辦理優良魅力商圏觀摩研習活動</t>
  </si>
  <si>
    <t>田心社區發展協會辦理社區環保志工隊觀摩研習活動</t>
  </si>
  <si>
    <t>大園溪海辦理賡續推行社區巡守隊</t>
  </si>
  <si>
    <t>海口社區發展協會辦理充實社區活動中心(綠美化)設備計畫</t>
  </si>
  <si>
    <t>一般建築及設備- 社會建築及設備</t>
  </si>
  <si>
    <t>社政業務-社會行政</t>
  </si>
  <si>
    <t xml:space="preserve">內海社區發展協會辦理社區兒童醒獅團研習活動 </t>
  </si>
  <si>
    <t>內海社區發展協會辦理海堤淨灘活動暨專題講座-如何打造一個社區安全的城堡</t>
  </si>
  <si>
    <t>田心社區發展協會辦理94年度元極舞研習活動成果發表會</t>
  </si>
  <si>
    <t>圳頭社區發展協會辦理環保心、社區情,中秋節晚會活動</t>
  </si>
  <si>
    <t>和平社區發展協會辦理1.交際舞2.手工藝二項研習活動</t>
  </si>
  <si>
    <t>果林社區發展協會辦理94年度吾愛吾鄉嘉年華會活動</t>
  </si>
  <si>
    <t xml:space="preserve">横峰社區展協會辦理土風舞研習活動 </t>
  </si>
  <si>
    <t>横峰社區發展協會辦理94年度手工藝編織訓練研習活動</t>
  </si>
  <si>
    <t xml:space="preserve">一般建築及設備-社會建築及設備 </t>
  </si>
  <si>
    <t xml:space="preserve">南港社區發展協會辦理賡續推行社區巡守隊 </t>
  </si>
  <si>
    <t xml:space="preserve">社政業務- 社會行政工作  </t>
  </si>
  <si>
    <t>南港社區發展協會辦理賡續推行社區巡守隊 (共補助120,另80於獎補助(2)支)</t>
  </si>
  <si>
    <t>社政業務-社會行政工作</t>
  </si>
  <si>
    <t>竹圍社區發展協會辦理1.中秋節月光晚會2. 和和操教學活動</t>
  </si>
  <si>
    <t>北港社區發展協會辦理94年中秋聯歡晚會暨資源回收宣導活動</t>
  </si>
  <si>
    <t>公所辦理94年度全鄉社區幹部觀摩研習活動</t>
  </si>
  <si>
    <t>沙崙社區發展協會辦理台灣光復60週年廣澤音樂文化晚會活動</t>
  </si>
  <si>
    <t>橫峰社區發展協會辦理94年防火宣導活動</t>
  </si>
  <si>
    <t>辦理94年度加強社區發展計畫-五權社區</t>
  </si>
  <si>
    <t>補助各鄉鎮市公所充實改善教保設施設備</t>
  </si>
  <si>
    <t>頭寮社區發展協會辦理充實社區活動中心內部設備</t>
  </si>
  <si>
    <t>三元社區發展協會辦理大溪鎮社區幹部業務觀摩活動</t>
  </si>
  <si>
    <t>三元社區發展協會辦理中秋節月光聯歡晚會活動</t>
  </si>
  <si>
    <t>三層社區發展協會辦理舞龍研習班</t>
  </si>
  <si>
    <t>僑愛社區發展協會辦理中秋歡唱月光晚會活動</t>
  </si>
  <si>
    <t>頭寮社區發展協會辦理北管研習班活動</t>
  </si>
  <si>
    <t>月眉社區發展協會辦理大溪月眉中秋晚會活動</t>
  </si>
  <si>
    <t>下田心社區發展協會辦理社區日語研習活動</t>
  </si>
  <si>
    <t>內柵社區發展協會辦理94年度九九重陽節活動</t>
  </si>
  <si>
    <t xml:space="preserve">內柵社區發展協會辦理中秋節月光晚會活動 </t>
  </si>
  <si>
    <t>月眉社區發展協會接受內政部94年度社區發展工作評鑑補助款</t>
  </si>
  <si>
    <t>月眉社區發展協會辦理1.兒童課後輔導班2.手工藝研習班3.插花研習班4.北管研習班</t>
  </si>
  <si>
    <t xml:space="preserve">僑愛社區發展協會辦理壓花研習活動 </t>
  </si>
  <si>
    <t>興福社區發展協會辦理卡拉OK歌唱研習活動</t>
  </si>
  <si>
    <t>瑞源社區發展協會辦理1.功能有氧舞蹈班2.社區刻印研習班</t>
  </si>
  <si>
    <t>辦理94年度加強社區發展計畫-新峰社區</t>
  </si>
  <si>
    <t>補助各鄉鎮市充實改善教保設施設備</t>
  </si>
  <si>
    <t>內厝社區發展協會辦理暑期青少年直排輪育樂營活動</t>
  </si>
  <si>
    <t>山東社區發展協會辦理中壢市各社區聯誼活動</t>
  </si>
  <si>
    <t>山東社區發展協會辦理客家傳統醃漬食品製作研習活動</t>
  </si>
  <si>
    <t>內厝社區發展協會代表本府參加內政部94年全國社區民俗育樂觀摩會活動-武場</t>
  </si>
  <si>
    <t>內厝社區發展協會代表本府接受內政部94年度社區發展工作評鑑及社區書畫藝文聯展活動</t>
  </si>
  <si>
    <t>內厝社區發展協會辦理三對三籃球賽活動</t>
  </si>
  <si>
    <t>內厝社區發展協會辦理社區民俗才藝逗陣來活動</t>
  </si>
  <si>
    <t xml:space="preserve">內厝社區發展協會辦理創意手提袋編織活動 </t>
  </si>
  <si>
    <t>芭里社區發展協會辦理中壢市各社區94年度田園體驗活動</t>
  </si>
  <si>
    <t>洽溪社區發展協會辦理中壢市月夜越美麗中秋嘉年華會活動</t>
  </si>
  <si>
    <t>新振社區發展協會辦理中秋慶團圓、民俗競技暨國樂演奏活動</t>
  </si>
  <si>
    <t xml:space="preserve">內厝社區發展協會辦理桃園縣國慶日聯歡活動-啦啦隊表演 </t>
  </si>
  <si>
    <t xml:space="preserve">新振社區發展協會辦理手工藝編織及婦女防暴宣導活動 </t>
  </si>
  <si>
    <t>辦理94年度加強社區發展計畫-龍興社區</t>
  </si>
  <si>
    <t>新勢社區辦理充實社區活動中心內部</t>
  </si>
  <si>
    <t>建安社區發展協會辦理賡續推行社區巡守隊</t>
  </si>
  <si>
    <t>南勢社區發展協會辦理中秋月光晚會暨交通安全講習宣導晚會活動</t>
  </si>
  <si>
    <t>新勢社區發展協會辦理平鎮市各社區中秋月光晚會暨宣揚客家文化、防火宣導及志工表揚活動</t>
  </si>
  <si>
    <t>新勢社區發展協會辦理南投災後重建觀摩活動</t>
  </si>
  <si>
    <t>獅子林社區發展協會辦理中秋晚會暨宣導全民拼治安守望相助活動</t>
  </si>
  <si>
    <t>義民社區發展協會辦理關懷社區老人趣味競賽活動</t>
  </si>
  <si>
    <t>山峰社區發展協會辦理充實社區活動中心內部設備</t>
  </si>
  <si>
    <t>東勢社區發展協會辦理中秋晚會暨宣導全民拼治安、守望相助及防火宣導活動</t>
  </si>
  <si>
    <t>北勢社區發展協會辦理發行北勢社區刊物</t>
  </si>
  <si>
    <t>北興社區發展協會辦理社區外丹功人員登山健康活動</t>
  </si>
  <si>
    <t xml:space="preserve">北勢社區發展協會辦理充實社區活動中心內部設備 </t>
  </si>
  <si>
    <t xml:space="preserve">北勢社區發展協會辦理1.重陽節書法比賽2. 父親節我愛社區寫生比賽 </t>
  </si>
  <si>
    <t>南勢社區發展協會辦理1.防騙宣導2. 防毒宣導3. 觀摩績優社區暨親子研習4. 垃圾分類宣導等活動</t>
  </si>
  <si>
    <t>義民社區發展協會辦理桃園縣94年度社區杯暨平鎮市第13屆義民杯籃 球錦標賽</t>
  </si>
  <si>
    <t xml:space="preserve">義民社區發展協會辦理暑期青少年書法研習活動 </t>
  </si>
  <si>
    <t>義民社區發展協會辦理社區青少年反毒,反飆車暨防火,防搶,防竊宣導聯歡晚會活動</t>
  </si>
  <si>
    <t>北興社區發展協會辦理94年度中秋節聯歡晚會活動</t>
  </si>
  <si>
    <t>義民社區發展協會辦理1.社區會員觀摩2.媽媽教室成果展及會員聯誼活動</t>
  </si>
  <si>
    <t>北勢社區發展協會辦理94年度社區觀摩活動</t>
  </si>
  <si>
    <t>山峰社區發展協會辦理94年度外縣市績優社區觀摩活動</t>
  </si>
  <si>
    <t>北興社區發展協會辦理94年度媽媽教室各班隊成果表演活動</t>
  </si>
  <si>
    <t>北興社區發展協會辦理94年度社區會員觀摩活動</t>
  </si>
  <si>
    <t>辦理94年度加強社區發展計畫-平鎮社區</t>
  </si>
  <si>
    <t>望間社區發展協會辦理充實社區活動中心內部文康設備、充實社區活動中心會議桌、椅</t>
  </si>
  <si>
    <t>清華社區發展協會辦理賡續推行社區巡守隊</t>
  </si>
  <si>
    <t>九斗社區發展協會辦理社區工作幹部研習觀摩暨宣導電源開發活動</t>
  </si>
  <si>
    <t>永安社區發展協會辦理績優社區觀摩研習活動</t>
  </si>
  <si>
    <t>後湖社區發展協會辦理社區會務暨觀摩研習活動</t>
  </si>
  <si>
    <t>頭洲社區發展協會辦理守望相助巡守隊觀摩研習活動</t>
  </si>
  <si>
    <r>
      <t>94.6.5</t>
    </r>
    <r>
      <rPr>
        <sz val="12"/>
        <rFont val="標楷體"/>
        <family val="4"/>
      </rPr>
      <t>辦桃園縣</t>
    </r>
    <r>
      <rPr>
        <sz val="12"/>
        <rFont val="Times New Roman"/>
        <family val="1"/>
      </rPr>
      <t>94</t>
    </r>
    <r>
      <rPr>
        <sz val="12"/>
        <rFont val="標楷體"/>
        <family val="4"/>
      </rPr>
      <t>年度慶祝端午節假日民俗文化廣系列活動</t>
    </r>
  </si>
  <si>
    <t>國際青年商會中華民國總會台灣省
桃園縣大園國際青年商會</t>
  </si>
  <si>
    <t>是</t>
  </si>
  <si>
    <r>
      <t>94.5.7</t>
    </r>
    <r>
      <rPr>
        <sz val="12"/>
        <rFont val="標楷體"/>
        <family val="4"/>
      </rPr>
      <t>辦愛滋病防治宣導活動</t>
    </r>
  </si>
  <si>
    <t>桃園縣社區志工推展協會</t>
  </si>
  <si>
    <r>
      <t>94.4.23</t>
    </r>
    <r>
      <rPr>
        <sz val="12"/>
        <rFont val="標楷體"/>
        <family val="4"/>
      </rPr>
      <t>、</t>
    </r>
    <r>
      <rPr>
        <sz val="12"/>
        <rFont val="Times New Roman"/>
        <family val="1"/>
      </rPr>
      <t>24</t>
    </r>
    <r>
      <rPr>
        <sz val="12"/>
        <rFont val="標楷體"/>
        <family val="4"/>
      </rPr>
      <t>辦</t>
    </r>
    <r>
      <rPr>
        <sz val="12"/>
        <rFont val="Times New Roman"/>
        <family val="1"/>
      </rPr>
      <t>94</t>
    </r>
    <r>
      <rPr>
        <sz val="12"/>
        <rFont val="標楷體"/>
        <family val="4"/>
      </rPr>
      <t>年度春季製茶研習活動</t>
    </r>
  </si>
  <si>
    <t>桃園縣茶藝研究學會</t>
  </si>
  <si>
    <r>
      <t>94.6.10</t>
    </r>
    <r>
      <rPr>
        <sz val="12"/>
        <rFont val="標楷體"/>
        <family val="4"/>
      </rPr>
      <t>辦</t>
    </r>
    <r>
      <rPr>
        <sz val="12"/>
        <rFont val="Times New Roman"/>
        <family val="1"/>
      </rPr>
      <t>2005</t>
    </r>
    <r>
      <rPr>
        <sz val="12"/>
        <rFont val="標楷體"/>
        <family val="4"/>
      </rPr>
      <t>年響應政府宣導拒絕毒品人人反毒歌唱聯歡晚會活動</t>
    </r>
  </si>
  <si>
    <t>桃園縣關懷人生愛心協會</t>
  </si>
  <si>
    <r>
      <t>94.6.10</t>
    </r>
    <r>
      <rPr>
        <sz val="12"/>
        <rFont val="標楷體"/>
        <family val="4"/>
      </rPr>
      <t>辦愛惜生命、拒絕吸毒、向毒品說</t>
    </r>
    <r>
      <rPr>
        <sz val="12"/>
        <rFont val="Times New Roman"/>
        <family val="1"/>
      </rPr>
      <t>"NO"</t>
    </r>
    <r>
      <rPr>
        <sz val="12"/>
        <rFont val="標楷體"/>
        <family val="4"/>
      </rPr>
      <t>宣導活動</t>
    </r>
  </si>
  <si>
    <t>桃園縣八二三台海戰役戰友協會</t>
  </si>
  <si>
    <r>
      <t>94.6.18</t>
    </r>
    <r>
      <rPr>
        <sz val="12"/>
        <rFont val="標楷體"/>
        <family val="4"/>
      </rPr>
      <t>辦發現美麗新平鎮－千歌萬舞客家情活動</t>
    </r>
  </si>
  <si>
    <t>桃園縣勞工福利協進會</t>
  </si>
  <si>
    <r>
      <t>94.6.5</t>
    </r>
    <r>
      <rPr>
        <sz val="12"/>
        <rFont val="標楷體"/>
        <family val="4"/>
      </rPr>
      <t>辦</t>
    </r>
    <r>
      <rPr>
        <sz val="12"/>
        <rFont val="Times New Roman"/>
        <family val="1"/>
      </rPr>
      <t>94</t>
    </r>
    <r>
      <rPr>
        <sz val="12"/>
        <rFont val="標楷體"/>
        <family val="4"/>
      </rPr>
      <t>年端午節活動</t>
    </r>
  </si>
  <si>
    <t>桃園縣馬祖同鄉會</t>
  </si>
  <si>
    <r>
      <t>94.6.14</t>
    </r>
    <r>
      <rPr>
        <sz val="12"/>
        <rFont val="標楷體"/>
        <family val="4"/>
      </rPr>
      <t>辦</t>
    </r>
    <r>
      <rPr>
        <sz val="12"/>
        <rFont val="Times New Roman"/>
        <family val="1"/>
      </rPr>
      <t>94</t>
    </r>
    <r>
      <rPr>
        <sz val="12"/>
        <rFont val="標楷體"/>
        <family val="4"/>
      </rPr>
      <t>年度桃園縣政府警察局績優十大名捕及績優員警表揚大會活動</t>
    </r>
  </si>
  <si>
    <t>桃園縣民營事業關係協進會</t>
  </si>
  <si>
    <r>
      <t>94.6.4</t>
    </r>
    <r>
      <rPr>
        <sz val="12"/>
        <rFont val="標楷體"/>
        <family val="4"/>
      </rPr>
      <t>辦</t>
    </r>
    <r>
      <rPr>
        <sz val="12"/>
        <rFont val="Times New Roman"/>
        <family val="1"/>
      </rPr>
      <t>94</t>
    </r>
    <r>
      <rPr>
        <sz val="12"/>
        <rFont val="標楷體"/>
        <family val="4"/>
      </rPr>
      <t>年度北管樂民藝交流觀摩活動</t>
    </r>
  </si>
  <si>
    <t>桃園縣騰化民藝推廣協會</t>
  </si>
  <si>
    <r>
      <t>94.4.23</t>
    </r>
    <r>
      <rPr>
        <sz val="12"/>
        <rFont val="標楷體"/>
        <family val="4"/>
      </rPr>
      <t>辦表揚績優員警、義警、民防、巡守隊、志工暨反毒、反詐騙、反飆車活動</t>
    </r>
  </si>
  <si>
    <t>桃園縣八德市榮光服務協會</t>
  </si>
  <si>
    <r>
      <t>94.6.7</t>
    </r>
    <r>
      <rPr>
        <sz val="12"/>
        <rFont val="標楷體"/>
        <family val="4"/>
      </rPr>
      <t>辦桃園縣</t>
    </r>
    <r>
      <rPr>
        <sz val="12"/>
        <rFont val="Times New Roman"/>
        <family val="1"/>
      </rPr>
      <t>94</t>
    </r>
    <r>
      <rPr>
        <sz val="12"/>
        <rFont val="標楷體"/>
        <family val="4"/>
      </rPr>
      <t>年度端午節敦親錄鄰、敬老崇賢暨地方民俗宣導表揚大會活動</t>
    </r>
  </si>
  <si>
    <t>桃園縣徐坤英公派下宗族協進會</t>
  </si>
  <si>
    <r>
      <t>94.6.26</t>
    </r>
    <r>
      <rPr>
        <sz val="12"/>
        <rFont val="標楷體"/>
        <family val="4"/>
      </rPr>
      <t>辦褒忠亭義民廟</t>
    </r>
    <r>
      <rPr>
        <sz val="12"/>
        <rFont val="Times New Roman"/>
        <family val="1"/>
      </rPr>
      <t>94</t>
    </r>
    <r>
      <rPr>
        <sz val="12"/>
        <rFont val="標楷體"/>
        <family val="4"/>
      </rPr>
      <t>年長青杯槌球錦標賽活動</t>
    </r>
  </si>
  <si>
    <t>桃園縣楊梅鎮健身槌球促進會</t>
  </si>
  <si>
    <r>
      <t>94.5.2</t>
    </r>
    <r>
      <rPr>
        <sz val="12"/>
        <rFont val="標楷體"/>
        <family val="4"/>
      </rPr>
      <t>辦本縣</t>
    </r>
    <r>
      <rPr>
        <sz val="12"/>
        <rFont val="Times New Roman"/>
        <family val="1"/>
      </rPr>
      <t>94</t>
    </r>
    <r>
      <rPr>
        <sz val="12"/>
        <rFont val="標楷體"/>
        <family val="4"/>
      </rPr>
      <t>年布農族文化促進俗傳統射耳祭活動</t>
    </r>
  </si>
  <si>
    <t>桃園縣原住民布農族文化促進會</t>
  </si>
  <si>
    <r>
      <t>94.6.16</t>
    </r>
    <r>
      <rPr>
        <sz val="12"/>
        <rFont val="標楷體"/>
        <family val="4"/>
      </rPr>
      <t>辦</t>
    </r>
    <r>
      <rPr>
        <sz val="12"/>
        <rFont val="Times New Roman"/>
        <family val="1"/>
      </rPr>
      <t>94</t>
    </r>
    <r>
      <rPr>
        <sz val="12"/>
        <rFont val="標楷體"/>
        <family val="4"/>
      </rPr>
      <t>年度民俗北管花鼓技藝交流暨政令宣導活動</t>
    </r>
  </si>
  <si>
    <t>桃園縣晉福民藝推廣協會</t>
  </si>
  <si>
    <r>
      <t>94.6.5</t>
    </r>
    <r>
      <rPr>
        <sz val="12"/>
        <rFont val="標楷體"/>
        <family val="4"/>
      </rPr>
      <t>辦</t>
    </r>
    <r>
      <rPr>
        <sz val="12"/>
        <rFont val="Times New Roman"/>
        <family val="1"/>
      </rPr>
      <t>94</t>
    </r>
    <r>
      <rPr>
        <sz val="12"/>
        <rFont val="標楷體"/>
        <family val="4"/>
      </rPr>
      <t>年度慶祝警察節活動</t>
    </r>
  </si>
  <si>
    <t>桃園縣大溪中央扶輪社</t>
  </si>
  <si>
    <r>
      <t>94.6.4</t>
    </r>
    <r>
      <rPr>
        <sz val="12"/>
        <rFont val="標楷體"/>
        <family val="4"/>
      </rPr>
      <t>、</t>
    </r>
    <r>
      <rPr>
        <sz val="12"/>
        <rFont val="Times New Roman"/>
        <family val="1"/>
      </rPr>
      <t>5</t>
    </r>
    <r>
      <rPr>
        <sz val="12"/>
        <rFont val="標楷體"/>
        <family val="4"/>
      </rPr>
      <t>辦米粽飄香迎端午暨桐花之旅歌舞演展活動</t>
    </r>
  </si>
  <si>
    <t>桃園縣龍潭鄉社區歌唱學會</t>
  </si>
  <si>
    <r>
      <t>94.6.16</t>
    </r>
    <r>
      <rPr>
        <sz val="12"/>
        <rFont val="標楷體"/>
        <family val="4"/>
      </rPr>
      <t>辦</t>
    </r>
    <r>
      <rPr>
        <sz val="12"/>
        <rFont val="Times New Roman"/>
        <family val="1"/>
      </rPr>
      <t>94</t>
    </r>
    <r>
      <rPr>
        <sz val="12"/>
        <rFont val="標楷體"/>
        <family val="4"/>
      </rPr>
      <t>年陽光少年</t>
    </r>
    <r>
      <rPr>
        <sz val="12"/>
        <rFont val="Times New Roman"/>
        <family val="1"/>
      </rPr>
      <t>-</t>
    </r>
    <r>
      <rPr>
        <sz val="12"/>
        <rFont val="標楷體"/>
        <family val="4"/>
      </rPr>
      <t>活力參與關懷系列活動</t>
    </r>
  </si>
  <si>
    <t>桃園縣推廣教育協會</t>
  </si>
  <si>
    <r>
      <t>94.4.9</t>
    </r>
    <r>
      <rPr>
        <sz val="12"/>
        <rFont val="標楷體"/>
        <family val="4"/>
      </rPr>
      <t>辦活力桃園、健康向前活動</t>
    </r>
  </si>
  <si>
    <t>桃園縣岳群健身發展協會</t>
  </si>
  <si>
    <r>
      <t>94.4.16~21</t>
    </r>
    <r>
      <rPr>
        <sz val="12"/>
        <rFont val="標楷體"/>
        <family val="4"/>
      </rPr>
      <t>辦</t>
    </r>
    <r>
      <rPr>
        <sz val="12"/>
        <rFont val="Times New Roman"/>
        <family val="1"/>
      </rPr>
      <t>93</t>
    </r>
    <r>
      <rPr>
        <sz val="12"/>
        <rFont val="標楷體"/>
        <family val="4"/>
      </rPr>
      <t>年珍愛婦女系列講座活動</t>
    </r>
  </si>
  <si>
    <t>桃園縣平鎮市婦女會</t>
  </si>
  <si>
    <r>
      <t>94.6.9~11</t>
    </r>
    <r>
      <rPr>
        <sz val="12"/>
        <rFont val="標楷體"/>
        <family val="4"/>
      </rPr>
      <t>等三日辦探訪百歲人瑞、獨居老人端午送飄香活動</t>
    </r>
  </si>
  <si>
    <t>桃園縣平鎮市青年志工服務協會</t>
  </si>
  <si>
    <r>
      <t>94.6.12</t>
    </r>
    <r>
      <rPr>
        <sz val="12"/>
        <rFont val="標楷體"/>
        <family val="4"/>
      </rPr>
      <t>辦平鎮市第二屆社區才藝觀摩競賽活動</t>
    </r>
  </si>
  <si>
    <t>桃園縣平鎮市文化志工協會</t>
  </si>
  <si>
    <r>
      <t>94.6.16</t>
    </r>
    <r>
      <rPr>
        <sz val="12"/>
        <rFont val="標楷體"/>
        <family val="4"/>
      </rPr>
      <t>辦理事長盃槌球錦標活動</t>
    </r>
  </si>
  <si>
    <t>桃園縣觀音鄉長青會</t>
  </si>
  <si>
    <r>
      <t>94.4.2</t>
    </r>
    <r>
      <rPr>
        <sz val="12"/>
        <rFont val="標楷體"/>
        <family val="4"/>
      </rPr>
      <t>辦外籍配偶生活適應體驗會活動</t>
    </r>
  </si>
  <si>
    <t>桃園縣萬水連心婦女會</t>
  </si>
  <si>
    <r>
      <t>94.6.26</t>
    </r>
    <r>
      <rPr>
        <sz val="12"/>
        <rFont val="標楷體"/>
        <family val="4"/>
      </rPr>
      <t>辦反飆車、交通安全、意外事故、防搶宣導活動</t>
    </r>
  </si>
  <si>
    <t>桃園縣台灣區各縣市旅桃同鄉協進會</t>
  </si>
  <si>
    <r>
      <t>94.6.11</t>
    </r>
    <r>
      <rPr>
        <sz val="12"/>
        <rFont val="標楷體"/>
        <family val="4"/>
      </rPr>
      <t>辦諸羅心嘉義情，歡喜過端午暨夏日預防災害宣導鄉親親子活動</t>
    </r>
  </si>
  <si>
    <t>桃園縣嘉義同鄉會</t>
  </si>
  <si>
    <r>
      <t>94.6.12</t>
    </r>
    <r>
      <rPr>
        <sz val="12"/>
        <rFont val="標楷體"/>
        <family val="4"/>
      </rPr>
      <t>辦</t>
    </r>
    <r>
      <rPr>
        <sz val="12"/>
        <rFont val="Times New Roman"/>
        <family val="1"/>
      </rPr>
      <t>94</t>
    </r>
    <r>
      <rPr>
        <sz val="12"/>
        <rFont val="標楷體"/>
        <family val="4"/>
      </rPr>
      <t>年度績優教練表揚暨反毒反飆車宣導活動</t>
    </r>
  </si>
  <si>
    <t>桃園縣龜山鄉體育會</t>
  </si>
  <si>
    <r>
      <t>94.6.12</t>
    </r>
    <r>
      <rPr>
        <sz val="12"/>
        <rFont val="標楷體"/>
        <family val="4"/>
      </rPr>
      <t>辦慶祝警察節暨關懷因公殉職警眷大會活動</t>
    </r>
  </si>
  <si>
    <t>桃園縣警察之友策進會</t>
  </si>
  <si>
    <r>
      <t>94.6.26</t>
    </r>
    <r>
      <rPr>
        <sz val="12"/>
        <rFont val="標楷體"/>
        <family val="4"/>
      </rPr>
      <t>辦淨山及健行活動</t>
    </r>
  </si>
  <si>
    <t>桃園縣鍼灸學會</t>
  </si>
  <si>
    <r>
      <t>94.6.26</t>
    </r>
    <r>
      <rPr>
        <sz val="12"/>
        <rFont val="標楷體"/>
        <family val="4"/>
      </rPr>
      <t>辦客家傳統暨現代歌謠之呈現活動</t>
    </r>
  </si>
  <si>
    <t>桃園縣客家民謠研究促進會</t>
  </si>
  <si>
    <r>
      <t>94.6.25</t>
    </r>
    <r>
      <rPr>
        <sz val="12"/>
        <rFont val="標楷體"/>
        <family val="4"/>
      </rPr>
      <t>、</t>
    </r>
    <r>
      <rPr>
        <sz val="12"/>
        <rFont val="Times New Roman"/>
        <family val="1"/>
      </rPr>
      <t>26</t>
    </r>
    <r>
      <rPr>
        <sz val="12"/>
        <rFont val="標楷體"/>
        <family val="4"/>
      </rPr>
      <t>辦</t>
    </r>
    <r>
      <rPr>
        <sz val="12"/>
        <rFont val="Times New Roman"/>
        <family val="1"/>
      </rPr>
      <t>94</t>
    </r>
    <r>
      <rPr>
        <sz val="12"/>
        <rFont val="標楷體"/>
        <family val="4"/>
      </rPr>
      <t>年度宣導環保、自然生態探勘活動</t>
    </r>
  </si>
  <si>
    <t>桃園縣佳星土風舞推展協會</t>
  </si>
  <si>
    <r>
      <t>94.6.18</t>
    </r>
    <r>
      <rPr>
        <sz val="12"/>
        <rFont val="標楷體"/>
        <family val="4"/>
      </rPr>
      <t>辦</t>
    </r>
    <r>
      <rPr>
        <sz val="12"/>
        <rFont val="Times New Roman"/>
        <family val="1"/>
      </rPr>
      <t>94</t>
    </r>
    <r>
      <rPr>
        <sz val="12"/>
        <rFont val="標楷體"/>
        <family val="4"/>
      </rPr>
      <t>年度全民防制詐騙暨垃圾分類、資源回收宣導活動</t>
    </r>
  </si>
  <si>
    <t>桃園縣八德市祥和發展協會</t>
  </si>
  <si>
    <r>
      <t>94.5.22</t>
    </r>
    <r>
      <rPr>
        <sz val="12"/>
        <rFont val="標楷體"/>
        <family val="4"/>
      </rPr>
      <t>辦</t>
    </r>
    <r>
      <rPr>
        <sz val="12"/>
        <rFont val="Times New Roman"/>
        <family val="1"/>
      </rPr>
      <t>94</t>
    </r>
    <r>
      <rPr>
        <sz val="12"/>
        <rFont val="標楷體"/>
        <family val="4"/>
      </rPr>
      <t>年度桃園縣議長盃網球賽活動</t>
    </r>
  </si>
  <si>
    <t>桃園縣平鎮市體育會</t>
  </si>
  <si>
    <r>
      <t>94.5.1~5.30</t>
    </r>
    <r>
      <rPr>
        <sz val="12"/>
        <rFont val="標楷體"/>
        <family val="4"/>
      </rPr>
      <t>辦民俗管樂人員之集中訓練活動</t>
    </r>
  </si>
  <si>
    <t>桃園縣同興北管民俗社</t>
  </si>
  <si>
    <r>
      <t>94.6.18~19</t>
    </r>
    <r>
      <rPr>
        <sz val="12"/>
        <rFont val="標楷體"/>
        <family val="4"/>
      </rPr>
      <t>辦推展全民休閒運動</t>
    </r>
    <r>
      <rPr>
        <sz val="12"/>
        <rFont val="Times New Roman"/>
        <family val="1"/>
      </rPr>
      <t>-</t>
    </r>
    <r>
      <rPr>
        <sz val="12"/>
        <rFont val="標楷體"/>
        <family val="4"/>
      </rPr>
      <t>單車野營活動</t>
    </r>
  </si>
  <si>
    <t>桃園縣三項運動推廣協會</t>
  </si>
  <si>
    <r>
      <t>94.7.2</t>
    </r>
    <r>
      <rPr>
        <sz val="12"/>
        <rFont val="標楷體"/>
        <family val="4"/>
      </rPr>
      <t>、</t>
    </r>
    <r>
      <rPr>
        <sz val="12"/>
        <rFont val="Times New Roman"/>
        <family val="1"/>
      </rPr>
      <t>3</t>
    </r>
    <r>
      <rPr>
        <sz val="12"/>
        <rFont val="標楷體"/>
        <family val="4"/>
      </rPr>
      <t>辦</t>
    </r>
    <r>
      <rPr>
        <sz val="12"/>
        <rFont val="Times New Roman"/>
        <family val="1"/>
      </rPr>
      <t>94</t>
    </r>
    <r>
      <rPr>
        <sz val="12"/>
        <rFont val="標楷體"/>
        <family val="4"/>
      </rPr>
      <t>年度登山健行研習觀摩活動</t>
    </r>
  </si>
  <si>
    <t>桃園縣新屋鄉太極氣功運動推展協會</t>
  </si>
  <si>
    <r>
      <t>94.6.13~7.1</t>
    </r>
    <r>
      <rPr>
        <sz val="12"/>
        <rFont val="標楷體"/>
        <family val="4"/>
      </rPr>
      <t>辦</t>
    </r>
    <r>
      <rPr>
        <sz val="12"/>
        <rFont val="Times New Roman"/>
        <family val="1"/>
      </rPr>
      <t>94</t>
    </r>
    <r>
      <rPr>
        <sz val="12"/>
        <rFont val="標楷體"/>
        <family val="4"/>
      </rPr>
      <t>年度藝術作品入監巡迴展活動</t>
    </r>
  </si>
  <si>
    <t>桃園縣美術協會</t>
  </si>
  <si>
    <r>
      <t>94.6.2</t>
    </r>
    <r>
      <rPr>
        <sz val="12"/>
        <rFont val="標楷體"/>
        <family val="4"/>
      </rPr>
      <t>辦溫馨慶端午，粽葉飄香情活動</t>
    </r>
  </si>
  <si>
    <t>桃園縣龍潭鄉青春歌友協會</t>
  </si>
  <si>
    <r>
      <t>94.4.10</t>
    </r>
    <r>
      <rPr>
        <sz val="12"/>
        <rFont val="標楷體"/>
        <family val="4"/>
      </rPr>
      <t>辦千人彩繪大石門桃園縣青年少年暨兒童水彩寫生比賽活動</t>
    </r>
  </si>
  <si>
    <t>桃園縣青溪新文藝學會</t>
  </si>
  <si>
    <r>
      <t>94.7.9</t>
    </r>
    <r>
      <rPr>
        <sz val="12"/>
        <rFont val="標楷體"/>
        <family val="4"/>
      </rPr>
      <t>辦桃園縣對日抗戰勝利暨台灣光復六十週年學術研討會活動</t>
    </r>
  </si>
  <si>
    <t>桃園縣戰略學術研究會</t>
  </si>
  <si>
    <r>
      <t>94.6.25</t>
    </r>
    <r>
      <rPr>
        <sz val="12"/>
        <rFont val="標楷體"/>
        <family val="4"/>
      </rPr>
      <t>辦</t>
    </r>
    <r>
      <rPr>
        <sz val="12"/>
        <rFont val="Times New Roman"/>
        <family val="1"/>
      </rPr>
      <t>2005</t>
    </r>
    <r>
      <rPr>
        <sz val="12"/>
        <rFont val="標楷體"/>
        <family val="4"/>
      </rPr>
      <t>年健康嘉年華會活動</t>
    </r>
  </si>
  <si>
    <t>桃園縣物業管理協會</t>
  </si>
  <si>
    <r>
      <t>94.6.17~19</t>
    </r>
    <r>
      <rPr>
        <sz val="12"/>
        <rFont val="標楷體"/>
        <family val="4"/>
      </rPr>
      <t>辦</t>
    </r>
    <r>
      <rPr>
        <sz val="12"/>
        <rFont val="Times New Roman"/>
        <family val="1"/>
      </rPr>
      <t>2005</t>
    </r>
    <r>
      <rPr>
        <sz val="12"/>
        <rFont val="標楷體"/>
        <family val="4"/>
      </rPr>
      <t>台灣省廣告工程嘉年華會金字招牌評鑑競賽活動</t>
    </r>
  </si>
  <si>
    <t>桃園縣廣告工程商業同業公會</t>
  </si>
  <si>
    <r>
      <t>94.7.3</t>
    </r>
    <r>
      <rPr>
        <sz val="12"/>
        <rFont val="標楷體"/>
        <family val="4"/>
      </rPr>
      <t>辦書法展覽及政令宣導活動</t>
    </r>
  </si>
  <si>
    <t>桃園縣華夏書藝協會</t>
  </si>
  <si>
    <r>
      <t>94.6.24~25</t>
    </r>
    <r>
      <rPr>
        <sz val="12"/>
        <rFont val="標楷體"/>
        <family val="4"/>
      </rPr>
      <t>辦</t>
    </r>
    <r>
      <rPr>
        <sz val="12"/>
        <rFont val="Times New Roman"/>
        <family val="1"/>
      </rPr>
      <t>94</t>
    </r>
    <r>
      <rPr>
        <sz val="12"/>
        <rFont val="標楷體"/>
        <family val="4"/>
      </rPr>
      <t>年自然生態與環境保護體驗活動</t>
    </r>
  </si>
  <si>
    <t>桃園縣教育志工協會</t>
  </si>
  <si>
    <r>
      <t>94.1.12~6.29</t>
    </r>
    <r>
      <rPr>
        <sz val="12"/>
        <rFont val="標楷體"/>
        <family val="4"/>
      </rPr>
      <t>辦新勢社區鄉土歌謠研習班活動</t>
    </r>
  </si>
  <si>
    <t>桃園縣鄉土曲藝研究學會</t>
  </si>
  <si>
    <r>
      <t>94.7.10</t>
    </r>
    <r>
      <rPr>
        <sz val="12"/>
        <rFont val="標楷體"/>
        <family val="4"/>
      </rPr>
      <t>辦桃園情客家心嘉年華會活動</t>
    </r>
  </si>
  <si>
    <t>台灣鄉土藝術國際文化交流協會</t>
  </si>
  <si>
    <r>
      <t>94.7.10</t>
    </r>
    <r>
      <rPr>
        <sz val="12"/>
        <rFont val="標楷體"/>
        <family val="4"/>
      </rPr>
      <t>辦思古幽情客家音活動</t>
    </r>
  </si>
  <si>
    <t>桃園縣客家民謠研究學會</t>
  </si>
  <si>
    <r>
      <t>94.7.3</t>
    </r>
    <r>
      <rPr>
        <sz val="12"/>
        <rFont val="標楷體"/>
        <family val="4"/>
      </rPr>
      <t>辦學術交流研討會活動</t>
    </r>
  </si>
  <si>
    <t>桃園縣道德文化交流協會</t>
  </si>
  <si>
    <r>
      <t>94.5.24~29</t>
    </r>
    <r>
      <rPr>
        <sz val="12"/>
        <rFont val="標楷體"/>
        <family val="4"/>
      </rPr>
      <t>辦台灣中壢之夜活動</t>
    </r>
  </si>
  <si>
    <r>
      <t>94.9.4</t>
    </r>
    <r>
      <rPr>
        <sz val="12"/>
        <rFont val="標楷體"/>
        <family val="4"/>
      </rPr>
      <t>辦</t>
    </r>
    <r>
      <rPr>
        <sz val="12"/>
        <rFont val="Times New Roman"/>
        <family val="1"/>
      </rPr>
      <t>94</t>
    </r>
    <r>
      <rPr>
        <sz val="12"/>
        <rFont val="標楷體"/>
        <family val="4"/>
      </rPr>
      <t>年度中秋聯歡活動暨卡拉</t>
    </r>
    <r>
      <rPr>
        <sz val="12"/>
        <rFont val="Times New Roman"/>
        <family val="1"/>
      </rPr>
      <t>ok</t>
    </r>
    <r>
      <rPr>
        <sz val="12"/>
        <rFont val="標楷體"/>
        <family val="4"/>
      </rPr>
      <t>歡唱活動</t>
    </r>
  </si>
  <si>
    <t>桃園縣八德市大湳形象商圈發展協會</t>
  </si>
  <si>
    <t>行道樹維護管理</t>
  </si>
  <si>
    <t>農業發展業務-林務工作</t>
  </si>
  <si>
    <t>行道樹維護管理</t>
  </si>
  <si>
    <t>行道樹維護管理</t>
  </si>
  <si>
    <t>民政局</t>
  </si>
  <si>
    <t>水務局</t>
  </si>
  <si>
    <t>社會局</t>
  </si>
  <si>
    <t>民政局</t>
  </si>
  <si>
    <t>工務局</t>
  </si>
  <si>
    <t>原住民行政局</t>
  </si>
  <si>
    <t>觀光行銷局</t>
  </si>
  <si>
    <t>桃園縣政府環境保護局</t>
  </si>
  <si>
    <t>水務局</t>
  </si>
  <si>
    <t>農業發展局</t>
  </si>
  <si>
    <t>文化局</t>
  </si>
  <si>
    <t>桃園縣釣魚協會</t>
  </si>
  <si>
    <t>桃園縣國立空中大學校友會</t>
  </si>
  <si>
    <t>桃園縣青溪協會</t>
  </si>
  <si>
    <t>桃園縣平鎮市槌球推展協會</t>
  </si>
  <si>
    <t>桃園縣龍潭鄉婦女會</t>
  </si>
  <si>
    <t>有</t>
  </si>
  <si>
    <t>辦理家庭暴力暨性侵害防治宣導</t>
  </si>
  <si>
    <t>桃園縣生命線協會</t>
  </si>
  <si>
    <t>桃園縣真善美身心靈研究研會</t>
  </si>
  <si>
    <t>中壢市婦女會</t>
  </si>
  <si>
    <t>財團法人勵馨社會福利事業基金會</t>
  </si>
  <si>
    <r>
      <t>社政業務</t>
    </r>
    <r>
      <rPr>
        <sz val="12"/>
        <color indexed="8"/>
        <rFont val="Times New Roman"/>
        <family val="1"/>
      </rPr>
      <t>-</t>
    </r>
    <r>
      <rPr>
        <sz val="12"/>
        <color indexed="8"/>
        <rFont val="標楷體"/>
        <family val="4"/>
      </rPr>
      <t>社會行政工作</t>
    </r>
  </si>
  <si>
    <r>
      <t>社政業務</t>
    </r>
    <r>
      <rPr>
        <sz val="12"/>
        <color indexed="8"/>
        <rFont val="Times New Roman"/>
        <family val="1"/>
      </rPr>
      <t>-</t>
    </r>
    <r>
      <rPr>
        <sz val="12"/>
        <color indexed="8"/>
        <rFont val="標楷體"/>
        <family val="4"/>
      </rPr>
      <t>社會行政工作</t>
    </r>
  </si>
  <si>
    <t>三石社區發展協會辦十八式氣功、排只、舞蹈、歌唱、元極舞及和和健康操活動</t>
  </si>
  <si>
    <r>
      <t>大園社區發展協會辦</t>
    </r>
    <r>
      <rPr>
        <sz val="12"/>
        <color indexed="8"/>
        <rFont val="Arial"/>
        <family val="2"/>
      </rPr>
      <t>94</t>
    </r>
    <r>
      <rPr>
        <sz val="12"/>
        <color indexed="8"/>
        <rFont val="標楷體"/>
        <family val="4"/>
      </rPr>
      <t>年社區卡拉</t>
    </r>
    <r>
      <rPr>
        <sz val="12"/>
        <color indexed="8"/>
        <rFont val="Arial"/>
        <family val="2"/>
      </rPr>
      <t>OK</t>
    </r>
    <r>
      <rPr>
        <sz val="12"/>
        <color indexed="8"/>
        <rFont val="標楷體"/>
        <family val="4"/>
      </rPr>
      <t>歌唱比賽研習活動</t>
    </r>
  </si>
  <si>
    <t>五權社區發展協會辦元宵節聯歡晚會</t>
  </si>
  <si>
    <t>內海社區發展協會辦元宵節燈謎晚會活動</t>
  </si>
  <si>
    <t>田心社區發展協會辦觀光節暨元宵節燈謎祈福晚會活動</t>
  </si>
  <si>
    <t>圳頭社區發展協會辦鄉土心社區情元宵節猜燈謎聨歡活動</t>
  </si>
  <si>
    <t>和平社區發展協會辦猜燈謎及剖甘庶民俗活動</t>
  </si>
  <si>
    <t>海口社區發展協會辦和和音樂操研習活動案</t>
  </si>
  <si>
    <t>大園社區活動中心辦推行社區巡守隊案</t>
  </si>
  <si>
    <t>后厝社區發展協會辦社區巡守隊補助</t>
  </si>
  <si>
    <r>
      <t>內海社區發展協會辦理賡續推行社區巡守隊</t>
    </r>
    <r>
      <rPr>
        <sz val="12"/>
        <color indexed="8"/>
        <rFont val="Arial"/>
        <family val="2"/>
      </rPr>
      <t xml:space="preserve"> </t>
    </r>
  </si>
  <si>
    <t>三石社區發展協會辦太極拳研習班活動</t>
  </si>
  <si>
    <t>大海社區發展協會辦理老人槌球活動</t>
  </si>
  <si>
    <t>大園社區發展協會辦消防急救研習活動</t>
  </si>
  <si>
    <t>大園社區發展協會辦族群文化觀摩及大自然探討研習活動</t>
  </si>
  <si>
    <t>大園社區發展協會辦理書法研習</t>
  </si>
  <si>
    <t>大園社區發展協會辦理親職教育快樂才藝班教學研習</t>
  </si>
  <si>
    <r>
      <t>內海社區發展協會辦母親節孝親卡拉</t>
    </r>
    <r>
      <rPr>
        <sz val="12"/>
        <color indexed="8"/>
        <rFont val="Arial"/>
        <family val="2"/>
      </rPr>
      <t>ok</t>
    </r>
    <r>
      <rPr>
        <sz val="12"/>
        <color indexed="8"/>
        <rFont val="標楷體"/>
        <family val="4"/>
      </rPr>
      <t>活動</t>
    </r>
  </si>
  <si>
    <t>田心社區發展協會辦理大自然生態研習活動</t>
  </si>
  <si>
    <r>
      <t>后厝社區發展協會辦理</t>
    </r>
    <r>
      <rPr>
        <sz val="12"/>
        <color indexed="8"/>
        <rFont val="Arial"/>
        <family val="2"/>
      </rPr>
      <t>94</t>
    </r>
    <r>
      <rPr>
        <sz val="12"/>
        <color indexed="8"/>
        <rFont val="標楷體"/>
        <family val="4"/>
      </rPr>
      <t>年優良社區觀摩研習活動</t>
    </r>
  </si>
  <si>
    <r>
      <t>圳頭社區發展協會辦理土風舞研習班</t>
    </r>
    <r>
      <rPr>
        <sz val="12"/>
        <color indexed="8"/>
        <rFont val="Arial"/>
        <family val="2"/>
      </rPr>
      <t>,</t>
    </r>
    <r>
      <rPr>
        <sz val="12"/>
        <color indexed="8"/>
        <rFont val="標楷體"/>
        <family val="4"/>
      </rPr>
      <t>元極舞研習班</t>
    </r>
  </si>
  <si>
    <t>桃園市三民里辦公處</t>
  </si>
  <si>
    <t>龜山村辦公處</t>
  </si>
  <si>
    <t>復興鄉部落產業發展協會</t>
  </si>
  <si>
    <t>大園鄉和平社區</t>
  </si>
  <si>
    <t>財團法人私立怡仁基金會福利事業</t>
  </si>
  <si>
    <t>補助辦理桃園社區劇場</t>
  </si>
  <si>
    <t>中壢市過嶺社區發展協會</t>
  </si>
  <si>
    <t>空間劇場</t>
  </si>
  <si>
    <t>補助辦理歐洲書展記者會</t>
  </si>
  <si>
    <t>桃園交響樂團</t>
  </si>
  <si>
    <t>補助辦理WOW震盪音象展</t>
  </si>
  <si>
    <t>元智大學</t>
  </si>
  <si>
    <t>補助辦理文化桃園</t>
  </si>
  <si>
    <t>桃園縣文化基金會</t>
  </si>
  <si>
    <t>補助辦理兩岸交流傳統文化藝術活動</t>
  </si>
  <si>
    <t>泰興樂掌中劇團</t>
  </si>
  <si>
    <t>大同社區發展協會</t>
  </si>
  <si>
    <t>活力客庄暨客家藝文活動補助計畫</t>
  </si>
  <si>
    <t>大華國樂團</t>
  </si>
  <si>
    <t>鄉土曲藝學會</t>
  </si>
  <si>
    <t>碧霞鄉土民謠</t>
  </si>
  <si>
    <t>搖籃工作室</t>
  </si>
  <si>
    <t>佳安社區發展協會</t>
  </si>
  <si>
    <t>景勝</t>
  </si>
  <si>
    <t>新屋客家民謠會</t>
  </si>
  <si>
    <t>清華社區發展協會</t>
  </si>
  <si>
    <t>補助辦理桃園社造博覽會</t>
  </si>
  <si>
    <t>東勢庄文化協會</t>
  </si>
  <si>
    <t>三街町坊</t>
  </si>
  <si>
    <t>中壢龍與社區發展協會</t>
  </si>
  <si>
    <t>東</t>
  </si>
  <si>
    <t>文化業務-文化發展工作</t>
  </si>
  <si>
    <t>星月交輝名曲演唱會</t>
  </si>
  <si>
    <t>瑪果音樂工作室</t>
  </si>
  <si>
    <t>桃園樂友絲竹室內樂團上海訪問補助</t>
  </si>
  <si>
    <t>桃園樂友絲竹室內樂團</t>
  </si>
  <si>
    <t>擊夢打擊樂團DREAM BEAT</t>
  </si>
  <si>
    <t>擊夢打擊樂團</t>
  </si>
  <si>
    <t>94年度暑期親子歡樂營</t>
  </si>
  <si>
    <t>桃花源舞蹈藝術表演團</t>
  </si>
  <si>
    <t>桃花源舞蹈藝術表演</t>
  </si>
  <si>
    <t>女性影展</t>
  </si>
  <si>
    <t>社團法人台灣女性影像學會</t>
  </si>
  <si>
    <t>眷村文化節民歌鄉浪潮活動</t>
  </si>
  <si>
    <t>頑石劇團</t>
  </si>
  <si>
    <t>人間條件</t>
  </si>
  <si>
    <t>國立團灣藝術大學</t>
  </si>
  <si>
    <t>胡智婷大提琴獨奏會</t>
  </si>
  <si>
    <t>新逸藝術有限公司</t>
  </si>
  <si>
    <t>月兒光光照我家莊</t>
  </si>
  <si>
    <t>台灣省桃園縣大溪國際青年商會</t>
  </si>
  <si>
    <t>共下來看客家戲</t>
  </si>
  <si>
    <t>德泰歌劇團</t>
  </si>
  <si>
    <t>絃歌不綴</t>
  </si>
  <si>
    <t>明華園</t>
  </si>
  <si>
    <t>94年度桃園縣視障輔導協會</t>
  </si>
  <si>
    <t>桃園縣視障輔導協會</t>
  </si>
  <si>
    <t>音樂王國大冒險</t>
  </si>
  <si>
    <t>台北愛樂文化有限公司</t>
  </si>
  <si>
    <t>德國純淨人聲音樂會</t>
  </si>
  <si>
    <t>城市焦點</t>
  </si>
  <si>
    <t>赴韓國參加94年國際民俗藝術節</t>
  </si>
  <si>
    <t>桃園縣大溪鎮內柵發展協會</t>
  </si>
  <si>
    <t>「與大師對話」音樂會</t>
  </si>
  <si>
    <t>桃園交響管樂團</t>
  </si>
  <si>
    <t>南歐影展</t>
  </si>
  <si>
    <t>社團法人台灣電影文化協會</t>
  </si>
  <si>
    <t>過渡空間的人生</t>
  </si>
  <si>
    <t>世紀當代舞團</t>
  </si>
  <si>
    <t>假聲男高音杜希翹與女高音貝爾甘莎</t>
  </si>
  <si>
    <t>亞藝藝術有限公司</t>
  </si>
  <si>
    <t>來說歌-孤戀花講座</t>
  </si>
  <si>
    <t>太古國際多媒體有限公司</t>
  </si>
  <si>
    <t>櫻月流美劍道</t>
  </si>
  <si>
    <t>團法人新象文教基金會</t>
  </si>
  <si>
    <t>鄧雨賢百年音樂節</t>
  </si>
  <si>
    <t>龍潭望春風合唱團</t>
  </si>
  <si>
    <t>林暉鈞小提琴獨奏會</t>
  </si>
  <si>
    <t>白色聖誕PARTY</t>
  </si>
  <si>
    <t>水影舞集</t>
  </si>
  <si>
    <t>戲劇音樂時代</t>
  </si>
  <si>
    <t>萊比錫國際事業有限公司</t>
  </si>
  <si>
    <t>唐峰、崔軍淼演出</t>
  </si>
  <si>
    <t>九歌民族管絃樂團</t>
  </si>
  <si>
    <t>郵差</t>
  </si>
  <si>
    <t>台北首督芭雷舞團</t>
  </si>
  <si>
    <t>2005台灣國際重唱節-來自德國六人男聲</t>
  </si>
  <si>
    <t>財團法人台北市新合唱文化藝術基金會</t>
  </si>
  <si>
    <t>大漢天籟說唱三部曲</t>
  </si>
  <si>
    <t>大漢玉集劇藝團</t>
  </si>
  <si>
    <t>新銳舞蹈創作展</t>
  </si>
  <si>
    <t>組合語言舞團</t>
  </si>
  <si>
    <t>巴黎木十字合唱團</t>
  </si>
  <si>
    <t>傳大藝術事業有限公司</t>
  </si>
  <si>
    <t>唱我們的歌-聯篇歌曲之夜</t>
  </si>
  <si>
    <t>中央合唱團</t>
  </si>
  <si>
    <t>王般若小提琴獨奏會</t>
  </si>
  <si>
    <t>樂享室內樂團</t>
  </si>
  <si>
    <t>訪日音樂文化交流活動</t>
  </si>
  <si>
    <t>桃園縣立新明國民中學音樂班後援會</t>
  </si>
  <si>
    <t>2005風華再現『三探東風』</t>
  </si>
  <si>
    <t>舞蹈空間</t>
  </si>
  <si>
    <t>楊梅二重溪艾郷協會社區影像成果展</t>
  </si>
  <si>
    <t>楊梅二重溪艾郷協會</t>
  </si>
  <si>
    <t>杭州歌舞團表演</t>
  </si>
  <si>
    <t>威景國際文化事業有限公司</t>
  </si>
  <si>
    <t>三林社區辦理社區影像成果展材料費</t>
  </si>
  <si>
    <t>桃園縣龍潭鄉三林社區發展協會</t>
  </si>
  <si>
    <t>三林社區辦理社區影像成果展</t>
  </si>
  <si>
    <t>三街町坊辦理社區影像成果材料費</t>
  </si>
  <si>
    <t>三街町坊辦理社區影像成果展補助</t>
  </si>
  <si>
    <t>「客家鄉親大家來結緣」活動</t>
  </si>
  <si>
    <t>盧佳君盧佳慧小提琴二重奏</t>
  </si>
  <si>
    <t>財團法人白鷺鷥文教基金會</t>
  </si>
  <si>
    <t>彼得艾杜鋼琴獨奏會</t>
  </si>
  <si>
    <t>上普藝術經紀有限公司</t>
  </si>
  <si>
    <t>來去大島</t>
  </si>
  <si>
    <t>成長文教基金會附設鞋子兒童實驗劇團</t>
  </si>
  <si>
    <t>梁祝音樂劇</t>
  </si>
  <si>
    <t>陀利台灣藝術大學校務基金</t>
  </si>
  <si>
    <t>國劇研究協會精進計畫成果演出</t>
  </si>
  <si>
    <t>國劇研究協會</t>
  </si>
  <si>
    <t>奧義書</t>
  </si>
  <si>
    <t>太古踏舞團</t>
  </si>
  <si>
    <t>「ㄧ種凝視」絕招影展</t>
  </si>
  <si>
    <t>金門縣紀錄片文化協會</t>
  </si>
  <si>
    <t>桃興閣掌中劇精進計畫成果演出</t>
  </si>
  <si>
    <t>桃興閣掌中劇</t>
  </si>
  <si>
    <t>同發中南大廈管理委員會辦理社區影像展材料費</t>
  </si>
  <si>
    <t>同發中南大廈管理委員會辦理社區影像成果展</t>
  </si>
  <si>
    <t>舞動巴松</t>
  </si>
  <si>
    <t>巴松主義室內樂團</t>
  </si>
  <si>
    <t>原住民社區營造表演藝術文化</t>
  </si>
  <si>
    <t>原山文化藝術團</t>
  </si>
  <si>
    <t>桃園縣中壢巿老人會</t>
  </si>
  <si>
    <t>辦理秋節聯歡晚會及環保宣導活動</t>
  </si>
  <si>
    <t>桃園縣龍潭鄉富林村辦公處</t>
  </si>
  <si>
    <t>辦理中秋晚會及廚餘宣導活動</t>
  </si>
  <si>
    <t>桃園縣中壢巿仁美里辦公處</t>
  </si>
  <si>
    <t>中秋晚會及環保宣導活動</t>
  </si>
  <si>
    <t>桃園縣中壢巿普強里辦公處</t>
  </si>
  <si>
    <t>辦理資源回收再利用宣導活動</t>
  </si>
  <si>
    <t>桃園縣廢棄物清除處理業商業同業公會</t>
  </si>
  <si>
    <t>辦理廚餘回收宣導說明會</t>
  </si>
  <si>
    <t>桃園縣鄉土文化推廣協會</t>
  </si>
  <si>
    <t>廚餘回收再利用說明會</t>
  </si>
  <si>
    <t>桃園縣新都心生活文化協會</t>
  </si>
  <si>
    <t>辦理環境清潔活動</t>
  </si>
  <si>
    <t>桃園縣八德巿大正里辦公處</t>
  </si>
  <si>
    <t>辦理資源回收環境清潔活動</t>
  </si>
  <si>
    <t>桃園縣大園鄉三石村辦公處</t>
  </si>
  <si>
    <t>辦理環境清潔日活動</t>
  </si>
  <si>
    <t>桃園縣蘆竹鄉新興村環保志工隊</t>
  </si>
  <si>
    <t>辦理環保月光晚會活動</t>
  </si>
  <si>
    <t>桃園縣中壢巿龍平里辦公處</t>
  </si>
  <si>
    <t>國際青年商會中華民國總會台灣省桃園縣大溪國際青年商會</t>
  </si>
  <si>
    <t>辦理社區廚餘回收宣導活動</t>
  </si>
  <si>
    <t>桃園縣龍潭鄉烏樹林愛心發展協會</t>
  </si>
  <si>
    <t>桃園縣大溪鎮光明里環保志工隊</t>
  </si>
  <si>
    <t>資源回收活動</t>
  </si>
  <si>
    <t>辦理環境清潔及拆除小廣告活動</t>
  </si>
  <si>
    <t>桃園縣楊梅鎮豐野里辦公處</t>
  </si>
  <si>
    <t>辦理全里綠美化環境活動</t>
  </si>
  <si>
    <t>桃園縣楊梅鎮員本里辦公處</t>
  </si>
  <si>
    <t>辦理資源回收活動</t>
  </si>
  <si>
    <t>桃園縣大園鄉三石村環保志工隊</t>
  </si>
  <si>
    <t>辦理資源回收垃圾分類等活動經費</t>
  </si>
  <si>
    <t>桃園縣派報業職業工會</t>
  </si>
  <si>
    <t>辦理廚餘回收宣導活動</t>
  </si>
  <si>
    <t>桃園縣龍潭鄉龍星村辦公處</t>
  </si>
  <si>
    <t>大園鄉中華元極舞及功法研究</t>
  </si>
  <si>
    <t>桃園縣新屋鄉石磊村辦公處</t>
  </si>
  <si>
    <t>桃園縣八德巿祥和發展協會</t>
  </si>
  <si>
    <t>楊梅鎮水美里環保志工隊</t>
  </si>
  <si>
    <t>桃園縣楊梅鎮中山里環保志工隊</t>
  </si>
  <si>
    <t>辦理廚餘回收清運回收再利用計畫活動</t>
  </si>
  <si>
    <t>將像公園大廈管理委員會</t>
  </si>
  <si>
    <t>辦理資源回收及環境清潔活動</t>
  </si>
  <si>
    <t>桃園縣桃園巿雲林里環保志工隊</t>
  </si>
  <si>
    <t>94年度 認養道路掃街活動</t>
  </si>
  <si>
    <t>桃園縣平鎮巿新勢里辦公處</t>
  </si>
  <si>
    <t>辦理道路認養掃街活動</t>
  </si>
  <si>
    <t>大溪鎮員林里環保志工隊</t>
  </si>
  <si>
    <t>辦理全里環境清潔打掃活動</t>
  </si>
  <si>
    <t>義和里辦公處簡清文</t>
  </si>
  <si>
    <t>桃園市文中里環保志工隊</t>
  </si>
  <si>
    <t>辦理掃街活動</t>
  </si>
  <si>
    <t>辦理環境清潔活動</t>
  </si>
  <si>
    <t>桃園縣平鎮巿忠貞國民小學</t>
  </si>
  <si>
    <t>公共場所認養活動</t>
  </si>
  <si>
    <t>桃園縣八德市大宏里辦公處</t>
  </si>
  <si>
    <t>辦理環保中秋系列活動</t>
  </si>
  <si>
    <t>垃圾分類研討會</t>
  </si>
  <si>
    <t>桃園縣大園鄉菓林村環保志工隊</t>
  </si>
  <si>
    <t>辦理社區環境清潔資源回收活動</t>
  </si>
  <si>
    <t>環境綠美化活動</t>
  </si>
  <si>
    <t>桃園縣楊梅鎮永寧里環保志工</t>
  </si>
  <si>
    <t>八德市瑞德里環保志工隊</t>
  </si>
  <si>
    <r>
      <t>社政業務</t>
    </r>
    <r>
      <rPr>
        <sz val="12"/>
        <color indexed="8"/>
        <rFont val="Times New Roman"/>
        <family val="1"/>
      </rPr>
      <t xml:space="preserve"> -</t>
    </r>
    <r>
      <rPr>
        <sz val="12"/>
        <color indexed="8"/>
        <rFont val="標楷體"/>
        <family val="4"/>
      </rPr>
      <t>社會行政工作</t>
    </r>
  </si>
  <si>
    <r>
      <t>94.8.21~23</t>
    </r>
    <r>
      <rPr>
        <sz val="12"/>
        <color indexed="8"/>
        <rFont val="標楷體"/>
        <family val="4"/>
      </rPr>
      <t>辦婦女成長教育暨海洋自然之旅活動</t>
    </r>
  </si>
  <si>
    <r>
      <t>94.8.28</t>
    </r>
    <r>
      <rPr>
        <sz val="12"/>
        <color indexed="8"/>
        <rFont val="標楷體"/>
        <family val="4"/>
      </rPr>
      <t>辦</t>
    </r>
    <r>
      <rPr>
        <sz val="12"/>
        <color indexed="8"/>
        <rFont val="Times New Roman"/>
        <family val="1"/>
      </rPr>
      <t>94</t>
    </r>
    <r>
      <rPr>
        <sz val="12"/>
        <color indexed="8"/>
        <rFont val="標楷體"/>
        <family val="4"/>
      </rPr>
      <t>年度藝文競賽活動</t>
    </r>
  </si>
  <si>
    <t>桃園縣黃姓宗親會</t>
  </si>
  <si>
    <r>
      <t>94.9.17</t>
    </r>
    <r>
      <rPr>
        <sz val="12"/>
        <color indexed="8"/>
        <rFont val="標楷體"/>
        <family val="4"/>
      </rPr>
      <t>辦月夜越美麗中秋嘉年華會活動</t>
    </r>
  </si>
  <si>
    <t>桃園縣汽車輪胎商業同業公會</t>
  </si>
  <si>
    <r>
      <t>94.5.27</t>
    </r>
    <r>
      <rPr>
        <sz val="12"/>
        <color indexed="8"/>
        <rFont val="標楷體"/>
        <family val="4"/>
      </rPr>
      <t>辦復興鄉國際文化藝術欣賞（復興鄉心靈禮讚）活動</t>
    </r>
  </si>
  <si>
    <t>台灣原住民愛加倍文教關懷協會</t>
  </si>
  <si>
    <r>
      <t>94.9.4</t>
    </r>
    <r>
      <rPr>
        <sz val="12"/>
        <color indexed="8"/>
        <rFont val="標楷體"/>
        <family val="4"/>
      </rPr>
      <t>辦桃園縣蘆竹鄉</t>
    </r>
    <r>
      <rPr>
        <sz val="12"/>
        <color indexed="8"/>
        <rFont val="Times New Roman"/>
        <family val="1"/>
      </rPr>
      <t>94</t>
    </r>
    <r>
      <rPr>
        <sz val="12"/>
        <color indexed="8"/>
        <rFont val="標楷體"/>
        <family val="4"/>
      </rPr>
      <t>年度全鄉社區土風舞聯歡會活動</t>
    </r>
  </si>
  <si>
    <t>民政業務-編練勤務工作</t>
  </si>
  <si>
    <t>補助94年村里基層工作經費</t>
  </si>
  <si>
    <t>辦理道路清潔活動</t>
  </si>
  <si>
    <t>中壢市普慶里辦公處</t>
  </si>
  <si>
    <t>環保營</t>
  </si>
  <si>
    <t>桃園縣大溪鎮歷史街訪再造協會</t>
  </si>
  <si>
    <t>資源回收宣導活動</t>
  </si>
  <si>
    <t>辦理資源回收及小廣告清除活動</t>
  </si>
  <si>
    <t>辦理淨山環保宣導</t>
  </si>
  <si>
    <t>辦理環境清潔綠美化</t>
  </si>
  <si>
    <t>辦理小廣告垃圾分類活動</t>
  </si>
  <si>
    <t>復興鄉淨山活動</t>
  </si>
  <si>
    <t>八德市高明里辦公處</t>
  </si>
  <si>
    <t>環保淨街</t>
  </si>
  <si>
    <t>中壢市四季早泳會</t>
  </si>
  <si>
    <t>垃圾分類及資源回收活動</t>
  </si>
  <si>
    <t>辦理健康而跑系統活動</t>
  </si>
  <si>
    <t>垃圾分類宣導活動</t>
  </si>
  <si>
    <t>辦理社區廚餘再生利用垃圾強制分類宣導活動</t>
  </si>
  <si>
    <t>歲修期間垃圾清運相關機具維修費</t>
  </si>
  <si>
    <t>平鎮市公所</t>
  </si>
  <si>
    <t>桃園縣政府環境保護局</t>
  </si>
  <si>
    <t>清潔人員健檢費</t>
  </si>
  <si>
    <t>環保業務-環境衛生工作</t>
  </si>
  <si>
    <t>環保業務-垃圾處理工作</t>
  </si>
  <si>
    <t>購置清除機具及汰舊換新經費</t>
  </si>
  <si>
    <t>一般建築及設備-環保建築及設備</t>
  </si>
  <si>
    <t>94年度違反廢棄物清理案件機具處理設備拖吊廠補助款</t>
  </si>
  <si>
    <t>補助歲修期間垃圾清運機具維修費</t>
  </si>
  <si>
    <t>補助鄉鎮巿公所清除機具新增或汰舊換新經費</t>
  </si>
  <si>
    <t>觀音鄉垃圾衛生掩埋場改善封閉復育工程補助經費</t>
  </si>
  <si>
    <t>補助94年度廚餘清運及回收再利用工作經費</t>
  </si>
  <si>
    <t>補助94年度廚餘清運及回收再利用工作經費</t>
  </si>
  <si>
    <t>桃園縣政府環境保護局</t>
  </si>
  <si>
    <t>清潔人員健檢費</t>
  </si>
  <si>
    <t>環保業務-環境保育工作</t>
  </si>
  <si>
    <t xml:space="preserve"> 復興鄉公所</t>
  </si>
  <si>
    <t>廚餘清運及回收再利用工作經費</t>
  </si>
  <si>
    <t>補助歲修期間垃圾清運費用</t>
  </si>
  <si>
    <t>補助清除機具新增購或汰舊換新經費</t>
  </si>
  <si>
    <t>補助垃圾清運道路改善工程款</t>
  </si>
  <si>
    <t>龜山鄉楓樹坑垃圾掩埋場綠美化復育統包工程計畫經費</t>
  </si>
  <si>
    <t>補助歲修期間垃圾清運機具維修費</t>
  </si>
  <si>
    <t>桃園縣政府環境保護局</t>
  </si>
  <si>
    <t>清潔人員健檢費</t>
  </si>
  <si>
    <t>環保業務-垃圾處理工作</t>
  </si>
  <si>
    <t>辦理清除機具新增購或汰舊換新經費</t>
  </si>
  <si>
    <t>94年度秋季擴大淨攤活動</t>
  </si>
  <si>
    <t>環保業務-環境衛生工作</t>
  </si>
  <si>
    <t>飛灰穩定化產物區域掩埋場維護費</t>
  </si>
  <si>
    <t>補助鄉鎮公所清除機具汰舊換新經費</t>
  </si>
  <si>
    <t>補助桃園巿舊有垃圾場檔土牆興建工程</t>
  </si>
  <si>
    <t>補助購置清除機具汰舊換新經費</t>
  </si>
  <si>
    <t>辦理龍潭鄉店子湖垃圾場綠美化及復育工程五成款</t>
  </si>
  <si>
    <t>辦理環保之夜垃圾強制分宣導計畫經費</t>
  </si>
  <si>
    <t>垃圾車加設廚餘固定座經費</t>
  </si>
  <si>
    <t>辦理龍潭鄉環保宣導活動</t>
  </si>
  <si>
    <t xml:space="preserve"> 新屋鄉公所</t>
  </si>
  <si>
    <t>補助94年度廚餘清運及回收再利用工作經費</t>
  </si>
  <si>
    <t>辦理海岸地區清潔維修工作補助款</t>
  </si>
  <si>
    <t>辦理垃圾分類廚餘清運處理活動計畫</t>
  </si>
  <si>
    <t>補助鄉鎮公所辦理第三屆活力社區計畫</t>
  </si>
  <si>
    <t>2005桃園社區影像成果展材料費</t>
  </si>
  <si>
    <t>2005桃園社區影像成果展</t>
  </si>
  <si>
    <t>文化業務--文化發展工作</t>
  </si>
  <si>
    <t>文化業務--表演藝術工作</t>
  </si>
  <si>
    <r>
      <t>94.7.31</t>
    </r>
    <r>
      <rPr>
        <sz val="12"/>
        <rFont val="標楷體"/>
        <family val="4"/>
      </rPr>
      <t>辦</t>
    </r>
    <r>
      <rPr>
        <sz val="12"/>
        <rFont val="Times New Roman"/>
        <family val="1"/>
      </rPr>
      <t>2005</t>
    </r>
    <r>
      <rPr>
        <sz val="12"/>
        <rFont val="標楷體"/>
        <family val="4"/>
      </rPr>
      <t>年太極拳觀摩聯誼賽暨政令宣導</t>
    </r>
    <r>
      <rPr>
        <sz val="12"/>
        <rFont val="Times New Roman"/>
        <family val="1"/>
      </rPr>
      <t>---</t>
    </r>
    <r>
      <rPr>
        <sz val="12"/>
        <rFont val="標楷體"/>
        <family val="4"/>
      </rPr>
      <t>如何防詐欺防搶活動</t>
    </r>
  </si>
  <si>
    <t>桃園縣易簡太極拳協會</t>
  </si>
  <si>
    <r>
      <t>94.5.28</t>
    </r>
    <r>
      <rPr>
        <sz val="12"/>
        <rFont val="標楷體"/>
        <family val="4"/>
      </rPr>
      <t>、</t>
    </r>
    <r>
      <rPr>
        <sz val="12"/>
        <rFont val="Times New Roman"/>
        <family val="1"/>
      </rPr>
      <t>29</t>
    </r>
    <r>
      <rPr>
        <sz val="12"/>
        <rFont val="標楷體"/>
        <family val="4"/>
      </rPr>
      <t>等二日辦社區居民重視生態景觀美化環境活動</t>
    </r>
  </si>
  <si>
    <t>桃園縣彰友會</t>
  </si>
  <si>
    <r>
      <t>94.7.24</t>
    </r>
    <r>
      <rPr>
        <sz val="12"/>
        <rFont val="標楷體"/>
        <family val="4"/>
      </rPr>
      <t>辦</t>
    </r>
    <r>
      <rPr>
        <sz val="12"/>
        <rFont val="Times New Roman"/>
        <family val="1"/>
      </rPr>
      <t>94</t>
    </r>
    <r>
      <rPr>
        <sz val="12"/>
        <rFont val="標楷體"/>
        <family val="4"/>
      </rPr>
      <t>年度親子健康講座研習活動</t>
    </r>
  </si>
  <si>
    <t>桃園縣和邑堂黃氏宗族協進會</t>
  </si>
  <si>
    <r>
      <t>94.6.26</t>
    </r>
    <r>
      <rPr>
        <sz val="12"/>
        <rFont val="標楷體"/>
        <family val="4"/>
      </rPr>
      <t>辦桃園市羽球協會</t>
    </r>
    <r>
      <rPr>
        <sz val="12"/>
        <rFont val="Times New Roman"/>
        <family val="1"/>
      </rPr>
      <t>94</t>
    </r>
    <r>
      <rPr>
        <sz val="12"/>
        <rFont val="標楷體"/>
        <family val="4"/>
      </rPr>
      <t>年度上半年度會內賽暨邀請賽活動</t>
    </r>
  </si>
  <si>
    <t>桃園縣桃園市羽球協會</t>
  </si>
  <si>
    <r>
      <t>94.7.31</t>
    </r>
    <r>
      <rPr>
        <sz val="12"/>
        <rFont val="標楷體"/>
        <family val="4"/>
      </rPr>
      <t>辦</t>
    </r>
    <r>
      <rPr>
        <sz val="12"/>
        <rFont val="Times New Roman"/>
        <family val="1"/>
      </rPr>
      <t>94</t>
    </r>
    <r>
      <rPr>
        <sz val="12"/>
        <rFont val="標楷體"/>
        <family val="4"/>
      </rPr>
      <t>年度民俗祭儀暨技藝競賽活動</t>
    </r>
  </si>
  <si>
    <t>桃園縣觀音鄉都市原住民文化發展協會</t>
  </si>
  <si>
    <r>
      <t>94.8.7</t>
    </r>
    <r>
      <rPr>
        <sz val="12"/>
        <rFont val="標楷體"/>
        <family val="4"/>
      </rPr>
      <t>辦模範父親表揚與音樂會活動</t>
    </r>
  </si>
  <si>
    <t>中華民國婦女聯合會青溪分會
桃園縣支會大園支分會</t>
  </si>
  <si>
    <r>
      <t>94.8.7</t>
    </r>
    <r>
      <rPr>
        <sz val="12"/>
        <rFont val="標楷體"/>
        <family val="4"/>
      </rPr>
      <t>、</t>
    </r>
    <r>
      <rPr>
        <sz val="12"/>
        <rFont val="Times New Roman"/>
        <family val="1"/>
      </rPr>
      <t>8</t>
    </r>
    <r>
      <rPr>
        <sz val="12"/>
        <rFont val="標楷體"/>
        <family val="4"/>
      </rPr>
      <t>辦中華獅藝彩繪活動</t>
    </r>
  </si>
  <si>
    <t>桃園縣新屋鄉觀光休閒發展協會</t>
  </si>
  <si>
    <r>
      <t>94.7.16</t>
    </r>
    <r>
      <rPr>
        <sz val="12"/>
        <rFont val="標楷體"/>
        <family val="4"/>
      </rPr>
      <t>辦客家之音享宴活動</t>
    </r>
  </si>
  <si>
    <t>桃園縣楊梅鎮青年志工服務協會</t>
  </si>
  <si>
    <r>
      <t>94.7.24</t>
    </r>
    <r>
      <rPr>
        <sz val="12"/>
        <rFont val="標楷體"/>
        <family val="4"/>
      </rPr>
      <t>辦</t>
    </r>
    <r>
      <rPr>
        <sz val="12"/>
        <rFont val="Times New Roman"/>
        <family val="1"/>
      </rPr>
      <t>94</t>
    </r>
    <r>
      <rPr>
        <sz val="12"/>
        <rFont val="標楷體"/>
        <family val="4"/>
      </rPr>
      <t>年度縣長盃摩托車錦標賽活動</t>
    </r>
  </si>
  <si>
    <t>桃園縣新屋鄉青年志工服務協會</t>
  </si>
  <si>
    <r>
      <t>94.7.17</t>
    </r>
    <r>
      <rPr>
        <sz val="12"/>
        <rFont val="標楷體"/>
        <family val="4"/>
      </rPr>
      <t>辦桃園縣</t>
    </r>
    <r>
      <rPr>
        <sz val="12"/>
        <rFont val="Times New Roman"/>
        <family val="1"/>
      </rPr>
      <t>2005</t>
    </r>
    <r>
      <rPr>
        <sz val="12"/>
        <rFont val="標楷體"/>
        <family val="4"/>
      </rPr>
      <t>東眼山淨山活動</t>
    </r>
  </si>
  <si>
    <t>桃園縣國立台北科技大學校友會</t>
  </si>
  <si>
    <r>
      <t>94.6.26</t>
    </r>
    <r>
      <rPr>
        <sz val="12"/>
        <rFont val="標楷體"/>
        <family val="4"/>
      </rPr>
      <t>辦環保淨山－環境保護淨化心靈活動</t>
    </r>
  </si>
  <si>
    <t>桃園縣中壢市青年志工服務協會</t>
  </si>
  <si>
    <r>
      <t>94.5.15~7.17</t>
    </r>
    <r>
      <rPr>
        <sz val="12"/>
        <rFont val="標楷體"/>
        <family val="4"/>
      </rPr>
      <t>辦</t>
    </r>
    <r>
      <rPr>
        <sz val="12"/>
        <rFont val="Times New Roman"/>
        <family val="1"/>
      </rPr>
      <t>94</t>
    </r>
    <r>
      <rPr>
        <sz val="12"/>
        <rFont val="標楷體"/>
        <family val="4"/>
      </rPr>
      <t>年度原住民社會教育推廣活動</t>
    </r>
  </si>
  <si>
    <t>桃園縣都市原住民社會教育發展協會</t>
  </si>
  <si>
    <r>
      <t>94.7.16</t>
    </r>
    <r>
      <rPr>
        <sz val="12"/>
        <rFont val="標楷體"/>
        <family val="4"/>
      </rPr>
      <t>辦夏令社區衛生個人保健宣導活動</t>
    </r>
  </si>
  <si>
    <t>桃園縣各級學校退休人員協會</t>
  </si>
  <si>
    <r>
      <t>94.8.6</t>
    </r>
    <r>
      <rPr>
        <sz val="12"/>
        <rFont val="標楷體"/>
        <family val="4"/>
      </rPr>
      <t>辦生活養生暨婦女防癌研習宣導活動</t>
    </r>
  </si>
  <si>
    <t>桃園縣中壢市康福舞協會</t>
  </si>
  <si>
    <r>
      <t>94.6.19</t>
    </r>
    <r>
      <rPr>
        <sz val="12"/>
        <rFont val="標楷體"/>
        <family val="4"/>
      </rPr>
      <t>辦</t>
    </r>
    <r>
      <rPr>
        <sz val="12"/>
        <rFont val="Times New Roman"/>
        <family val="1"/>
      </rPr>
      <t>94</t>
    </r>
    <r>
      <rPr>
        <sz val="12"/>
        <rFont val="標楷體"/>
        <family val="4"/>
      </rPr>
      <t>年度新屋鄉長盃慢速壘球錦標賽活動</t>
    </r>
  </si>
  <si>
    <t>桃園縣新屋鄉社區健康營造協進會</t>
  </si>
  <si>
    <r>
      <t>94.7.30~31</t>
    </r>
    <r>
      <rPr>
        <sz val="12"/>
        <rFont val="標楷體"/>
        <family val="4"/>
      </rPr>
      <t>辦</t>
    </r>
    <r>
      <rPr>
        <sz val="12"/>
        <rFont val="Times New Roman"/>
        <family val="1"/>
      </rPr>
      <t>94</t>
    </r>
    <r>
      <rPr>
        <sz val="12"/>
        <rFont val="標楷體"/>
        <family val="4"/>
      </rPr>
      <t>年度老馬議長盃籃球錦標賽活動</t>
    </r>
  </si>
  <si>
    <t>桃園縣老馬籃球推展協會</t>
  </si>
  <si>
    <r>
      <t>94.8.7</t>
    </r>
    <r>
      <rPr>
        <sz val="12"/>
        <rFont val="標楷體"/>
        <family val="4"/>
      </rPr>
      <t>辦配合政府打擊犯罪，防制毒品宣導大會活動</t>
    </r>
  </si>
  <si>
    <t>桃園縣歌謠推廣協會</t>
  </si>
  <si>
    <r>
      <t>94.7.10~31</t>
    </r>
    <r>
      <rPr>
        <sz val="12"/>
        <rFont val="標楷體"/>
        <family val="4"/>
      </rPr>
      <t>辦</t>
    </r>
    <r>
      <rPr>
        <sz val="12"/>
        <rFont val="Times New Roman"/>
        <family val="1"/>
      </rPr>
      <t>94</t>
    </r>
    <r>
      <rPr>
        <sz val="12"/>
        <rFont val="標楷體"/>
        <family val="4"/>
      </rPr>
      <t>年度全民動員防暴力，加強婦女兒童安全宣導系列活動</t>
    </r>
  </si>
  <si>
    <t>桃園縣青年志工服務協會</t>
  </si>
  <si>
    <r>
      <t>94.8.6</t>
    </r>
    <r>
      <rPr>
        <sz val="12"/>
        <rFont val="標楷體"/>
        <family val="4"/>
      </rPr>
      <t>辦</t>
    </r>
    <r>
      <rPr>
        <sz val="12"/>
        <rFont val="Times New Roman"/>
        <family val="1"/>
      </rPr>
      <t>94</t>
    </r>
    <r>
      <rPr>
        <sz val="12"/>
        <rFont val="標楷體"/>
        <family val="4"/>
      </rPr>
      <t>年度七夕情人節活動</t>
    </r>
  </si>
  <si>
    <t>桃園縣龍潭鄉工商促進會</t>
  </si>
  <si>
    <r>
      <t>94.7.31</t>
    </r>
    <r>
      <rPr>
        <sz val="12"/>
        <rFont val="標楷體"/>
        <family val="4"/>
      </rPr>
      <t>辦</t>
    </r>
    <r>
      <rPr>
        <sz val="12"/>
        <rFont val="Times New Roman"/>
        <family val="1"/>
      </rPr>
      <t>94</t>
    </r>
    <r>
      <rPr>
        <sz val="12"/>
        <rFont val="標楷體"/>
        <family val="4"/>
      </rPr>
      <t>年度大園鄉鄉長盃三對三籃球賽活動</t>
    </r>
  </si>
  <si>
    <t>中國青年救國團桃園縣團務指導委員會所屬大園鄉團委員</t>
  </si>
  <si>
    <r>
      <t>94.7.31</t>
    </r>
    <r>
      <rPr>
        <sz val="12"/>
        <rFont val="標楷體"/>
        <family val="4"/>
      </rPr>
      <t>辦社區政令宣導暨健康檢查、健康講座、環保回收活動</t>
    </r>
  </si>
  <si>
    <t>桃園縣老人健康促進會</t>
  </si>
  <si>
    <r>
      <t>94.7.4~8.30</t>
    </r>
    <r>
      <rPr>
        <sz val="12"/>
        <rFont val="標楷體"/>
        <family val="4"/>
      </rPr>
      <t>辦桃園縣鄉土文化藝文宣導暨師資研習活動</t>
    </r>
  </si>
  <si>
    <t>桃園縣台灣語通用協會</t>
  </si>
  <si>
    <r>
      <t>94.7.22~24</t>
    </r>
    <r>
      <rPr>
        <sz val="12"/>
        <rFont val="標楷體"/>
        <family val="4"/>
      </rPr>
      <t>辦</t>
    </r>
    <r>
      <rPr>
        <sz val="12"/>
        <rFont val="Times New Roman"/>
        <family val="1"/>
      </rPr>
      <t>94</t>
    </r>
    <r>
      <rPr>
        <sz val="12"/>
        <rFont val="標楷體"/>
        <family val="4"/>
      </rPr>
      <t>年度暑期令營活動</t>
    </r>
    <r>
      <rPr>
        <sz val="12"/>
        <rFont val="Times New Roman"/>
        <family val="1"/>
      </rPr>
      <t>-</t>
    </r>
    <r>
      <rPr>
        <sz val="12"/>
        <rFont val="標楷體"/>
        <family val="4"/>
      </rPr>
      <t>飛耀</t>
    </r>
    <r>
      <rPr>
        <sz val="12"/>
        <rFont val="Times New Roman"/>
        <family val="1"/>
      </rPr>
      <t>2005</t>
    </r>
    <r>
      <rPr>
        <sz val="12"/>
        <rFont val="標楷體"/>
        <family val="4"/>
      </rPr>
      <t>百戰天龍泰索營活動</t>
    </r>
  </si>
  <si>
    <t>桃園縣海山戶外活動協會</t>
  </si>
  <si>
    <r>
      <t>94.8.20</t>
    </r>
    <r>
      <rPr>
        <sz val="12"/>
        <rFont val="標楷體"/>
        <family val="4"/>
      </rPr>
      <t>辦</t>
    </r>
    <r>
      <rPr>
        <sz val="12"/>
        <rFont val="Times New Roman"/>
        <family val="1"/>
      </rPr>
      <t>94</t>
    </r>
    <r>
      <rPr>
        <sz val="12"/>
        <rFont val="標楷體"/>
        <family val="4"/>
      </rPr>
      <t>年度防盜防騙宣導活動</t>
    </r>
  </si>
  <si>
    <t>桃園縣新屋鄉太極拳協會</t>
  </si>
  <si>
    <r>
      <t>94.8.27</t>
    </r>
    <r>
      <rPr>
        <sz val="12"/>
        <rFont val="標楷體"/>
        <family val="4"/>
      </rPr>
      <t>辦我愛蘆竹新故鄉暑期青年研習營活動</t>
    </r>
  </si>
  <si>
    <t>桃園縣蘆竹鄉愛鄉協會</t>
  </si>
  <si>
    <r>
      <t>94.7.23</t>
    </r>
    <r>
      <rPr>
        <sz val="12"/>
        <rFont val="標楷體"/>
        <family val="4"/>
      </rPr>
      <t>辦</t>
    </r>
    <r>
      <rPr>
        <sz val="12"/>
        <rFont val="Times New Roman"/>
        <family val="1"/>
      </rPr>
      <t>94</t>
    </r>
    <r>
      <rPr>
        <sz val="12"/>
        <rFont val="標楷體"/>
        <family val="4"/>
      </rPr>
      <t>年度客家歌謠及文藝活動</t>
    </r>
  </si>
  <si>
    <t>桃園縣全新竹旅桃同鄉會</t>
  </si>
  <si>
    <r>
      <t>94.3.21~3.23</t>
    </r>
    <r>
      <rPr>
        <sz val="12"/>
        <rFont val="標楷體"/>
        <family val="4"/>
      </rPr>
      <t>辦心靈改革教育研習活動</t>
    </r>
  </si>
  <si>
    <t>桃園縣教育慈善協進會</t>
  </si>
  <si>
    <r>
      <t>94.9.4</t>
    </r>
    <r>
      <rPr>
        <sz val="12"/>
        <rFont val="標楷體"/>
        <family val="4"/>
      </rPr>
      <t>辦</t>
    </r>
    <r>
      <rPr>
        <sz val="12"/>
        <rFont val="Times New Roman"/>
        <family val="1"/>
      </rPr>
      <t>94</t>
    </r>
    <r>
      <rPr>
        <sz val="12"/>
        <rFont val="標楷體"/>
        <family val="4"/>
      </rPr>
      <t>年度香功表演、縣民觀摩活動</t>
    </r>
  </si>
  <si>
    <t>桃園縣正統香功協會</t>
  </si>
  <si>
    <r>
      <t>94.8.27</t>
    </r>
    <r>
      <rPr>
        <sz val="12"/>
        <rFont val="標楷體"/>
        <family val="4"/>
      </rPr>
      <t>辦消毒清潔活動宣導活動</t>
    </r>
  </si>
  <si>
    <t>桃園縣觀音獅子會</t>
  </si>
  <si>
    <r>
      <t>94.8.23~10.15</t>
    </r>
    <r>
      <rPr>
        <sz val="12"/>
        <rFont val="標楷體"/>
        <family val="4"/>
      </rPr>
      <t>辦易經思想與中華文化研習營活動</t>
    </r>
  </si>
  <si>
    <t>中華民族易經教育學會</t>
  </si>
  <si>
    <r>
      <t>94.6.12</t>
    </r>
    <r>
      <rPr>
        <sz val="12"/>
        <rFont val="標楷體"/>
        <family val="4"/>
      </rPr>
      <t>辦桃園縣第一屆龍獅運動錦標賽活動</t>
    </r>
  </si>
  <si>
    <t>桃園縣龍獅運動協會</t>
  </si>
  <si>
    <r>
      <t>94.8.20~21</t>
    </r>
    <r>
      <rPr>
        <sz val="12"/>
        <rFont val="標楷體"/>
        <family val="4"/>
      </rPr>
      <t>辦</t>
    </r>
    <r>
      <rPr>
        <sz val="12"/>
        <rFont val="Times New Roman"/>
        <family val="1"/>
      </rPr>
      <t>94</t>
    </r>
    <r>
      <rPr>
        <sz val="12"/>
        <rFont val="標楷體"/>
        <family val="4"/>
      </rPr>
      <t>年度蕙質女童軍基礎訓練及野外課程活動</t>
    </r>
  </si>
  <si>
    <t>桃園縣女童軍會</t>
  </si>
  <si>
    <r>
      <t>94.8.7</t>
    </r>
    <r>
      <rPr>
        <sz val="12"/>
        <rFont val="標楷體"/>
        <family val="4"/>
      </rPr>
      <t>辦愛在七夕寶貝愛人</t>
    </r>
    <r>
      <rPr>
        <sz val="12"/>
        <rFont val="Times New Roman"/>
        <family val="1"/>
      </rPr>
      <t>-</t>
    </r>
    <r>
      <rPr>
        <sz val="12"/>
        <rFont val="標楷體"/>
        <family val="4"/>
      </rPr>
      <t>七夕情人節聯歡晚會活動</t>
    </r>
  </si>
  <si>
    <t>桃園縣大園鄉社區婦女協會</t>
  </si>
  <si>
    <r>
      <t>94.8.22</t>
    </r>
    <r>
      <rPr>
        <sz val="12"/>
        <rFont val="標楷體"/>
        <family val="4"/>
      </rPr>
      <t>辦環保衛生認識愛滋病活動</t>
    </r>
  </si>
  <si>
    <t>桃園縣愛心義剪協會</t>
  </si>
  <si>
    <r>
      <t>94.8.20</t>
    </r>
    <r>
      <rPr>
        <sz val="12"/>
        <rFont val="標楷體"/>
        <family val="4"/>
      </rPr>
      <t>辦文化建設及社區營造觀摩研習活動</t>
    </r>
  </si>
  <si>
    <t>桃園縣私立振聲高級中學校友會</t>
  </si>
  <si>
    <r>
      <t>94.8.27</t>
    </r>
    <r>
      <rPr>
        <sz val="12"/>
        <rFont val="標楷體"/>
        <family val="4"/>
      </rPr>
      <t>辦</t>
    </r>
    <r>
      <rPr>
        <sz val="12"/>
        <rFont val="Times New Roman"/>
        <family val="1"/>
      </rPr>
      <t>94</t>
    </r>
    <r>
      <rPr>
        <sz val="12"/>
        <rFont val="標楷體"/>
        <family val="4"/>
      </rPr>
      <t>年度環保資源回收宣導暨表揚學校志工大會活動</t>
    </r>
  </si>
  <si>
    <t>桃園縣平南國際同濟會</t>
  </si>
  <si>
    <r>
      <t>94.8.18</t>
    </r>
    <r>
      <rPr>
        <sz val="12"/>
        <rFont val="標楷體"/>
        <family val="4"/>
      </rPr>
      <t>辦全民拼治安暨反毒害活動</t>
    </r>
  </si>
  <si>
    <t>桃園縣桃園市林姓宗親會</t>
  </si>
  <si>
    <r>
      <t>94.8.7</t>
    </r>
    <r>
      <rPr>
        <sz val="12"/>
        <rFont val="標楷體"/>
        <family val="4"/>
      </rPr>
      <t>辦龜山鄉</t>
    </r>
    <r>
      <rPr>
        <sz val="12"/>
        <rFont val="Times New Roman"/>
        <family val="1"/>
      </rPr>
      <t>94</t>
    </r>
    <r>
      <rPr>
        <sz val="12"/>
        <rFont val="標楷體"/>
        <family val="4"/>
      </rPr>
      <t>年八八義診義剪暨象棋比賽活動</t>
    </r>
  </si>
  <si>
    <t>桃園縣龜山鄉青年志工服務協會</t>
  </si>
  <si>
    <t>農業用地作農業使用證明書核發計畫回撥經費</t>
  </si>
  <si>
    <t>補助景觀綠肥種子費</t>
  </si>
  <si>
    <t>水旱田利用調整計畫</t>
  </si>
  <si>
    <t>辦理野鼠防除工作</t>
  </si>
  <si>
    <t>農地空間資源資料庫計畫經費</t>
  </si>
  <si>
    <t>水泥田埂補助</t>
  </si>
  <si>
    <t>農業用地作農業使用證明書核發計畫回撥經費</t>
  </si>
  <si>
    <t>農業發展業務-農務工作</t>
  </si>
  <si>
    <t>水泥田埂補助</t>
  </si>
  <si>
    <t>補助景觀綠肥種子費</t>
  </si>
  <si>
    <t>水旱田利用調整計畫</t>
  </si>
  <si>
    <t>辦理野鼠防除工作</t>
  </si>
  <si>
    <t>農地空間資源資料庫計畫經費</t>
  </si>
  <si>
    <t>水田殺草劑補助</t>
  </si>
  <si>
    <t>2期作秧苗補助</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</si>
</sst>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_-* #,##0.0000_-;\-* #,##0.0000_-;_-* &quot;-&quot;??_-;_-@_-"/>
    <numFmt numFmtId="184" formatCode="#,##0.00_);\(#,##0.00\)"/>
    <numFmt numFmtId="185" formatCode="#,##0.0_ "/>
    <numFmt numFmtId="186" formatCode="#,##0.0"/>
    <numFmt numFmtId="187" formatCode="#,##0_);[Red]\(#,##0\)"/>
    <numFmt numFmtId="188" formatCode="#,##0.0_);[Red]\(#,##0.0\)"/>
    <numFmt numFmtId="189" formatCode="_-* #,##0.0_-;\-* #,##0.0_-;_-* &quot;-&quot;?_-;_-@_-"/>
    <numFmt numFmtId="190" formatCode="#,##0.000"/>
    <numFmt numFmtId="191" formatCode="#,"/>
    <numFmt numFmtId="192" formatCode="_-* #,##0.000_-;\-* #,##0.000_-;_-* &quot;-&quot;???_-;_-@_-"/>
    <numFmt numFmtId="193" formatCode="0.0_ "/>
    <numFmt numFmtId="194" formatCode="0.00_ "/>
    <numFmt numFmtId="195" formatCode="#,##0.00_ "/>
    <numFmt numFmtId="196" formatCode="#,##0.000_ "/>
    <numFmt numFmtId="197" formatCode="0.000_ "/>
    <numFmt numFmtId="198" formatCode="0.0000_ "/>
    <numFmt numFmtId="199" formatCode="0_ "/>
    <numFmt numFmtId="200" formatCode="#,##0.0000_ "/>
    <numFmt numFmtId="201" formatCode="0_);[Red]\(0\)"/>
    <numFmt numFmtId="202" formatCode="0;_倀"/>
    <numFmt numFmtId="203" formatCode="0;_搀"/>
    <numFmt numFmtId="204" formatCode="0.00_);[Red]\(0.00\)"/>
    <numFmt numFmtId="205" formatCode="0.0_);[Red]\(0.0\)"/>
    <numFmt numFmtId="206" formatCode="0;_␀"/>
    <numFmt numFmtId="207" formatCode="0;_�"/>
    <numFmt numFmtId="208" formatCode="0;_萀"/>
    <numFmt numFmtId="209" formatCode="0;_吀"/>
    <numFmt numFmtId="210" formatCode="_-&quot;$&quot;* #,##0.0_-;\-&quot;$&quot;* #,##0.0_-;_-&quot;$&quot;* &quot;-&quot;??_-;_-@_-"/>
    <numFmt numFmtId="211" formatCode="_-&quot;$&quot;* #,##0_-;\-&quot;$&quot;* #,##0_-;_-&quot;$&quot;* &quot;-&quot;??_-;_-@_-"/>
    <numFmt numFmtId="212" formatCode="0;_က"/>
    <numFmt numFmtId="213" formatCode="0;_됀"/>
    <numFmt numFmtId="214" formatCode="0;_쀀"/>
    <numFmt numFmtId="215" formatCode="0.000_);[Red]\(0.000\)"/>
    <numFmt numFmtId="216" formatCode="#,##0;[Red]#,##0"/>
    <numFmt numFmtId="217" formatCode="#,##0.000_);[Red]\(#,##0.000\)"/>
    <numFmt numFmtId="218" formatCode="#,##0.00_);[Red]\(#,##0.00\)"/>
    <numFmt numFmtId="219" formatCode="0;_砀"/>
    <numFmt numFmtId="220" formatCode="0.0"/>
    <numFmt numFmtId="221" formatCode="#,##0_);\(#,##0\)"/>
  </numFmts>
  <fonts count="35">
    <font>
      <sz val="12"/>
      <name val="新細明體"/>
      <family val="1"/>
    </font>
    <font>
      <sz val="9"/>
      <name val="新細明體"/>
      <family val="1"/>
    </font>
    <font>
      <sz val="12"/>
      <name val="Times New Roman"/>
      <family val="1"/>
    </font>
    <font>
      <sz val="14"/>
      <name val="標楷體"/>
      <family val="4"/>
    </font>
    <font>
      <sz val="12"/>
      <name val="標楷體"/>
      <family val="4"/>
    </font>
    <font>
      <u val="single"/>
      <sz val="6"/>
      <color indexed="12"/>
      <name val="新細明體"/>
      <family val="1"/>
    </font>
    <font>
      <u val="single"/>
      <sz val="6"/>
      <color indexed="36"/>
      <name val="新細明體"/>
      <family val="1"/>
    </font>
    <font>
      <sz val="16"/>
      <name val="標楷體"/>
      <family val="4"/>
    </font>
    <font>
      <sz val="16"/>
      <name val="Times New Roman"/>
      <family val="1"/>
    </font>
    <font>
      <b/>
      <sz val="14"/>
      <name val="標楷體"/>
      <family val="4"/>
    </font>
    <font>
      <sz val="14"/>
      <name val="Times New Roman"/>
      <family val="1"/>
    </font>
    <font>
      <sz val="11"/>
      <name val="標楷體"/>
      <family val="4"/>
    </font>
    <font>
      <sz val="9"/>
      <name val="標楷體"/>
      <family val="4"/>
    </font>
    <font>
      <sz val="9"/>
      <name val="細明體"/>
      <family val="3"/>
    </font>
    <font>
      <sz val="12"/>
      <color indexed="8"/>
      <name val="標楷體"/>
      <family val="4"/>
    </font>
    <font>
      <sz val="12"/>
      <color indexed="12"/>
      <name val="標楷體"/>
      <family val="4"/>
    </font>
    <font>
      <b/>
      <sz val="12"/>
      <color indexed="17"/>
      <name val="標楷體"/>
      <family val="4"/>
    </font>
    <font>
      <sz val="12"/>
      <color indexed="10"/>
      <name val="標楷體"/>
      <family val="4"/>
    </font>
    <font>
      <b/>
      <sz val="12"/>
      <name val="標楷體"/>
      <family val="4"/>
    </font>
    <font>
      <b/>
      <u val="single"/>
      <sz val="16"/>
      <name val="標楷體"/>
      <family val="4"/>
    </font>
    <font>
      <b/>
      <sz val="16"/>
      <name val="標楷體"/>
      <family val="4"/>
    </font>
    <font>
      <sz val="12"/>
      <color indexed="8"/>
      <name val="Times New Roman"/>
      <family val="1"/>
    </font>
    <font>
      <sz val="12"/>
      <color indexed="8"/>
      <name val="Arial"/>
      <family val="2"/>
    </font>
    <font>
      <sz val="11"/>
      <color indexed="8"/>
      <name val="標楷體"/>
      <family val="4"/>
    </font>
    <font>
      <sz val="11"/>
      <color indexed="8"/>
      <name val="Arial"/>
      <family val="2"/>
    </font>
    <font>
      <b/>
      <sz val="14"/>
      <color indexed="8"/>
      <name val="標楷體"/>
      <family val="4"/>
    </font>
    <font>
      <b/>
      <sz val="12"/>
      <color indexed="8"/>
      <name val="標楷體"/>
      <family val="4"/>
    </font>
    <font>
      <sz val="10"/>
      <name val="標楷體"/>
      <family val="4"/>
    </font>
    <font>
      <sz val="11"/>
      <name val="Times New Roman"/>
      <family val="1"/>
    </font>
    <font>
      <sz val="12"/>
      <name val="細明體"/>
      <family val="3"/>
    </font>
    <font>
      <b/>
      <sz val="12"/>
      <color indexed="12"/>
      <name val="標楷體"/>
      <family val="4"/>
    </font>
    <font>
      <sz val="12"/>
      <color indexed="16"/>
      <name val="Arial"/>
      <family val="2"/>
    </font>
    <font>
      <sz val="10"/>
      <name val="Times New Roman"/>
      <family val="1"/>
    </font>
    <font>
      <sz val="12"/>
      <color indexed="10"/>
      <name val="Times New Roman"/>
      <family val="1"/>
    </font>
    <font>
      <sz val="12"/>
      <color indexed="63"/>
      <name val="標楷體"/>
      <family val="4"/>
    </font>
  </fonts>
  <fills count="8">
    <fill>
      <patternFill/>
    </fill>
    <fill>
      <patternFill patternType="gray125"/>
    </fill>
    <fill>
      <patternFill patternType="solid">
        <fgColor indexed="40"/>
        <bgColor indexed="64"/>
      </patternFill>
    </fill>
    <fill>
      <patternFill patternType="solid">
        <fgColor indexed="47"/>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color indexed="63"/>
      </left>
      <right style="thin"/>
      <top>
        <color indexed="63"/>
      </top>
      <bottom style="thin"/>
    </border>
    <border>
      <left style="thin"/>
      <right style="medium"/>
      <top style="thin"/>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bottom style="thin"/>
    </border>
    <border>
      <left style="thin">
        <color indexed="8"/>
      </left>
      <right style="thin"/>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style="thin"/>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cellStyleXfs>
  <cellXfs count="436">
    <xf numFmtId="0" fontId="0" fillId="0" borderId="0" xfId="0" applyAlignment="1">
      <alignment/>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Continuous" vertical="center"/>
    </xf>
    <xf numFmtId="0" fontId="4" fillId="0" borderId="0" xfId="0" applyFont="1" applyAlignment="1">
      <alignment/>
    </xf>
    <xf numFmtId="0" fontId="7" fillId="0" borderId="0" xfId="0" applyFont="1" applyAlignment="1">
      <alignment horizontal="centerContinuous"/>
    </xf>
    <xf numFmtId="0" fontId="2" fillId="0" borderId="0" xfId="0" applyFont="1" applyAlignment="1">
      <alignment horizontal="centerContinuous" vertical="center"/>
    </xf>
    <xf numFmtId="182" fontId="3" fillId="0" borderId="2" xfId="0" applyNumberFormat="1" applyFont="1" applyBorder="1" applyAlignment="1">
      <alignment horizontal="center"/>
    </xf>
    <xf numFmtId="182" fontId="3" fillId="0" borderId="3" xfId="0" applyNumberFormat="1" applyFont="1" applyBorder="1" applyAlignment="1">
      <alignment horizontal="center"/>
    </xf>
    <xf numFmtId="0" fontId="0" fillId="0" borderId="1" xfId="0" applyBorder="1" applyAlignment="1">
      <alignment horizontal="center" vertical="center"/>
    </xf>
    <xf numFmtId="0" fontId="4" fillId="0" borderId="4" xfId="0" applyFont="1" applyBorder="1" applyAlignment="1">
      <alignment horizontal="center"/>
    </xf>
    <xf numFmtId="0" fontId="4" fillId="0" borderId="1" xfId="0" applyFont="1" applyBorder="1" applyAlignment="1">
      <alignment vertical="center"/>
    </xf>
    <xf numFmtId="180" fontId="4" fillId="0" borderId="1" xfId="20" applyNumberFormat="1" applyFont="1" applyBorder="1" applyAlignment="1">
      <alignment vertical="center"/>
    </xf>
    <xf numFmtId="0" fontId="4" fillId="0" borderId="0" xfId="0" applyFont="1" applyAlignment="1">
      <alignment vertical="center"/>
    </xf>
    <xf numFmtId="0" fontId="3" fillId="0" borderId="1" xfId="0" applyFont="1" applyBorder="1" applyAlignment="1">
      <alignment vertical="center"/>
    </xf>
    <xf numFmtId="0" fontId="4" fillId="0" borderId="1" xfId="0" applyFont="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180" fontId="4" fillId="0" borderId="1" xfId="0" applyNumberFormat="1" applyFont="1" applyFill="1" applyBorder="1" applyAlignment="1">
      <alignment horizontal="right" vertical="center"/>
    </xf>
    <xf numFmtId="180" fontId="4" fillId="0" borderId="1" xfId="20" applyNumberFormat="1" applyFont="1" applyFill="1" applyBorder="1" applyAlignment="1">
      <alignment horizontal="right" vertical="center"/>
    </xf>
    <xf numFmtId="180" fontId="4" fillId="0" borderId="1" xfId="20" applyNumberFormat="1" applyFont="1" applyBorder="1" applyAlignment="1">
      <alignment horizontal="center" vertical="center"/>
    </xf>
    <xf numFmtId="201" fontId="4" fillId="0" borderId="1" xfId="0" applyNumberFormat="1" applyFont="1" applyBorder="1" applyAlignment="1">
      <alignment horizontal="right" vertical="center"/>
    </xf>
    <xf numFmtId="201" fontId="4" fillId="0" borderId="1" xfId="0" applyNumberFormat="1" applyFont="1" applyFill="1" applyBorder="1" applyAlignment="1">
      <alignment horizontal="right" vertical="center"/>
    </xf>
    <xf numFmtId="182" fontId="4" fillId="0" borderId="1" xfId="0" applyNumberFormat="1" applyFont="1" applyBorder="1" applyAlignment="1">
      <alignment vertical="center"/>
    </xf>
    <xf numFmtId="199" fontId="14" fillId="0" borderId="1" xfId="0" applyNumberFormat="1" applyFont="1" applyFill="1" applyBorder="1" applyAlignment="1">
      <alignment horizontal="right" vertical="center"/>
    </xf>
    <xf numFmtId="41" fontId="4" fillId="0" borderId="1" xfId="0" applyNumberFormat="1" applyFont="1" applyBorder="1" applyAlignment="1">
      <alignment horizontal="right" vertical="center"/>
    </xf>
    <xf numFmtId="201" fontId="14" fillId="0" borderId="1" xfId="0" applyNumberFormat="1" applyFont="1" applyFill="1" applyBorder="1" applyAlignment="1">
      <alignment horizontal="right" vertical="center"/>
    </xf>
    <xf numFmtId="0" fontId="16" fillId="0" borderId="0" xfId="0" applyFont="1" applyAlignment="1">
      <alignment vertical="center"/>
    </xf>
    <xf numFmtId="0" fontId="3" fillId="0" borderId="1" xfId="0" applyFont="1" applyBorder="1" applyAlignment="1">
      <alignment horizontal="left" vertical="center"/>
    </xf>
    <xf numFmtId="180" fontId="4" fillId="0" borderId="1" xfId="2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vertical="center" wrapText="1"/>
    </xf>
    <xf numFmtId="182" fontId="4" fillId="0" borderId="1" xfId="0" applyNumberFormat="1" applyFont="1" applyBorder="1" applyAlignment="1">
      <alignment horizontal="right" vertical="center"/>
    </xf>
    <xf numFmtId="182" fontId="4" fillId="0" borderId="4" xfId="0" applyNumberFormat="1" applyFont="1" applyBorder="1" applyAlignment="1">
      <alignment horizontal="right"/>
    </xf>
    <xf numFmtId="0" fontId="4" fillId="0" borderId="0" xfId="0" applyFont="1" applyAlignment="1">
      <alignment horizont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xf>
    <xf numFmtId="0" fontId="4" fillId="0" borderId="6" xfId="0" applyFont="1" applyBorder="1" applyAlignment="1">
      <alignment/>
    </xf>
    <xf numFmtId="0" fontId="11" fillId="0" borderId="1" xfId="0" applyFont="1" applyFill="1" applyBorder="1" applyAlignment="1">
      <alignment horizontal="left" vertical="center" wrapText="1"/>
    </xf>
    <xf numFmtId="0" fontId="4" fillId="0" borderId="1" xfId="0" applyFont="1" applyFill="1" applyBorder="1" applyAlignment="1">
      <alignment horizontal="left" vertical="center" shrinkToFit="1"/>
    </xf>
    <xf numFmtId="0" fontId="4" fillId="0" borderId="7" xfId="0" applyFont="1" applyBorder="1" applyAlignment="1">
      <alignment vertical="center" wrapText="1"/>
    </xf>
    <xf numFmtId="41" fontId="4" fillId="0" borderId="1" xfId="0" applyNumberFormat="1" applyFont="1" applyBorder="1" applyAlignment="1">
      <alignment horizontal="center" vertical="center" wrapText="1"/>
    </xf>
    <xf numFmtId="199" fontId="4" fillId="0" borderId="1" xfId="0" applyNumberFormat="1" applyFont="1" applyBorder="1" applyAlignment="1">
      <alignment horizontal="right" vertical="center"/>
    </xf>
    <xf numFmtId="0" fontId="17" fillId="0" borderId="1" xfId="0" applyFont="1" applyBorder="1" applyAlignment="1">
      <alignment horizontal="center" vertical="center"/>
    </xf>
    <xf numFmtId="0" fontId="17" fillId="0" borderId="1" xfId="0" applyFont="1" applyBorder="1" applyAlignment="1">
      <alignment vertical="center" wrapText="1"/>
    </xf>
    <xf numFmtId="187" fontId="4" fillId="0" borderId="1" xfId="0" applyNumberFormat="1" applyFont="1" applyFill="1" applyBorder="1" applyAlignment="1">
      <alignment horizontal="right" vertical="center"/>
    </xf>
    <xf numFmtId="0" fontId="4" fillId="0" borderId="1" xfId="0" applyFont="1" applyFill="1" applyBorder="1" applyAlignment="1">
      <alignment horizontal="left" vertical="center" wrapText="1"/>
    </xf>
    <xf numFmtId="187" fontId="4" fillId="0" borderId="1" xfId="0" applyNumberFormat="1" applyFont="1" applyFill="1" applyBorder="1" applyAlignment="1">
      <alignment horizontal="right" vertical="center" wrapText="1"/>
    </xf>
    <xf numFmtId="0" fontId="3" fillId="0" borderId="0" xfId="0" applyFont="1" applyAlignment="1">
      <alignment/>
    </xf>
    <xf numFmtId="180" fontId="4" fillId="0" borderId="1" xfId="20" applyNumberFormat="1" applyFont="1" applyBorder="1" applyAlignment="1">
      <alignment vertical="center" wrapText="1"/>
    </xf>
    <xf numFmtId="199" fontId="14" fillId="0" borderId="1" xfId="20" applyNumberFormat="1" applyFont="1" applyFill="1" applyBorder="1" applyAlignment="1">
      <alignment horizontal="right" vertical="center"/>
    </xf>
    <xf numFmtId="187" fontId="18" fillId="2" borderId="1" xfId="0" applyNumberFormat="1" applyFont="1" applyFill="1" applyBorder="1" applyAlignment="1">
      <alignment horizontal="left" vertical="center" wrapText="1" shrinkToFit="1"/>
    </xf>
    <xf numFmtId="187" fontId="18" fillId="2" borderId="1" xfId="0" applyNumberFormat="1" applyFont="1" applyFill="1" applyBorder="1" applyAlignment="1">
      <alignment horizontal="center" vertical="center" wrapText="1" shrinkToFit="1"/>
    </xf>
    <xf numFmtId="180" fontId="18" fillId="2" borderId="1" xfId="20" applyNumberFormat="1" applyFont="1" applyFill="1" applyBorder="1" applyAlignment="1">
      <alignment horizontal="center" vertical="center" wrapText="1" shrinkToFi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187" fontId="4" fillId="3" borderId="1" xfId="0" applyNumberFormat="1" applyFont="1" applyFill="1" applyBorder="1" applyAlignment="1">
      <alignment horizontal="center" vertical="center" wrapText="1" shrinkToFit="1"/>
    </xf>
    <xf numFmtId="199" fontId="15" fillId="3" borderId="1" xfId="0" applyNumberFormat="1" applyFont="1" applyFill="1" applyBorder="1" applyAlignment="1">
      <alignment horizontal="center" vertical="center" wrapText="1" shrinkToFit="1"/>
    </xf>
    <xf numFmtId="0" fontId="4" fillId="3" borderId="1" xfId="0" applyFont="1" applyFill="1" applyBorder="1" applyAlignment="1">
      <alignment horizontal="center" vertical="center" wrapText="1"/>
    </xf>
    <xf numFmtId="0" fontId="4" fillId="3" borderId="1" xfId="0" applyFont="1" applyFill="1" applyBorder="1" applyAlignment="1">
      <alignment vertical="center" wrapText="1"/>
    </xf>
    <xf numFmtId="187" fontId="4" fillId="3" borderId="1" xfId="0" applyNumberFormat="1" applyFont="1" applyFill="1" applyBorder="1" applyAlignment="1">
      <alignment horizontal="left" vertical="center" wrapText="1" shrinkToFit="1"/>
    </xf>
    <xf numFmtId="180" fontId="15" fillId="3" borderId="1" xfId="20" applyNumberFormat="1" applyFont="1" applyFill="1" applyBorder="1" applyAlignment="1">
      <alignment horizontal="center" vertical="center" wrapText="1" shrinkToFit="1"/>
    </xf>
    <xf numFmtId="0" fontId="4" fillId="3" borderId="1" xfId="0" applyFont="1" applyFill="1" applyBorder="1" applyAlignment="1">
      <alignment horizontal="center" vertical="center"/>
    </xf>
    <xf numFmtId="187" fontId="15" fillId="3" borderId="1" xfId="0" applyNumberFormat="1" applyFont="1" applyFill="1" applyBorder="1" applyAlignment="1">
      <alignment horizontal="center" vertical="center" wrapText="1" shrinkToFit="1"/>
    </xf>
    <xf numFmtId="0" fontId="15" fillId="3" borderId="1" xfId="0" applyFont="1" applyFill="1" applyBorder="1" applyAlignment="1">
      <alignment horizontal="center" vertical="center" wrapText="1"/>
    </xf>
    <xf numFmtId="182" fontId="3" fillId="4" borderId="1" xfId="0" applyNumberFormat="1" applyFont="1" applyFill="1" applyBorder="1" applyAlignment="1">
      <alignment horizontal="center" vertical="center"/>
    </xf>
    <xf numFmtId="0" fontId="3" fillId="4" borderId="6" xfId="0" applyFont="1" applyFill="1" applyBorder="1" applyAlignment="1">
      <alignment horizontal="center" vertical="center"/>
    </xf>
    <xf numFmtId="0" fontId="3" fillId="5" borderId="8" xfId="0" applyFont="1" applyFill="1" applyBorder="1" applyAlignment="1">
      <alignment/>
    </xf>
    <xf numFmtId="180" fontId="4" fillId="0" borderId="1" xfId="20" applyNumberFormat="1" applyFont="1" applyBorder="1" applyAlignment="1">
      <alignment horizontal="right" vertical="center"/>
    </xf>
    <xf numFmtId="0" fontId="4" fillId="0" borderId="4" xfId="0" applyFont="1" applyBorder="1" applyAlignment="1">
      <alignment horizontal="center" vertical="center"/>
    </xf>
    <xf numFmtId="187" fontId="14" fillId="0" borderId="1"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15" fillId="0" borderId="0" xfId="0" applyFont="1" applyFill="1" applyBorder="1" applyAlignment="1">
      <alignment horizontal="center" vertical="center" wrapText="1"/>
    </xf>
    <xf numFmtId="191" fontId="4" fillId="0" borderId="0" xfId="0" applyNumberFormat="1" applyFont="1" applyFill="1" applyBorder="1" applyAlignment="1">
      <alignment vertical="center" wrapText="1"/>
    </xf>
    <xf numFmtId="0" fontId="4" fillId="0" borderId="7" xfId="0" applyFont="1" applyBorder="1" applyAlignment="1">
      <alignment horizontal="center" vertical="center" wrapText="1"/>
    </xf>
    <xf numFmtId="0" fontId="14" fillId="0" borderId="0" xfId="0" applyFont="1" applyAlignment="1">
      <alignment/>
    </xf>
    <xf numFmtId="0" fontId="16" fillId="0" borderId="0" xfId="0" applyFont="1" applyAlignment="1">
      <alignment/>
    </xf>
    <xf numFmtId="0" fontId="4" fillId="0" borderId="1" xfId="0" applyFont="1" applyBorder="1" applyAlignment="1">
      <alignment horizontal="center"/>
    </xf>
    <xf numFmtId="41" fontId="14" fillId="0" borderId="1" xfId="0" applyNumberFormat="1" applyFont="1" applyFill="1" applyBorder="1" applyAlignment="1">
      <alignment horizontal="right" vertical="center"/>
    </xf>
    <xf numFmtId="41" fontId="4" fillId="0" borderId="1" xfId="0" applyNumberFormat="1" applyFont="1" applyBorder="1" applyAlignment="1">
      <alignment vertical="center"/>
    </xf>
    <xf numFmtId="41" fontId="4" fillId="0" borderId="7" xfId="0" applyNumberFormat="1" applyFont="1" applyBorder="1" applyAlignment="1">
      <alignment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187" fontId="14" fillId="0" borderId="1" xfId="0" applyNumberFormat="1" applyFont="1" applyFill="1" applyBorder="1" applyAlignment="1">
      <alignment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vertical="center"/>
    </xf>
    <xf numFmtId="182" fontId="14" fillId="0" borderId="1" xfId="0" applyNumberFormat="1" applyFont="1" applyFill="1" applyBorder="1" applyAlignment="1">
      <alignment vertical="center" wrapText="1"/>
    </xf>
    <xf numFmtId="0" fontId="14" fillId="0" borderId="1" xfId="0" applyFont="1" applyBorder="1" applyAlignment="1">
      <alignment vertical="center" wrapText="1"/>
    </xf>
    <xf numFmtId="194" fontId="14" fillId="0" borderId="1" xfId="0" applyNumberFormat="1" applyFont="1" applyBorder="1" applyAlignment="1">
      <alignment vertical="center" wrapText="1"/>
    </xf>
    <xf numFmtId="41" fontId="14" fillId="0" borderId="1" xfId="0" applyNumberFormat="1" applyFont="1" applyFill="1" applyBorder="1" applyAlignment="1">
      <alignment horizontal="center" vertical="center" wrapText="1"/>
    </xf>
    <xf numFmtId="41" fontId="14" fillId="0" borderId="1" xfId="0" applyNumberFormat="1" applyFont="1" applyFill="1" applyBorder="1" applyAlignment="1">
      <alignment horizontal="center" vertical="center"/>
    </xf>
    <xf numFmtId="0" fontId="4" fillId="0" borderId="4" xfId="0" applyFont="1" applyBorder="1" applyAlignment="1">
      <alignment horizontal="left"/>
    </xf>
    <xf numFmtId="0" fontId="3" fillId="4" borderId="1" xfId="0" applyFont="1" applyFill="1" applyBorder="1" applyAlignment="1">
      <alignment horizontal="left" vertical="center"/>
    </xf>
    <xf numFmtId="204" fontId="4" fillId="0" borderId="1" xfId="0" applyNumberFormat="1" applyFont="1" applyBorder="1" applyAlignment="1">
      <alignment horizontal="left" vertical="center" wrapText="1"/>
    </xf>
    <xf numFmtId="41" fontId="14" fillId="0" borderId="1" xfId="0" applyNumberFormat="1" applyFont="1" applyFill="1" applyBorder="1" applyAlignment="1">
      <alignment horizontal="left" vertical="center" wrapText="1"/>
    </xf>
    <xf numFmtId="41" fontId="14" fillId="0" borderId="1" xfId="0" applyNumberFormat="1" applyFont="1" applyBorder="1" applyAlignment="1">
      <alignment horizontal="left" vertical="center" wrapText="1"/>
    </xf>
    <xf numFmtId="0" fontId="3" fillId="5" borderId="9" xfId="0" applyFont="1" applyFill="1" applyBorder="1" applyAlignment="1">
      <alignment horizontal="left"/>
    </xf>
    <xf numFmtId="0" fontId="4" fillId="0" borderId="0" xfId="0" applyFont="1" applyAlignment="1">
      <alignment horizontal="left"/>
    </xf>
    <xf numFmtId="0" fontId="4" fillId="0" borderId="1" xfId="0" applyFont="1" applyBorder="1" applyAlignment="1">
      <alignment horizontal="left" vertical="center"/>
    </xf>
    <xf numFmtId="204" fontId="4" fillId="0" borderId="1" xfId="0" applyNumberFormat="1" applyFont="1" applyBorder="1" applyAlignment="1">
      <alignment horizontal="left" vertical="center"/>
    </xf>
    <xf numFmtId="41" fontId="14" fillId="0" borderId="1" xfId="0" applyNumberFormat="1" applyFont="1" applyFill="1" applyBorder="1" applyAlignment="1">
      <alignment horizontal="left" vertical="center"/>
    </xf>
    <xf numFmtId="0" fontId="14" fillId="0" borderId="1" xfId="0" applyFont="1" applyFill="1" applyBorder="1" applyAlignment="1">
      <alignment/>
    </xf>
    <xf numFmtId="41" fontId="4" fillId="0" borderId="1" xfId="0" applyNumberFormat="1" applyFont="1" applyBorder="1" applyAlignment="1">
      <alignment horizontal="center" vertical="center"/>
    </xf>
    <xf numFmtId="41" fontId="4" fillId="0" borderId="1" xfId="0" applyNumberFormat="1" applyFont="1" applyFill="1" applyBorder="1" applyAlignment="1">
      <alignment horizontal="center" vertical="center"/>
    </xf>
    <xf numFmtId="41" fontId="4" fillId="0" borderId="1" xfId="20" applyNumberFormat="1" applyFont="1" applyBorder="1" applyAlignment="1">
      <alignment horizontal="center" vertical="center"/>
    </xf>
    <xf numFmtId="0" fontId="23" fillId="0" borderId="1" xfId="0" applyFont="1" applyFill="1" applyBorder="1" applyAlignment="1">
      <alignment horizontal="left" vertical="center" wrapText="1"/>
    </xf>
    <xf numFmtId="41" fontId="14" fillId="0" borderId="1" xfId="0" applyNumberFormat="1" applyFont="1" applyFill="1" applyBorder="1" applyAlignment="1">
      <alignment horizontal="centerContinuous" vertical="center" wrapText="1"/>
    </xf>
    <xf numFmtId="41" fontId="14" fillId="0" borderId="1" xfId="0" applyNumberFormat="1" applyFont="1" applyBorder="1" applyAlignment="1">
      <alignment vertical="center"/>
    </xf>
    <xf numFmtId="0" fontId="14" fillId="0" borderId="1" xfId="0" applyFont="1" applyFill="1" applyBorder="1" applyAlignment="1">
      <alignment horizontal="justify" wrapText="1"/>
    </xf>
    <xf numFmtId="182" fontId="14" fillId="0" borderId="1" xfId="0" applyNumberFormat="1" applyFont="1" applyFill="1" applyBorder="1" applyAlignment="1">
      <alignment horizontal="left" vertical="center" wrapText="1"/>
    </xf>
    <xf numFmtId="41" fontId="14" fillId="0" borderId="1" xfId="0" applyNumberFormat="1" applyFont="1" applyBorder="1" applyAlignment="1">
      <alignment horizontal="center" vertical="center"/>
    </xf>
    <xf numFmtId="0" fontId="4" fillId="6" borderId="1" xfId="0" applyFont="1" applyFill="1" applyBorder="1" applyAlignment="1">
      <alignment horizontal="center" vertical="center"/>
    </xf>
    <xf numFmtId="0" fontId="4" fillId="6" borderId="0" xfId="0" applyFont="1" applyFill="1" applyAlignment="1">
      <alignment/>
    </xf>
    <xf numFmtId="182" fontId="3" fillId="5" borderId="9" xfId="0" applyNumberFormat="1" applyFont="1" applyFill="1" applyBorder="1" applyAlignment="1">
      <alignment horizontal="center"/>
    </xf>
    <xf numFmtId="0" fontId="4" fillId="0" borderId="1" xfId="0" applyFont="1" applyBorder="1" applyAlignment="1">
      <alignment/>
    </xf>
    <xf numFmtId="180" fontId="4" fillId="0" borderId="7" xfId="20" applyNumberFormat="1" applyFont="1" applyBorder="1" applyAlignment="1">
      <alignment horizontal="center" vertical="center" wrapText="1"/>
    </xf>
    <xf numFmtId="0" fontId="4" fillId="0" borderId="7" xfId="0" applyFont="1" applyBorder="1" applyAlignment="1">
      <alignment horizontal="distributed" vertical="center" wrapText="1"/>
    </xf>
    <xf numFmtId="0" fontId="12" fillId="0" borderId="0" xfId="0" applyFont="1" applyAlignment="1">
      <alignment/>
    </xf>
    <xf numFmtId="41" fontId="4" fillId="0" borderId="7" xfId="0" applyNumberFormat="1" applyFont="1" applyBorder="1" applyAlignment="1">
      <alignment horizontal="center" vertical="center" wrapText="1"/>
    </xf>
    <xf numFmtId="199" fontId="15" fillId="3" borderId="1" xfId="20" applyNumberFormat="1" applyFont="1" applyFill="1" applyBorder="1" applyAlignment="1">
      <alignment horizontal="center" vertical="center" wrapText="1" shrinkToFit="1"/>
    </xf>
    <xf numFmtId="0" fontId="25" fillId="2" borderId="1" xfId="0" applyFont="1" applyFill="1" applyBorder="1" applyAlignment="1">
      <alignment horizontal="distributed" vertical="distributed" wrapText="1" indent="4"/>
    </xf>
    <xf numFmtId="180" fontId="26" fillId="2" borderId="1" xfId="0" applyNumberFormat="1" applyFont="1" applyFill="1" applyBorder="1" applyAlignment="1">
      <alignment vertical="center"/>
    </xf>
    <xf numFmtId="0" fontId="26" fillId="2" borderId="1" xfId="0" applyFont="1" applyFill="1" applyBorder="1" applyAlignment="1">
      <alignment vertical="center"/>
    </xf>
    <xf numFmtId="204" fontId="4" fillId="0" borderId="1" xfId="0" applyNumberFormat="1" applyFont="1" applyBorder="1" applyAlignment="1">
      <alignment horizontal="center" vertical="center" wrapText="1"/>
    </xf>
    <xf numFmtId="0" fontId="4" fillId="4" borderId="1" xfId="0" applyFont="1" applyFill="1" applyBorder="1" applyAlignment="1">
      <alignment horizontal="center" vertical="center"/>
    </xf>
    <xf numFmtId="0" fontId="4" fillId="5" borderId="9"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wrapText="1"/>
    </xf>
    <xf numFmtId="0" fontId="2" fillId="0" borderId="7" xfId="0" applyFont="1" applyBorder="1" applyAlignment="1">
      <alignment vertical="center" wrapText="1"/>
    </xf>
    <xf numFmtId="0" fontId="2" fillId="0" borderId="1" xfId="0" applyFont="1" applyBorder="1" applyAlignment="1">
      <alignment vertical="center" wrapText="1"/>
    </xf>
    <xf numFmtId="180" fontId="2" fillId="0" borderId="7" xfId="0" applyNumberFormat="1" applyFont="1" applyBorder="1" applyAlignment="1">
      <alignment horizontal="right" vertical="center"/>
    </xf>
    <xf numFmtId="0" fontId="27" fillId="0" borderId="1" xfId="0" applyFont="1" applyBorder="1" applyAlignment="1">
      <alignment horizontal="left" vertical="center" wrapText="1"/>
    </xf>
    <xf numFmtId="41" fontId="4" fillId="0" borderId="7" xfId="0" applyNumberFormat="1" applyFont="1" applyBorder="1" applyAlignment="1">
      <alignment vertical="center" wrapText="1"/>
    </xf>
    <xf numFmtId="0" fontId="18" fillId="6" borderId="6" xfId="0" applyFont="1" applyFill="1" applyBorder="1" applyAlignment="1">
      <alignment horizontal="center" vertical="center" wrapText="1"/>
    </xf>
    <xf numFmtId="41" fontId="2" fillId="0" borderId="7" xfId="0" applyNumberFormat="1" applyFont="1" applyBorder="1" applyAlignment="1">
      <alignment vertical="center"/>
    </xf>
    <xf numFmtId="187" fontId="4" fillId="6" borderId="1" xfId="0" applyNumberFormat="1" applyFont="1" applyFill="1" applyBorder="1" applyAlignment="1">
      <alignment horizontal="center" vertical="center" wrapText="1" shrinkToFit="1"/>
    </xf>
    <xf numFmtId="0" fontId="4" fillId="6" borderId="1" xfId="0" applyFont="1" applyFill="1" applyBorder="1" applyAlignment="1">
      <alignment horizontal="center" vertical="center" wrapText="1"/>
    </xf>
    <xf numFmtId="0" fontId="4" fillId="6" borderId="1" xfId="0" applyFont="1" applyFill="1" applyBorder="1" applyAlignment="1">
      <alignment vertical="center" wrapText="1"/>
    </xf>
    <xf numFmtId="0" fontId="4" fillId="6" borderId="1" xfId="0" applyFont="1" applyFill="1" applyBorder="1" applyAlignment="1">
      <alignment horizontal="left" vertical="center" wrapText="1"/>
    </xf>
    <xf numFmtId="0" fontId="4" fillId="0" borderId="1" xfId="0" applyFont="1" applyBorder="1" applyAlignment="1">
      <alignment wrapText="1"/>
    </xf>
    <xf numFmtId="0" fontId="4" fillId="0" borderId="1" xfId="0" applyFont="1" applyBorder="1" applyAlignment="1">
      <alignment horizontal="center" wrapText="1"/>
    </xf>
    <xf numFmtId="41" fontId="4" fillId="0" borderId="1" xfId="0" applyNumberFormat="1" applyFont="1" applyFill="1" applyBorder="1" applyAlignment="1">
      <alignment horizontal="right" vertical="center"/>
    </xf>
    <xf numFmtId="0" fontId="2" fillId="0" borderId="1" xfId="0" applyFont="1" applyBorder="1" applyAlignment="1">
      <alignment horizontal="left" vertical="center" wrapText="1"/>
    </xf>
    <xf numFmtId="201" fontId="2" fillId="0" borderId="1" xfId="0" applyNumberFormat="1" applyFont="1" applyBorder="1" applyAlignment="1">
      <alignment vertical="center" wrapText="1"/>
    </xf>
    <xf numFmtId="0" fontId="2" fillId="0" borderId="1" xfId="0" applyFont="1" applyFill="1" applyBorder="1" applyAlignment="1">
      <alignment horizontal="center" vertical="center" wrapText="1"/>
    </xf>
    <xf numFmtId="187" fontId="4" fillId="0" borderId="10" xfId="0" applyNumberFormat="1" applyFont="1" applyFill="1" applyBorder="1" applyAlignment="1">
      <alignment vertical="center" wrapText="1" shrinkToFit="1"/>
    </xf>
    <xf numFmtId="187" fontId="4" fillId="0" borderId="1" xfId="0" applyNumberFormat="1"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Border="1" applyAlignment="1">
      <alignment horizontal="center" vertical="center"/>
    </xf>
    <xf numFmtId="41" fontId="2" fillId="0" borderId="7" xfId="0" applyNumberFormat="1" applyFont="1" applyBorder="1" applyAlignment="1">
      <alignment horizontal="center" vertical="center"/>
    </xf>
    <xf numFmtId="41" fontId="2" fillId="0" borderId="1" xfId="0" applyNumberFormat="1" applyFont="1" applyBorder="1" applyAlignment="1">
      <alignment horizontal="center" vertical="center"/>
    </xf>
    <xf numFmtId="49" fontId="4" fillId="0" borderId="1" xfId="0" applyNumberFormat="1" applyFont="1" applyBorder="1" applyAlignment="1">
      <alignment horizontal="left" vertical="center" wrapText="1"/>
    </xf>
    <xf numFmtId="41" fontId="2" fillId="0" borderId="1" xfId="0" applyNumberFormat="1" applyFont="1" applyFill="1" applyBorder="1" applyAlignment="1">
      <alignment horizontal="center" vertical="center" shrinkToFit="1"/>
    </xf>
    <xf numFmtId="180" fontId="2" fillId="6" borderId="7" xfId="0" applyNumberFormat="1" applyFont="1" applyFill="1" applyBorder="1" applyAlignment="1">
      <alignment horizontal="center" vertical="center"/>
    </xf>
    <xf numFmtId="41" fontId="2" fillId="6" borderId="7" xfId="0" applyNumberFormat="1" applyFont="1" applyFill="1" applyBorder="1" applyAlignment="1">
      <alignment horizontal="center" vertical="center"/>
    </xf>
    <xf numFmtId="41" fontId="2" fillId="6" borderId="1" xfId="0" applyNumberFormat="1" applyFont="1" applyFill="1" applyBorder="1" applyAlignment="1">
      <alignment horizontal="center" vertical="center"/>
    </xf>
    <xf numFmtId="180" fontId="2" fillId="6" borderId="1" xfId="0" applyNumberFormat="1" applyFont="1" applyFill="1" applyBorder="1" applyAlignment="1">
      <alignment horizontal="center" vertical="center"/>
    </xf>
    <xf numFmtId="0" fontId="4" fillId="0" borderId="1" xfId="0" applyFont="1" applyBorder="1" applyAlignment="1">
      <alignment horizontal="left" vertical="center" wrapText="1" shrinkToFit="1"/>
    </xf>
    <xf numFmtId="0" fontId="14" fillId="0" borderId="1" xfId="0" applyFont="1" applyFill="1" applyBorder="1" applyAlignment="1">
      <alignment vertical="center" wrapText="1"/>
    </xf>
    <xf numFmtId="0" fontId="4" fillId="0" borderId="1" xfId="0" applyFont="1" applyFill="1" applyBorder="1" applyAlignment="1">
      <alignment horizontal="left" vertical="center" wrapText="1" shrinkToFit="1"/>
    </xf>
    <xf numFmtId="0" fontId="4" fillId="0" borderId="7" xfId="0" applyFont="1" applyFill="1" applyBorder="1" applyAlignment="1">
      <alignment horizontal="center" vertical="center" wrapText="1"/>
    </xf>
    <xf numFmtId="41" fontId="14" fillId="7" borderId="1" xfId="0" applyNumberFormat="1" applyFont="1" applyFill="1" applyBorder="1" applyAlignment="1">
      <alignment horizontal="right" vertical="center"/>
    </xf>
    <xf numFmtId="41" fontId="4" fillId="6" borderId="1" xfId="0" applyNumberFormat="1" applyFont="1" applyFill="1" applyBorder="1" applyAlignment="1">
      <alignment horizontal="right" vertical="center"/>
    </xf>
    <xf numFmtId="41" fontId="4" fillId="6" borderId="1" xfId="20" applyNumberFormat="1" applyFont="1" applyFill="1" applyBorder="1" applyAlignment="1">
      <alignment horizontal="right" vertical="center"/>
    </xf>
    <xf numFmtId="201" fontId="4" fillId="6" borderId="1" xfId="0" applyNumberFormat="1" applyFont="1" applyFill="1" applyBorder="1" applyAlignment="1">
      <alignment horizontal="right" vertical="center"/>
    </xf>
    <xf numFmtId="199" fontId="14" fillId="6" borderId="1" xfId="0" applyNumberFormat="1" applyFont="1" applyFill="1" applyBorder="1" applyAlignment="1">
      <alignment horizontal="right" vertical="center"/>
    </xf>
    <xf numFmtId="0" fontId="4" fillId="0" borderId="2" xfId="0" applyFont="1" applyBorder="1" applyAlignment="1">
      <alignment vertical="center" wrapText="1"/>
    </xf>
    <xf numFmtId="41" fontId="4" fillId="0" borderId="7" xfId="0" applyNumberFormat="1" applyFont="1" applyBorder="1" applyAlignment="1">
      <alignment horizontal="right" vertical="center"/>
    </xf>
    <xf numFmtId="41" fontId="4" fillId="0" borderId="7" xfId="20" applyNumberFormat="1" applyFont="1" applyBorder="1" applyAlignment="1">
      <alignment vertical="center"/>
    </xf>
    <xf numFmtId="180" fontId="4" fillId="0" borderId="7" xfId="0" applyNumberFormat="1" applyFont="1" applyBorder="1" applyAlignment="1">
      <alignment vertical="center"/>
    </xf>
    <xf numFmtId="180" fontId="4" fillId="6" borderId="1" xfId="20" applyNumberFormat="1" applyFont="1" applyFill="1" applyBorder="1" applyAlignment="1">
      <alignment vertical="center" wrapText="1"/>
    </xf>
    <xf numFmtId="0" fontId="4" fillId="6" borderId="11" xfId="0" applyFont="1" applyFill="1" applyBorder="1" applyAlignment="1">
      <alignment vertical="center" wrapText="1"/>
    </xf>
    <xf numFmtId="180" fontId="4" fillId="6" borderId="1" xfId="20" applyNumberFormat="1" applyFont="1" applyFill="1" applyBorder="1" applyAlignment="1">
      <alignment vertical="center"/>
    </xf>
    <xf numFmtId="0" fontId="4" fillId="6" borderId="0" xfId="0" applyFont="1" applyFill="1" applyBorder="1" applyAlignment="1">
      <alignment vertical="center" wrapText="1"/>
    </xf>
    <xf numFmtId="0" fontId="4" fillId="6" borderId="0" xfId="0" applyFont="1" applyFill="1" applyAlignment="1">
      <alignment vertical="center" wrapText="1"/>
    </xf>
    <xf numFmtId="0" fontId="4" fillId="6" borderId="2" xfId="0" applyFont="1" applyFill="1" applyBorder="1" applyAlignment="1">
      <alignment vertical="center" wrapText="1"/>
    </xf>
    <xf numFmtId="180" fontId="4" fillId="6" borderId="1" xfId="20" applyNumberFormat="1" applyFont="1" applyFill="1" applyBorder="1" applyAlignment="1">
      <alignment horizontal="center" vertical="center"/>
    </xf>
    <xf numFmtId="180" fontId="4" fillId="6" borderId="1" xfId="0" applyNumberFormat="1" applyFont="1" applyFill="1" applyBorder="1" applyAlignment="1">
      <alignment vertical="center"/>
    </xf>
    <xf numFmtId="199" fontId="4" fillId="0" borderId="1" xfId="20" applyNumberFormat="1" applyFont="1" applyBorder="1" applyAlignment="1">
      <alignment vertical="center"/>
    </xf>
    <xf numFmtId="187" fontId="4" fillId="0" borderId="1" xfId="20" applyNumberFormat="1" applyFont="1" applyBorder="1" applyAlignment="1">
      <alignment horizontal="right" vertical="center"/>
    </xf>
    <xf numFmtId="187" fontId="4" fillId="0" borderId="7" xfId="0" applyNumberFormat="1" applyFont="1" applyBorder="1" applyAlignment="1">
      <alignment vertical="center" wrapText="1"/>
    </xf>
    <xf numFmtId="187" fontId="4" fillId="0" borderId="7" xfId="0" applyNumberFormat="1" applyFont="1" applyBorder="1" applyAlignment="1">
      <alignment vertical="center"/>
    </xf>
    <xf numFmtId="49" fontId="4" fillId="0" borderId="1" xfId="0" applyNumberFormat="1" applyFont="1" applyFill="1" applyBorder="1" applyAlignment="1">
      <alignment vertical="center" wrapText="1"/>
    </xf>
    <xf numFmtId="0" fontId="4" fillId="0" borderId="2" xfId="0" applyFont="1" applyBorder="1" applyAlignment="1">
      <alignment horizontal="left" vertical="center" wrapText="1"/>
    </xf>
    <xf numFmtId="204" fontId="4" fillId="0" borderId="0" xfId="0" applyNumberFormat="1" applyFont="1" applyAlignment="1">
      <alignment/>
    </xf>
    <xf numFmtId="204" fontId="4" fillId="0" borderId="1" xfId="0" applyNumberFormat="1" applyFont="1" applyBorder="1" applyAlignment="1">
      <alignment vertical="center"/>
    </xf>
    <xf numFmtId="204" fontId="4" fillId="0" borderId="1" xfId="0" applyNumberFormat="1" applyFont="1" applyBorder="1" applyAlignment="1">
      <alignment vertical="center" wrapText="1"/>
    </xf>
    <xf numFmtId="204" fontId="4" fillId="0" borderId="1" xfId="0" applyNumberFormat="1" applyFont="1" applyBorder="1" applyAlignment="1">
      <alignment horizontal="center" vertical="center"/>
    </xf>
    <xf numFmtId="204" fontId="4" fillId="0" borderId="11" xfId="0" applyNumberFormat="1" applyFont="1" applyBorder="1" applyAlignment="1">
      <alignment vertical="center"/>
    </xf>
    <xf numFmtId="199" fontId="4" fillId="0" borderId="1" xfId="20" applyNumberFormat="1" applyFont="1" applyBorder="1" applyAlignment="1">
      <alignment horizontal="right" vertical="center"/>
    </xf>
    <xf numFmtId="0" fontId="4" fillId="0" borderId="1" xfId="0" applyFont="1" applyBorder="1" applyAlignment="1">
      <alignment horizontal="left" vertical="top"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29" fillId="0" borderId="7" xfId="0" applyFont="1" applyBorder="1" applyAlignment="1">
      <alignment vertical="center" wrapText="1"/>
    </xf>
    <xf numFmtId="0" fontId="17" fillId="0" borderId="0" xfId="0" applyFont="1" applyAlignment="1">
      <alignment vertical="center"/>
    </xf>
    <xf numFmtId="41" fontId="14" fillId="0" borderId="1" xfId="0" applyNumberFormat="1" applyFont="1" applyFill="1" applyBorder="1" applyAlignment="1">
      <alignment horizontal="centerContinuous" vertical="center"/>
    </xf>
    <xf numFmtId="41" fontId="14" fillId="0" borderId="1" xfId="0" applyNumberFormat="1" applyFont="1" applyBorder="1" applyAlignment="1">
      <alignment/>
    </xf>
    <xf numFmtId="0" fontId="4" fillId="0" borderId="1" xfId="0" applyFont="1" applyBorder="1" applyAlignment="1">
      <alignment horizontal="justify" vertical="center"/>
    </xf>
    <xf numFmtId="196" fontId="4" fillId="0" borderId="1" xfId="0" applyNumberFormat="1" applyFont="1" applyBorder="1" applyAlignment="1">
      <alignment horizontal="right" vertical="center"/>
    </xf>
    <xf numFmtId="0" fontId="27" fillId="0" borderId="1" xfId="0" applyFont="1" applyBorder="1" applyAlignment="1">
      <alignment horizontal="center" vertical="center"/>
    </xf>
    <xf numFmtId="180" fontId="4" fillId="0" borderId="1" xfId="0" applyNumberFormat="1" applyFont="1" applyFill="1" applyBorder="1" applyAlignment="1">
      <alignment vertical="center"/>
    </xf>
    <xf numFmtId="180" fontId="2" fillId="0" borderId="7" xfId="20" applyNumberFormat="1" applyFont="1" applyBorder="1" applyAlignment="1">
      <alignment vertical="center" wrapText="1"/>
    </xf>
    <xf numFmtId="0" fontId="29" fillId="0" borderId="1" xfId="0" applyFont="1" applyBorder="1" applyAlignment="1">
      <alignment vertical="center" wrapText="1"/>
    </xf>
    <xf numFmtId="0" fontId="17" fillId="0" borderId="1" xfId="0" applyFont="1" applyFill="1" applyBorder="1" applyAlignment="1">
      <alignment vertical="center" wrapText="1"/>
    </xf>
    <xf numFmtId="191" fontId="4" fillId="0" borderId="1" xfId="0" applyNumberFormat="1" applyFont="1" applyBorder="1" applyAlignment="1">
      <alignment vertical="center" wrapText="1"/>
    </xf>
    <xf numFmtId="201" fontId="4" fillId="0" borderId="1" xfId="0" applyNumberFormat="1" applyFont="1" applyBorder="1" applyAlignment="1">
      <alignmen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180" fontId="4" fillId="0" borderId="1" xfId="0" applyNumberFormat="1" applyFont="1" applyBorder="1" applyAlignment="1">
      <alignment vertical="center"/>
    </xf>
    <xf numFmtId="187" fontId="4" fillId="0" borderId="1" xfId="0" applyNumberFormat="1" applyFont="1" applyFill="1" applyBorder="1" applyAlignment="1">
      <alignment horizontal="center" vertical="center" wrapText="1" shrinkToFit="1"/>
    </xf>
    <xf numFmtId="187" fontId="4" fillId="6" borderId="1" xfId="0" applyNumberFormat="1" applyFont="1" applyFill="1" applyBorder="1" applyAlignment="1">
      <alignment horizontal="left" vertical="center" wrapText="1" shrinkToFit="1"/>
    </xf>
    <xf numFmtId="0" fontId="14" fillId="0" borderId="1" xfId="0" applyFont="1" applyFill="1" applyBorder="1" applyAlignment="1">
      <alignment horizontal="center" vertical="center" wrapText="1"/>
    </xf>
    <xf numFmtId="187" fontId="4" fillId="0" borderId="1" xfId="0" applyNumberFormat="1" applyFont="1" applyFill="1" applyBorder="1" applyAlignment="1">
      <alignment horizontal="left" vertical="center" wrapText="1" shrinkToFit="1"/>
    </xf>
    <xf numFmtId="0" fontId="14" fillId="0" borderId="1" xfId="0" applyFont="1" applyBorder="1" applyAlignment="1">
      <alignment horizontal="left" vertical="center" wrapText="1"/>
    </xf>
    <xf numFmtId="0" fontId="18" fillId="2" borderId="1" xfId="0" applyFont="1" applyFill="1" applyBorder="1" applyAlignment="1">
      <alignment vertical="center" wrapText="1"/>
    </xf>
    <xf numFmtId="0" fontId="4" fillId="0" borderId="1" xfId="0" applyFont="1" applyBorder="1" applyAlignment="1">
      <alignment horizontal="distributed" vertical="center" wrapText="1"/>
    </xf>
    <xf numFmtId="41" fontId="4" fillId="0" borderId="1" xfId="20" applyNumberFormat="1" applyFont="1" applyBorder="1" applyAlignment="1">
      <alignment horizontal="right" vertical="center"/>
    </xf>
    <xf numFmtId="0" fontId="27" fillId="0" borderId="11" xfId="0" applyFont="1" applyBorder="1" applyAlignment="1">
      <alignment horizontal="center" vertical="center"/>
    </xf>
    <xf numFmtId="187" fontId="10" fillId="0" borderId="7" xfId="0" applyNumberFormat="1" applyFont="1" applyFill="1" applyBorder="1" applyAlignment="1">
      <alignment horizontal="right" vertical="center" wrapText="1"/>
    </xf>
    <xf numFmtId="187" fontId="17" fillId="0" borderId="1" xfId="0" applyNumberFormat="1" applyFont="1" applyBorder="1" applyAlignment="1">
      <alignment horizontal="right" vertical="center"/>
    </xf>
    <xf numFmtId="187" fontId="17" fillId="0" borderId="1" xfId="0" applyNumberFormat="1" applyFont="1" applyBorder="1" applyAlignment="1">
      <alignment horizontal="right" vertical="center" wrapText="1"/>
    </xf>
    <xf numFmtId="0" fontId="4" fillId="0" borderId="7" xfId="0" applyFont="1" applyFill="1" applyBorder="1" applyAlignment="1">
      <alignment horizontal="left" vertical="center" wrapText="1"/>
    </xf>
    <xf numFmtId="187" fontId="4" fillId="0" borderId="7"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4" fillId="0" borderId="6" xfId="0" applyFont="1" applyFill="1" applyBorder="1" applyAlignment="1">
      <alignment vertical="center"/>
    </xf>
    <xf numFmtId="0" fontId="4" fillId="0" borderId="0" xfId="0" applyFont="1" applyFill="1" applyAlignment="1">
      <alignment vertical="center"/>
    </xf>
    <xf numFmtId="0" fontId="17" fillId="0" borderId="0" xfId="0" applyFont="1" applyAlignment="1">
      <alignment vertical="center" wrapText="1"/>
    </xf>
    <xf numFmtId="41" fontId="4" fillId="0" borderId="5" xfId="0" applyNumberFormat="1" applyFont="1" applyBorder="1" applyAlignment="1">
      <alignment horizontal="center" vertical="center"/>
    </xf>
    <xf numFmtId="41" fontId="4" fillId="0" borderId="7" xfId="0" applyNumberFormat="1" applyFont="1" applyFill="1" applyBorder="1" applyAlignment="1">
      <alignment horizontal="left" vertical="center"/>
    </xf>
    <xf numFmtId="41" fontId="4" fillId="0" borderId="7" xfId="0" applyNumberFormat="1" applyFont="1" applyFill="1" applyBorder="1" applyAlignment="1">
      <alignment horizontal="right" vertical="center"/>
    </xf>
    <xf numFmtId="41" fontId="4" fillId="0" borderId="6" xfId="0" applyNumberFormat="1" applyFont="1" applyFill="1" applyBorder="1" applyAlignment="1">
      <alignment vertical="center"/>
    </xf>
    <xf numFmtId="41" fontId="4" fillId="0" borderId="0" xfId="0" applyNumberFormat="1" applyFont="1" applyFill="1" applyAlignment="1">
      <alignment vertical="center"/>
    </xf>
    <xf numFmtId="204" fontId="4" fillId="0" borderId="11" xfId="0" applyNumberFormat="1" applyFont="1" applyBorder="1" applyAlignment="1">
      <alignment horizontal="center" vertical="center"/>
    </xf>
    <xf numFmtId="41" fontId="4" fillId="0" borderId="1" xfId="0" applyNumberFormat="1" applyFont="1" applyFill="1" applyBorder="1" applyAlignment="1">
      <alignment horizontal="left" vertical="center" wrapText="1"/>
    </xf>
    <xf numFmtId="180" fontId="4" fillId="0" borderId="7" xfId="0" applyNumberFormat="1" applyFont="1" applyFill="1" applyBorder="1" applyAlignment="1">
      <alignment horizontal="right" vertical="center"/>
    </xf>
    <xf numFmtId="187" fontId="4" fillId="0" borderId="1" xfId="20" applyNumberFormat="1" applyFont="1" applyBorder="1" applyAlignment="1">
      <alignment vertical="center"/>
    </xf>
    <xf numFmtId="180" fontId="14" fillId="6" borderId="1" xfId="20" applyNumberFormat="1" applyFont="1" applyFill="1" applyBorder="1" applyAlignment="1">
      <alignment horizontal="right" vertical="center"/>
    </xf>
    <xf numFmtId="41" fontId="14" fillId="6" borderId="1" xfId="0" applyNumberFormat="1" applyFont="1" applyFill="1" applyBorder="1" applyAlignment="1">
      <alignment horizontal="right" vertical="center"/>
    </xf>
    <xf numFmtId="41" fontId="4" fillId="6" borderId="1" xfId="0" applyNumberFormat="1" applyFont="1" applyFill="1" applyBorder="1" applyAlignment="1">
      <alignment horizontal="center" vertical="center"/>
    </xf>
    <xf numFmtId="41" fontId="4" fillId="6" borderId="7" xfId="0" applyNumberFormat="1" applyFont="1" applyFill="1" applyBorder="1" applyAlignment="1">
      <alignment vertical="center"/>
    </xf>
    <xf numFmtId="41" fontId="4" fillId="6" borderId="7" xfId="20" applyNumberFormat="1" applyFont="1" applyFill="1" applyBorder="1" applyAlignment="1">
      <alignment horizontal="right" vertical="center"/>
    </xf>
    <xf numFmtId="204" fontId="4" fillId="0" borderId="10" xfId="0" applyNumberFormat="1" applyFont="1" applyBorder="1" applyAlignment="1">
      <alignment vertical="center"/>
    </xf>
    <xf numFmtId="187" fontId="4" fillId="6" borderId="1" xfId="20" applyNumberFormat="1" applyFont="1" applyFill="1" applyBorder="1" applyAlignment="1">
      <alignment horizontal="right" vertical="center"/>
    </xf>
    <xf numFmtId="0" fontId="4" fillId="0" borderId="0" xfId="0" applyFont="1" applyAlignment="1">
      <alignment horizontal="center" wrapText="1"/>
    </xf>
    <xf numFmtId="0" fontId="4" fillId="0" borderId="6" xfId="0" applyFont="1" applyBorder="1" applyAlignment="1">
      <alignment vertical="center"/>
    </xf>
    <xf numFmtId="182" fontId="4" fillId="0" borderId="1" xfId="0" applyNumberFormat="1" applyFont="1" applyBorder="1" applyAlignment="1">
      <alignment horizontal="right" vertical="center" wrapText="1"/>
    </xf>
    <xf numFmtId="180" fontId="4" fillId="0" borderId="1" xfId="0" applyNumberFormat="1" applyFont="1" applyBorder="1" applyAlignment="1">
      <alignment horizontal="right" vertical="center"/>
    </xf>
    <xf numFmtId="182" fontId="4" fillId="6" borderId="1" xfId="0" applyNumberFormat="1" applyFont="1" applyFill="1" applyBorder="1" applyAlignment="1">
      <alignment horizontal="right" vertical="center"/>
    </xf>
    <xf numFmtId="180" fontId="4" fillId="6" borderId="1" xfId="0" applyNumberFormat="1" applyFont="1" applyFill="1" applyBorder="1" applyAlignment="1">
      <alignment horizontal="right" vertical="center"/>
    </xf>
    <xf numFmtId="182" fontId="4" fillId="6" borderId="1" xfId="0" applyNumberFormat="1" applyFont="1" applyFill="1" applyBorder="1" applyAlignment="1">
      <alignment horizontal="righ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4" fillId="0" borderId="2" xfId="0" applyFont="1" applyBorder="1" applyAlignment="1">
      <alignment vertical="top" wrapText="1"/>
    </xf>
    <xf numFmtId="0" fontId="18" fillId="0" borderId="1" xfId="0" applyFont="1" applyBorder="1" applyAlignment="1">
      <alignment vertical="center" wrapText="1"/>
    </xf>
    <xf numFmtId="0" fontId="18" fillId="0" borderId="0" xfId="0" applyFont="1" applyAlignment="1">
      <alignment vertical="center" wrapText="1"/>
    </xf>
    <xf numFmtId="0" fontId="4" fillId="0" borderId="0" xfId="0" applyFont="1" applyFill="1" applyAlignment="1">
      <alignment vertical="center" wrapText="1"/>
    </xf>
    <xf numFmtId="180" fontId="14" fillId="0" borderId="1" xfId="0" applyNumberFormat="1" applyFont="1" applyFill="1" applyBorder="1" applyAlignment="1">
      <alignment horizontal="right" vertical="center"/>
    </xf>
    <xf numFmtId="180" fontId="14" fillId="0" borderId="1" xfId="0" applyNumberFormat="1" applyFont="1" applyFill="1" applyBorder="1" applyAlignment="1">
      <alignment horizontal="right" vertical="center"/>
    </xf>
    <xf numFmtId="41" fontId="14" fillId="0" borderId="1" xfId="0" applyNumberFormat="1" applyFont="1" applyFill="1" applyBorder="1" applyAlignment="1">
      <alignment horizontal="right" vertical="center"/>
    </xf>
    <xf numFmtId="41" fontId="4" fillId="6" borderId="1" xfId="0" applyNumberFormat="1" applyFont="1" applyFill="1" applyBorder="1" applyAlignment="1">
      <alignment vertical="center"/>
    </xf>
    <xf numFmtId="187" fontId="4" fillId="6" borderId="7" xfId="0" applyNumberFormat="1" applyFont="1" applyFill="1" applyBorder="1" applyAlignment="1">
      <alignment vertical="center"/>
    </xf>
    <xf numFmtId="180" fontId="4" fillId="0" borderId="3" xfId="0" applyNumberFormat="1" applyFont="1" applyBorder="1" applyAlignment="1">
      <alignment horizontal="right" vertical="center"/>
    </xf>
    <xf numFmtId="0" fontId="0" fillId="0" borderId="1" xfId="0" applyFont="1" applyBorder="1" applyAlignment="1">
      <alignment horizontal="center" vertical="center"/>
    </xf>
    <xf numFmtId="182" fontId="4" fillId="0" borderId="3" xfId="0" applyNumberFormat="1" applyFont="1" applyBorder="1" applyAlignment="1">
      <alignment vertical="center"/>
    </xf>
    <xf numFmtId="0" fontId="21" fillId="0" borderId="1" xfId="0" applyFont="1" applyBorder="1" applyAlignment="1">
      <alignment horizontal="left"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0" xfId="0" applyFont="1" applyBorder="1" applyAlignment="1">
      <alignment horizontal="left" vertical="center" wrapText="1"/>
    </xf>
    <xf numFmtId="0" fontId="14" fillId="0" borderId="1" xfId="0" applyFont="1" applyBorder="1" applyAlignment="1">
      <alignment horizontal="left" vertical="center"/>
    </xf>
    <xf numFmtId="41" fontId="21" fillId="0" borderId="1" xfId="0" applyNumberFormat="1" applyFont="1" applyBorder="1" applyAlignment="1">
      <alignment horizontal="right" vertical="center"/>
    </xf>
    <xf numFmtId="187" fontId="14" fillId="0" borderId="10" xfId="0" applyNumberFormat="1" applyFont="1" applyFill="1" applyBorder="1" applyAlignment="1">
      <alignment vertical="center" wrapText="1" shrinkToFit="1"/>
    </xf>
    <xf numFmtId="0" fontId="14" fillId="0" borderId="2" xfId="0" applyFont="1" applyBorder="1" applyAlignment="1">
      <alignment vertical="center" wrapText="1"/>
    </xf>
    <xf numFmtId="49" fontId="14" fillId="0" borderId="2" xfId="0" applyNumberFormat="1" applyFont="1" applyBorder="1" applyAlignment="1">
      <alignment vertical="center" wrapText="1"/>
    </xf>
    <xf numFmtId="0" fontId="14" fillId="0" borderId="7" xfId="0" applyFont="1" applyBorder="1" applyAlignment="1">
      <alignment vertical="center" wrapText="1"/>
    </xf>
    <xf numFmtId="49" fontId="14" fillId="0" borderId="3" xfId="0" applyNumberFormat="1" applyFont="1" applyBorder="1" applyAlignment="1">
      <alignment horizontal="left" vertical="top" wrapText="1"/>
    </xf>
    <xf numFmtId="49" fontId="14" fillId="0" borderId="3" xfId="0" applyNumberFormat="1" applyFont="1" applyBorder="1" applyAlignment="1">
      <alignment horizontal="left" vertical="center" wrapText="1"/>
    </xf>
    <xf numFmtId="0" fontId="14" fillId="0" borderId="7" xfId="0" applyFont="1" applyBorder="1" applyAlignment="1">
      <alignment horizontal="left" vertical="center" wrapText="1"/>
    </xf>
    <xf numFmtId="0" fontId="14" fillId="0" borderId="1" xfId="0" applyFont="1" applyBorder="1" applyAlignment="1">
      <alignment/>
    </xf>
    <xf numFmtId="41" fontId="14" fillId="0" borderId="7" xfId="0" applyNumberFormat="1" applyFont="1" applyBorder="1" applyAlignment="1">
      <alignment horizontal="right" vertical="center"/>
    </xf>
    <xf numFmtId="0" fontId="14" fillId="0" borderId="7" xfId="0" applyFont="1" applyBorder="1" applyAlignment="1">
      <alignment horizontal="center" vertical="center" wrapText="1"/>
    </xf>
    <xf numFmtId="41" fontId="14" fillId="0" borderId="1" xfId="0" applyNumberFormat="1" applyFont="1" applyBorder="1" applyAlignment="1">
      <alignment horizontal="right" vertical="center"/>
    </xf>
    <xf numFmtId="0" fontId="14" fillId="0" borderId="1"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Fill="1" applyAlignment="1">
      <alignment vertical="center" wrapText="1"/>
    </xf>
    <xf numFmtId="0" fontId="14" fillId="0" borderId="1" xfId="0" applyFont="1" applyBorder="1" applyAlignment="1">
      <alignment horizontal="center" vertical="center"/>
    </xf>
    <xf numFmtId="0" fontId="14" fillId="0" borderId="0" xfId="0" applyFont="1" applyBorder="1" applyAlignment="1">
      <alignment vertical="center" wrapText="1"/>
    </xf>
    <xf numFmtId="0" fontId="14" fillId="0" borderId="0" xfId="0" applyFont="1" applyAlignment="1">
      <alignment vertical="center" wrapText="1"/>
    </xf>
    <xf numFmtId="0" fontId="4" fillId="0" borderId="1" xfId="17" applyFont="1" applyFill="1" applyBorder="1" applyAlignment="1">
      <alignment horizontal="left" vertical="center" wrapText="1"/>
      <protection/>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xf>
    <xf numFmtId="0" fontId="2" fillId="0" borderId="13" xfId="0" applyFont="1" applyFill="1" applyBorder="1" applyAlignment="1">
      <alignment/>
    </xf>
    <xf numFmtId="0" fontId="2" fillId="0" borderId="0" xfId="0" applyFont="1" applyFill="1" applyAlignment="1">
      <alignment/>
    </xf>
    <xf numFmtId="0" fontId="4" fillId="0" borderId="1" xfId="16" applyFont="1" applyFill="1" applyBorder="1" applyAlignment="1">
      <alignment horizontal="left" vertical="center" wrapText="1"/>
      <protection/>
    </xf>
    <xf numFmtId="0" fontId="4" fillId="0" borderId="1" xfId="18" applyFont="1" applyFill="1" applyBorder="1" applyAlignment="1">
      <alignment horizontal="left" vertical="center" wrapText="1"/>
      <protection/>
    </xf>
    <xf numFmtId="0" fontId="4" fillId="0" borderId="1" xfId="19" applyFont="1" applyFill="1" applyBorder="1" applyAlignment="1">
      <alignment horizontal="left" vertical="center" wrapText="1"/>
      <protection/>
    </xf>
    <xf numFmtId="0" fontId="2" fillId="0" borderId="0" xfId="0" applyFont="1" applyAlignment="1">
      <alignment vertical="center" wrapText="1"/>
    </xf>
    <xf numFmtId="187" fontId="4" fillId="0" borderId="2" xfId="0" applyNumberFormat="1" applyFont="1" applyBorder="1" applyAlignment="1">
      <alignment vertical="center" wrapText="1"/>
    </xf>
    <xf numFmtId="187" fontId="2" fillId="0" borderId="1" xfId="0" applyNumberFormat="1" applyFont="1" applyBorder="1" applyAlignment="1">
      <alignment horizontal="centerContinuous" vertical="center" wrapText="1"/>
    </xf>
    <xf numFmtId="187" fontId="2" fillId="0" borderId="0" xfId="0" applyNumberFormat="1" applyFont="1" applyAlignment="1">
      <alignment horizontal="centerContinuous" vertical="center" wrapText="1"/>
    </xf>
    <xf numFmtId="187" fontId="4" fillId="0" borderId="14" xfId="0" applyNumberFormat="1" applyFont="1" applyBorder="1" applyAlignment="1">
      <alignment vertical="center" wrapText="1"/>
    </xf>
    <xf numFmtId="187" fontId="4" fillId="0" borderId="1" xfId="0" applyNumberFormat="1" applyFont="1" applyBorder="1" applyAlignment="1">
      <alignment vertical="center" wrapText="1"/>
    </xf>
    <xf numFmtId="180" fontId="4" fillId="0" borderId="1" xfId="20" applyNumberFormat="1" applyFont="1" applyFill="1" applyBorder="1" applyAlignment="1">
      <alignment horizontal="center" vertical="center" wrapText="1"/>
    </xf>
    <xf numFmtId="0" fontId="4" fillId="0" borderId="13" xfId="0" applyFont="1" applyFill="1" applyBorder="1" applyAlignment="1">
      <alignment/>
    </xf>
    <xf numFmtId="0" fontId="4" fillId="0" borderId="0" xfId="0" applyFont="1" applyFill="1" applyAlignment="1">
      <alignment/>
    </xf>
    <xf numFmtId="180" fontId="4" fillId="0" borderId="1" xfId="20" applyNumberFormat="1" applyFont="1" applyFill="1" applyBorder="1" applyAlignment="1">
      <alignment horizontal="center" vertical="center"/>
    </xf>
    <xf numFmtId="187" fontId="4" fillId="0" borderId="1" xfId="0" applyNumberFormat="1" applyFont="1" applyBorder="1" applyAlignment="1">
      <alignment horizontal="right" vertical="center"/>
    </xf>
    <xf numFmtId="187" fontId="4" fillId="0" borderId="1" xfId="0" applyNumberFormat="1" applyFont="1" applyBorder="1" applyAlignment="1">
      <alignment horizontal="centerContinuous" vertical="center" wrapText="1"/>
    </xf>
    <xf numFmtId="187" fontId="4" fillId="0" borderId="0" xfId="0" applyNumberFormat="1" applyFont="1" applyAlignment="1">
      <alignment horizontal="centerContinuous" vertical="center" wrapText="1"/>
    </xf>
    <xf numFmtId="0" fontId="4" fillId="0" borderId="12" xfId="0" applyFont="1" applyFill="1" applyBorder="1" applyAlignment="1">
      <alignment horizontal="center" vertical="center" wrapText="1"/>
    </xf>
    <xf numFmtId="194" fontId="4" fillId="0" borderId="1" xfId="0" applyNumberFormat="1" applyFont="1" applyBorder="1" applyAlignment="1">
      <alignment vertical="center" wrapText="1"/>
    </xf>
    <xf numFmtId="0" fontId="32" fillId="0" borderId="1" xfId="0" applyFont="1" applyBorder="1" applyAlignment="1">
      <alignment horizontal="center" vertical="center"/>
    </xf>
    <xf numFmtId="0" fontId="2" fillId="0" borderId="0" xfId="0" applyFont="1" applyAlignment="1">
      <alignment/>
    </xf>
    <xf numFmtId="187" fontId="17" fillId="6" borderId="1" xfId="20" applyNumberFormat="1" applyFont="1" applyFill="1" applyBorder="1" applyAlignment="1">
      <alignment horizontal="right" vertical="center"/>
    </xf>
    <xf numFmtId="180" fontId="4" fillId="6" borderId="1" xfId="20" applyNumberFormat="1" applyFont="1" applyFill="1" applyBorder="1" applyAlignment="1">
      <alignment horizontal="center" vertical="center" wrapText="1"/>
    </xf>
    <xf numFmtId="0" fontId="4" fillId="0" borderId="15" xfId="0" applyFont="1" applyFill="1" applyBorder="1" applyAlignment="1">
      <alignment/>
    </xf>
    <xf numFmtId="0" fontId="4" fillId="0" borderId="16" xfId="0" applyFont="1" applyBorder="1" applyAlignment="1">
      <alignment horizontal="center" vertical="center"/>
    </xf>
    <xf numFmtId="41" fontId="2" fillId="0" borderId="1" xfId="20" applyNumberFormat="1" applyFont="1" applyBorder="1" applyAlignment="1">
      <alignment horizontal="right" vertical="center"/>
    </xf>
    <xf numFmtId="187" fontId="4" fillId="0" borderId="1" xfId="19" applyNumberFormat="1" applyFont="1" applyFill="1" applyBorder="1" applyAlignment="1">
      <alignment horizontal="left" vertical="center" wrapText="1"/>
      <protection/>
    </xf>
    <xf numFmtId="0" fontId="4" fillId="0" borderId="17" xfId="0" applyFont="1" applyFill="1" applyBorder="1" applyAlignment="1">
      <alignment horizontal="center" vertical="center"/>
    </xf>
    <xf numFmtId="187" fontId="4" fillId="0" borderId="1" xfId="0" applyNumberFormat="1" applyFont="1" applyFill="1" applyBorder="1" applyAlignment="1">
      <alignment horizontal="left" vertical="center" wrapText="1"/>
    </xf>
    <xf numFmtId="187" fontId="4" fillId="0" borderId="2" xfId="0" applyNumberFormat="1" applyFont="1" applyBorder="1" applyAlignment="1">
      <alignment horizontal="right" vertical="center"/>
    </xf>
    <xf numFmtId="187" fontId="4" fillId="0" borderId="2" xfId="0" applyNumberFormat="1" applyFont="1" applyBorder="1" applyAlignment="1">
      <alignment horizontal="centerContinuous" vertical="center" wrapText="1"/>
    </xf>
    <xf numFmtId="187" fontId="4" fillId="0" borderId="2" xfId="0" applyNumberFormat="1" applyFont="1" applyBorder="1" applyAlignment="1">
      <alignment horizontal="left" vertical="center" wrapText="1"/>
    </xf>
    <xf numFmtId="201" fontId="4" fillId="6" borderId="1" xfId="20" applyNumberFormat="1" applyFont="1" applyFill="1" applyBorder="1" applyAlignment="1">
      <alignment horizontal="right" vertical="center"/>
    </xf>
    <xf numFmtId="182" fontId="4" fillId="0" borderId="1" xfId="17" applyNumberFormat="1" applyFont="1" applyFill="1" applyBorder="1" applyAlignment="1">
      <alignment horizontal="left" vertical="center" wrapText="1"/>
      <protection/>
    </xf>
    <xf numFmtId="187" fontId="4" fillId="0" borderId="1" xfId="0" applyNumberFormat="1" applyFont="1" applyFill="1" applyBorder="1" applyAlignment="1">
      <alignment vertical="center" wrapText="1"/>
    </xf>
    <xf numFmtId="0" fontId="11" fillId="0" borderId="1" xfId="19" applyFont="1" applyFill="1" applyBorder="1" applyAlignment="1">
      <alignment horizontal="left" vertical="center" wrapText="1"/>
      <protection/>
    </xf>
    <xf numFmtId="0" fontId="4" fillId="0" borderId="1" xfId="0" applyFont="1" applyBorder="1" applyAlignment="1">
      <alignment horizontal="justify" vertical="center" wrapText="1"/>
    </xf>
    <xf numFmtId="0" fontId="3" fillId="4" borderId="1" xfId="0" applyFont="1" applyFill="1" applyBorder="1" applyAlignment="1">
      <alignment horizontal="left" vertical="center" wrapText="1"/>
    </xf>
    <xf numFmtId="182" fontId="4" fillId="0" borderId="0" xfId="0" applyNumberFormat="1" applyFont="1" applyFill="1" applyBorder="1" applyAlignment="1">
      <alignment horizontal="left" vertical="center" wrapText="1"/>
    </xf>
    <xf numFmtId="187" fontId="4" fillId="0" borderId="1" xfId="16" applyNumberFormat="1" applyFont="1" applyFill="1" applyBorder="1" applyAlignment="1">
      <alignment horizontal="left" vertical="center" wrapText="1"/>
      <protection/>
    </xf>
    <xf numFmtId="0" fontId="4" fillId="0" borderId="3" xfId="0" applyFont="1" applyBorder="1" applyAlignment="1">
      <alignment vertical="center"/>
    </xf>
    <xf numFmtId="0" fontId="4" fillId="0" borderId="18" xfId="0" applyFont="1" applyBorder="1" applyAlignment="1">
      <alignment vertical="center" wrapText="1"/>
    </xf>
    <xf numFmtId="0" fontId="4" fillId="0" borderId="19" xfId="0" applyFont="1" applyFill="1" applyBorder="1" applyAlignment="1">
      <alignment horizontal="center" vertical="center"/>
    </xf>
    <xf numFmtId="187" fontId="4" fillId="0" borderId="3" xfId="0" applyNumberFormat="1" applyFont="1" applyBorder="1" applyAlignment="1">
      <alignment vertical="center" wrapText="1"/>
    </xf>
    <xf numFmtId="187" fontId="4" fillId="0" borderId="18" xfId="0" applyNumberFormat="1" applyFont="1" applyBorder="1" applyAlignment="1">
      <alignment vertical="center" wrapText="1"/>
    </xf>
    <xf numFmtId="187" fontId="2" fillId="0" borderId="3" xfId="0" applyNumberFormat="1" applyFont="1" applyBorder="1" applyAlignment="1">
      <alignment horizontal="centerContinuous" vertical="center" wrapText="1"/>
    </xf>
    <xf numFmtId="0" fontId="4" fillId="0" borderId="3" xfId="0" applyFont="1" applyBorder="1" applyAlignment="1">
      <alignment horizontal="justify" vertical="center" wrapText="1"/>
    </xf>
    <xf numFmtId="0" fontId="4" fillId="0" borderId="3" xfId="0" applyFont="1" applyBorder="1" applyAlignment="1">
      <alignment vertical="center" wrapText="1"/>
    </xf>
    <xf numFmtId="187" fontId="4" fillId="0" borderId="3" xfId="0" applyNumberFormat="1" applyFont="1" applyBorder="1" applyAlignment="1">
      <alignment horizontal="right" vertical="center"/>
    </xf>
    <xf numFmtId="187" fontId="4" fillId="0" borderId="3" xfId="0" applyNumberFormat="1" applyFont="1" applyBorder="1" applyAlignment="1">
      <alignment horizontal="centerContinuous" vertical="center" wrapText="1"/>
    </xf>
    <xf numFmtId="41" fontId="4" fillId="0" borderId="1" xfId="20" applyNumberFormat="1" applyFont="1" applyBorder="1" applyAlignment="1">
      <alignment vertical="center"/>
    </xf>
    <xf numFmtId="187" fontId="4" fillId="6" borderId="1" xfId="20" applyNumberFormat="1" applyFont="1" applyFill="1" applyBorder="1" applyAlignment="1">
      <alignment vertical="center"/>
    </xf>
    <xf numFmtId="44" fontId="4" fillId="0" borderId="12" xfId="0" applyNumberFormat="1" applyFont="1" applyFill="1" applyBorder="1" applyAlignment="1">
      <alignment horizontal="left" vertical="center" wrapText="1"/>
    </xf>
    <xf numFmtId="180" fontId="4" fillId="0" borderId="3" xfId="0" applyNumberFormat="1" applyFont="1" applyFill="1" applyBorder="1" applyAlignment="1">
      <alignment horizontal="right" vertical="center"/>
    </xf>
    <xf numFmtId="187" fontId="11" fillId="0" borderId="1" xfId="20" applyNumberFormat="1" applyFont="1" applyBorder="1" applyAlignment="1">
      <alignment horizontal="right" vertical="center"/>
    </xf>
    <xf numFmtId="41" fontId="2" fillId="0" borderId="1" xfId="20" applyNumberFormat="1" applyFont="1" applyBorder="1" applyAlignment="1">
      <alignment vertical="center"/>
    </xf>
    <xf numFmtId="41" fontId="2" fillId="0" borderId="1" xfId="0" applyNumberFormat="1" applyFont="1" applyBorder="1" applyAlignment="1">
      <alignment vertical="center"/>
    </xf>
    <xf numFmtId="187" fontId="10" fillId="0" borderId="1" xfId="20" applyNumberFormat="1" applyFont="1" applyBorder="1" applyAlignment="1">
      <alignment horizontal="right" vertical="center"/>
    </xf>
    <xf numFmtId="187" fontId="2" fillId="0" borderId="1" xfId="20" applyNumberFormat="1" applyFont="1" applyBorder="1" applyAlignment="1">
      <alignment horizontal="right" vertical="center"/>
    </xf>
    <xf numFmtId="0" fontId="4" fillId="0" borderId="20" xfId="0" applyFont="1" applyFill="1" applyBorder="1" applyAlignment="1">
      <alignment horizontal="left" vertical="center" wrapText="1"/>
    </xf>
    <xf numFmtId="187" fontId="4" fillId="0" borderId="1" xfId="15" applyNumberFormat="1" applyFont="1" applyFill="1" applyBorder="1" applyAlignment="1">
      <alignment horizontal="left" vertical="center" wrapText="1"/>
      <protection/>
    </xf>
    <xf numFmtId="41" fontId="2" fillId="0" borderId="1" xfId="0" applyNumberFormat="1" applyFont="1" applyBorder="1" applyAlignment="1">
      <alignment horizontal="right" vertical="center"/>
    </xf>
    <xf numFmtId="201" fontId="2" fillId="0" borderId="1" xfId="20" applyNumberFormat="1" applyFont="1" applyBorder="1" applyAlignment="1">
      <alignment horizontal="right" vertical="center"/>
    </xf>
    <xf numFmtId="201" fontId="2" fillId="0" borderId="1" xfId="0" applyNumberFormat="1" applyFont="1" applyBorder="1" applyAlignment="1">
      <alignment horizontal="right" vertical="center"/>
    </xf>
    <xf numFmtId="0" fontId="4" fillId="0" borderId="2" xfId="19" applyFont="1" applyFill="1" applyBorder="1" applyAlignment="1">
      <alignment horizontal="left" vertical="center" wrapText="1"/>
      <protection/>
    </xf>
    <xf numFmtId="0" fontId="2" fillId="0" borderId="21" xfId="0" applyFont="1" applyFill="1" applyBorder="1" applyAlignment="1">
      <alignment/>
    </xf>
    <xf numFmtId="0" fontId="4" fillId="0" borderId="22" xfId="0" applyFont="1" applyFill="1" applyBorder="1" applyAlignment="1">
      <alignment horizontal="center" vertical="center"/>
    </xf>
    <xf numFmtId="180" fontId="4" fillId="0" borderId="2" xfId="20" applyNumberFormat="1" applyFont="1" applyFill="1" applyBorder="1" applyAlignment="1">
      <alignment horizontal="center" vertical="center"/>
    </xf>
    <xf numFmtId="187" fontId="33" fillId="6" borderId="1" xfId="20" applyNumberFormat="1" applyFont="1" applyFill="1" applyBorder="1" applyAlignment="1">
      <alignment horizontal="right" vertical="center"/>
    </xf>
    <xf numFmtId="0" fontId="4" fillId="0" borderId="3" xfId="0" applyFont="1" applyBorder="1" applyAlignment="1">
      <alignment horizontal="center" vertical="center"/>
    </xf>
    <xf numFmtId="221" fontId="4" fillId="0" borderId="3" xfId="20" applyNumberFormat="1" applyFont="1" applyBorder="1" applyAlignment="1">
      <alignment horizontal="right" vertical="center"/>
    </xf>
    <xf numFmtId="221" fontId="4" fillId="0" borderId="1" xfId="20" applyNumberFormat="1" applyFont="1" applyBorder="1" applyAlignment="1">
      <alignment horizontal="right" vertical="center"/>
    </xf>
    <xf numFmtId="180" fontId="4" fillId="0" borderId="3" xfId="20" applyNumberFormat="1" applyFont="1" applyBorder="1" applyAlignment="1">
      <alignment horizontal="right" vertical="center"/>
    </xf>
    <xf numFmtId="0" fontId="4" fillId="0" borderId="3" xfId="0" applyFont="1" applyBorder="1" applyAlignment="1">
      <alignment horizontal="center" vertical="center" wrapText="1"/>
    </xf>
    <xf numFmtId="0" fontId="4" fillId="0" borderId="23" xfId="0" applyFont="1" applyBorder="1" applyAlignment="1">
      <alignment horizontal="left" vertical="center" wrapText="1"/>
    </xf>
    <xf numFmtId="0" fontId="34" fillId="0" borderId="1" xfId="0" applyFont="1" applyBorder="1" applyAlignment="1">
      <alignment horizontal="left" vertical="center" wrapText="1"/>
    </xf>
    <xf numFmtId="180" fontId="4" fillId="0" borderId="7" xfId="20" applyNumberFormat="1" applyFont="1" applyBorder="1" applyAlignment="1">
      <alignment horizontal="right" vertical="center"/>
    </xf>
    <xf numFmtId="180" fontId="14" fillId="0" borderId="1" xfId="20" applyNumberFormat="1" applyFont="1" applyBorder="1" applyAlignment="1">
      <alignment horizontal="right" vertical="center"/>
    </xf>
    <xf numFmtId="0" fontId="4" fillId="0" borderId="10" xfId="0" applyFont="1" applyBorder="1" applyAlignment="1">
      <alignment horizontal="left" vertical="center" wrapText="1"/>
    </xf>
    <xf numFmtId="0" fontId="4" fillId="0" borderId="24" xfId="0" applyFont="1" applyBorder="1" applyAlignment="1">
      <alignment vertical="center" wrapText="1"/>
    </xf>
    <xf numFmtId="0" fontId="4" fillId="0" borderId="4" xfId="0" applyFont="1" applyBorder="1" applyAlignment="1">
      <alignment horizontal="left" vertical="center"/>
    </xf>
    <xf numFmtId="187" fontId="14" fillId="0" borderId="1" xfId="0" applyNumberFormat="1" applyFont="1" applyFill="1" applyBorder="1" applyAlignment="1">
      <alignment horizontal="left" vertical="center" wrapText="1" shrinkToFit="1"/>
    </xf>
    <xf numFmtId="0" fontId="4" fillId="0" borderId="1" xfId="0" applyFont="1" applyBorder="1" applyAlignment="1">
      <alignment horizontal="left" wrapText="1"/>
    </xf>
    <xf numFmtId="0" fontId="4" fillId="0" borderId="0" xfId="0" applyFont="1" applyBorder="1" applyAlignment="1">
      <alignment horizontal="left" vertical="center" wrapText="1"/>
    </xf>
    <xf numFmtId="187" fontId="15" fillId="3" borderId="1" xfId="0" applyNumberFormat="1" applyFont="1" applyFill="1" applyBorder="1" applyAlignment="1">
      <alignment horizontal="left" vertical="center" wrapText="1" shrinkToFit="1"/>
    </xf>
    <xf numFmtId="0" fontId="4" fillId="6" borderId="0" xfId="0" applyFont="1" applyFill="1" applyAlignment="1">
      <alignment horizontal="left" vertical="center" wrapText="1"/>
    </xf>
    <xf numFmtId="0" fontId="14" fillId="0" borderId="1" xfId="0" applyFont="1" applyFill="1" applyBorder="1" applyAlignment="1">
      <alignment horizontal="left" vertical="center" wrapText="1"/>
    </xf>
    <xf numFmtId="11" fontId="4" fillId="0" borderId="1" xfId="0" applyNumberFormat="1" applyFont="1" applyFill="1" applyBorder="1" applyAlignment="1">
      <alignment horizontal="left" vertical="center" wrapText="1"/>
    </xf>
    <xf numFmtId="180" fontId="4" fillId="6" borderId="7" xfId="20" applyNumberFormat="1" applyFont="1" applyFill="1" applyBorder="1" applyAlignment="1">
      <alignment horizontal="right" vertical="center"/>
    </xf>
    <xf numFmtId="201" fontId="4" fillId="0" borderId="1" xfId="20" applyNumberFormat="1" applyFont="1" applyBorder="1" applyAlignment="1">
      <alignment horizontal="right" vertical="center"/>
    </xf>
    <xf numFmtId="0" fontId="4" fillId="0" borderId="1" xfId="0" applyFont="1" applyBorder="1" applyAlignment="1">
      <alignment horizontal="left" vertical="center" wrapText="1"/>
    </xf>
    <xf numFmtId="49" fontId="4" fillId="0" borderId="2"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0" fontId="17" fillId="0" borderId="0" xfId="0" applyFont="1" applyAlignment="1">
      <alignment horizontal="left" vertical="center"/>
    </xf>
    <xf numFmtId="0" fontId="4" fillId="0" borderId="4" xfId="0" applyFont="1" applyBorder="1" applyAlignment="1">
      <alignment horizontal="right"/>
    </xf>
    <xf numFmtId="0" fontId="7" fillId="0" borderId="0" xfId="0" applyFont="1" applyAlignment="1">
      <alignment horizont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18" fillId="2" borderId="11" xfId="0" applyFont="1" applyFill="1" applyBorder="1" applyAlignment="1">
      <alignment horizontal="center" vertical="distributed" wrapText="1"/>
    </xf>
    <xf numFmtId="0" fontId="18" fillId="2" borderId="10" xfId="0" applyFont="1" applyFill="1" applyBorder="1" applyAlignment="1">
      <alignment horizontal="center" vertical="distributed" wrapText="1"/>
    </xf>
    <xf numFmtId="0" fontId="17" fillId="6" borderId="25" xfId="0" applyFont="1" applyFill="1" applyBorder="1" applyAlignment="1">
      <alignment horizontal="left" vertical="distributed" wrapText="1"/>
    </xf>
    <xf numFmtId="0" fontId="17" fillId="6" borderId="26" xfId="0" applyFont="1" applyFill="1" applyBorder="1" applyAlignment="1">
      <alignment horizontal="left" vertical="distributed" wrapText="1"/>
    </xf>
    <xf numFmtId="0" fontId="30" fillId="3" borderId="1" xfId="0" applyFont="1" applyFill="1" applyBorder="1" applyAlignment="1">
      <alignment horizontal="center" vertical="center" wrapText="1"/>
    </xf>
    <xf numFmtId="0" fontId="19" fillId="0" borderId="0" xfId="0" applyFont="1" applyAlignment="1">
      <alignment horizontal="center" vertical="center"/>
    </xf>
    <xf numFmtId="0" fontId="30" fillId="3" borderId="11"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18" fillId="0" borderId="0" xfId="0" applyFont="1" applyAlignment="1">
      <alignment horizontal="center"/>
    </xf>
    <xf numFmtId="0" fontId="4" fillId="0" borderId="0" xfId="0" applyFont="1" applyBorder="1" applyAlignment="1">
      <alignment horizontal="center" vertical="center"/>
    </xf>
    <xf numFmtId="0" fontId="12" fillId="0" borderId="1" xfId="0" applyFont="1" applyBorder="1" applyAlignment="1">
      <alignment horizontal="center" vertical="center" wrapText="1"/>
    </xf>
    <xf numFmtId="0" fontId="4" fillId="0" borderId="1" xfId="0" applyFont="1" applyBorder="1" applyAlignment="1">
      <alignment horizontal="distributed" vertical="center" wrapText="1"/>
    </xf>
    <xf numFmtId="0" fontId="27" fillId="0" borderId="1" xfId="0" applyFont="1" applyBorder="1" applyAlignment="1">
      <alignment horizontal="distributed" vertical="center" wrapText="1"/>
    </xf>
    <xf numFmtId="0" fontId="17" fillId="0" borderId="27" xfId="0" applyFont="1" applyBorder="1" applyAlignment="1">
      <alignment horizontal="left" vertical="center" wrapText="1"/>
    </xf>
    <xf numFmtId="0" fontId="7" fillId="5" borderId="28" xfId="0" applyFont="1" applyFill="1" applyBorder="1" applyAlignment="1">
      <alignment horizontal="distributed" vertical="center" indent="10"/>
    </xf>
    <xf numFmtId="0" fontId="7" fillId="5" borderId="29" xfId="0" applyFont="1" applyFill="1" applyBorder="1" applyAlignment="1">
      <alignment horizontal="distributed" vertical="center" indent="10"/>
    </xf>
    <xf numFmtId="0" fontId="3" fillId="4" borderId="3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18" xfId="0" applyFont="1" applyBorder="1" applyAlignment="1">
      <alignment horizontal="left" vertical="center" wrapText="1"/>
    </xf>
    <xf numFmtId="0" fontId="3" fillId="0" borderId="3" xfId="0" applyFont="1" applyBorder="1" applyAlignment="1">
      <alignment horizontal="left" vertical="center" wrapText="1"/>
    </xf>
    <xf numFmtId="182" fontId="3" fillId="0" borderId="11" xfId="0" applyNumberFormat="1" applyFont="1" applyBorder="1" applyAlignment="1">
      <alignment horizontal="center"/>
    </xf>
    <xf numFmtId="182" fontId="3" fillId="0" borderId="31" xfId="0" applyNumberFormat="1" applyFont="1" applyBorder="1" applyAlignment="1">
      <alignment horizontal="center"/>
    </xf>
    <xf numFmtId="0" fontId="3" fillId="0" borderId="2" xfId="0" applyFont="1" applyBorder="1" applyAlignment="1">
      <alignment horizontal="left" vertical="center"/>
    </xf>
    <xf numFmtId="0" fontId="3" fillId="0" borderId="18" xfId="0" applyFont="1" applyBorder="1" applyAlignment="1">
      <alignment horizontal="left" vertical="center"/>
    </xf>
    <xf numFmtId="0" fontId="3" fillId="0" borderId="3" xfId="0" applyFont="1" applyBorder="1" applyAlignment="1">
      <alignment horizontal="left" vertical="center"/>
    </xf>
    <xf numFmtId="0" fontId="9" fillId="0" borderId="0" xfId="0" applyFont="1" applyAlignment="1">
      <alignment horizontal="center"/>
    </xf>
    <xf numFmtId="0" fontId="3" fillId="0" borderId="0" xfId="0" applyFont="1" applyAlignment="1">
      <alignment/>
    </xf>
    <xf numFmtId="0" fontId="4" fillId="0" borderId="0" xfId="0" applyFont="1" applyAlignment="1">
      <alignment/>
    </xf>
    <xf numFmtId="0" fontId="4" fillId="0" borderId="0" xfId="0" applyFont="1" applyBorder="1" applyAlignment="1">
      <alignment horizontal="center"/>
    </xf>
    <xf numFmtId="0" fontId="18" fillId="0" borderId="4" xfId="0" applyFont="1" applyBorder="1" applyAlignment="1">
      <alignment/>
    </xf>
  </cellXfs>
  <cellStyles count="13">
    <cellStyle name="Normal" xfId="0"/>
    <cellStyle name="一般_加強建設-3" xfId="15"/>
    <cellStyle name="一般_巡守隊-4" xfId="16"/>
    <cellStyle name="一般_活動中心-2" xfId="17"/>
    <cellStyle name="一般_國計-5" xfId="18"/>
    <cellStyle name="一般_精倫-2" xfId="19"/>
    <cellStyle name="Comma" xfId="20"/>
    <cellStyle name="Comma [0]" xfId="21"/>
    <cellStyle name="Followed Hyperlink" xfId="22"/>
    <cellStyle name="Percent" xfId="23"/>
    <cellStyle name="Currency" xfId="24"/>
    <cellStyle name="Currency [0]"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456</xdr:row>
      <xdr:rowOff>0</xdr:rowOff>
    </xdr:from>
    <xdr:ext cx="76200" cy="123825"/>
    <xdr:sp>
      <xdr:nvSpPr>
        <xdr:cNvPr id="1" name="TextBox 1"/>
        <xdr:cNvSpPr txBox="1">
          <a:spLocks noChangeArrowheads="1"/>
        </xdr:cNvSpPr>
      </xdr:nvSpPr>
      <xdr:spPr>
        <a:xfrm>
          <a:off x="4943475" y="191919225"/>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456</xdr:row>
      <xdr:rowOff>0</xdr:rowOff>
    </xdr:from>
    <xdr:ext cx="76200" cy="123825"/>
    <xdr:sp>
      <xdr:nvSpPr>
        <xdr:cNvPr id="2" name="TextBox 2"/>
        <xdr:cNvSpPr txBox="1">
          <a:spLocks noChangeArrowheads="1"/>
        </xdr:cNvSpPr>
      </xdr:nvSpPr>
      <xdr:spPr>
        <a:xfrm>
          <a:off x="6076950" y="191919225"/>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755</xdr:row>
      <xdr:rowOff>0</xdr:rowOff>
    </xdr:from>
    <xdr:ext cx="76200" cy="123825"/>
    <xdr:sp>
      <xdr:nvSpPr>
        <xdr:cNvPr id="3" name="TextBox 3"/>
        <xdr:cNvSpPr txBox="1">
          <a:spLocks noChangeArrowheads="1"/>
        </xdr:cNvSpPr>
      </xdr:nvSpPr>
      <xdr:spPr>
        <a:xfrm>
          <a:off x="4943475" y="3186493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755</xdr:row>
      <xdr:rowOff>0</xdr:rowOff>
    </xdr:from>
    <xdr:ext cx="76200" cy="123825"/>
    <xdr:sp>
      <xdr:nvSpPr>
        <xdr:cNvPr id="4" name="TextBox 4"/>
        <xdr:cNvSpPr txBox="1">
          <a:spLocks noChangeArrowheads="1"/>
        </xdr:cNvSpPr>
      </xdr:nvSpPr>
      <xdr:spPr>
        <a:xfrm>
          <a:off x="6076950" y="3186493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755</xdr:row>
      <xdr:rowOff>0</xdr:rowOff>
    </xdr:from>
    <xdr:ext cx="76200" cy="123825"/>
    <xdr:sp>
      <xdr:nvSpPr>
        <xdr:cNvPr id="5" name="TextBox 5"/>
        <xdr:cNvSpPr txBox="1">
          <a:spLocks noChangeArrowheads="1"/>
        </xdr:cNvSpPr>
      </xdr:nvSpPr>
      <xdr:spPr>
        <a:xfrm>
          <a:off x="4943475" y="3186493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663</xdr:row>
      <xdr:rowOff>0</xdr:rowOff>
    </xdr:from>
    <xdr:ext cx="76200" cy="247650"/>
    <xdr:sp>
      <xdr:nvSpPr>
        <xdr:cNvPr id="6" name="TextBox 6"/>
        <xdr:cNvSpPr txBox="1">
          <a:spLocks noChangeArrowheads="1"/>
        </xdr:cNvSpPr>
      </xdr:nvSpPr>
      <xdr:spPr>
        <a:xfrm>
          <a:off x="6076950" y="279511125"/>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663</xdr:row>
      <xdr:rowOff>0</xdr:rowOff>
    </xdr:from>
    <xdr:ext cx="76200" cy="247650"/>
    <xdr:sp>
      <xdr:nvSpPr>
        <xdr:cNvPr id="7" name="TextBox 7"/>
        <xdr:cNvSpPr txBox="1">
          <a:spLocks noChangeArrowheads="1"/>
        </xdr:cNvSpPr>
      </xdr:nvSpPr>
      <xdr:spPr>
        <a:xfrm>
          <a:off x="6076950" y="279511125"/>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663</xdr:row>
      <xdr:rowOff>0</xdr:rowOff>
    </xdr:from>
    <xdr:ext cx="76200" cy="247650"/>
    <xdr:sp>
      <xdr:nvSpPr>
        <xdr:cNvPr id="8" name="TextBox 8"/>
        <xdr:cNvSpPr txBox="1">
          <a:spLocks noChangeArrowheads="1"/>
        </xdr:cNvSpPr>
      </xdr:nvSpPr>
      <xdr:spPr>
        <a:xfrm>
          <a:off x="4943475" y="279511125"/>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663</xdr:row>
      <xdr:rowOff>0</xdr:rowOff>
    </xdr:from>
    <xdr:ext cx="76200" cy="247650"/>
    <xdr:sp>
      <xdr:nvSpPr>
        <xdr:cNvPr id="9" name="TextBox 9"/>
        <xdr:cNvSpPr txBox="1">
          <a:spLocks noChangeArrowheads="1"/>
        </xdr:cNvSpPr>
      </xdr:nvSpPr>
      <xdr:spPr>
        <a:xfrm>
          <a:off x="4943475" y="279511125"/>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663</xdr:row>
      <xdr:rowOff>0</xdr:rowOff>
    </xdr:from>
    <xdr:ext cx="76200" cy="247650"/>
    <xdr:sp>
      <xdr:nvSpPr>
        <xdr:cNvPr id="10" name="TextBox 10"/>
        <xdr:cNvSpPr txBox="1">
          <a:spLocks noChangeArrowheads="1"/>
        </xdr:cNvSpPr>
      </xdr:nvSpPr>
      <xdr:spPr>
        <a:xfrm>
          <a:off x="6076950" y="279511125"/>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663</xdr:row>
      <xdr:rowOff>0</xdr:rowOff>
    </xdr:from>
    <xdr:ext cx="76200" cy="247650"/>
    <xdr:sp>
      <xdr:nvSpPr>
        <xdr:cNvPr id="11" name="TextBox 11"/>
        <xdr:cNvSpPr txBox="1">
          <a:spLocks noChangeArrowheads="1"/>
        </xdr:cNvSpPr>
      </xdr:nvSpPr>
      <xdr:spPr>
        <a:xfrm>
          <a:off x="6076950" y="279511125"/>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4</xdr:col>
      <xdr:colOff>0</xdr:colOff>
      <xdr:row>669</xdr:row>
      <xdr:rowOff>0</xdr:rowOff>
    </xdr:from>
    <xdr:ext cx="76200" cy="247650"/>
    <xdr:sp>
      <xdr:nvSpPr>
        <xdr:cNvPr id="12" name="TextBox 12"/>
        <xdr:cNvSpPr txBox="1">
          <a:spLocks noChangeArrowheads="1"/>
        </xdr:cNvSpPr>
      </xdr:nvSpPr>
      <xdr:spPr>
        <a:xfrm>
          <a:off x="7210425" y="282254325"/>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117</xdr:row>
      <xdr:rowOff>0</xdr:rowOff>
    </xdr:from>
    <xdr:ext cx="76200" cy="123825"/>
    <xdr:sp>
      <xdr:nvSpPr>
        <xdr:cNvPr id="13" name="TextBox 13"/>
        <xdr:cNvSpPr txBox="1">
          <a:spLocks noChangeArrowheads="1"/>
        </xdr:cNvSpPr>
      </xdr:nvSpPr>
      <xdr:spPr>
        <a:xfrm>
          <a:off x="6076950" y="484060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117</xdr:row>
      <xdr:rowOff>0</xdr:rowOff>
    </xdr:from>
    <xdr:ext cx="76200" cy="123825"/>
    <xdr:sp>
      <xdr:nvSpPr>
        <xdr:cNvPr id="14" name="TextBox 14"/>
        <xdr:cNvSpPr txBox="1">
          <a:spLocks noChangeArrowheads="1"/>
        </xdr:cNvSpPr>
      </xdr:nvSpPr>
      <xdr:spPr>
        <a:xfrm>
          <a:off x="6076950" y="484060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117</xdr:row>
      <xdr:rowOff>0</xdr:rowOff>
    </xdr:from>
    <xdr:ext cx="76200" cy="123825"/>
    <xdr:sp>
      <xdr:nvSpPr>
        <xdr:cNvPr id="15" name="TextBox 15"/>
        <xdr:cNvSpPr txBox="1">
          <a:spLocks noChangeArrowheads="1"/>
        </xdr:cNvSpPr>
      </xdr:nvSpPr>
      <xdr:spPr>
        <a:xfrm>
          <a:off x="4943475" y="484060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117</xdr:row>
      <xdr:rowOff>0</xdr:rowOff>
    </xdr:from>
    <xdr:ext cx="76200" cy="123825"/>
    <xdr:sp>
      <xdr:nvSpPr>
        <xdr:cNvPr id="16" name="TextBox 16"/>
        <xdr:cNvSpPr txBox="1">
          <a:spLocks noChangeArrowheads="1"/>
        </xdr:cNvSpPr>
      </xdr:nvSpPr>
      <xdr:spPr>
        <a:xfrm>
          <a:off x="4943475" y="484060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117</xdr:row>
      <xdr:rowOff>0</xdr:rowOff>
    </xdr:from>
    <xdr:ext cx="76200" cy="123825"/>
    <xdr:sp>
      <xdr:nvSpPr>
        <xdr:cNvPr id="17" name="TextBox 17"/>
        <xdr:cNvSpPr txBox="1">
          <a:spLocks noChangeArrowheads="1"/>
        </xdr:cNvSpPr>
      </xdr:nvSpPr>
      <xdr:spPr>
        <a:xfrm>
          <a:off x="6076950" y="484060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117</xdr:row>
      <xdr:rowOff>0</xdr:rowOff>
    </xdr:from>
    <xdr:ext cx="76200" cy="123825"/>
    <xdr:sp>
      <xdr:nvSpPr>
        <xdr:cNvPr id="18" name="TextBox 18"/>
        <xdr:cNvSpPr txBox="1">
          <a:spLocks noChangeArrowheads="1"/>
        </xdr:cNvSpPr>
      </xdr:nvSpPr>
      <xdr:spPr>
        <a:xfrm>
          <a:off x="6076950" y="484060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103</xdr:row>
      <xdr:rowOff>0</xdr:rowOff>
    </xdr:from>
    <xdr:ext cx="76200" cy="123825"/>
    <xdr:sp>
      <xdr:nvSpPr>
        <xdr:cNvPr id="19" name="TextBox 19"/>
        <xdr:cNvSpPr txBox="1">
          <a:spLocks noChangeArrowheads="1"/>
        </xdr:cNvSpPr>
      </xdr:nvSpPr>
      <xdr:spPr>
        <a:xfrm>
          <a:off x="4943475" y="427482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103</xdr:row>
      <xdr:rowOff>0</xdr:rowOff>
    </xdr:from>
    <xdr:ext cx="76200" cy="123825"/>
    <xdr:sp>
      <xdr:nvSpPr>
        <xdr:cNvPr id="20" name="TextBox 20"/>
        <xdr:cNvSpPr txBox="1">
          <a:spLocks noChangeArrowheads="1"/>
        </xdr:cNvSpPr>
      </xdr:nvSpPr>
      <xdr:spPr>
        <a:xfrm>
          <a:off x="6076950" y="427482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804</xdr:row>
      <xdr:rowOff>0</xdr:rowOff>
    </xdr:from>
    <xdr:ext cx="76200" cy="123825"/>
    <xdr:sp>
      <xdr:nvSpPr>
        <xdr:cNvPr id="21" name="TextBox 21"/>
        <xdr:cNvSpPr txBox="1">
          <a:spLocks noChangeArrowheads="1"/>
        </xdr:cNvSpPr>
      </xdr:nvSpPr>
      <xdr:spPr>
        <a:xfrm>
          <a:off x="4943475" y="3387661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804</xdr:row>
      <xdr:rowOff>0</xdr:rowOff>
    </xdr:from>
    <xdr:ext cx="76200" cy="123825"/>
    <xdr:sp>
      <xdr:nvSpPr>
        <xdr:cNvPr id="22" name="TextBox 22"/>
        <xdr:cNvSpPr txBox="1">
          <a:spLocks noChangeArrowheads="1"/>
        </xdr:cNvSpPr>
      </xdr:nvSpPr>
      <xdr:spPr>
        <a:xfrm>
          <a:off x="6076950" y="3387661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804</xdr:row>
      <xdr:rowOff>0</xdr:rowOff>
    </xdr:from>
    <xdr:ext cx="76200" cy="123825"/>
    <xdr:sp>
      <xdr:nvSpPr>
        <xdr:cNvPr id="23" name="TextBox 23"/>
        <xdr:cNvSpPr txBox="1">
          <a:spLocks noChangeArrowheads="1"/>
        </xdr:cNvSpPr>
      </xdr:nvSpPr>
      <xdr:spPr>
        <a:xfrm>
          <a:off x="6076950" y="3387661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836</xdr:row>
      <xdr:rowOff>0</xdr:rowOff>
    </xdr:from>
    <xdr:ext cx="76200" cy="123825"/>
    <xdr:sp>
      <xdr:nvSpPr>
        <xdr:cNvPr id="24" name="TextBox 24"/>
        <xdr:cNvSpPr txBox="1">
          <a:spLocks noChangeArrowheads="1"/>
        </xdr:cNvSpPr>
      </xdr:nvSpPr>
      <xdr:spPr>
        <a:xfrm>
          <a:off x="6076950" y="3515487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819</xdr:row>
      <xdr:rowOff>0</xdr:rowOff>
    </xdr:from>
    <xdr:ext cx="76200" cy="123825"/>
    <xdr:sp>
      <xdr:nvSpPr>
        <xdr:cNvPr id="25" name="TextBox 25"/>
        <xdr:cNvSpPr txBox="1">
          <a:spLocks noChangeArrowheads="1"/>
        </xdr:cNvSpPr>
      </xdr:nvSpPr>
      <xdr:spPr>
        <a:xfrm>
          <a:off x="6076950" y="3448431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825</xdr:row>
      <xdr:rowOff>0</xdr:rowOff>
    </xdr:from>
    <xdr:ext cx="76200" cy="123825"/>
    <xdr:sp>
      <xdr:nvSpPr>
        <xdr:cNvPr id="26" name="TextBox 26"/>
        <xdr:cNvSpPr txBox="1">
          <a:spLocks noChangeArrowheads="1"/>
        </xdr:cNvSpPr>
      </xdr:nvSpPr>
      <xdr:spPr>
        <a:xfrm>
          <a:off x="6076950" y="3471481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825</xdr:row>
      <xdr:rowOff>0</xdr:rowOff>
    </xdr:from>
    <xdr:ext cx="76200" cy="123825"/>
    <xdr:sp>
      <xdr:nvSpPr>
        <xdr:cNvPr id="27" name="TextBox 27"/>
        <xdr:cNvSpPr txBox="1">
          <a:spLocks noChangeArrowheads="1"/>
        </xdr:cNvSpPr>
      </xdr:nvSpPr>
      <xdr:spPr>
        <a:xfrm>
          <a:off x="6076950" y="3471481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819</xdr:row>
      <xdr:rowOff>0</xdr:rowOff>
    </xdr:from>
    <xdr:ext cx="76200" cy="123825"/>
    <xdr:sp>
      <xdr:nvSpPr>
        <xdr:cNvPr id="28" name="TextBox 28"/>
        <xdr:cNvSpPr txBox="1">
          <a:spLocks noChangeArrowheads="1"/>
        </xdr:cNvSpPr>
      </xdr:nvSpPr>
      <xdr:spPr>
        <a:xfrm>
          <a:off x="6076950" y="3448431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819</xdr:row>
      <xdr:rowOff>0</xdr:rowOff>
    </xdr:from>
    <xdr:ext cx="76200" cy="123825"/>
    <xdr:sp>
      <xdr:nvSpPr>
        <xdr:cNvPr id="29" name="TextBox 29"/>
        <xdr:cNvSpPr txBox="1">
          <a:spLocks noChangeArrowheads="1"/>
        </xdr:cNvSpPr>
      </xdr:nvSpPr>
      <xdr:spPr>
        <a:xfrm>
          <a:off x="6076950" y="3448431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845</xdr:row>
      <xdr:rowOff>0</xdr:rowOff>
    </xdr:from>
    <xdr:ext cx="76200" cy="123825"/>
    <xdr:sp>
      <xdr:nvSpPr>
        <xdr:cNvPr id="30" name="TextBox 30"/>
        <xdr:cNvSpPr txBox="1">
          <a:spLocks noChangeArrowheads="1"/>
        </xdr:cNvSpPr>
      </xdr:nvSpPr>
      <xdr:spPr>
        <a:xfrm>
          <a:off x="6076950" y="3551110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845</xdr:row>
      <xdr:rowOff>0</xdr:rowOff>
    </xdr:from>
    <xdr:ext cx="76200" cy="123825"/>
    <xdr:sp>
      <xdr:nvSpPr>
        <xdr:cNvPr id="31" name="TextBox 31"/>
        <xdr:cNvSpPr txBox="1">
          <a:spLocks noChangeArrowheads="1"/>
        </xdr:cNvSpPr>
      </xdr:nvSpPr>
      <xdr:spPr>
        <a:xfrm>
          <a:off x="6076950" y="3551110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836</xdr:row>
      <xdr:rowOff>0</xdr:rowOff>
    </xdr:from>
    <xdr:ext cx="76200" cy="123825"/>
    <xdr:sp>
      <xdr:nvSpPr>
        <xdr:cNvPr id="32" name="TextBox 32"/>
        <xdr:cNvSpPr txBox="1">
          <a:spLocks noChangeArrowheads="1"/>
        </xdr:cNvSpPr>
      </xdr:nvSpPr>
      <xdr:spPr>
        <a:xfrm>
          <a:off x="4943475" y="3515487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819</xdr:row>
      <xdr:rowOff>0</xdr:rowOff>
    </xdr:from>
    <xdr:ext cx="76200" cy="123825"/>
    <xdr:sp>
      <xdr:nvSpPr>
        <xdr:cNvPr id="33" name="TextBox 33"/>
        <xdr:cNvSpPr txBox="1">
          <a:spLocks noChangeArrowheads="1"/>
        </xdr:cNvSpPr>
      </xdr:nvSpPr>
      <xdr:spPr>
        <a:xfrm>
          <a:off x="4943475" y="3448431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825</xdr:row>
      <xdr:rowOff>0</xdr:rowOff>
    </xdr:from>
    <xdr:ext cx="76200" cy="123825"/>
    <xdr:sp>
      <xdr:nvSpPr>
        <xdr:cNvPr id="34" name="TextBox 34"/>
        <xdr:cNvSpPr txBox="1">
          <a:spLocks noChangeArrowheads="1"/>
        </xdr:cNvSpPr>
      </xdr:nvSpPr>
      <xdr:spPr>
        <a:xfrm>
          <a:off x="4943475" y="3471481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825</xdr:row>
      <xdr:rowOff>0</xdr:rowOff>
    </xdr:from>
    <xdr:ext cx="76200" cy="123825"/>
    <xdr:sp>
      <xdr:nvSpPr>
        <xdr:cNvPr id="35" name="TextBox 35"/>
        <xdr:cNvSpPr txBox="1">
          <a:spLocks noChangeArrowheads="1"/>
        </xdr:cNvSpPr>
      </xdr:nvSpPr>
      <xdr:spPr>
        <a:xfrm>
          <a:off x="4943475" y="3471481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819</xdr:row>
      <xdr:rowOff>0</xdr:rowOff>
    </xdr:from>
    <xdr:ext cx="76200" cy="123825"/>
    <xdr:sp>
      <xdr:nvSpPr>
        <xdr:cNvPr id="36" name="TextBox 36"/>
        <xdr:cNvSpPr txBox="1">
          <a:spLocks noChangeArrowheads="1"/>
        </xdr:cNvSpPr>
      </xdr:nvSpPr>
      <xdr:spPr>
        <a:xfrm>
          <a:off x="4943475" y="3448431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819</xdr:row>
      <xdr:rowOff>0</xdr:rowOff>
    </xdr:from>
    <xdr:ext cx="76200" cy="123825"/>
    <xdr:sp>
      <xdr:nvSpPr>
        <xdr:cNvPr id="37" name="TextBox 37"/>
        <xdr:cNvSpPr txBox="1">
          <a:spLocks noChangeArrowheads="1"/>
        </xdr:cNvSpPr>
      </xdr:nvSpPr>
      <xdr:spPr>
        <a:xfrm>
          <a:off x="4943475" y="3448431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845</xdr:row>
      <xdr:rowOff>0</xdr:rowOff>
    </xdr:from>
    <xdr:ext cx="76200" cy="123825"/>
    <xdr:sp>
      <xdr:nvSpPr>
        <xdr:cNvPr id="38" name="TextBox 38"/>
        <xdr:cNvSpPr txBox="1">
          <a:spLocks noChangeArrowheads="1"/>
        </xdr:cNvSpPr>
      </xdr:nvSpPr>
      <xdr:spPr>
        <a:xfrm>
          <a:off x="4943475" y="3551110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845</xdr:row>
      <xdr:rowOff>0</xdr:rowOff>
    </xdr:from>
    <xdr:ext cx="76200" cy="123825"/>
    <xdr:sp>
      <xdr:nvSpPr>
        <xdr:cNvPr id="39" name="TextBox 39"/>
        <xdr:cNvSpPr txBox="1">
          <a:spLocks noChangeArrowheads="1"/>
        </xdr:cNvSpPr>
      </xdr:nvSpPr>
      <xdr:spPr>
        <a:xfrm>
          <a:off x="4943475" y="3551110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836</xdr:row>
      <xdr:rowOff>0</xdr:rowOff>
    </xdr:from>
    <xdr:ext cx="76200" cy="123825"/>
    <xdr:sp>
      <xdr:nvSpPr>
        <xdr:cNvPr id="40" name="TextBox 40"/>
        <xdr:cNvSpPr txBox="1">
          <a:spLocks noChangeArrowheads="1"/>
        </xdr:cNvSpPr>
      </xdr:nvSpPr>
      <xdr:spPr>
        <a:xfrm>
          <a:off x="6076950" y="3515487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819</xdr:row>
      <xdr:rowOff>0</xdr:rowOff>
    </xdr:from>
    <xdr:ext cx="76200" cy="123825"/>
    <xdr:sp>
      <xdr:nvSpPr>
        <xdr:cNvPr id="41" name="TextBox 41"/>
        <xdr:cNvSpPr txBox="1">
          <a:spLocks noChangeArrowheads="1"/>
        </xdr:cNvSpPr>
      </xdr:nvSpPr>
      <xdr:spPr>
        <a:xfrm>
          <a:off x="6076950" y="3448431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825</xdr:row>
      <xdr:rowOff>0</xdr:rowOff>
    </xdr:from>
    <xdr:ext cx="76200" cy="123825"/>
    <xdr:sp>
      <xdr:nvSpPr>
        <xdr:cNvPr id="42" name="TextBox 42"/>
        <xdr:cNvSpPr txBox="1">
          <a:spLocks noChangeArrowheads="1"/>
        </xdr:cNvSpPr>
      </xdr:nvSpPr>
      <xdr:spPr>
        <a:xfrm>
          <a:off x="6076950" y="3471481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825</xdr:row>
      <xdr:rowOff>0</xdr:rowOff>
    </xdr:from>
    <xdr:ext cx="76200" cy="123825"/>
    <xdr:sp>
      <xdr:nvSpPr>
        <xdr:cNvPr id="43" name="TextBox 43"/>
        <xdr:cNvSpPr txBox="1">
          <a:spLocks noChangeArrowheads="1"/>
        </xdr:cNvSpPr>
      </xdr:nvSpPr>
      <xdr:spPr>
        <a:xfrm>
          <a:off x="6076950" y="3471481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819</xdr:row>
      <xdr:rowOff>0</xdr:rowOff>
    </xdr:from>
    <xdr:ext cx="76200" cy="123825"/>
    <xdr:sp>
      <xdr:nvSpPr>
        <xdr:cNvPr id="44" name="TextBox 44"/>
        <xdr:cNvSpPr txBox="1">
          <a:spLocks noChangeArrowheads="1"/>
        </xdr:cNvSpPr>
      </xdr:nvSpPr>
      <xdr:spPr>
        <a:xfrm>
          <a:off x="6076950" y="3448431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819</xdr:row>
      <xdr:rowOff>0</xdr:rowOff>
    </xdr:from>
    <xdr:ext cx="76200" cy="123825"/>
    <xdr:sp>
      <xdr:nvSpPr>
        <xdr:cNvPr id="45" name="TextBox 45"/>
        <xdr:cNvSpPr txBox="1">
          <a:spLocks noChangeArrowheads="1"/>
        </xdr:cNvSpPr>
      </xdr:nvSpPr>
      <xdr:spPr>
        <a:xfrm>
          <a:off x="6076950" y="3448431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845</xdr:row>
      <xdr:rowOff>0</xdr:rowOff>
    </xdr:from>
    <xdr:ext cx="76200" cy="123825"/>
    <xdr:sp>
      <xdr:nvSpPr>
        <xdr:cNvPr id="46" name="TextBox 46"/>
        <xdr:cNvSpPr txBox="1">
          <a:spLocks noChangeArrowheads="1"/>
        </xdr:cNvSpPr>
      </xdr:nvSpPr>
      <xdr:spPr>
        <a:xfrm>
          <a:off x="6076950" y="3551110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845</xdr:row>
      <xdr:rowOff>0</xdr:rowOff>
    </xdr:from>
    <xdr:ext cx="76200" cy="123825"/>
    <xdr:sp>
      <xdr:nvSpPr>
        <xdr:cNvPr id="47" name="TextBox 47"/>
        <xdr:cNvSpPr txBox="1">
          <a:spLocks noChangeArrowheads="1"/>
        </xdr:cNvSpPr>
      </xdr:nvSpPr>
      <xdr:spPr>
        <a:xfrm>
          <a:off x="6076950" y="35511105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769</xdr:row>
      <xdr:rowOff>0</xdr:rowOff>
    </xdr:from>
    <xdr:ext cx="76200" cy="123825"/>
    <xdr:sp>
      <xdr:nvSpPr>
        <xdr:cNvPr id="48" name="TextBox 50"/>
        <xdr:cNvSpPr txBox="1">
          <a:spLocks noChangeArrowheads="1"/>
        </xdr:cNvSpPr>
      </xdr:nvSpPr>
      <xdr:spPr>
        <a:xfrm>
          <a:off x="4943475" y="3243072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769</xdr:row>
      <xdr:rowOff>0</xdr:rowOff>
    </xdr:from>
    <xdr:ext cx="76200" cy="123825"/>
    <xdr:sp>
      <xdr:nvSpPr>
        <xdr:cNvPr id="49" name="TextBox 51"/>
        <xdr:cNvSpPr txBox="1">
          <a:spLocks noChangeArrowheads="1"/>
        </xdr:cNvSpPr>
      </xdr:nvSpPr>
      <xdr:spPr>
        <a:xfrm>
          <a:off x="6076950" y="324307200"/>
          <a:ext cx="76200" cy="1238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1021</xdr:row>
      <xdr:rowOff>0</xdr:rowOff>
    </xdr:from>
    <xdr:ext cx="76200" cy="247650"/>
    <xdr:sp>
      <xdr:nvSpPr>
        <xdr:cNvPr id="50" name="TextBox 52"/>
        <xdr:cNvSpPr txBox="1">
          <a:spLocks noChangeArrowheads="1"/>
        </xdr:cNvSpPr>
      </xdr:nvSpPr>
      <xdr:spPr>
        <a:xfrm>
          <a:off x="6076950" y="428644050"/>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1021</xdr:row>
      <xdr:rowOff>0</xdr:rowOff>
    </xdr:from>
    <xdr:ext cx="76200" cy="247650"/>
    <xdr:sp>
      <xdr:nvSpPr>
        <xdr:cNvPr id="51" name="TextBox 53"/>
        <xdr:cNvSpPr txBox="1">
          <a:spLocks noChangeArrowheads="1"/>
        </xdr:cNvSpPr>
      </xdr:nvSpPr>
      <xdr:spPr>
        <a:xfrm>
          <a:off x="6076950" y="428644050"/>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1021</xdr:row>
      <xdr:rowOff>0</xdr:rowOff>
    </xdr:from>
    <xdr:ext cx="76200" cy="247650"/>
    <xdr:sp>
      <xdr:nvSpPr>
        <xdr:cNvPr id="52" name="TextBox 54"/>
        <xdr:cNvSpPr txBox="1">
          <a:spLocks noChangeArrowheads="1"/>
        </xdr:cNvSpPr>
      </xdr:nvSpPr>
      <xdr:spPr>
        <a:xfrm>
          <a:off x="4943475" y="428644050"/>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1021</xdr:row>
      <xdr:rowOff>0</xdr:rowOff>
    </xdr:from>
    <xdr:ext cx="76200" cy="247650"/>
    <xdr:sp>
      <xdr:nvSpPr>
        <xdr:cNvPr id="53" name="TextBox 55"/>
        <xdr:cNvSpPr txBox="1">
          <a:spLocks noChangeArrowheads="1"/>
        </xdr:cNvSpPr>
      </xdr:nvSpPr>
      <xdr:spPr>
        <a:xfrm>
          <a:off x="4943475" y="428644050"/>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1021</xdr:row>
      <xdr:rowOff>0</xdr:rowOff>
    </xdr:from>
    <xdr:ext cx="76200" cy="247650"/>
    <xdr:sp>
      <xdr:nvSpPr>
        <xdr:cNvPr id="54" name="TextBox 56"/>
        <xdr:cNvSpPr txBox="1">
          <a:spLocks noChangeArrowheads="1"/>
        </xdr:cNvSpPr>
      </xdr:nvSpPr>
      <xdr:spPr>
        <a:xfrm>
          <a:off x="6076950" y="428644050"/>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1021</xdr:row>
      <xdr:rowOff>0</xdr:rowOff>
    </xdr:from>
    <xdr:ext cx="76200" cy="247650"/>
    <xdr:sp>
      <xdr:nvSpPr>
        <xdr:cNvPr id="55" name="TextBox 57"/>
        <xdr:cNvSpPr txBox="1">
          <a:spLocks noChangeArrowheads="1"/>
        </xdr:cNvSpPr>
      </xdr:nvSpPr>
      <xdr:spPr>
        <a:xfrm>
          <a:off x="6076950" y="428644050"/>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8"/>
  <sheetViews>
    <sheetView tabSelected="1" workbookViewId="0" topLeftCell="A1">
      <pane xSplit="1" ySplit="7" topLeftCell="B8" activePane="bottomRight" state="frozen"/>
      <selection pane="topLeft" activeCell="A1" sqref="A1"/>
      <selection pane="topRight" activeCell="B1" sqref="B1"/>
      <selection pane="bottomLeft" activeCell="A8" sqref="A8"/>
      <selection pane="bottomRight" activeCell="E8" sqref="E8:F8"/>
    </sheetView>
  </sheetViews>
  <sheetFormatPr defaultColWidth="9.00390625" defaultRowHeight="16.5"/>
  <cols>
    <col min="1" max="1" width="37.125" style="4" customWidth="1"/>
    <col min="2" max="2" width="16.375" style="4" customWidth="1"/>
    <col min="3" max="6" width="14.875" style="4" customWidth="1"/>
    <col min="7" max="7" width="13.625" style="4" customWidth="1"/>
    <col min="8" max="16384" width="8.875" style="4" customWidth="1"/>
  </cols>
  <sheetData>
    <row r="1" spans="1:7" ht="21">
      <c r="A1" s="393" t="s">
        <v>1480</v>
      </c>
      <c r="B1" s="393"/>
      <c r="C1" s="393"/>
      <c r="D1" s="393"/>
      <c r="E1" s="393"/>
      <c r="F1" s="393"/>
      <c r="G1" s="393"/>
    </row>
    <row r="2" spans="1:6" ht="16.5" customHeight="1">
      <c r="A2" s="3" t="s">
        <v>2371</v>
      </c>
      <c r="B2" s="5"/>
      <c r="C2" s="5"/>
      <c r="D2" s="5"/>
      <c r="E2" s="5"/>
      <c r="F2" s="5"/>
    </row>
    <row r="3" spans="1:6" ht="16.5" customHeight="1">
      <c r="A3" s="6" t="s">
        <v>1465</v>
      </c>
      <c r="B3" s="5"/>
      <c r="C3" s="5"/>
      <c r="D3" s="5"/>
      <c r="E3" s="5"/>
      <c r="F3" s="5"/>
    </row>
    <row r="4" spans="6:7" ht="16.5">
      <c r="F4" s="392" t="s">
        <v>1466</v>
      </c>
      <c r="G4" s="392"/>
    </row>
    <row r="5" spans="1:7" ht="21.75" customHeight="1">
      <c r="A5" s="394" t="s">
        <v>1467</v>
      </c>
      <c r="B5" s="396" t="s">
        <v>1468</v>
      </c>
      <c r="C5" s="394" t="s">
        <v>1469</v>
      </c>
      <c r="D5" s="394"/>
      <c r="E5" s="394"/>
      <c r="F5" s="394"/>
      <c r="G5" s="394" t="s">
        <v>1474</v>
      </c>
    </row>
    <row r="6" spans="1:7" ht="24" customHeight="1">
      <c r="A6" s="394"/>
      <c r="B6" s="396"/>
      <c r="C6" s="394" t="s">
        <v>1470</v>
      </c>
      <c r="D6" s="394"/>
      <c r="E6" s="394" t="s">
        <v>1471</v>
      </c>
      <c r="F6" s="394"/>
      <c r="G6" s="395"/>
    </row>
    <row r="7" spans="1:7" ht="34.5" customHeight="1">
      <c r="A7" s="394"/>
      <c r="B7" s="396"/>
      <c r="C7" s="2" t="s">
        <v>1472</v>
      </c>
      <c r="D7" s="1" t="s">
        <v>1473</v>
      </c>
      <c r="E7" s="2" t="s">
        <v>1472</v>
      </c>
      <c r="F7" s="1" t="s">
        <v>1473</v>
      </c>
      <c r="G7" s="395"/>
    </row>
    <row r="8" spans="1:7" s="13" customFormat="1" ht="32.25" customHeight="1">
      <c r="A8" s="14" t="s">
        <v>1484</v>
      </c>
      <c r="B8" s="12">
        <f>8406+46100+37690+57500+135280+9600+1800</f>
        <v>296376</v>
      </c>
      <c r="C8" s="12">
        <f>13006.75+1+17095.7+863</f>
        <v>30966.45</v>
      </c>
      <c r="D8" s="12">
        <f>C8+48700</f>
        <v>79666.45</v>
      </c>
      <c r="E8" s="12">
        <f>56744+232+31487-46.21+1013.91</f>
        <v>89430.7</v>
      </c>
      <c r="F8" s="12">
        <f>E8+109483.97</f>
        <v>198914.66999999998</v>
      </c>
      <c r="G8" s="11"/>
    </row>
    <row r="9" spans="1:7" s="13" customFormat="1" ht="27.75" customHeight="1">
      <c r="A9" s="14" t="s">
        <v>1481</v>
      </c>
      <c r="B9" s="12">
        <f>45234+16090+34652+70060+14100+68961</f>
        <v>249097</v>
      </c>
      <c r="C9" s="82">
        <v>94524</v>
      </c>
      <c r="D9" s="82">
        <v>136892</v>
      </c>
      <c r="E9" s="12"/>
      <c r="F9" s="12"/>
      <c r="G9" s="11"/>
    </row>
    <row r="10" spans="1:7" s="13" customFormat="1" ht="27.75" customHeight="1">
      <c r="A10" s="14" t="s">
        <v>1482</v>
      </c>
      <c r="B10" s="12">
        <f>4510+42434</f>
        <v>46944</v>
      </c>
      <c r="C10" s="219">
        <v>240</v>
      </c>
      <c r="D10" s="219">
        <f>1724+240</f>
        <v>1964</v>
      </c>
      <c r="E10" s="219">
        <f>10391-7950</f>
        <v>2441</v>
      </c>
      <c r="F10" s="219">
        <f>E10+39234</f>
        <v>41675</v>
      </c>
      <c r="G10" s="11"/>
    </row>
    <row r="11" spans="1:7" s="13" customFormat="1" ht="27.75" customHeight="1">
      <c r="A11" s="14" t="s">
        <v>1485</v>
      </c>
      <c r="B11" s="71">
        <v>18840</v>
      </c>
      <c r="C11" s="71">
        <f>'對民間團體補〈捐〉助明細表 '!E819</f>
        <v>9578.385</v>
      </c>
      <c r="D11" s="71">
        <f>'對民間團體補〈捐〉助明細表 '!F819</f>
        <v>17350.283000000003</v>
      </c>
      <c r="E11" s="12"/>
      <c r="F11" s="12"/>
      <c r="G11" s="11"/>
    </row>
    <row r="12" spans="1:7" s="13" customFormat="1" ht="27.75" customHeight="1">
      <c r="A12" s="14" t="s">
        <v>1486</v>
      </c>
      <c r="B12" s="12">
        <f>3300+3500+3800</f>
        <v>10600</v>
      </c>
      <c r="C12" s="12">
        <v>3817</v>
      </c>
      <c r="D12" s="12">
        <v>6630</v>
      </c>
      <c r="E12" s="12"/>
      <c r="F12" s="12"/>
      <c r="G12" s="11"/>
    </row>
    <row r="13" spans="1:7" s="13" customFormat="1" ht="27.75" customHeight="1">
      <c r="A13" s="14" t="s">
        <v>1483</v>
      </c>
      <c r="B13" s="12">
        <f>1000+19000</f>
        <v>20000</v>
      </c>
      <c r="C13" s="12">
        <v>519</v>
      </c>
      <c r="D13" s="12">
        <v>8778</v>
      </c>
      <c r="E13" s="12">
        <v>750</v>
      </c>
      <c r="F13" s="12">
        <v>1000</v>
      </c>
      <c r="G13" s="11"/>
    </row>
    <row r="14" spans="1:7" s="13" customFormat="1" ht="27.75" customHeight="1">
      <c r="A14" s="14" t="s">
        <v>1487</v>
      </c>
      <c r="B14" s="12">
        <f>4500+56500</f>
        <v>61000</v>
      </c>
      <c r="C14" s="238">
        <v>3775</v>
      </c>
      <c r="D14" s="238">
        <v>18205</v>
      </c>
      <c r="E14" s="12"/>
      <c r="F14" s="12"/>
      <c r="G14" s="11"/>
    </row>
    <row r="15" spans="1:7" ht="34.5" customHeight="1">
      <c r="A15" s="29" t="s">
        <v>2324</v>
      </c>
      <c r="B15" s="30">
        <v>2410</v>
      </c>
      <c r="C15" s="21"/>
      <c r="D15" s="21"/>
      <c r="E15" s="12">
        <v>830</v>
      </c>
      <c r="F15" s="12">
        <v>2180</v>
      </c>
      <c r="G15" s="9"/>
    </row>
    <row r="16" spans="1:7" ht="34.5" customHeight="1">
      <c r="A16" s="29" t="s">
        <v>1498</v>
      </c>
      <c r="B16" s="30">
        <f>10+200+800</f>
        <v>1010</v>
      </c>
      <c r="C16" s="387">
        <v>-500</v>
      </c>
      <c r="D16" s="21">
        <v>200</v>
      </c>
      <c r="E16" s="21"/>
      <c r="F16" s="21"/>
      <c r="G16" s="9"/>
    </row>
    <row r="17" spans="1:7" s="13" customFormat="1" ht="27.75" customHeight="1">
      <c r="A17" s="14" t="s">
        <v>2098</v>
      </c>
      <c r="B17" s="12">
        <v>600</v>
      </c>
      <c r="C17" s="12">
        <v>300</v>
      </c>
      <c r="D17" s="12">
        <v>594</v>
      </c>
      <c r="E17" s="12"/>
      <c r="F17" s="12"/>
      <c r="G17" s="11"/>
    </row>
    <row r="18" spans="1:7" s="13" customFormat="1" ht="27.75" customHeight="1">
      <c r="A18" s="14" t="s">
        <v>1491</v>
      </c>
      <c r="B18" s="12">
        <f>9150+23800+1800+6500+31670</f>
        <v>72920</v>
      </c>
      <c r="C18" s="26">
        <v>11584</v>
      </c>
      <c r="D18" s="26">
        <v>36249</v>
      </c>
      <c r="E18" s="26">
        <v>717</v>
      </c>
      <c r="F18" s="26">
        <v>1794</v>
      </c>
      <c r="G18" s="11"/>
    </row>
    <row r="19" spans="1:7" s="13" customFormat="1" ht="27.75" customHeight="1">
      <c r="A19" s="14" t="s">
        <v>1494</v>
      </c>
      <c r="B19" s="12">
        <v>100</v>
      </c>
      <c r="C19" s="25">
        <f>'對民間團體補〈捐〉助明細表 '!E1219</f>
        <v>15</v>
      </c>
      <c r="D19" s="25">
        <f>'對民間團體補〈捐〉助明細表 '!F1219</f>
        <v>50</v>
      </c>
      <c r="E19" s="12"/>
      <c r="F19" s="12"/>
      <c r="G19" s="11"/>
    </row>
    <row r="20" spans="1:7" s="13" customFormat="1" ht="27.75" customHeight="1">
      <c r="A20" s="14" t="s">
        <v>1495</v>
      </c>
      <c r="B20" s="12">
        <f>1500.8+400+174680</f>
        <v>176580.8</v>
      </c>
      <c r="C20" s="182">
        <v>732</v>
      </c>
      <c r="D20" s="182">
        <v>1086</v>
      </c>
      <c r="E20" s="12"/>
      <c r="F20" s="12"/>
      <c r="G20" s="11"/>
    </row>
    <row r="21" spans="1:7" s="13" customFormat="1" ht="27.75" customHeight="1">
      <c r="A21" s="14" t="s">
        <v>1496</v>
      </c>
      <c r="B21" s="12">
        <f>1000+570+3344</f>
        <v>4914</v>
      </c>
      <c r="C21" s="182">
        <v>2467</v>
      </c>
      <c r="D21" s="182">
        <v>3914</v>
      </c>
      <c r="E21" s="182">
        <v>120</v>
      </c>
      <c r="F21" s="182">
        <v>594</v>
      </c>
      <c r="G21" s="11"/>
    </row>
    <row r="22" spans="1:7" s="13" customFormat="1" ht="27.75" customHeight="1">
      <c r="A22" s="14" t="s">
        <v>1492</v>
      </c>
      <c r="B22" s="12">
        <f>1244+150+20+620</f>
        <v>2034</v>
      </c>
      <c r="C22" s="12"/>
      <c r="D22" s="12"/>
      <c r="E22" s="12">
        <v>1255</v>
      </c>
      <c r="F22" s="12">
        <v>1981</v>
      </c>
      <c r="G22" s="11"/>
    </row>
    <row r="23" spans="1:7" s="13" customFormat="1" ht="27.75" customHeight="1">
      <c r="A23" s="14" t="s">
        <v>1488</v>
      </c>
      <c r="B23" s="12">
        <v>414</v>
      </c>
      <c r="C23" s="181">
        <v>0</v>
      </c>
      <c r="D23" s="12">
        <v>414</v>
      </c>
      <c r="E23" s="12"/>
      <c r="F23" s="12"/>
      <c r="G23" s="11"/>
    </row>
    <row r="24" spans="1:7" s="13" customFormat="1" ht="27.75" customHeight="1">
      <c r="A24" s="14" t="s">
        <v>1489</v>
      </c>
      <c r="B24" s="12">
        <v>200</v>
      </c>
      <c r="C24" s="12"/>
      <c r="D24" s="12"/>
      <c r="E24" s="12"/>
      <c r="F24" s="12"/>
      <c r="G24" s="11"/>
    </row>
    <row r="25" spans="1:7" s="13" customFormat="1" ht="27.75" customHeight="1">
      <c r="A25" s="14" t="s">
        <v>1490</v>
      </c>
      <c r="B25" s="12">
        <v>600</v>
      </c>
      <c r="C25" s="12">
        <v>120</v>
      </c>
      <c r="D25" s="12">
        <v>220</v>
      </c>
      <c r="E25" s="12"/>
      <c r="F25" s="12"/>
      <c r="G25" s="11"/>
    </row>
    <row r="26" spans="1:7" s="13" customFormat="1" ht="27.75" customHeight="1">
      <c r="A26" s="14" t="s">
        <v>2099</v>
      </c>
      <c r="B26" s="12">
        <v>800</v>
      </c>
      <c r="C26" s="12">
        <v>398.5</v>
      </c>
      <c r="D26" s="12">
        <v>492.5</v>
      </c>
      <c r="E26" s="12"/>
      <c r="F26" s="12"/>
      <c r="G26" s="11"/>
    </row>
    <row r="27" spans="1:7" s="13" customFormat="1" ht="27.75" customHeight="1">
      <c r="A27" s="14" t="s">
        <v>1493</v>
      </c>
      <c r="B27" s="12">
        <v>50000</v>
      </c>
      <c r="C27" s="71">
        <v>45324</v>
      </c>
      <c r="D27" s="71">
        <v>45324</v>
      </c>
      <c r="E27" s="12"/>
      <c r="F27" s="12"/>
      <c r="G27" s="11"/>
    </row>
    <row r="28" spans="1:7" s="28" customFormat="1" ht="27.75" customHeight="1">
      <c r="A28" s="123" t="s">
        <v>1497</v>
      </c>
      <c r="B28" s="124">
        <f>SUM(B8:B27)</f>
        <v>1015439.8</v>
      </c>
      <c r="C28" s="124">
        <f>SUM(C8:C27)</f>
        <v>203860.335</v>
      </c>
      <c r="D28" s="124">
        <f>SUM(D8:D27)</f>
        <v>358029.233</v>
      </c>
      <c r="E28" s="124">
        <f>SUM(E8:E27)</f>
        <v>95543.7</v>
      </c>
      <c r="F28" s="124">
        <f>SUM(F8:F27)</f>
        <v>248138.66999999998</v>
      </c>
      <c r="G28" s="125"/>
    </row>
  </sheetData>
  <mergeCells count="8">
    <mergeCell ref="F4:G4"/>
    <mergeCell ref="A1:G1"/>
    <mergeCell ref="G5:G7"/>
    <mergeCell ref="A5:A7"/>
    <mergeCell ref="C5:F5"/>
    <mergeCell ref="C6:D6"/>
    <mergeCell ref="E6:F6"/>
    <mergeCell ref="B5:B7"/>
  </mergeCells>
  <printOptions horizontalCentered="1"/>
  <pageMargins left="0.6692913385826772" right="0.7086614173228347" top="0.5905511811023623" bottom="0.7874015748031497" header="0.5118110236220472" footer="0.5118110236220472"/>
  <pageSetup horizontalDpi="600" verticalDpi="600" orientation="landscape" paperSize="9" r:id="rId1"/>
  <headerFooter alignWithMargins="0">
    <oddHeader>&amp;R&amp;D</oddHeader>
  </headerFooter>
</worksheet>
</file>

<file path=xl/worksheets/sheet2.xml><?xml version="1.0" encoding="utf-8"?>
<worksheet xmlns="http://schemas.openxmlformats.org/spreadsheetml/2006/main" xmlns:r="http://schemas.openxmlformats.org/officeDocument/2006/relationships">
  <dimension ref="A1:GH2352"/>
  <sheetViews>
    <sheetView view="pageBreakPreview" zoomScaleSheetLayoutView="100" workbookViewId="0" topLeftCell="C342">
      <selection activeCell="A1328" sqref="A1328:IV1328"/>
    </sheetView>
  </sheetViews>
  <sheetFormatPr defaultColWidth="9.00390625" defaultRowHeight="16.5"/>
  <cols>
    <col min="1" max="1" width="18.25390625" style="4" customWidth="1"/>
    <col min="2" max="2" width="30.75390625" style="130" customWidth="1"/>
    <col min="3" max="3" width="20.50390625" style="100" customWidth="1"/>
    <col min="4" max="4" width="13.625" style="35" customWidth="1"/>
    <col min="5" max="5" width="12.125" style="4" customWidth="1"/>
    <col min="6" max="6" width="13.125" style="4" customWidth="1"/>
    <col min="7" max="7" width="10.125" style="4" customWidth="1"/>
    <col min="8" max="8" width="13.625" style="120" customWidth="1"/>
    <col min="9" max="9" width="5.25390625" style="4" customWidth="1"/>
    <col min="10" max="10" width="5.125" style="13" customWidth="1"/>
    <col min="11" max="16384" width="8.875" style="4" customWidth="1"/>
  </cols>
  <sheetData>
    <row r="1" spans="1:10" ht="21">
      <c r="A1" s="402" t="s">
        <v>766</v>
      </c>
      <c r="B1" s="402"/>
      <c r="C1" s="402"/>
      <c r="D1" s="402"/>
      <c r="E1" s="402"/>
      <c r="F1" s="402"/>
      <c r="G1" s="402"/>
      <c r="H1" s="402"/>
      <c r="I1" s="402"/>
      <c r="J1" s="402"/>
    </row>
    <row r="2" spans="1:10" ht="16.5">
      <c r="A2" s="405" t="s">
        <v>2371</v>
      </c>
      <c r="B2" s="405"/>
      <c r="C2" s="405"/>
      <c r="D2" s="405"/>
      <c r="E2" s="405"/>
      <c r="F2" s="405"/>
      <c r="G2" s="405"/>
      <c r="H2" s="405"/>
      <c r="I2" s="405"/>
      <c r="J2" s="405"/>
    </row>
    <row r="3" spans="1:10" ht="16.5">
      <c r="A3" s="406" t="s">
        <v>2116</v>
      </c>
      <c r="B3" s="406"/>
      <c r="C3" s="406"/>
      <c r="D3" s="406"/>
      <c r="E3" s="406"/>
      <c r="F3" s="406"/>
      <c r="G3" s="406"/>
      <c r="H3" s="406"/>
      <c r="I3" s="406"/>
      <c r="J3" s="406"/>
    </row>
    <row r="4" spans="1:10" ht="16.5">
      <c r="A4" s="72"/>
      <c r="B4" s="129"/>
      <c r="C4" s="378"/>
      <c r="D4" s="72"/>
      <c r="E4" s="72"/>
      <c r="F4" s="72"/>
      <c r="G4" s="72"/>
      <c r="H4" s="392" t="s">
        <v>2103</v>
      </c>
      <c r="I4" s="392"/>
      <c r="J4" s="392"/>
    </row>
    <row r="5" spans="1:10" ht="30.75" customHeight="1">
      <c r="A5" s="408" t="s">
        <v>2117</v>
      </c>
      <c r="B5" s="408" t="s">
        <v>544</v>
      </c>
      <c r="C5" s="388" t="s">
        <v>545</v>
      </c>
      <c r="D5" s="396" t="s">
        <v>1475</v>
      </c>
      <c r="E5" s="396" t="s">
        <v>1476</v>
      </c>
      <c r="F5" s="396"/>
      <c r="G5" s="408" t="s">
        <v>1477</v>
      </c>
      <c r="H5" s="409" t="s">
        <v>557</v>
      </c>
      <c r="I5" s="407" t="s">
        <v>558</v>
      </c>
      <c r="J5" s="407"/>
    </row>
    <row r="6" spans="1:10" ht="45.75" customHeight="1">
      <c r="A6" s="408"/>
      <c r="B6" s="408"/>
      <c r="C6" s="388"/>
      <c r="D6" s="396"/>
      <c r="E6" s="1" t="s">
        <v>1207</v>
      </c>
      <c r="F6" s="1" t="s">
        <v>1208</v>
      </c>
      <c r="G6" s="408"/>
      <c r="H6" s="409"/>
      <c r="I6" s="1" t="s">
        <v>1478</v>
      </c>
      <c r="J6" s="1" t="s">
        <v>1479</v>
      </c>
    </row>
    <row r="7" spans="1:10" ht="66">
      <c r="A7" s="15" t="s">
        <v>559</v>
      </c>
      <c r="B7" s="15" t="s">
        <v>560</v>
      </c>
      <c r="C7" s="15" t="s">
        <v>1446</v>
      </c>
      <c r="D7" s="1" t="s">
        <v>1484</v>
      </c>
      <c r="E7" s="25">
        <v>0</v>
      </c>
      <c r="F7" s="22">
        <v>30</v>
      </c>
      <c r="G7" s="1" t="s">
        <v>2100</v>
      </c>
      <c r="H7" s="16"/>
      <c r="I7" s="1" t="s">
        <v>1478</v>
      </c>
      <c r="J7" s="17"/>
    </row>
    <row r="8" spans="1:10" ht="33">
      <c r="A8" s="15" t="s">
        <v>559</v>
      </c>
      <c r="B8" s="15" t="s">
        <v>561</v>
      </c>
      <c r="C8" s="15" t="s">
        <v>562</v>
      </c>
      <c r="D8" s="1" t="s">
        <v>1484</v>
      </c>
      <c r="E8" s="25">
        <v>0</v>
      </c>
      <c r="F8" s="22">
        <v>100</v>
      </c>
      <c r="G8" s="1" t="s">
        <v>2100</v>
      </c>
      <c r="H8" s="16"/>
      <c r="I8" s="17"/>
      <c r="J8" s="1" t="s">
        <v>1479</v>
      </c>
    </row>
    <row r="9" spans="1:10" ht="33">
      <c r="A9" s="15" t="s">
        <v>559</v>
      </c>
      <c r="B9" s="15" t="s">
        <v>563</v>
      </c>
      <c r="C9" s="15" t="s">
        <v>564</v>
      </c>
      <c r="D9" s="1" t="s">
        <v>1484</v>
      </c>
      <c r="E9" s="25">
        <v>0</v>
      </c>
      <c r="F9" s="22">
        <v>60</v>
      </c>
      <c r="G9" s="1" t="s">
        <v>2100</v>
      </c>
      <c r="H9" s="16"/>
      <c r="I9" s="17"/>
      <c r="J9" s="1" t="s">
        <v>1479</v>
      </c>
    </row>
    <row r="10" spans="1:10" ht="33">
      <c r="A10" s="15" t="s">
        <v>559</v>
      </c>
      <c r="B10" s="15" t="s">
        <v>565</v>
      </c>
      <c r="C10" s="15" t="s">
        <v>566</v>
      </c>
      <c r="D10" s="1" t="s">
        <v>1484</v>
      </c>
      <c r="E10" s="25">
        <v>0</v>
      </c>
      <c r="F10" s="22">
        <v>60</v>
      </c>
      <c r="G10" s="1" t="s">
        <v>2100</v>
      </c>
      <c r="H10" s="16"/>
      <c r="I10" s="17"/>
      <c r="J10" s="1" t="s">
        <v>1479</v>
      </c>
    </row>
    <row r="11" spans="1:10" ht="33">
      <c r="A11" s="15" t="s">
        <v>559</v>
      </c>
      <c r="B11" s="15" t="s">
        <v>567</v>
      </c>
      <c r="C11" s="15" t="s">
        <v>568</v>
      </c>
      <c r="D11" s="1" t="s">
        <v>1484</v>
      </c>
      <c r="E11" s="25">
        <v>0</v>
      </c>
      <c r="F11" s="22">
        <v>80</v>
      </c>
      <c r="G11" s="1" t="s">
        <v>2100</v>
      </c>
      <c r="H11" s="18"/>
      <c r="I11" s="1"/>
      <c r="J11" s="1" t="s">
        <v>1479</v>
      </c>
    </row>
    <row r="12" spans="1:10" ht="33">
      <c r="A12" s="15" t="s">
        <v>559</v>
      </c>
      <c r="B12" s="15" t="s">
        <v>1447</v>
      </c>
      <c r="C12" s="15" t="s">
        <v>1448</v>
      </c>
      <c r="D12" s="1" t="s">
        <v>1484</v>
      </c>
      <c r="E12" s="25">
        <v>0</v>
      </c>
      <c r="F12" s="22">
        <v>20</v>
      </c>
      <c r="G12" s="1" t="s">
        <v>2100</v>
      </c>
      <c r="H12" s="16"/>
      <c r="I12" s="17"/>
      <c r="J12" s="1" t="s">
        <v>1479</v>
      </c>
    </row>
    <row r="13" spans="1:10" ht="33">
      <c r="A13" s="15" t="s">
        <v>559</v>
      </c>
      <c r="B13" s="15" t="s">
        <v>569</v>
      </c>
      <c r="C13" s="15" t="s">
        <v>570</v>
      </c>
      <c r="D13" s="1" t="s">
        <v>1484</v>
      </c>
      <c r="E13" s="25">
        <v>0</v>
      </c>
      <c r="F13" s="22">
        <v>50</v>
      </c>
      <c r="G13" s="1" t="s">
        <v>2100</v>
      </c>
      <c r="H13" s="16"/>
      <c r="I13" s="1" t="s">
        <v>1478</v>
      </c>
      <c r="J13" s="17"/>
    </row>
    <row r="14" spans="1:10" ht="33">
      <c r="A14" s="15" t="s">
        <v>559</v>
      </c>
      <c r="B14" s="15" t="s">
        <v>571</v>
      </c>
      <c r="C14" s="15" t="s">
        <v>572</v>
      </c>
      <c r="D14" s="1" t="s">
        <v>1484</v>
      </c>
      <c r="E14" s="25">
        <v>0</v>
      </c>
      <c r="F14" s="22">
        <v>30</v>
      </c>
      <c r="G14" s="1" t="s">
        <v>2100</v>
      </c>
      <c r="H14" s="16"/>
      <c r="I14" s="17"/>
      <c r="J14" s="1" t="s">
        <v>1479</v>
      </c>
    </row>
    <row r="15" spans="1:10" ht="33">
      <c r="A15" s="15" t="s">
        <v>559</v>
      </c>
      <c r="B15" s="15" t="s">
        <v>573</v>
      </c>
      <c r="C15" s="15" t="s">
        <v>574</v>
      </c>
      <c r="D15" s="1" t="s">
        <v>1484</v>
      </c>
      <c r="E15" s="25">
        <v>0</v>
      </c>
      <c r="F15" s="22">
        <v>100</v>
      </c>
      <c r="G15" s="1" t="s">
        <v>2100</v>
      </c>
      <c r="H15" s="16"/>
      <c r="I15" s="17"/>
      <c r="J15" s="1" t="s">
        <v>1479</v>
      </c>
    </row>
    <row r="16" spans="1:10" ht="33">
      <c r="A16" s="15" t="s">
        <v>559</v>
      </c>
      <c r="B16" s="15" t="s">
        <v>575</v>
      </c>
      <c r="C16" s="15" t="s">
        <v>576</v>
      </c>
      <c r="D16" s="1" t="s">
        <v>1484</v>
      </c>
      <c r="E16" s="25">
        <v>0</v>
      </c>
      <c r="F16" s="22">
        <v>100</v>
      </c>
      <c r="G16" s="1" t="s">
        <v>2100</v>
      </c>
      <c r="H16" s="18"/>
      <c r="I16" s="1"/>
      <c r="J16" s="1" t="s">
        <v>1479</v>
      </c>
    </row>
    <row r="17" spans="1:10" ht="33">
      <c r="A17" s="15" t="s">
        <v>559</v>
      </c>
      <c r="B17" s="15" t="s">
        <v>577</v>
      </c>
      <c r="C17" s="15" t="s">
        <v>578</v>
      </c>
      <c r="D17" s="1" t="s">
        <v>1484</v>
      </c>
      <c r="E17" s="25">
        <v>0</v>
      </c>
      <c r="F17" s="22">
        <v>100</v>
      </c>
      <c r="G17" s="1" t="s">
        <v>2100</v>
      </c>
      <c r="H17" s="18"/>
      <c r="I17" s="1" t="s">
        <v>1478</v>
      </c>
      <c r="J17" s="46"/>
    </row>
    <row r="18" spans="1:10" ht="33">
      <c r="A18" s="15" t="s">
        <v>559</v>
      </c>
      <c r="B18" s="15" t="s">
        <v>579</v>
      </c>
      <c r="C18" s="15" t="s">
        <v>580</v>
      </c>
      <c r="D18" s="1" t="s">
        <v>1484</v>
      </c>
      <c r="E18" s="25">
        <v>0</v>
      </c>
      <c r="F18" s="22">
        <v>60</v>
      </c>
      <c r="G18" s="1" t="s">
        <v>2100</v>
      </c>
      <c r="H18" s="16"/>
      <c r="I18" s="2"/>
      <c r="J18" s="1" t="s">
        <v>1479</v>
      </c>
    </row>
    <row r="19" spans="1:10" ht="66">
      <c r="A19" s="15" t="s">
        <v>559</v>
      </c>
      <c r="B19" s="15" t="s">
        <v>581</v>
      </c>
      <c r="C19" s="15" t="s">
        <v>1462</v>
      </c>
      <c r="D19" s="1" t="s">
        <v>1484</v>
      </c>
      <c r="E19" s="25">
        <v>0</v>
      </c>
      <c r="F19" s="22">
        <v>60</v>
      </c>
      <c r="G19" s="1" t="s">
        <v>2100</v>
      </c>
      <c r="H19" s="16"/>
      <c r="I19" s="1" t="s">
        <v>1478</v>
      </c>
      <c r="J19" s="2"/>
    </row>
    <row r="20" spans="1:10" ht="33">
      <c r="A20" s="15" t="s">
        <v>559</v>
      </c>
      <c r="B20" s="15" t="s">
        <v>582</v>
      </c>
      <c r="C20" s="15" t="s">
        <v>583</v>
      </c>
      <c r="D20" s="1" t="s">
        <v>1484</v>
      </c>
      <c r="E20" s="25">
        <v>0</v>
      </c>
      <c r="F20" s="22">
        <v>30</v>
      </c>
      <c r="G20" s="1" t="s">
        <v>2100</v>
      </c>
      <c r="H20" s="16"/>
      <c r="I20" s="2"/>
      <c r="J20" s="1" t="s">
        <v>1479</v>
      </c>
    </row>
    <row r="21" spans="1:10" ht="33">
      <c r="A21" s="15" t="s">
        <v>559</v>
      </c>
      <c r="B21" s="15" t="s">
        <v>584</v>
      </c>
      <c r="C21" s="15" t="s">
        <v>585</v>
      </c>
      <c r="D21" s="1" t="s">
        <v>1484</v>
      </c>
      <c r="E21" s="25">
        <v>0</v>
      </c>
      <c r="F21" s="22">
        <v>100</v>
      </c>
      <c r="G21" s="1" t="s">
        <v>2100</v>
      </c>
      <c r="H21" s="16"/>
      <c r="I21" s="1" t="s">
        <v>1478</v>
      </c>
      <c r="J21" s="2"/>
    </row>
    <row r="22" spans="1:10" ht="33">
      <c r="A22" s="15" t="s">
        <v>559</v>
      </c>
      <c r="B22" s="15" t="s">
        <v>586</v>
      </c>
      <c r="C22" s="15" t="s">
        <v>587</v>
      </c>
      <c r="D22" s="1" t="s">
        <v>1484</v>
      </c>
      <c r="E22" s="25">
        <v>0</v>
      </c>
      <c r="F22" s="22">
        <v>50</v>
      </c>
      <c r="G22" s="1" t="s">
        <v>2100</v>
      </c>
      <c r="H22" s="16"/>
      <c r="I22" s="1" t="s">
        <v>1478</v>
      </c>
      <c r="J22" s="16"/>
    </row>
    <row r="23" spans="1:10" ht="33">
      <c r="A23" s="15" t="s">
        <v>559</v>
      </c>
      <c r="B23" s="15" t="s">
        <v>588</v>
      </c>
      <c r="C23" s="15" t="s">
        <v>589</v>
      </c>
      <c r="D23" s="1" t="s">
        <v>1484</v>
      </c>
      <c r="E23" s="25">
        <v>0</v>
      </c>
      <c r="F23" s="22">
        <v>30</v>
      </c>
      <c r="G23" s="1" t="s">
        <v>2100</v>
      </c>
      <c r="H23" s="16"/>
      <c r="I23" s="16"/>
      <c r="J23" s="1" t="s">
        <v>1479</v>
      </c>
    </row>
    <row r="24" spans="1:10" ht="33">
      <c r="A24" s="15" t="s">
        <v>559</v>
      </c>
      <c r="B24" s="15" t="s">
        <v>590</v>
      </c>
      <c r="C24" s="15" t="s">
        <v>591</v>
      </c>
      <c r="D24" s="1" t="s">
        <v>1484</v>
      </c>
      <c r="E24" s="25">
        <v>0</v>
      </c>
      <c r="F24" s="22">
        <v>40</v>
      </c>
      <c r="G24" s="1" t="s">
        <v>2100</v>
      </c>
      <c r="H24" s="18"/>
      <c r="I24" s="1" t="s">
        <v>1478</v>
      </c>
      <c r="J24" s="2"/>
    </row>
    <row r="25" spans="1:10" ht="33">
      <c r="A25" s="15" t="s">
        <v>559</v>
      </c>
      <c r="B25" s="15" t="s">
        <v>592</v>
      </c>
      <c r="C25" s="15" t="s">
        <v>593</v>
      </c>
      <c r="D25" s="1" t="s">
        <v>1484</v>
      </c>
      <c r="E25" s="25">
        <v>0</v>
      </c>
      <c r="F25" s="22">
        <v>50</v>
      </c>
      <c r="G25" s="1" t="s">
        <v>2100</v>
      </c>
      <c r="H25" s="16"/>
      <c r="I25" s="16"/>
      <c r="J25" s="1" t="s">
        <v>1479</v>
      </c>
    </row>
    <row r="26" spans="1:10" ht="33">
      <c r="A26" s="15" t="s">
        <v>559</v>
      </c>
      <c r="B26" s="15" t="s">
        <v>594</v>
      </c>
      <c r="C26" s="15" t="s">
        <v>595</v>
      </c>
      <c r="D26" s="1" t="s">
        <v>1484</v>
      </c>
      <c r="E26" s="25">
        <v>0</v>
      </c>
      <c r="F26" s="22">
        <v>30</v>
      </c>
      <c r="G26" s="1" t="s">
        <v>2100</v>
      </c>
      <c r="H26" s="16"/>
      <c r="I26" s="16"/>
      <c r="J26" s="1" t="s">
        <v>1479</v>
      </c>
    </row>
    <row r="27" spans="1:10" ht="49.5">
      <c r="A27" s="15" t="s">
        <v>559</v>
      </c>
      <c r="B27" s="15" t="s">
        <v>596</v>
      </c>
      <c r="C27" s="15" t="s">
        <v>1463</v>
      </c>
      <c r="D27" s="1" t="s">
        <v>1484</v>
      </c>
      <c r="E27" s="25">
        <v>0</v>
      </c>
      <c r="F27" s="22">
        <v>100</v>
      </c>
      <c r="G27" s="1" t="s">
        <v>2100</v>
      </c>
      <c r="H27" s="16"/>
      <c r="I27" s="1" t="s">
        <v>1478</v>
      </c>
      <c r="J27" s="2"/>
    </row>
    <row r="28" spans="1:10" ht="49.5">
      <c r="A28" s="15" t="s">
        <v>559</v>
      </c>
      <c r="B28" s="15" t="s">
        <v>597</v>
      </c>
      <c r="C28" s="15" t="s">
        <v>1464</v>
      </c>
      <c r="D28" s="1" t="s">
        <v>1484</v>
      </c>
      <c r="E28" s="25">
        <v>0</v>
      </c>
      <c r="F28" s="22">
        <v>100</v>
      </c>
      <c r="G28" s="1" t="s">
        <v>2100</v>
      </c>
      <c r="H28" s="16"/>
      <c r="I28" s="1" t="s">
        <v>1478</v>
      </c>
      <c r="J28" s="2"/>
    </row>
    <row r="29" spans="1:10" ht="33">
      <c r="A29" s="15" t="s">
        <v>559</v>
      </c>
      <c r="B29" s="15" t="s">
        <v>598</v>
      </c>
      <c r="C29" s="15" t="s">
        <v>599</v>
      </c>
      <c r="D29" s="1" t="s">
        <v>1484</v>
      </c>
      <c r="E29" s="25">
        <v>0</v>
      </c>
      <c r="F29" s="22">
        <v>100</v>
      </c>
      <c r="G29" s="1" t="s">
        <v>2100</v>
      </c>
      <c r="H29" s="47"/>
      <c r="I29" s="1" t="s">
        <v>1478</v>
      </c>
      <c r="J29" s="46"/>
    </row>
    <row r="30" spans="1:10" ht="33">
      <c r="A30" s="15" t="s">
        <v>559</v>
      </c>
      <c r="B30" s="15" t="s">
        <v>600</v>
      </c>
      <c r="C30" s="15" t="s">
        <v>1449</v>
      </c>
      <c r="D30" s="1" t="s">
        <v>1484</v>
      </c>
      <c r="E30" s="25">
        <v>0</v>
      </c>
      <c r="F30" s="22">
        <v>80</v>
      </c>
      <c r="G30" s="1" t="s">
        <v>2100</v>
      </c>
      <c r="H30" s="47"/>
      <c r="I30" s="1" t="s">
        <v>1478</v>
      </c>
      <c r="J30" s="46"/>
    </row>
    <row r="31" spans="1:10" ht="33">
      <c r="A31" s="15" t="s">
        <v>559</v>
      </c>
      <c r="B31" s="15" t="s">
        <v>1450</v>
      </c>
      <c r="C31" s="15" t="s">
        <v>1451</v>
      </c>
      <c r="D31" s="1" t="s">
        <v>1484</v>
      </c>
      <c r="E31" s="25">
        <v>0</v>
      </c>
      <c r="F31" s="22">
        <v>30</v>
      </c>
      <c r="G31" s="1" t="s">
        <v>2100</v>
      </c>
      <c r="H31" s="16"/>
      <c r="I31" s="1" t="s">
        <v>1478</v>
      </c>
      <c r="J31" s="2"/>
    </row>
    <row r="32" spans="1:10" ht="49.5">
      <c r="A32" s="15" t="s">
        <v>559</v>
      </c>
      <c r="B32" s="15" t="s">
        <v>601</v>
      </c>
      <c r="C32" s="15" t="s">
        <v>602</v>
      </c>
      <c r="D32" s="1" t="s">
        <v>1484</v>
      </c>
      <c r="E32" s="25">
        <v>0</v>
      </c>
      <c r="F32" s="22">
        <v>60</v>
      </c>
      <c r="G32" s="1" t="s">
        <v>2100</v>
      </c>
      <c r="H32" s="16"/>
      <c r="I32" s="17"/>
      <c r="J32" s="1" t="s">
        <v>1479</v>
      </c>
    </row>
    <row r="33" spans="1:10" ht="33">
      <c r="A33" s="15" t="s">
        <v>559</v>
      </c>
      <c r="B33" s="15" t="s">
        <v>603</v>
      </c>
      <c r="C33" s="15" t="s">
        <v>2110</v>
      </c>
      <c r="D33" s="1" t="s">
        <v>1484</v>
      </c>
      <c r="E33" s="25">
        <v>0</v>
      </c>
      <c r="F33" s="22">
        <v>50</v>
      </c>
      <c r="G33" s="1" t="s">
        <v>2100</v>
      </c>
      <c r="H33" s="206"/>
      <c r="I33" s="1" t="s">
        <v>1478</v>
      </c>
      <c r="J33" s="46"/>
    </row>
    <row r="34" spans="1:10" ht="33">
      <c r="A34" s="15" t="s">
        <v>559</v>
      </c>
      <c r="B34" s="15" t="s">
        <v>604</v>
      </c>
      <c r="C34" s="15" t="s">
        <v>605</v>
      </c>
      <c r="D34" s="1" t="s">
        <v>1484</v>
      </c>
      <c r="E34" s="25">
        <v>0</v>
      </c>
      <c r="F34" s="22">
        <v>20</v>
      </c>
      <c r="G34" s="1" t="s">
        <v>2100</v>
      </c>
      <c r="H34" s="47"/>
      <c r="I34" s="47"/>
      <c r="J34" s="1" t="s">
        <v>1479</v>
      </c>
    </row>
    <row r="35" spans="1:10" ht="33">
      <c r="A35" s="15" t="s">
        <v>559</v>
      </c>
      <c r="B35" s="15" t="s">
        <v>606</v>
      </c>
      <c r="C35" s="15" t="s">
        <v>607</v>
      </c>
      <c r="D35" s="1" t="s">
        <v>1484</v>
      </c>
      <c r="E35" s="25">
        <v>0</v>
      </c>
      <c r="F35" s="22">
        <v>30</v>
      </c>
      <c r="G35" s="1" t="s">
        <v>2100</v>
      </c>
      <c r="H35" s="16"/>
      <c r="I35" s="1" t="s">
        <v>1478</v>
      </c>
      <c r="J35" s="2"/>
    </row>
    <row r="36" spans="1:10" ht="49.5">
      <c r="A36" s="15" t="s">
        <v>559</v>
      </c>
      <c r="B36" s="15" t="s">
        <v>608</v>
      </c>
      <c r="C36" s="15" t="s">
        <v>609</v>
      </c>
      <c r="D36" s="1" t="s">
        <v>1484</v>
      </c>
      <c r="E36" s="25">
        <v>0</v>
      </c>
      <c r="F36" s="22">
        <v>60</v>
      </c>
      <c r="G36" s="1" t="s">
        <v>2100</v>
      </c>
      <c r="H36" s="16"/>
      <c r="I36" s="16"/>
      <c r="J36" s="1" t="s">
        <v>1479</v>
      </c>
    </row>
    <row r="37" spans="1:10" ht="33">
      <c r="A37" s="15" t="s">
        <v>559</v>
      </c>
      <c r="B37" s="15" t="s">
        <v>610</v>
      </c>
      <c r="C37" s="15" t="s">
        <v>611</v>
      </c>
      <c r="D37" s="1" t="s">
        <v>1484</v>
      </c>
      <c r="E37" s="25">
        <v>0</v>
      </c>
      <c r="F37" s="22">
        <v>100</v>
      </c>
      <c r="G37" s="1" t="s">
        <v>2100</v>
      </c>
      <c r="H37" s="18"/>
      <c r="I37" s="1" t="s">
        <v>1478</v>
      </c>
      <c r="J37" s="2"/>
    </row>
    <row r="38" spans="1:10" ht="33">
      <c r="A38" s="15" t="s">
        <v>559</v>
      </c>
      <c r="B38" s="15" t="s">
        <v>612</v>
      </c>
      <c r="C38" s="15" t="s">
        <v>613</v>
      </c>
      <c r="D38" s="1" t="s">
        <v>1484</v>
      </c>
      <c r="E38" s="25">
        <v>0</v>
      </c>
      <c r="F38" s="22">
        <v>100</v>
      </c>
      <c r="G38" s="1" t="s">
        <v>2100</v>
      </c>
      <c r="H38" s="16"/>
      <c r="I38" s="2"/>
      <c r="J38" s="1" t="s">
        <v>1479</v>
      </c>
    </row>
    <row r="39" spans="1:10" ht="33">
      <c r="A39" s="15" t="s">
        <v>559</v>
      </c>
      <c r="B39" s="18" t="s">
        <v>614</v>
      </c>
      <c r="C39" s="15" t="s">
        <v>615</v>
      </c>
      <c r="D39" s="1" t="s">
        <v>1484</v>
      </c>
      <c r="E39" s="25">
        <v>0</v>
      </c>
      <c r="F39" s="22">
        <v>30</v>
      </c>
      <c r="G39" s="1" t="s">
        <v>2100</v>
      </c>
      <c r="H39" s="16"/>
      <c r="I39" s="46"/>
      <c r="J39" s="1" t="s">
        <v>1479</v>
      </c>
    </row>
    <row r="40" spans="1:10" ht="33">
      <c r="A40" s="15" t="s">
        <v>559</v>
      </c>
      <c r="B40" s="15" t="s">
        <v>616</v>
      </c>
      <c r="C40" s="15" t="s">
        <v>617</v>
      </c>
      <c r="D40" s="1" t="s">
        <v>1484</v>
      </c>
      <c r="E40" s="25">
        <v>0</v>
      </c>
      <c r="F40" s="22">
        <v>50</v>
      </c>
      <c r="G40" s="1" t="s">
        <v>2100</v>
      </c>
      <c r="H40" s="16"/>
      <c r="I40" s="1" t="s">
        <v>1478</v>
      </c>
      <c r="J40" s="16"/>
    </row>
    <row r="41" spans="1:10" ht="33">
      <c r="A41" s="15" t="s">
        <v>559</v>
      </c>
      <c r="B41" s="15" t="s">
        <v>1452</v>
      </c>
      <c r="C41" s="15" t="s">
        <v>1453</v>
      </c>
      <c r="D41" s="1" t="s">
        <v>1484</v>
      </c>
      <c r="E41" s="25">
        <v>0</v>
      </c>
      <c r="F41" s="22">
        <v>30</v>
      </c>
      <c r="G41" s="1" t="s">
        <v>2100</v>
      </c>
      <c r="H41" s="16"/>
      <c r="I41" s="16"/>
      <c r="J41" s="1" t="s">
        <v>1479</v>
      </c>
    </row>
    <row r="42" spans="1:10" ht="33">
      <c r="A42" s="15" t="s">
        <v>559</v>
      </c>
      <c r="B42" s="15" t="s">
        <v>618</v>
      </c>
      <c r="C42" s="15" t="s">
        <v>619</v>
      </c>
      <c r="D42" s="1" t="s">
        <v>1484</v>
      </c>
      <c r="E42" s="25">
        <v>0</v>
      </c>
      <c r="F42" s="22">
        <v>30</v>
      </c>
      <c r="G42" s="1" t="s">
        <v>2100</v>
      </c>
      <c r="H42" s="18"/>
      <c r="I42" s="16"/>
      <c r="J42" s="1" t="s">
        <v>1479</v>
      </c>
    </row>
    <row r="43" spans="1:10" ht="66">
      <c r="A43" s="15" t="s">
        <v>559</v>
      </c>
      <c r="B43" s="15" t="s">
        <v>620</v>
      </c>
      <c r="C43" s="15" t="s">
        <v>621</v>
      </c>
      <c r="D43" s="1" t="s">
        <v>1484</v>
      </c>
      <c r="E43" s="25">
        <v>0</v>
      </c>
      <c r="F43" s="22">
        <v>50</v>
      </c>
      <c r="G43" s="1" t="s">
        <v>2100</v>
      </c>
      <c r="H43" s="18"/>
      <c r="I43" s="1" t="s">
        <v>1478</v>
      </c>
      <c r="J43" s="46"/>
    </row>
    <row r="44" spans="1:10" ht="49.5">
      <c r="A44" s="15" t="s">
        <v>559</v>
      </c>
      <c r="B44" s="15" t="s">
        <v>622</v>
      </c>
      <c r="C44" s="15" t="s">
        <v>623</v>
      </c>
      <c r="D44" s="1" t="s">
        <v>1484</v>
      </c>
      <c r="E44" s="25">
        <v>0</v>
      </c>
      <c r="F44" s="22">
        <v>100</v>
      </c>
      <c r="G44" s="1" t="s">
        <v>2100</v>
      </c>
      <c r="H44" s="16"/>
      <c r="I44" s="1" t="s">
        <v>1478</v>
      </c>
      <c r="J44" s="2"/>
    </row>
    <row r="45" spans="1:10" ht="33">
      <c r="A45" s="15" t="s">
        <v>559</v>
      </c>
      <c r="B45" s="15" t="s">
        <v>624</v>
      </c>
      <c r="C45" s="15" t="s">
        <v>625</v>
      </c>
      <c r="D45" s="1" t="s">
        <v>1484</v>
      </c>
      <c r="E45" s="25">
        <v>0</v>
      </c>
      <c r="F45" s="22">
        <v>50</v>
      </c>
      <c r="G45" s="1" t="s">
        <v>2100</v>
      </c>
      <c r="H45" s="16"/>
      <c r="I45" s="46"/>
      <c r="J45" s="1" t="s">
        <v>1479</v>
      </c>
    </row>
    <row r="46" spans="1:10" ht="33">
      <c r="A46" s="15" t="s">
        <v>559</v>
      </c>
      <c r="B46" s="15" t="s">
        <v>1454</v>
      </c>
      <c r="C46" s="15" t="s">
        <v>1455</v>
      </c>
      <c r="D46" s="1" t="s">
        <v>1484</v>
      </c>
      <c r="E46" s="25">
        <v>0</v>
      </c>
      <c r="F46" s="22">
        <v>60</v>
      </c>
      <c r="G46" s="1" t="s">
        <v>2100</v>
      </c>
      <c r="H46" s="16"/>
      <c r="I46" s="1" t="s">
        <v>1478</v>
      </c>
      <c r="J46" s="16"/>
    </row>
    <row r="47" spans="1:10" ht="33">
      <c r="A47" s="15" t="s">
        <v>559</v>
      </c>
      <c r="B47" s="15" t="s">
        <v>626</v>
      </c>
      <c r="C47" s="15" t="s">
        <v>627</v>
      </c>
      <c r="D47" s="1" t="s">
        <v>1484</v>
      </c>
      <c r="E47" s="25">
        <v>0</v>
      </c>
      <c r="F47" s="22">
        <v>60</v>
      </c>
      <c r="G47" s="1" t="s">
        <v>2100</v>
      </c>
      <c r="H47" s="16"/>
      <c r="I47" s="1" t="s">
        <v>1478</v>
      </c>
      <c r="J47" s="16"/>
    </row>
    <row r="48" spans="1:10" ht="49.5">
      <c r="A48" s="15" t="s">
        <v>559</v>
      </c>
      <c r="B48" s="15" t="s">
        <v>628</v>
      </c>
      <c r="C48" s="15" t="s">
        <v>1456</v>
      </c>
      <c r="D48" s="1" t="s">
        <v>1484</v>
      </c>
      <c r="E48" s="25">
        <v>0</v>
      </c>
      <c r="F48" s="22">
        <v>100</v>
      </c>
      <c r="G48" s="1" t="s">
        <v>2100</v>
      </c>
      <c r="H48" s="16"/>
      <c r="I48" s="1" t="s">
        <v>1478</v>
      </c>
      <c r="J48" s="16"/>
    </row>
    <row r="49" spans="1:10" ht="33">
      <c r="A49" s="15" t="s">
        <v>559</v>
      </c>
      <c r="B49" s="15" t="s">
        <v>629</v>
      </c>
      <c r="C49" s="15" t="s">
        <v>630</v>
      </c>
      <c r="D49" s="1" t="s">
        <v>1484</v>
      </c>
      <c r="E49" s="25">
        <v>0</v>
      </c>
      <c r="F49" s="22">
        <v>30</v>
      </c>
      <c r="G49" s="1" t="s">
        <v>2100</v>
      </c>
      <c r="H49" s="16"/>
      <c r="I49" s="1" t="s">
        <v>1478</v>
      </c>
      <c r="J49" s="2"/>
    </row>
    <row r="50" spans="1:10" ht="33">
      <c r="A50" s="15" t="s">
        <v>559</v>
      </c>
      <c r="B50" s="15" t="s">
        <v>631</v>
      </c>
      <c r="C50" s="15" t="s">
        <v>632</v>
      </c>
      <c r="D50" s="1" t="s">
        <v>1484</v>
      </c>
      <c r="E50" s="25">
        <v>0</v>
      </c>
      <c r="F50" s="22">
        <v>100</v>
      </c>
      <c r="G50" s="1" t="s">
        <v>2100</v>
      </c>
      <c r="H50" s="18"/>
      <c r="I50" s="1" t="s">
        <v>1478</v>
      </c>
      <c r="J50" s="2"/>
    </row>
    <row r="51" spans="1:10" ht="33">
      <c r="A51" s="15" t="s">
        <v>559</v>
      </c>
      <c r="B51" s="15" t="s">
        <v>1457</v>
      </c>
      <c r="C51" s="15" t="s">
        <v>1458</v>
      </c>
      <c r="D51" s="1" t="s">
        <v>1484</v>
      </c>
      <c r="E51" s="25">
        <v>0</v>
      </c>
      <c r="F51" s="22">
        <v>30</v>
      </c>
      <c r="G51" s="1" t="s">
        <v>2100</v>
      </c>
      <c r="H51" s="16"/>
      <c r="I51" s="2"/>
      <c r="J51" s="1" t="s">
        <v>1479</v>
      </c>
    </row>
    <row r="52" spans="1:10" ht="33">
      <c r="A52" s="15" t="s">
        <v>559</v>
      </c>
      <c r="B52" s="15" t="s">
        <v>633</v>
      </c>
      <c r="C52" s="15" t="s">
        <v>634</v>
      </c>
      <c r="D52" s="1" t="s">
        <v>1484</v>
      </c>
      <c r="E52" s="25">
        <v>0</v>
      </c>
      <c r="F52" s="22">
        <v>30</v>
      </c>
      <c r="G52" s="1" t="s">
        <v>2100</v>
      </c>
      <c r="H52" s="16"/>
      <c r="I52" s="46"/>
      <c r="J52" s="1" t="s">
        <v>1479</v>
      </c>
    </row>
    <row r="53" spans="1:10" ht="33">
      <c r="A53" s="15" t="s">
        <v>559</v>
      </c>
      <c r="B53" s="15" t="s">
        <v>635</v>
      </c>
      <c r="C53" s="15" t="s">
        <v>636</v>
      </c>
      <c r="D53" s="1" t="s">
        <v>1484</v>
      </c>
      <c r="E53" s="25">
        <v>0</v>
      </c>
      <c r="F53" s="22">
        <v>100</v>
      </c>
      <c r="G53" s="1" t="s">
        <v>2100</v>
      </c>
      <c r="H53" s="16"/>
      <c r="I53" s="16"/>
      <c r="J53" s="1" t="s">
        <v>1479</v>
      </c>
    </row>
    <row r="54" spans="1:10" ht="49.5">
      <c r="A54" s="15" t="s">
        <v>559</v>
      </c>
      <c r="B54" s="15" t="s">
        <v>637</v>
      </c>
      <c r="C54" s="15" t="s">
        <v>638</v>
      </c>
      <c r="D54" s="1" t="s">
        <v>1484</v>
      </c>
      <c r="E54" s="25">
        <v>0</v>
      </c>
      <c r="F54" s="22">
        <v>80</v>
      </c>
      <c r="G54" s="1" t="s">
        <v>2100</v>
      </c>
      <c r="H54" s="16"/>
      <c r="I54" s="16"/>
      <c r="J54" s="1" t="s">
        <v>1479</v>
      </c>
    </row>
    <row r="55" spans="1:10" ht="49.5">
      <c r="A55" s="15" t="s">
        <v>559</v>
      </c>
      <c r="B55" s="15" t="s">
        <v>1459</v>
      </c>
      <c r="C55" s="15" t="s">
        <v>1460</v>
      </c>
      <c r="D55" s="1" t="s">
        <v>1484</v>
      </c>
      <c r="E55" s="25">
        <v>0</v>
      </c>
      <c r="F55" s="22">
        <v>80</v>
      </c>
      <c r="G55" s="1" t="s">
        <v>2100</v>
      </c>
      <c r="H55" s="18"/>
      <c r="I55" s="1" t="s">
        <v>1478</v>
      </c>
      <c r="J55" s="2"/>
    </row>
    <row r="56" spans="1:10" ht="33">
      <c r="A56" s="15" t="s">
        <v>559</v>
      </c>
      <c r="B56" s="149" t="s">
        <v>639</v>
      </c>
      <c r="C56" s="215" t="s">
        <v>640</v>
      </c>
      <c r="D56" s="1" t="s">
        <v>1484</v>
      </c>
      <c r="E56" s="25">
        <v>0</v>
      </c>
      <c r="F56" s="23">
        <v>51</v>
      </c>
      <c r="G56" s="1" t="s">
        <v>2100</v>
      </c>
      <c r="H56" s="16"/>
      <c r="I56" s="2"/>
      <c r="J56" s="1" t="s">
        <v>1479</v>
      </c>
    </row>
    <row r="57" spans="1:10" ht="33">
      <c r="A57" s="15" t="s">
        <v>559</v>
      </c>
      <c r="B57" s="149" t="s">
        <v>641</v>
      </c>
      <c r="C57" s="215" t="s">
        <v>642</v>
      </c>
      <c r="D57" s="1" t="s">
        <v>1484</v>
      </c>
      <c r="E57" s="25">
        <v>0</v>
      </c>
      <c r="F57" s="23">
        <v>19</v>
      </c>
      <c r="G57" s="1" t="s">
        <v>2100</v>
      </c>
      <c r="H57" s="16"/>
      <c r="I57" s="2"/>
      <c r="J57" s="1" t="s">
        <v>1479</v>
      </c>
    </row>
    <row r="58" spans="1:10" ht="33">
      <c r="A58" s="15" t="s">
        <v>643</v>
      </c>
      <c r="B58" s="18" t="s">
        <v>644</v>
      </c>
      <c r="C58" s="15" t="s">
        <v>645</v>
      </c>
      <c r="D58" s="1" t="s">
        <v>1484</v>
      </c>
      <c r="E58" s="159">
        <v>564.135</v>
      </c>
      <c r="F58" s="159">
        <v>790.61</v>
      </c>
      <c r="G58" s="18" t="s">
        <v>646</v>
      </c>
      <c r="H58" s="15" t="s">
        <v>645</v>
      </c>
      <c r="I58" s="18"/>
      <c r="J58" s="1" t="s">
        <v>1479</v>
      </c>
    </row>
    <row r="59" spans="1:10" ht="33">
      <c r="A59" s="15" t="s">
        <v>643</v>
      </c>
      <c r="B59" s="18" t="s">
        <v>644</v>
      </c>
      <c r="C59" s="73" t="s">
        <v>647</v>
      </c>
      <c r="D59" s="1" t="s">
        <v>1484</v>
      </c>
      <c r="E59" s="158">
        <v>3988.558</v>
      </c>
      <c r="F59" s="158">
        <v>7748.15</v>
      </c>
      <c r="G59" s="18" t="s">
        <v>646</v>
      </c>
      <c r="H59" s="73" t="s">
        <v>647</v>
      </c>
      <c r="I59" s="18"/>
      <c r="J59" s="1" t="s">
        <v>1479</v>
      </c>
    </row>
    <row r="60" spans="1:10" ht="49.5">
      <c r="A60" s="15" t="s">
        <v>643</v>
      </c>
      <c r="B60" s="18" t="s">
        <v>644</v>
      </c>
      <c r="C60" s="15" t="s">
        <v>648</v>
      </c>
      <c r="D60" s="1" t="s">
        <v>1484</v>
      </c>
      <c r="E60" s="158">
        <v>1719.631</v>
      </c>
      <c r="F60" s="158">
        <v>5747.831</v>
      </c>
      <c r="G60" s="18" t="s">
        <v>646</v>
      </c>
      <c r="H60" s="15" t="s">
        <v>648</v>
      </c>
      <c r="I60" s="18"/>
      <c r="J60" s="1" t="s">
        <v>1479</v>
      </c>
    </row>
    <row r="61" spans="1:10" ht="49.5">
      <c r="A61" s="15" t="s">
        <v>643</v>
      </c>
      <c r="B61" s="18" t="s">
        <v>644</v>
      </c>
      <c r="C61" s="15" t="s">
        <v>1461</v>
      </c>
      <c r="D61" s="1" t="s">
        <v>1484</v>
      </c>
      <c r="E61" s="158">
        <v>1750.359</v>
      </c>
      <c r="F61" s="158">
        <v>4637.406</v>
      </c>
      <c r="G61" s="18" t="s">
        <v>646</v>
      </c>
      <c r="H61" s="15" t="s">
        <v>1461</v>
      </c>
      <c r="I61" s="18"/>
      <c r="J61" s="1" t="s">
        <v>1479</v>
      </c>
    </row>
    <row r="62" spans="1:10" ht="49.5">
      <c r="A62" s="15" t="s">
        <v>643</v>
      </c>
      <c r="B62" s="18" t="s">
        <v>649</v>
      </c>
      <c r="C62" s="15" t="s">
        <v>650</v>
      </c>
      <c r="D62" s="1" t="s">
        <v>1484</v>
      </c>
      <c r="E62" s="158">
        <v>2865.86</v>
      </c>
      <c r="F62" s="158">
        <v>11586.704</v>
      </c>
      <c r="G62" s="18" t="s">
        <v>646</v>
      </c>
      <c r="H62" s="15" t="s">
        <v>650</v>
      </c>
      <c r="I62" s="18"/>
      <c r="J62" s="1" t="s">
        <v>1479</v>
      </c>
    </row>
    <row r="63" spans="1:10" ht="33">
      <c r="A63" s="15" t="s">
        <v>1209</v>
      </c>
      <c r="B63" s="15" t="s">
        <v>1210</v>
      </c>
      <c r="C63" s="15" t="s">
        <v>2688</v>
      </c>
      <c r="D63" s="1" t="s">
        <v>1484</v>
      </c>
      <c r="E63" s="25">
        <v>0</v>
      </c>
      <c r="F63" s="26">
        <v>80</v>
      </c>
      <c r="G63" s="1" t="s">
        <v>2100</v>
      </c>
      <c r="H63" s="18"/>
      <c r="I63" s="17"/>
      <c r="J63" s="1" t="s">
        <v>1479</v>
      </c>
    </row>
    <row r="64" spans="1:10" ht="33">
      <c r="A64" s="15" t="s">
        <v>1209</v>
      </c>
      <c r="B64" s="15" t="s">
        <v>1211</v>
      </c>
      <c r="C64" s="15" t="s">
        <v>1212</v>
      </c>
      <c r="D64" s="1" t="s">
        <v>1484</v>
      </c>
      <c r="E64" s="25">
        <v>0</v>
      </c>
      <c r="F64" s="26">
        <v>60</v>
      </c>
      <c r="G64" s="1" t="s">
        <v>2100</v>
      </c>
      <c r="H64" s="18"/>
      <c r="I64" s="17"/>
      <c r="J64" s="1" t="s">
        <v>1479</v>
      </c>
    </row>
    <row r="65" spans="1:10" ht="33">
      <c r="A65" s="15" t="s">
        <v>1209</v>
      </c>
      <c r="B65" s="15" t="s">
        <v>1213</v>
      </c>
      <c r="C65" s="15" t="s">
        <v>1214</v>
      </c>
      <c r="D65" s="1" t="s">
        <v>1484</v>
      </c>
      <c r="E65" s="25">
        <v>0</v>
      </c>
      <c r="F65" s="26">
        <v>100</v>
      </c>
      <c r="G65" s="1" t="s">
        <v>2100</v>
      </c>
      <c r="H65" s="18"/>
      <c r="I65" s="17"/>
      <c r="J65" s="1" t="s">
        <v>1479</v>
      </c>
    </row>
    <row r="66" spans="1:10" ht="33">
      <c r="A66" s="15" t="s">
        <v>1209</v>
      </c>
      <c r="B66" s="15" t="s">
        <v>1215</v>
      </c>
      <c r="C66" s="15" t="s">
        <v>1216</v>
      </c>
      <c r="D66" s="1" t="s">
        <v>1484</v>
      </c>
      <c r="E66" s="25">
        <v>0</v>
      </c>
      <c r="F66" s="26">
        <v>100</v>
      </c>
      <c r="G66" s="1" t="s">
        <v>2100</v>
      </c>
      <c r="H66" s="18"/>
      <c r="I66" s="17"/>
      <c r="J66" s="1" t="s">
        <v>1479</v>
      </c>
    </row>
    <row r="67" spans="1:10" ht="49.5">
      <c r="A67" s="15" t="s">
        <v>1209</v>
      </c>
      <c r="B67" s="15" t="s">
        <v>1217</v>
      </c>
      <c r="C67" s="15" t="s">
        <v>1218</v>
      </c>
      <c r="D67" s="1" t="s">
        <v>1484</v>
      </c>
      <c r="E67" s="25">
        <v>0</v>
      </c>
      <c r="F67" s="26">
        <v>50</v>
      </c>
      <c r="G67" s="1" t="s">
        <v>2100</v>
      </c>
      <c r="H67" s="18"/>
      <c r="I67" s="1" t="s">
        <v>1478</v>
      </c>
      <c r="J67" s="2"/>
    </row>
    <row r="68" spans="1:10" ht="49.5">
      <c r="A68" s="15" t="s">
        <v>1209</v>
      </c>
      <c r="B68" s="15" t="s">
        <v>1219</v>
      </c>
      <c r="C68" s="15" t="s">
        <v>1220</v>
      </c>
      <c r="D68" s="1" t="s">
        <v>1484</v>
      </c>
      <c r="E68" s="25">
        <v>0</v>
      </c>
      <c r="F68" s="26">
        <v>80</v>
      </c>
      <c r="G68" s="1" t="s">
        <v>2100</v>
      </c>
      <c r="H68" s="18"/>
      <c r="I68" s="1" t="s">
        <v>1478</v>
      </c>
      <c r="J68" s="2"/>
    </row>
    <row r="69" spans="1:10" ht="49.5">
      <c r="A69" s="15" t="s">
        <v>1209</v>
      </c>
      <c r="B69" s="15" t="s">
        <v>1221</v>
      </c>
      <c r="C69" s="15" t="s">
        <v>1222</v>
      </c>
      <c r="D69" s="1" t="s">
        <v>1484</v>
      </c>
      <c r="E69" s="25">
        <v>0</v>
      </c>
      <c r="F69" s="26">
        <v>30</v>
      </c>
      <c r="G69" s="1" t="s">
        <v>2100</v>
      </c>
      <c r="H69" s="18"/>
      <c r="I69" s="1" t="s">
        <v>1478</v>
      </c>
      <c r="J69" s="2"/>
    </row>
    <row r="70" spans="1:10" ht="33">
      <c r="A70" s="15" t="s">
        <v>1209</v>
      </c>
      <c r="B70" s="15" t="s">
        <v>1223</v>
      </c>
      <c r="C70" s="15" t="s">
        <v>770</v>
      </c>
      <c r="D70" s="1" t="s">
        <v>1484</v>
      </c>
      <c r="E70" s="25">
        <v>0</v>
      </c>
      <c r="F70" s="26">
        <v>100</v>
      </c>
      <c r="G70" s="1" t="s">
        <v>2100</v>
      </c>
      <c r="H70" s="18"/>
      <c r="I70" s="17"/>
      <c r="J70" s="1" t="s">
        <v>1479</v>
      </c>
    </row>
    <row r="71" spans="1:10" ht="33">
      <c r="A71" s="15" t="s">
        <v>1209</v>
      </c>
      <c r="B71" s="15" t="s">
        <v>1224</v>
      </c>
      <c r="C71" s="15" t="s">
        <v>771</v>
      </c>
      <c r="D71" s="1" t="s">
        <v>1484</v>
      </c>
      <c r="E71" s="25">
        <v>0</v>
      </c>
      <c r="F71" s="26">
        <v>60</v>
      </c>
      <c r="G71" s="1" t="s">
        <v>2100</v>
      </c>
      <c r="H71" s="18"/>
      <c r="I71" s="17"/>
      <c r="J71" s="1" t="s">
        <v>1479</v>
      </c>
    </row>
    <row r="72" spans="1:10" ht="49.5">
      <c r="A72" s="15" t="s">
        <v>1209</v>
      </c>
      <c r="B72" s="15" t="s">
        <v>1225</v>
      </c>
      <c r="C72" s="15" t="s">
        <v>772</v>
      </c>
      <c r="D72" s="1" t="s">
        <v>1484</v>
      </c>
      <c r="E72" s="25">
        <v>0</v>
      </c>
      <c r="F72" s="26">
        <v>30</v>
      </c>
      <c r="G72" s="1" t="s">
        <v>2100</v>
      </c>
      <c r="H72" s="18"/>
      <c r="I72" s="1" t="s">
        <v>1478</v>
      </c>
      <c r="J72" s="2"/>
    </row>
    <row r="73" spans="1:10" ht="33">
      <c r="A73" s="15" t="s">
        <v>1209</v>
      </c>
      <c r="B73" s="15" t="s">
        <v>1226</v>
      </c>
      <c r="C73" s="15" t="s">
        <v>773</v>
      </c>
      <c r="D73" s="1" t="s">
        <v>1484</v>
      </c>
      <c r="E73" s="25">
        <v>0</v>
      </c>
      <c r="F73" s="26">
        <v>30</v>
      </c>
      <c r="G73" s="1" t="s">
        <v>2100</v>
      </c>
      <c r="H73" s="18"/>
      <c r="I73" s="17"/>
      <c r="J73" s="1" t="s">
        <v>1479</v>
      </c>
    </row>
    <row r="74" spans="1:10" ht="33">
      <c r="A74" s="15" t="s">
        <v>1209</v>
      </c>
      <c r="B74" s="15" t="s">
        <v>1227</v>
      </c>
      <c r="C74" s="15" t="s">
        <v>1228</v>
      </c>
      <c r="D74" s="1" t="s">
        <v>1484</v>
      </c>
      <c r="E74" s="25">
        <v>0</v>
      </c>
      <c r="F74" s="26">
        <v>20</v>
      </c>
      <c r="G74" s="1" t="s">
        <v>2100</v>
      </c>
      <c r="H74" s="18"/>
      <c r="I74" s="17"/>
      <c r="J74" s="1" t="s">
        <v>1479</v>
      </c>
    </row>
    <row r="75" spans="1:10" ht="33">
      <c r="A75" s="15" t="s">
        <v>1209</v>
      </c>
      <c r="B75" s="15" t="s">
        <v>1229</v>
      </c>
      <c r="C75" s="15" t="s">
        <v>774</v>
      </c>
      <c r="D75" s="1" t="s">
        <v>1484</v>
      </c>
      <c r="E75" s="25">
        <v>0</v>
      </c>
      <c r="F75" s="26">
        <v>30</v>
      </c>
      <c r="G75" s="1" t="s">
        <v>2100</v>
      </c>
      <c r="H75" s="18"/>
      <c r="I75" s="17"/>
      <c r="J75" s="1" t="s">
        <v>1479</v>
      </c>
    </row>
    <row r="76" spans="1:10" ht="33">
      <c r="A76" s="15" t="s">
        <v>1209</v>
      </c>
      <c r="B76" s="15" t="s">
        <v>1230</v>
      </c>
      <c r="C76" s="15" t="s">
        <v>775</v>
      </c>
      <c r="D76" s="1" t="s">
        <v>1484</v>
      </c>
      <c r="E76" s="25">
        <v>0</v>
      </c>
      <c r="F76" s="26">
        <v>30</v>
      </c>
      <c r="G76" s="1" t="s">
        <v>2100</v>
      </c>
      <c r="H76" s="18"/>
      <c r="I76" s="17"/>
      <c r="J76" s="1" t="s">
        <v>1479</v>
      </c>
    </row>
    <row r="77" spans="1:10" ht="33">
      <c r="A77" s="15" t="s">
        <v>1209</v>
      </c>
      <c r="B77" s="15" t="s">
        <v>1231</v>
      </c>
      <c r="C77" s="15" t="s">
        <v>1232</v>
      </c>
      <c r="D77" s="1" t="s">
        <v>1484</v>
      </c>
      <c r="E77" s="25">
        <v>0</v>
      </c>
      <c r="F77" s="26">
        <v>50</v>
      </c>
      <c r="G77" s="1" t="s">
        <v>2100</v>
      </c>
      <c r="H77" s="18"/>
      <c r="I77" s="17"/>
      <c r="J77" s="1" t="s">
        <v>1479</v>
      </c>
    </row>
    <row r="78" spans="1:10" ht="33">
      <c r="A78" s="15" t="s">
        <v>1209</v>
      </c>
      <c r="B78" s="15" t="s">
        <v>1233</v>
      </c>
      <c r="C78" s="15" t="s">
        <v>776</v>
      </c>
      <c r="D78" s="1" t="s">
        <v>1484</v>
      </c>
      <c r="E78" s="25">
        <v>0</v>
      </c>
      <c r="F78" s="26">
        <v>100</v>
      </c>
      <c r="G78" s="1" t="s">
        <v>2100</v>
      </c>
      <c r="H78" s="18"/>
      <c r="I78" s="17"/>
      <c r="J78" s="1" t="s">
        <v>1479</v>
      </c>
    </row>
    <row r="79" spans="1:10" ht="33">
      <c r="A79" s="15" t="s">
        <v>1209</v>
      </c>
      <c r="B79" s="15" t="s">
        <v>1234</v>
      </c>
      <c r="C79" s="15" t="s">
        <v>777</v>
      </c>
      <c r="D79" s="1" t="s">
        <v>1484</v>
      </c>
      <c r="E79" s="25">
        <v>0</v>
      </c>
      <c r="F79" s="26">
        <v>30</v>
      </c>
      <c r="G79" s="1" t="s">
        <v>2100</v>
      </c>
      <c r="H79" s="18"/>
      <c r="I79" s="17"/>
      <c r="J79" s="1" t="s">
        <v>1479</v>
      </c>
    </row>
    <row r="80" spans="1:10" ht="33">
      <c r="A80" s="15" t="s">
        <v>1209</v>
      </c>
      <c r="B80" s="15" t="s">
        <v>1235</v>
      </c>
      <c r="C80" s="15" t="s">
        <v>778</v>
      </c>
      <c r="D80" s="1" t="s">
        <v>1484</v>
      </c>
      <c r="E80" s="25">
        <v>0</v>
      </c>
      <c r="F80" s="26">
        <v>20</v>
      </c>
      <c r="G80" s="1" t="s">
        <v>2100</v>
      </c>
      <c r="H80" s="18"/>
      <c r="I80" s="17"/>
      <c r="J80" s="1" t="s">
        <v>1479</v>
      </c>
    </row>
    <row r="81" spans="1:10" ht="49.5">
      <c r="A81" s="15" t="s">
        <v>1209</v>
      </c>
      <c r="B81" s="15" t="s">
        <v>1236</v>
      </c>
      <c r="C81" s="15" t="s">
        <v>1237</v>
      </c>
      <c r="D81" s="1" t="s">
        <v>1484</v>
      </c>
      <c r="E81" s="25">
        <v>0</v>
      </c>
      <c r="F81" s="26">
        <v>60</v>
      </c>
      <c r="G81" s="1" t="s">
        <v>2100</v>
      </c>
      <c r="H81" s="18"/>
      <c r="I81" s="1" t="s">
        <v>1478</v>
      </c>
      <c r="J81" s="2"/>
    </row>
    <row r="82" spans="1:10" ht="49.5">
      <c r="A82" s="15" t="s">
        <v>1209</v>
      </c>
      <c r="B82" s="15" t="s">
        <v>1238</v>
      </c>
      <c r="C82" s="15" t="s">
        <v>2113</v>
      </c>
      <c r="D82" s="1" t="s">
        <v>1484</v>
      </c>
      <c r="E82" s="25">
        <v>0</v>
      </c>
      <c r="F82" s="26">
        <v>40</v>
      </c>
      <c r="G82" s="1" t="s">
        <v>2100</v>
      </c>
      <c r="H82" s="18"/>
      <c r="I82" s="17"/>
      <c r="J82" s="1" t="s">
        <v>1479</v>
      </c>
    </row>
    <row r="83" spans="1:10" ht="33">
      <c r="A83" s="15" t="s">
        <v>1209</v>
      </c>
      <c r="B83" s="15" t="s">
        <v>1239</v>
      </c>
      <c r="C83" s="15" t="s">
        <v>1240</v>
      </c>
      <c r="D83" s="1" t="s">
        <v>1484</v>
      </c>
      <c r="E83" s="25">
        <v>0</v>
      </c>
      <c r="F83" s="26">
        <v>80</v>
      </c>
      <c r="G83" s="1" t="s">
        <v>2100</v>
      </c>
      <c r="H83" s="207"/>
      <c r="I83" s="1" t="s">
        <v>1478</v>
      </c>
      <c r="J83" s="2"/>
    </row>
    <row r="84" spans="1:10" ht="33">
      <c r="A84" s="15" t="s">
        <v>1209</v>
      </c>
      <c r="B84" s="15" t="s">
        <v>1587</v>
      </c>
      <c r="C84" s="15" t="s">
        <v>1588</v>
      </c>
      <c r="D84" s="1" t="s">
        <v>1484</v>
      </c>
      <c r="E84" s="25">
        <v>0</v>
      </c>
      <c r="F84" s="26">
        <v>100</v>
      </c>
      <c r="G84" s="1" t="s">
        <v>2100</v>
      </c>
      <c r="H84" s="18"/>
      <c r="I84" s="1" t="s">
        <v>1478</v>
      </c>
      <c r="J84" s="2"/>
    </row>
    <row r="85" spans="1:10" ht="49.5">
      <c r="A85" s="15" t="s">
        <v>1209</v>
      </c>
      <c r="B85" s="15" t="s">
        <v>1589</v>
      </c>
      <c r="C85" s="15" t="s">
        <v>1590</v>
      </c>
      <c r="D85" s="1" t="s">
        <v>1484</v>
      </c>
      <c r="E85" s="25">
        <v>0</v>
      </c>
      <c r="F85" s="26">
        <v>80</v>
      </c>
      <c r="G85" s="1" t="s">
        <v>2100</v>
      </c>
      <c r="H85" s="18"/>
      <c r="I85" s="1" t="s">
        <v>1478</v>
      </c>
      <c r="J85" s="2"/>
    </row>
    <row r="86" spans="1:10" ht="33">
      <c r="A86" s="15" t="s">
        <v>1209</v>
      </c>
      <c r="B86" s="15" t="s">
        <v>1591</v>
      </c>
      <c r="C86" s="15" t="s">
        <v>779</v>
      </c>
      <c r="D86" s="1" t="s">
        <v>1484</v>
      </c>
      <c r="E86" s="25">
        <v>0</v>
      </c>
      <c r="F86" s="26">
        <v>60</v>
      </c>
      <c r="G86" s="1" t="s">
        <v>2100</v>
      </c>
      <c r="H86" s="18"/>
      <c r="I86" s="17"/>
      <c r="J86" s="1" t="s">
        <v>1479</v>
      </c>
    </row>
    <row r="87" spans="1:10" ht="33">
      <c r="A87" s="15" t="s">
        <v>1209</v>
      </c>
      <c r="B87" s="15" t="s">
        <v>1592</v>
      </c>
      <c r="C87" s="15" t="s">
        <v>780</v>
      </c>
      <c r="D87" s="1" t="s">
        <v>1484</v>
      </c>
      <c r="E87" s="25">
        <v>0</v>
      </c>
      <c r="F87" s="26">
        <v>80</v>
      </c>
      <c r="G87" s="1" t="s">
        <v>2100</v>
      </c>
      <c r="H87" s="18"/>
      <c r="I87" s="17"/>
      <c r="J87" s="1" t="s">
        <v>1479</v>
      </c>
    </row>
    <row r="88" spans="1:10" ht="33">
      <c r="A88" s="15" t="s">
        <v>1209</v>
      </c>
      <c r="B88" s="15" t="s">
        <v>1593</v>
      </c>
      <c r="C88" s="15" t="s">
        <v>781</v>
      </c>
      <c r="D88" s="1" t="s">
        <v>1484</v>
      </c>
      <c r="E88" s="25">
        <v>0</v>
      </c>
      <c r="F88" s="26">
        <v>50</v>
      </c>
      <c r="G88" s="1" t="s">
        <v>2100</v>
      </c>
      <c r="H88" s="18"/>
      <c r="I88" s="17"/>
      <c r="J88" s="1" t="s">
        <v>1479</v>
      </c>
    </row>
    <row r="89" spans="1:10" ht="33">
      <c r="A89" s="15" t="s">
        <v>1209</v>
      </c>
      <c r="B89" s="15" t="s">
        <v>1594</v>
      </c>
      <c r="C89" s="15" t="s">
        <v>782</v>
      </c>
      <c r="D89" s="1" t="s">
        <v>1484</v>
      </c>
      <c r="E89" s="25">
        <v>0</v>
      </c>
      <c r="F89" s="26">
        <v>100</v>
      </c>
      <c r="G89" s="1" t="s">
        <v>2100</v>
      </c>
      <c r="H89" s="18"/>
      <c r="I89" s="17"/>
      <c r="J89" s="1" t="s">
        <v>1479</v>
      </c>
    </row>
    <row r="90" spans="1:10" ht="33">
      <c r="A90" s="15" t="s">
        <v>1209</v>
      </c>
      <c r="B90" s="15" t="s">
        <v>1595</v>
      </c>
      <c r="C90" s="15" t="s">
        <v>1596</v>
      </c>
      <c r="D90" s="1" t="s">
        <v>1484</v>
      </c>
      <c r="E90" s="25">
        <v>0</v>
      </c>
      <c r="F90" s="26">
        <v>30</v>
      </c>
      <c r="G90" s="1" t="s">
        <v>2100</v>
      </c>
      <c r="H90" s="18"/>
      <c r="I90" s="17"/>
      <c r="J90" s="1" t="s">
        <v>1479</v>
      </c>
    </row>
    <row r="91" spans="1:10" ht="33">
      <c r="A91" s="15" t="s">
        <v>1209</v>
      </c>
      <c r="B91" s="15" t="s">
        <v>1597</v>
      </c>
      <c r="C91" s="15" t="s">
        <v>783</v>
      </c>
      <c r="D91" s="1" t="s">
        <v>1484</v>
      </c>
      <c r="E91" s="25">
        <v>0</v>
      </c>
      <c r="F91" s="26">
        <v>100</v>
      </c>
      <c r="G91" s="1" t="s">
        <v>2100</v>
      </c>
      <c r="H91" s="18"/>
      <c r="I91" s="1" t="s">
        <v>1478</v>
      </c>
      <c r="J91" s="17"/>
    </row>
    <row r="92" spans="1:10" ht="33">
      <c r="A92" s="15" t="s">
        <v>1209</v>
      </c>
      <c r="B92" s="15" t="s">
        <v>1598</v>
      </c>
      <c r="C92" s="15" t="s">
        <v>2691</v>
      </c>
      <c r="D92" s="1" t="s">
        <v>1484</v>
      </c>
      <c r="E92" s="25">
        <v>0</v>
      </c>
      <c r="F92" s="26">
        <v>80</v>
      </c>
      <c r="G92" s="1" t="s">
        <v>2100</v>
      </c>
      <c r="H92" s="18"/>
      <c r="I92" s="17"/>
      <c r="J92" s="1" t="s">
        <v>1479</v>
      </c>
    </row>
    <row r="93" spans="1:10" ht="33">
      <c r="A93" s="15" t="s">
        <v>1209</v>
      </c>
      <c r="B93" s="15" t="s">
        <v>1599</v>
      </c>
      <c r="C93" s="15" t="s">
        <v>1600</v>
      </c>
      <c r="D93" s="1" t="s">
        <v>1484</v>
      </c>
      <c r="E93" s="25">
        <v>0</v>
      </c>
      <c r="F93" s="26">
        <v>100</v>
      </c>
      <c r="G93" s="1" t="s">
        <v>2100</v>
      </c>
      <c r="H93" s="18"/>
      <c r="I93" s="17"/>
      <c r="J93" s="1" t="s">
        <v>1479</v>
      </c>
    </row>
    <row r="94" spans="1:10" ht="33">
      <c r="A94" s="15" t="s">
        <v>1209</v>
      </c>
      <c r="B94" s="15" t="s">
        <v>1601</v>
      </c>
      <c r="C94" s="15" t="s">
        <v>784</v>
      </c>
      <c r="D94" s="1" t="s">
        <v>1484</v>
      </c>
      <c r="E94" s="25">
        <v>0</v>
      </c>
      <c r="F94" s="26">
        <v>80</v>
      </c>
      <c r="G94" s="1" t="s">
        <v>2100</v>
      </c>
      <c r="H94" s="18"/>
      <c r="I94" s="17"/>
      <c r="J94" s="1" t="s">
        <v>1479</v>
      </c>
    </row>
    <row r="95" spans="1:10" ht="33">
      <c r="A95" s="15" t="s">
        <v>1209</v>
      </c>
      <c r="B95" s="15" t="s">
        <v>1602</v>
      </c>
      <c r="C95" s="15" t="s">
        <v>1603</v>
      </c>
      <c r="D95" s="1" t="s">
        <v>1484</v>
      </c>
      <c r="E95" s="25">
        <v>0</v>
      </c>
      <c r="F95" s="26">
        <v>100</v>
      </c>
      <c r="G95" s="1" t="s">
        <v>2100</v>
      </c>
      <c r="H95" s="18"/>
      <c r="I95" s="1" t="s">
        <v>1478</v>
      </c>
      <c r="J95" s="2"/>
    </row>
    <row r="96" spans="1:10" ht="33">
      <c r="A96" s="15" t="s">
        <v>1209</v>
      </c>
      <c r="B96" s="15" t="s">
        <v>1604</v>
      </c>
      <c r="C96" s="15" t="s">
        <v>1605</v>
      </c>
      <c r="D96" s="1" t="s">
        <v>1484</v>
      </c>
      <c r="E96" s="25">
        <v>0</v>
      </c>
      <c r="F96" s="26">
        <v>100</v>
      </c>
      <c r="G96" s="1" t="s">
        <v>2100</v>
      </c>
      <c r="H96" s="18"/>
      <c r="I96" s="17"/>
      <c r="J96" s="1" t="s">
        <v>1479</v>
      </c>
    </row>
    <row r="97" spans="1:10" ht="33">
      <c r="A97" s="15" t="s">
        <v>1209</v>
      </c>
      <c r="B97" s="15" t="s">
        <v>1606</v>
      </c>
      <c r="C97" s="15" t="s">
        <v>785</v>
      </c>
      <c r="D97" s="1" t="s">
        <v>1484</v>
      </c>
      <c r="E97" s="25">
        <v>0</v>
      </c>
      <c r="F97" s="26">
        <v>80</v>
      </c>
      <c r="G97" s="1" t="s">
        <v>2100</v>
      </c>
      <c r="H97" s="18"/>
      <c r="I97" s="17"/>
      <c r="J97" s="1" t="s">
        <v>1479</v>
      </c>
    </row>
    <row r="98" spans="1:10" ht="33">
      <c r="A98" s="15" t="s">
        <v>1209</v>
      </c>
      <c r="B98" s="15" t="s">
        <v>1607</v>
      </c>
      <c r="C98" s="15" t="s">
        <v>786</v>
      </c>
      <c r="D98" s="1" t="s">
        <v>1484</v>
      </c>
      <c r="E98" s="25">
        <v>0</v>
      </c>
      <c r="F98" s="26">
        <v>30</v>
      </c>
      <c r="G98" s="1" t="s">
        <v>2100</v>
      </c>
      <c r="H98" s="18"/>
      <c r="I98" s="17"/>
      <c r="J98" s="1" t="s">
        <v>1479</v>
      </c>
    </row>
    <row r="99" spans="1:10" ht="49.5">
      <c r="A99" s="15" t="s">
        <v>1209</v>
      </c>
      <c r="B99" s="15" t="s">
        <v>1608</v>
      </c>
      <c r="C99" s="15" t="s">
        <v>1609</v>
      </c>
      <c r="D99" s="1" t="s">
        <v>1484</v>
      </c>
      <c r="E99" s="25">
        <v>0</v>
      </c>
      <c r="F99" s="26">
        <v>150</v>
      </c>
      <c r="G99" s="1" t="s">
        <v>2100</v>
      </c>
      <c r="H99" s="18"/>
      <c r="I99" s="1" t="s">
        <v>1478</v>
      </c>
      <c r="J99" s="2"/>
    </row>
    <row r="100" spans="1:10" ht="33">
      <c r="A100" s="15" t="s">
        <v>1209</v>
      </c>
      <c r="B100" s="15" t="s">
        <v>1610</v>
      </c>
      <c r="C100" s="15" t="s">
        <v>1611</v>
      </c>
      <c r="D100" s="1" t="s">
        <v>1484</v>
      </c>
      <c r="E100" s="25">
        <v>0</v>
      </c>
      <c r="F100" s="26">
        <v>100</v>
      </c>
      <c r="G100" s="1" t="s">
        <v>2100</v>
      </c>
      <c r="H100" s="18"/>
      <c r="I100" s="17"/>
      <c r="J100" s="1" t="s">
        <v>1479</v>
      </c>
    </row>
    <row r="101" spans="1:10" ht="33">
      <c r="A101" s="15" t="s">
        <v>1209</v>
      </c>
      <c r="B101" s="15" t="s">
        <v>1612</v>
      </c>
      <c r="C101" s="15" t="s">
        <v>1613</v>
      </c>
      <c r="D101" s="1" t="s">
        <v>1484</v>
      </c>
      <c r="E101" s="25">
        <v>0</v>
      </c>
      <c r="F101" s="26">
        <v>20</v>
      </c>
      <c r="G101" s="1" t="s">
        <v>2100</v>
      </c>
      <c r="H101" s="18"/>
      <c r="I101" s="17"/>
      <c r="J101" s="1" t="s">
        <v>1479</v>
      </c>
    </row>
    <row r="102" spans="1:10" ht="49.5">
      <c r="A102" s="15" t="s">
        <v>1209</v>
      </c>
      <c r="B102" s="15" t="s">
        <v>1614</v>
      </c>
      <c r="C102" s="15" t="s">
        <v>1615</v>
      </c>
      <c r="D102" s="1" t="s">
        <v>1484</v>
      </c>
      <c r="E102" s="25">
        <v>0</v>
      </c>
      <c r="F102" s="26">
        <v>80</v>
      </c>
      <c r="G102" s="1" t="s">
        <v>2100</v>
      </c>
      <c r="H102" s="18"/>
      <c r="I102" s="17"/>
      <c r="J102" s="1" t="s">
        <v>1479</v>
      </c>
    </row>
    <row r="103" spans="1:10" ht="33">
      <c r="A103" s="15" t="s">
        <v>1209</v>
      </c>
      <c r="B103" s="15" t="s">
        <v>1616</v>
      </c>
      <c r="C103" s="15" t="s">
        <v>1617</v>
      </c>
      <c r="D103" s="1" t="s">
        <v>1484</v>
      </c>
      <c r="E103" s="25">
        <v>0</v>
      </c>
      <c r="F103" s="26">
        <v>50</v>
      </c>
      <c r="G103" s="1" t="s">
        <v>2100</v>
      </c>
      <c r="H103" s="18"/>
      <c r="I103" s="17"/>
      <c r="J103" s="1" t="s">
        <v>1479</v>
      </c>
    </row>
    <row r="104" spans="1:10" ht="33">
      <c r="A104" s="15" t="s">
        <v>1209</v>
      </c>
      <c r="B104" s="15" t="s">
        <v>1618</v>
      </c>
      <c r="C104" s="15" t="s">
        <v>1619</v>
      </c>
      <c r="D104" s="1" t="s">
        <v>1484</v>
      </c>
      <c r="E104" s="25">
        <v>0</v>
      </c>
      <c r="F104" s="26">
        <v>20</v>
      </c>
      <c r="G104" s="1" t="s">
        <v>2100</v>
      </c>
      <c r="H104" s="18"/>
      <c r="I104" s="17"/>
      <c r="J104" s="1" t="s">
        <v>1479</v>
      </c>
    </row>
    <row r="105" spans="1:10" ht="33">
      <c r="A105" s="15" t="s">
        <v>1209</v>
      </c>
      <c r="B105" s="15" t="s">
        <v>1620</v>
      </c>
      <c r="C105" s="15" t="s">
        <v>1621</v>
      </c>
      <c r="D105" s="1" t="s">
        <v>1484</v>
      </c>
      <c r="E105" s="25">
        <v>0</v>
      </c>
      <c r="F105" s="26">
        <v>80</v>
      </c>
      <c r="G105" s="1" t="s">
        <v>2100</v>
      </c>
      <c r="H105" s="18"/>
      <c r="I105" s="17"/>
      <c r="J105" s="1" t="s">
        <v>1479</v>
      </c>
    </row>
    <row r="106" spans="1:10" ht="66">
      <c r="A106" s="15" t="s">
        <v>1209</v>
      </c>
      <c r="B106" s="15" t="s">
        <v>1622</v>
      </c>
      <c r="C106" s="15" t="s">
        <v>1623</v>
      </c>
      <c r="D106" s="1" t="s">
        <v>1484</v>
      </c>
      <c r="E106" s="25">
        <v>0</v>
      </c>
      <c r="F106" s="26">
        <v>100</v>
      </c>
      <c r="G106" s="1" t="s">
        <v>2100</v>
      </c>
      <c r="H106" s="18"/>
      <c r="I106" s="17"/>
      <c r="J106" s="1" t="s">
        <v>1479</v>
      </c>
    </row>
    <row r="107" spans="1:10" ht="33">
      <c r="A107" s="15" t="s">
        <v>1209</v>
      </c>
      <c r="B107" s="15" t="s">
        <v>1624</v>
      </c>
      <c r="C107" s="15" t="s">
        <v>1625</v>
      </c>
      <c r="D107" s="1" t="s">
        <v>1484</v>
      </c>
      <c r="E107" s="25">
        <v>0</v>
      </c>
      <c r="F107" s="26">
        <v>80</v>
      </c>
      <c r="G107" s="1" t="s">
        <v>2100</v>
      </c>
      <c r="H107" s="18"/>
      <c r="I107" s="17"/>
      <c r="J107" s="1" t="s">
        <v>1479</v>
      </c>
    </row>
    <row r="108" spans="1:10" ht="33">
      <c r="A108" s="15" t="s">
        <v>1209</v>
      </c>
      <c r="B108" s="15" t="s">
        <v>1626</v>
      </c>
      <c r="C108" s="15" t="s">
        <v>787</v>
      </c>
      <c r="D108" s="1" t="s">
        <v>1484</v>
      </c>
      <c r="E108" s="25">
        <v>0</v>
      </c>
      <c r="F108" s="26">
        <v>50</v>
      </c>
      <c r="G108" s="1" t="s">
        <v>2100</v>
      </c>
      <c r="H108" s="18"/>
      <c r="I108" s="17"/>
      <c r="J108" s="1" t="s">
        <v>1479</v>
      </c>
    </row>
    <row r="109" spans="1:10" ht="33">
      <c r="A109" s="15" t="s">
        <v>1209</v>
      </c>
      <c r="B109" s="15" t="s">
        <v>1627</v>
      </c>
      <c r="C109" s="15" t="s">
        <v>788</v>
      </c>
      <c r="D109" s="1" t="s">
        <v>1484</v>
      </c>
      <c r="E109" s="25">
        <v>0</v>
      </c>
      <c r="F109" s="26">
        <v>60</v>
      </c>
      <c r="G109" s="1" t="s">
        <v>2100</v>
      </c>
      <c r="H109" s="18"/>
      <c r="I109" s="17"/>
      <c r="J109" s="1" t="s">
        <v>1479</v>
      </c>
    </row>
    <row r="110" spans="1:10" ht="33">
      <c r="A110" s="15" t="s">
        <v>1209</v>
      </c>
      <c r="B110" s="15" t="s">
        <v>1303</v>
      </c>
      <c r="C110" s="15" t="s">
        <v>789</v>
      </c>
      <c r="D110" s="1" t="s">
        <v>1484</v>
      </c>
      <c r="E110" s="25">
        <v>0</v>
      </c>
      <c r="F110" s="26">
        <v>100</v>
      </c>
      <c r="G110" s="1" t="s">
        <v>2100</v>
      </c>
      <c r="H110" s="18"/>
      <c r="I110" s="17"/>
      <c r="J110" s="1" t="s">
        <v>1479</v>
      </c>
    </row>
    <row r="111" spans="1:10" ht="33">
      <c r="A111" s="15" t="s">
        <v>1209</v>
      </c>
      <c r="B111" s="15" t="s">
        <v>1304</v>
      </c>
      <c r="C111" s="15" t="s">
        <v>1305</v>
      </c>
      <c r="D111" s="1" t="s">
        <v>1484</v>
      </c>
      <c r="E111" s="25">
        <v>0</v>
      </c>
      <c r="F111" s="26">
        <v>50</v>
      </c>
      <c r="G111" s="1" t="s">
        <v>2100</v>
      </c>
      <c r="H111" s="18"/>
      <c r="I111" s="1" t="s">
        <v>1478</v>
      </c>
      <c r="J111" s="2"/>
    </row>
    <row r="112" spans="1:10" ht="33">
      <c r="A112" s="15" t="s">
        <v>1209</v>
      </c>
      <c r="B112" s="15" t="s">
        <v>1306</v>
      </c>
      <c r="C112" s="15" t="s">
        <v>790</v>
      </c>
      <c r="D112" s="1" t="s">
        <v>1484</v>
      </c>
      <c r="E112" s="25">
        <v>0</v>
      </c>
      <c r="F112" s="26">
        <v>100</v>
      </c>
      <c r="G112" s="1" t="s">
        <v>2100</v>
      </c>
      <c r="H112" s="18"/>
      <c r="I112" s="17"/>
      <c r="J112" s="1" t="s">
        <v>1479</v>
      </c>
    </row>
    <row r="113" spans="1:10" ht="49.5">
      <c r="A113" s="15" t="s">
        <v>1209</v>
      </c>
      <c r="B113" s="15" t="s">
        <v>1307</v>
      </c>
      <c r="C113" s="15" t="s">
        <v>791</v>
      </c>
      <c r="D113" s="1" t="s">
        <v>1484</v>
      </c>
      <c r="E113" s="25">
        <v>0</v>
      </c>
      <c r="F113" s="26">
        <v>44.4</v>
      </c>
      <c r="G113" s="1" t="s">
        <v>2100</v>
      </c>
      <c r="H113" s="18"/>
      <c r="I113" s="1" t="s">
        <v>1478</v>
      </c>
      <c r="J113" s="2"/>
    </row>
    <row r="114" spans="1:10" ht="33">
      <c r="A114" s="15" t="s">
        <v>1209</v>
      </c>
      <c r="B114" s="15" t="s">
        <v>1308</v>
      </c>
      <c r="C114" s="15" t="s">
        <v>792</v>
      </c>
      <c r="D114" s="1" t="s">
        <v>1484</v>
      </c>
      <c r="E114" s="25">
        <v>0</v>
      </c>
      <c r="F114" s="26">
        <v>50</v>
      </c>
      <c r="G114" s="1" t="s">
        <v>2100</v>
      </c>
      <c r="H114" s="18"/>
      <c r="I114" s="1" t="s">
        <v>1478</v>
      </c>
      <c r="J114" s="2"/>
    </row>
    <row r="115" spans="1:10" ht="33">
      <c r="A115" s="15" t="s">
        <v>1209</v>
      </c>
      <c r="B115" s="15" t="s">
        <v>1309</v>
      </c>
      <c r="C115" s="15" t="s">
        <v>1310</v>
      </c>
      <c r="D115" s="1" t="s">
        <v>1484</v>
      </c>
      <c r="E115" s="25">
        <v>0</v>
      </c>
      <c r="F115" s="26">
        <v>40</v>
      </c>
      <c r="G115" s="1" t="s">
        <v>2100</v>
      </c>
      <c r="H115" s="18"/>
      <c r="I115" s="1" t="s">
        <v>1478</v>
      </c>
      <c r="J115" s="2"/>
    </row>
    <row r="116" spans="1:10" ht="33">
      <c r="A116" s="15" t="s">
        <v>1209</v>
      </c>
      <c r="B116" s="15" t="s">
        <v>1311</v>
      </c>
      <c r="C116" s="15" t="s">
        <v>1312</v>
      </c>
      <c r="D116" s="1" t="s">
        <v>1484</v>
      </c>
      <c r="E116" s="25">
        <v>0</v>
      </c>
      <c r="F116" s="26">
        <v>500</v>
      </c>
      <c r="G116" s="1" t="s">
        <v>2100</v>
      </c>
      <c r="H116" s="18"/>
      <c r="I116" s="1" t="s">
        <v>1478</v>
      </c>
      <c r="J116" s="2"/>
    </row>
    <row r="117" spans="1:10" ht="33">
      <c r="A117" s="15" t="s">
        <v>1209</v>
      </c>
      <c r="B117" s="15" t="s">
        <v>1313</v>
      </c>
      <c r="C117" s="15" t="s">
        <v>1314</v>
      </c>
      <c r="D117" s="1" t="s">
        <v>1484</v>
      </c>
      <c r="E117" s="25">
        <v>0</v>
      </c>
      <c r="F117" s="26">
        <v>50</v>
      </c>
      <c r="G117" s="1" t="s">
        <v>2100</v>
      </c>
      <c r="H117" s="18"/>
      <c r="I117" s="1" t="s">
        <v>1478</v>
      </c>
      <c r="J117" s="2"/>
    </row>
    <row r="118" spans="1:10" ht="33">
      <c r="A118" s="15" t="s">
        <v>1209</v>
      </c>
      <c r="B118" s="15" t="s">
        <v>1315</v>
      </c>
      <c r="C118" s="15" t="s">
        <v>793</v>
      </c>
      <c r="D118" s="1" t="s">
        <v>1484</v>
      </c>
      <c r="E118" s="25">
        <v>0</v>
      </c>
      <c r="F118" s="26">
        <v>60</v>
      </c>
      <c r="G118" s="1" t="s">
        <v>2100</v>
      </c>
      <c r="H118" s="18"/>
      <c r="I118" s="17"/>
      <c r="J118" s="1" t="s">
        <v>1479</v>
      </c>
    </row>
    <row r="119" spans="1:10" ht="49.5">
      <c r="A119" s="15" t="s">
        <v>1209</v>
      </c>
      <c r="B119" s="15" t="s">
        <v>1316</v>
      </c>
      <c r="C119" s="15" t="s">
        <v>2109</v>
      </c>
      <c r="D119" s="1" t="s">
        <v>1484</v>
      </c>
      <c r="E119" s="25">
        <v>0</v>
      </c>
      <c r="F119" s="26">
        <v>100</v>
      </c>
      <c r="G119" s="1" t="s">
        <v>2100</v>
      </c>
      <c r="H119" s="18"/>
      <c r="I119" s="17"/>
      <c r="J119" s="1" t="s">
        <v>1479</v>
      </c>
    </row>
    <row r="120" spans="1:10" ht="33">
      <c r="A120" s="15" t="s">
        <v>1209</v>
      </c>
      <c r="B120" s="15" t="s">
        <v>1317</v>
      </c>
      <c r="C120" s="15" t="s">
        <v>1318</v>
      </c>
      <c r="D120" s="1" t="s">
        <v>1484</v>
      </c>
      <c r="E120" s="25">
        <v>0</v>
      </c>
      <c r="F120" s="26">
        <v>50</v>
      </c>
      <c r="G120" s="1" t="s">
        <v>2100</v>
      </c>
      <c r="H120" s="18"/>
      <c r="I120" s="17"/>
      <c r="J120" s="1" t="s">
        <v>1479</v>
      </c>
    </row>
    <row r="121" spans="1:10" ht="33">
      <c r="A121" s="15" t="s">
        <v>1209</v>
      </c>
      <c r="B121" s="15" t="s">
        <v>1319</v>
      </c>
      <c r="C121" s="15" t="s">
        <v>1320</v>
      </c>
      <c r="D121" s="1" t="s">
        <v>1484</v>
      </c>
      <c r="E121" s="25">
        <v>0</v>
      </c>
      <c r="F121" s="26">
        <v>100</v>
      </c>
      <c r="G121" s="1" t="s">
        <v>2100</v>
      </c>
      <c r="H121" s="18"/>
      <c r="I121" s="17"/>
      <c r="J121" s="1" t="s">
        <v>1479</v>
      </c>
    </row>
    <row r="122" spans="1:10" ht="33">
      <c r="A122" s="15" t="s">
        <v>1209</v>
      </c>
      <c r="B122" s="15" t="s">
        <v>1321</v>
      </c>
      <c r="C122" s="15" t="s">
        <v>1322</v>
      </c>
      <c r="D122" s="1" t="s">
        <v>1484</v>
      </c>
      <c r="E122" s="25">
        <v>0</v>
      </c>
      <c r="F122" s="26">
        <v>100</v>
      </c>
      <c r="G122" s="1" t="s">
        <v>2100</v>
      </c>
      <c r="H122" s="18"/>
      <c r="I122" s="1" t="s">
        <v>1478</v>
      </c>
      <c r="J122" s="2"/>
    </row>
    <row r="123" spans="1:10" ht="33">
      <c r="A123" s="15" t="s">
        <v>1209</v>
      </c>
      <c r="B123" s="15" t="s">
        <v>1323</v>
      </c>
      <c r="C123" s="15" t="s">
        <v>794</v>
      </c>
      <c r="D123" s="1" t="s">
        <v>1484</v>
      </c>
      <c r="E123" s="25">
        <v>0</v>
      </c>
      <c r="F123" s="26">
        <v>30</v>
      </c>
      <c r="G123" s="1" t="s">
        <v>2100</v>
      </c>
      <c r="H123" s="18"/>
      <c r="I123" s="1" t="s">
        <v>1478</v>
      </c>
      <c r="J123" s="2"/>
    </row>
    <row r="124" spans="1:10" ht="33">
      <c r="A124" s="15" t="s">
        <v>1209</v>
      </c>
      <c r="B124" s="15" t="s">
        <v>1324</v>
      </c>
      <c r="C124" s="15" t="s">
        <v>795</v>
      </c>
      <c r="D124" s="1" t="s">
        <v>1484</v>
      </c>
      <c r="E124" s="25">
        <v>0</v>
      </c>
      <c r="F124" s="26">
        <v>30</v>
      </c>
      <c r="G124" s="1" t="s">
        <v>2100</v>
      </c>
      <c r="H124" s="18"/>
      <c r="I124" s="17"/>
      <c r="J124" s="1" t="s">
        <v>1479</v>
      </c>
    </row>
    <row r="125" spans="1:10" ht="33">
      <c r="A125" s="15" t="s">
        <v>1209</v>
      </c>
      <c r="B125" s="15" t="s">
        <v>1325</v>
      </c>
      <c r="C125" s="15" t="s">
        <v>796</v>
      </c>
      <c r="D125" s="1" t="s">
        <v>1484</v>
      </c>
      <c r="E125" s="25">
        <v>0</v>
      </c>
      <c r="F125" s="26">
        <v>50</v>
      </c>
      <c r="G125" s="1" t="s">
        <v>2100</v>
      </c>
      <c r="H125" s="18"/>
      <c r="I125" s="17"/>
      <c r="J125" s="1" t="s">
        <v>1479</v>
      </c>
    </row>
    <row r="126" spans="1:10" ht="49.5">
      <c r="A126" s="15" t="s">
        <v>1209</v>
      </c>
      <c r="B126" s="15" t="s">
        <v>1326</v>
      </c>
      <c r="C126" s="15" t="s">
        <v>1327</v>
      </c>
      <c r="D126" s="1" t="s">
        <v>1484</v>
      </c>
      <c r="E126" s="25">
        <v>0</v>
      </c>
      <c r="F126" s="26">
        <v>100</v>
      </c>
      <c r="G126" s="1" t="s">
        <v>2100</v>
      </c>
      <c r="H126" s="18"/>
      <c r="I126" s="1" t="s">
        <v>1478</v>
      </c>
      <c r="J126" s="2"/>
    </row>
    <row r="127" spans="1:10" ht="33">
      <c r="A127" s="15" t="s">
        <v>1209</v>
      </c>
      <c r="B127" s="15" t="s">
        <v>1328</v>
      </c>
      <c r="C127" s="15" t="s">
        <v>1329</v>
      </c>
      <c r="D127" s="1" t="s">
        <v>1484</v>
      </c>
      <c r="E127" s="25">
        <v>0</v>
      </c>
      <c r="F127" s="26">
        <v>50</v>
      </c>
      <c r="G127" s="1" t="s">
        <v>2100</v>
      </c>
      <c r="H127" s="18"/>
      <c r="I127" s="17"/>
      <c r="J127" s="1" t="s">
        <v>1479</v>
      </c>
    </row>
    <row r="128" spans="1:10" ht="33">
      <c r="A128" s="15" t="s">
        <v>1209</v>
      </c>
      <c r="B128" s="15" t="s">
        <v>1330</v>
      </c>
      <c r="C128" s="15" t="s">
        <v>1331</v>
      </c>
      <c r="D128" s="1" t="s">
        <v>1484</v>
      </c>
      <c r="E128" s="25">
        <v>0</v>
      </c>
      <c r="F128" s="26">
        <v>80</v>
      </c>
      <c r="G128" s="1" t="s">
        <v>2100</v>
      </c>
      <c r="H128" s="18"/>
      <c r="I128" s="17"/>
      <c r="J128" s="1" t="s">
        <v>1479</v>
      </c>
    </row>
    <row r="129" spans="1:10" ht="49.5">
      <c r="A129" s="15" t="s">
        <v>1209</v>
      </c>
      <c r="B129" s="15" t="s">
        <v>1332</v>
      </c>
      <c r="C129" s="15" t="s">
        <v>1333</v>
      </c>
      <c r="D129" s="1" t="s">
        <v>1484</v>
      </c>
      <c r="E129" s="25">
        <v>0</v>
      </c>
      <c r="F129" s="26">
        <v>100</v>
      </c>
      <c r="G129" s="1" t="s">
        <v>2100</v>
      </c>
      <c r="H129" s="18"/>
      <c r="I129" s="1" t="s">
        <v>1478</v>
      </c>
      <c r="J129" s="2"/>
    </row>
    <row r="130" spans="1:10" s="74" customFormat="1" ht="33">
      <c r="A130" s="15" t="s">
        <v>1209</v>
      </c>
      <c r="B130" s="15" t="s">
        <v>1334</v>
      </c>
      <c r="C130" s="15" t="s">
        <v>797</v>
      </c>
      <c r="D130" s="1" t="s">
        <v>1484</v>
      </c>
      <c r="E130" s="25">
        <v>0</v>
      </c>
      <c r="F130" s="26">
        <v>60</v>
      </c>
      <c r="G130" s="1" t="s">
        <v>2100</v>
      </c>
      <c r="H130" s="18"/>
      <c r="I130" s="1" t="s">
        <v>1478</v>
      </c>
      <c r="J130" s="2"/>
    </row>
    <row r="131" spans="1:10" s="74" customFormat="1" ht="33">
      <c r="A131" s="15" t="s">
        <v>1209</v>
      </c>
      <c r="B131" s="15" t="s">
        <v>1335</v>
      </c>
      <c r="C131" s="15" t="s">
        <v>798</v>
      </c>
      <c r="D131" s="1" t="s">
        <v>1484</v>
      </c>
      <c r="E131" s="25">
        <v>0</v>
      </c>
      <c r="F131" s="26">
        <v>30</v>
      </c>
      <c r="G131" s="1" t="s">
        <v>2100</v>
      </c>
      <c r="H131" s="18"/>
      <c r="I131" s="17"/>
      <c r="J131" s="1" t="s">
        <v>1479</v>
      </c>
    </row>
    <row r="132" spans="1:10" s="74" customFormat="1" ht="33">
      <c r="A132" s="15" t="s">
        <v>1209</v>
      </c>
      <c r="B132" s="15" t="s">
        <v>1336</v>
      </c>
      <c r="C132" s="15" t="s">
        <v>1337</v>
      </c>
      <c r="D132" s="1" t="s">
        <v>1484</v>
      </c>
      <c r="E132" s="25">
        <v>0</v>
      </c>
      <c r="F132" s="26">
        <v>200</v>
      </c>
      <c r="G132" s="1" t="s">
        <v>2100</v>
      </c>
      <c r="H132" s="18"/>
      <c r="I132" s="1" t="s">
        <v>1478</v>
      </c>
      <c r="J132" s="2"/>
    </row>
    <row r="133" spans="1:10" s="74" customFormat="1" ht="33">
      <c r="A133" s="15" t="s">
        <v>1209</v>
      </c>
      <c r="B133" s="15" t="s">
        <v>1338</v>
      </c>
      <c r="C133" s="15" t="s">
        <v>568</v>
      </c>
      <c r="D133" s="1" t="s">
        <v>1484</v>
      </c>
      <c r="E133" s="25">
        <v>0</v>
      </c>
      <c r="F133" s="26">
        <v>60</v>
      </c>
      <c r="G133" s="1" t="s">
        <v>2100</v>
      </c>
      <c r="H133" s="18"/>
      <c r="I133" s="17"/>
      <c r="J133" s="1" t="s">
        <v>1479</v>
      </c>
    </row>
    <row r="134" spans="1:10" s="74" customFormat="1" ht="33">
      <c r="A134" s="15" t="s">
        <v>1209</v>
      </c>
      <c r="B134" s="15" t="s">
        <v>1339</v>
      </c>
      <c r="C134" s="15" t="s">
        <v>1340</v>
      </c>
      <c r="D134" s="1" t="s">
        <v>1484</v>
      </c>
      <c r="E134" s="25">
        <v>0</v>
      </c>
      <c r="F134" s="26">
        <v>50</v>
      </c>
      <c r="G134" s="1" t="s">
        <v>2100</v>
      </c>
      <c r="H134" s="18"/>
      <c r="I134" s="17"/>
      <c r="J134" s="1" t="s">
        <v>1479</v>
      </c>
    </row>
    <row r="135" spans="1:10" s="74" customFormat="1" ht="49.5">
      <c r="A135" s="15" t="s">
        <v>1209</v>
      </c>
      <c r="B135" s="15" t="s">
        <v>1341</v>
      </c>
      <c r="C135" s="15" t="s">
        <v>1342</v>
      </c>
      <c r="D135" s="1" t="s">
        <v>1484</v>
      </c>
      <c r="E135" s="25">
        <v>0</v>
      </c>
      <c r="F135" s="26">
        <v>71.239</v>
      </c>
      <c r="G135" s="1" t="s">
        <v>2100</v>
      </c>
      <c r="H135" s="18"/>
      <c r="I135" s="1" t="s">
        <v>1478</v>
      </c>
      <c r="J135" s="2"/>
    </row>
    <row r="136" spans="1:10" s="74" customFormat="1" ht="33">
      <c r="A136" s="15" t="s">
        <v>1209</v>
      </c>
      <c r="B136" s="15" t="s">
        <v>1343</v>
      </c>
      <c r="C136" s="15" t="s">
        <v>799</v>
      </c>
      <c r="D136" s="1" t="s">
        <v>1484</v>
      </c>
      <c r="E136" s="25">
        <v>0</v>
      </c>
      <c r="F136" s="26">
        <v>80</v>
      </c>
      <c r="G136" s="1" t="s">
        <v>2100</v>
      </c>
      <c r="H136" s="18"/>
      <c r="I136" s="1" t="s">
        <v>1478</v>
      </c>
      <c r="J136" s="2"/>
    </row>
    <row r="137" spans="1:10" s="74" customFormat="1" ht="33">
      <c r="A137" s="15" t="s">
        <v>1209</v>
      </c>
      <c r="B137" s="15" t="s">
        <v>1344</v>
      </c>
      <c r="C137" s="15" t="s">
        <v>800</v>
      </c>
      <c r="D137" s="1" t="s">
        <v>1484</v>
      </c>
      <c r="E137" s="25">
        <v>0</v>
      </c>
      <c r="F137" s="26">
        <v>50</v>
      </c>
      <c r="G137" s="1" t="s">
        <v>2100</v>
      </c>
      <c r="H137" s="18"/>
      <c r="I137" s="1" t="s">
        <v>1478</v>
      </c>
      <c r="J137" s="2"/>
    </row>
    <row r="138" spans="1:10" s="74" customFormat="1" ht="33">
      <c r="A138" s="15" t="s">
        <v>1209</v>
      </c>
      <c r="B138" s="15" t="s">
        <v>1345</v>
      </c>
      <c r="C138" s="15" t="s">
        <v>801</v>
      </c>
      <c r="D138" s="1" t="s">
        <v>1484</v>
      </c>
      <c r="E138" s="25">
        <v>0</v>
      </c>
      <c r="F138" s="26">
        <v>80</v>
      </c>
      <c r="G138" s="1" t="s">
        <v>2100</v>
      </c>
      <c r="H138" s="18"/>
      <c r="I138" s="17"/>
      <c r="J138" s="1" t="s">
        <v>1479</v>
      </c>
    </row>
    <row r="139" spans="1:10" s="74" customFormat="1" ht="33">
      <c r="A139" s="15" t="s">
        <v>1209</v>
      </c>
      <c r="B139" s="15" t="s">
        <v>1346</v>
      </c>
      <c r="C139" s="15" t="s">
        <v>802</v>
      </c>
      <c r="D139" s="1" t="s">
        <v>1484</v>
      </c>
      <c r="E139" s="25">
        <v>0</v>
      </c>
      <c r="F139" s="26">
        <v>100</v>
      </c>
      <c r="G139" s="1" t="s">
        <v>2100</v>
      </c>
      <c r="H139" s="18"/>
      <c r="I139" s="1" t="s">
        <v>1478</v>
      </c>
      <c r="J139" s="2"/>
    </row>
    <row r="140" spans="1:10" s="74" customFormat="1" ht="33">
      <c r="A140" s="15" t="s">
        <v>1209</v>
      </c>
      <c r="B140" s="15" t="s">
        <v>1347</v>
      </c>
      <c r="C140" s="15" t="s">
        <v>1348</v>
      </c>
      <c r="D140" s="1" t="s">
        <v>1484</v>
      </c>
      <c r="E140" s="25">
        <v>0</v>
      </c>
      <c r="F140" s="26">
        <v>80</v>
      </c>
      <c r="G140" s="1" t="s">
        <v>2100</v>
      </c>
      <c r="H140" s="18"/>
      <c r="I140" s="17"/>
      <c r="J140" s="1" t="s">
        <v>1479</v>
      </c>
    </row>
    <row r="141" spans="1:10" s="74" customFormat="1" ht="33">
      <c r="A141" s="15" t="s">
        <v>1209</v>
      </c>
      <c r="B141" s="15" t="s">
        <v>1349</v>
      </c>
      <c r="C141" s="15" t="s">
        <v>1350</v>
      </c>
      <c r="D141" s="1" t="s">
        <v>1484</v>
      </c>
      <c r="E141" s="25">
        <v>0</v>
      </c>
      <c r="F141" s="26">
        <v>100</v>
      </c>
      <c r="G141" s="1" t="s">
        <v>2100</v>
      </c>
      <c r="H141" s="18"/>
      <c r="I141" s="17"/>
      <c r="J141" s="1" t="s">
        <v>1479</v>
      </c>
    </row>
    <row r="142" spans="1:10" s="74" customFormat="1" ht="49.5">
      <c r="A142" s="15" t="s">
        <v>1209</v>
      </c>
      <c r="B142" s="15" t="s">
        <v>1351</v>
      </c>
      <c r="C142" s="15" t="s">
        <v>1352</v>
      </c>
      <c r="D142" s="1" t="s">
        <v>1484</v>
      </c>
      <c r="E142" s="25">
        <v>0</v>
      </c>
      <c r="F142" s="26">
        <v>100</v>
      </c>
      <c r="G142" s="1" t="s">
        <v>2100</v>
      </c>
      <c r="H142" s="18"/>
      <c r="I142" s="17"/>
      <c r="J142" s="1" t="s">
        <v>1479</v>
      </c>
    </row>
    <row r="143" spans="1:10" s="74" customFormat="1" ht="33">
      <c r="A143" s="15" t="s">
        <v>1209</v>
      </c>
      <c r="B143" s="15" t="s">
        <v>1353</v>
      </c>
      <c r="C143" s="15" t="s">
        <v>1354</v>
      </c>
      <c r="D143" s="1" t="s">
        <v>1484</v>
      </c>
      <c r="E143" s="25">
        <v>0</v>
      </c>
      <c r="F143" s="26">
        <v>40</v>
      </c>
      <c r="G143" s="1" t="s">
        <v>2100</v>
      </c>
      <c r="H143" s="18"/>
      <c r="I143" s="1" t="s">
        <v>1478</v>
      </c>
      <c r="J143" s="2"/>
    </row>
    <row r="144" spans="1:10" s="74" customFormat="1" ht="33">
      <c r="A144" s="15" t="s">
        <v>1209</v>
      </c>
      <c r="B144" s="15" t="s">
        <v>1355</v>
      </c>
      <c r="C144" s="15" t="s">
        <v>1356</v>
      </c>
      <c r="D144" s="1" t="s">
        <v>1484</v>
      </c>
      <c r="E144" s="25">
        <v>0</v>
      </c>
      <c r="F144" s="26">
        <v>60</v>
      </c>
      <c r="G144" s="1" t="s">
        <v>2100</v>
      </c>
      <c r="H144" s="18"/>
      <c r="I144" s="17"/>
      <c r="J144" s="1" t="s">
        <v>1479</v>
      </c>
    </row>
    <row r="145" spans="1:10" s="74" customFormat="1" ht="33">
      <c r="A145" s="15" t="s">
        <v>1209</v>
      </c>
      <c r="B145" s="15" t="s">
        <v>1357</v>
      </c>
      <c r="C145" s="15" t="s">
        <v>803</v>
      </c>
      <c r="D145" s="1" t="s">
        <v>1484</v>
      </c>
      <c r="E145" s="25">
        <v>0</v>
      </c>
      <c r="F145" s="26">
        <v>100</v>
      </c>
      <c r="G145" s="1" t="s">
        <v>2100</v>
      </c>
      <c r="H145" s="208"/>
      <c r="I145" s="1" t="s">
        <v>1478</v>
      </c>
      <c r="J145" s="2"/>
    </row>
    <row r="146" spans="1:10" s="74" customFormat="1" ht="33">
      <c r="A146" s="15" t="s">
        <v>1209</v>
      </c>
      <c r="B146" s="15" t="s">
        <v>1358</v>
      </c>
      <c r="C146" s="15" t="s">
        <v>1359</v>
      </c>
      <c r="D146" s="1" t="s">
        <v>1484</v>
      </c>
      <c r="E146" s="25">
        <v>0</v>
      </c>
      <c r="F146" s="26">
        <v>70</v>
      </c>
      <c r="G146" s="1" t="s">
        <v>2100</v>
      </c>
      <c r="H146" s="18"/>
      <c r="I146" s="17"/>
      <c r="J146" s="1" t="s">
        <v>1479</v>
      </c>
    </row>
    <row r="147" spans="1:10" s="74" customFormat="1" ht="49.5">
      <c r="A147" s="15" t="s">
        <v>1209</v>
      </c>
      <c r="B147" s="15" t="s">
        <v>1360</v>
      </c>
      <c r="C147" s="15" t="s">
        <v>1361</v>
      </c>
      <c r="D147" s="1" t="s">
        <v>1484</v>
      </c>
      <c r="E147" s="25">
        <v>0</v>
      </c>
      <c r="F147" s="26">
        <v>50</v>
      </c>
      <c r="G147" s="1" t="s">
        <v>2100</v>
      </c>
      <c r="H147" s="18"/>
      <c r="I147" s="17"/>
      <c r="J147" s="1" t="s">
        <v>1479</v>
      </c>
    </row>
    <row r="148" spans="1:10" s="74" customFormat="1" ht="33">
      <c r="A148" s="15" t="s">
        <v>1209</v>
      </c>
      <c r="B148" s="15" t="s">
        <v>1362</v>
      </c>
      <c r="C148" s="15" t="s">
        <v>1363</v>
      </c>
      <c r="D148" s="1" t="s">
        <v>1484</v>
      </c>
      <c r="E148" s="25">
        <v>0</v>
      </c>
      <c r="F148" s="26">
        <v>80</v>
      </c>
      <c r="G148" s="1" t="s">
        <v>2100</v>
      </c>
      <c r="H148" s="18"/>
      <c r="I148" s="17"/>
      <c r="J148" s="1" t="s">
        <v>1479</v>
      </c>
    </row>
    <row r="149" spans="1:10" s="74" customFormat="1" ht="33">
      <c r="A149" s="15" t="s">
        <v>1209</v>
      </c>
      <c r="B149" s="15" t="s">
        <v>1364</v>
      </c>
      <c r="C149" s="15" t="s">
        <v>1365</v>
      </c>
      <c r="D149" s="1" t="s">
        <v>1484</v>
      </c>
      <c r="E149" s="25">
        <v>0</v>
      </c>
      <c r="F149" s="26">
        <v>80</v>
      </c>
      <c r="G149" s="1" t="s">
        <v>2100</v>
      </c>
      <c r="H149" s="18"/>
      <c r="I149" s="17"/>
      <c r="J149" s="1" t="s">
        <v>1479</v>
      </c>
    </row>
    <row r="150" spans="1:10" s="74" customFormat="1" ht="33">
      <c r="A150" s="15" t="s">
        <v>1209</v>
      </c>
      <c r="B150" s="15" t="s">
        <v>1366</v>
      </c>
      <c r="C150" s="15" t="s">
        <v>1367</v>
      </c>
      <c r="D150" s="1" t="s">
        <v>1484</v>
      </c>
      <c r="E150" s="25">
        <v>0</v>
      </c>
      <c r="F150" s="26">
        <v>50.757</v>
      </c>
      <c r="G150" s="1" t="s">
        <v>2100</v>
      </c>
      <c r="H150" s="18"/>
      <c r="I150" s="1" t="s">
        <v>1478</v>
      </c>
      <c r="J150" s="2"/>
    </row>
    <row r="151" spans="1:10" s="74" customFormat="1" ht="33">
      <c r="A151" s="15" t="s">
        <v>1209</v>
      </c>
      <c r="B151" s="15" t="s">
        <v>1368</v>
      </c>
      <c r="C151" s="15" t="s">
        <v>804</v>
      </c>
      <c r="D151" s="1" t="s">
        <v>1484</v>
      </c>
      <c r="E151" s="25">
        <v>0</v>
      </c>
      <c r="F151" s="26">
        <v>50</v>
      </c>
      <c r="G151" s="1" t="s">
        <v>2100</v>
      </c>
      <c r="H151" s="18"/>
      <c r="I151" s="17"/>
      <c r="J151" s="1" t="s">
        <v>1479</v>
      </c>
    </row>
    <row r="152" spans="1:10" s="74" customFormat="1" ht="33">
      <c r="A152" s="15" t="s">
        <v>1209</v>
      </c>
      <c r="B152" s="15" t="s">
        <v>1369</v>
      </c>
      <c r="C152" s="15" t="s">
        <v>805</v>
      </c>
      <c r="D152" s="1" t="s">
        <v>1484</v>
      </c>
      <c r="E152" s="25">
        <v>0</v>
      </c>
      <c r="F152" s="26">
        <v>64</v>
      </c>
      <c r="G152" s="1" t="s">
        <v>2100</v>
      </c>
      <c r="H152" s="18"/>
      <c r="I152" s="17"/>
      <c r="J152" s="1" t="s">
        <v>1479</v>
      </c>
    </row>
    <row r="153" spans="1:10" s="74" customFormat="1" ht="33">
      <c r="A153" s="15" t="s">
        <v>1209</v>
      </c>
      <c r="B153" s="15" t="s">
        <v>1370</v>
      </c>
      <c r="C153" s="15" t="s">
        <v>806</v>
      </c>
      <c r="D153" s="1" t="s">
        <v>1484</v>
      </c>
      <c r="E153" s="25">
        <v>0</v>
      </c>
      <c r="F153" s="26">
        <v>100</v>
      </c>
      <c r="G153" s="1" t="s">
        <v>2100</v>
      </c>
      <c r="H153" s="18"/>
      <c r="I153" s="1" t="s">
        <v>1478</v>
      </c>
      <c r="J153" s="2"/>
    </row>
    <row r="154" spans="1:10" s="74" customFormat="1" ht="33">
      <c r="A154" s="15" t="s">
        <v>1209</v>
      </c>
      <c r="B154" s="15" t="s">
        <v>1371</v>
      </c>
      <c r="C154" s="15" t="s">
        <v>807</v>
      </c>
      <c r="D154" s="1" t="s">
        <v>1484</v>
      </c>
      <c r="E154" s="25">
        <v>0</v>
      </c>
      <c r="F154" s="26">
        <v>100</v>
      </c>
      <c r="G154" s="1" t="s">
        <v>2100</v>
      </c>
      <c r="H154" s="18"/>
      <c r="I154" s="17"/>
      <c r="J154" s="1" t="s">
        <v>1479</v>
      </c>
    </row>
    <row r="155" spans="1:10" s="74" customFormat="1" ht="33">
      <c r="A155" s="15" t="s">
        <v>1209</v>
      </c>
      <c r="B155" s="15" t="s">
        <v>1372</v>
      </c>
      <c r="C155" s="15" t="s">
        <v>2111</v>
      </c>
      <c r="D155" s="1" t="s">
        <v>1484</v>
      </c>
      <c r="E155" s="25">
        <v>0</v>
      </c>
      <c r="F155" s="26">
        <v>100</v>
      </c>
      <c r="G155" s="1" t="s">
        <v>2100</v>
      </c>
      <c r="H155" s="18"/>
      <c r="I155" s="17"/>
      <c r="J155" s="1" t="s">
        <v>1479</v>
      </c>
    </row>
    <row r="156" spans="1:10" s="75" customFormat="1" ht="33">
      <c r="A156" s="15" t="s">
        <v>1209</v>
      </c>
      <c r="B156" s="15" t="s">
        <v>1373</v>
      </c>
      <c r="C156" s="15" t="s">
        <v>1374</v>
      </c>
      <c r="D156" s="1" t="s">
        <v>1484</v>
      </c>
      <c r="E156" s="25">
        <v>0</v>
      </c>
      <c r="F156" s="26">
        <v>50</v>
      </c>
      <c r="G156" s="1" t="s">
        <v>2100</v>
      </c>
      <c r="H156" s="18"/>
      <c r="I156" s="17"/>
      <c r="J156" s="1" t="s">
        <v>1479</v>
      </c>
    </row>
    <row r="157" spans="1:10" s="74" customFormat="1" ht="33">
      <c r="A157" s="15" t="s">
        <v>1209</v>
      </c>
      <c r="B157" s="15" t="s">
        <v>1375</v>
      </c>
      <c r="C157" s="15" t="s">
        <v>808</v>
      </c>
      <c r="D157" s="1" t="s">
        <v>1484</v>
      </c>
      <c r="E157" s="25">
        <v>0</v>
      </c>
      <c r="F157" s="26">
        <v>30</v>
      </c>
      <c r="G157" s="1" t="s">
        <v>2100</v>
      </c>
      <c r="H157" s="18"/>
      <c r="I157" s="17"/>
      <c r="J157" s="1" t="s">
        <v>1479</v>
      </c>
    </row>
    <row r="158" spans="1:10" s="74" customFormat="1" ht="49.5">
      <c r="A158" s="15" t="s">
        <v>1209</v>
      </c>
      <c r="B158" s="15" t="s">
        <v>1376</v>
      </c>
      <c r="C158" s="15" t="s">
        <v>809</v>
      </c>
      <c r="D158" s="1" t="s">
        <v>1484</v>
      </c>
      <c r="E158" s="25">
        <v>0</v>
      </c>
      <c r="F158" s="26">
        <v>100</v>
      </c>
      <c r="G158" s="1" t="s">
        <v>2100</v>
      </c>
      <c r="H158" s="18"/>
      <c r="I158" s="1" t="s">
        <v>1478</v>
      </c>
      <c r="J158" s="2"/>
    </row>
    <row r="159" spans="1:10" s="74" customFormat="1" ht="49.5">
      <c r="A159" s="15" t="s">
        <v>1209</v>
      </c>
      <c r="B159" s="15" t="s">
        <v>1377</v>
      </c>
      <c r="C159" s="15" t="s">
        <v>1378</v>
      </c>
      <c r="D159" s="1" t="s">
        <v>1484</v>
      </c>
      <c r="E159" s="25">
        <v>0</v>
      </c>
      <c r="F159" s="26">
        <v>150</v>
      </c>
      <c r="G159" s="1" t="s">
        <v>2100</v>
      </c>
      <c r="H159" s="18"/>
      <c r="I159" s="17"/>
      <c r="J159" s="1" t="s">
        <v>1479</v>
      </c>
    </row>
    <row r="160" spans="1:10" s="74" customFormat="1" ht="33">
      <c r="A160" s="15" t="s">
        <v>1209</v>
      </c>
      <c r="B160" s="15" t="s">
        <v>1379</v>
      </c>
      <c r="C160" s="15" t="s">
        <v>1380</v>
      </c>
      <c r="D160" s="1" t="s">
        <v>1484</v>
      </c>
      <c r="E160" s="25">
        <v>0</v>
      </c>
      <c r="F160" s="26">
        <v>100</v>
      </c>
      <c r="G160" s="1" t="s">
        <v>2100</v>
      </c>
      <c r="H160" s="18"/>
      <c r="I160" s="17"/>
      <c r="J160" s="1" t="s">
        <v>1479</v>
      </c>
    </row>
    <row r="161" spans="1:10" s="74" customFormat="1" ht="33">
      <c r="A161" s="15" t="s">
        <v>1209</v>
      </c>
      <c r="B161" s="15" t="s">
        <v>1381</v>
      </c>
      <c r="C161" s="15" t="s">
        <v>810</v>
      </c>
      <c r="D161" s="1" t="s">
        <v>1484</v>
      </c>
      <c r="E161" s="25">
        <v>0</v>
      </c>
      <c r="F161" s="26">
        <v>30</v>
      </c>
      <c r="G161" s="1" t="s">
        <v>2100</v>
      </c>
      <c r="H161" s="18"/>
      <c r="I161" s="17"/>
      <c r="J161" s="1" t="s">
        <v>1479</v>
      </c>
    </row>
    <row r="162" spans="1:10" s="74" customFormat="1" ht="33">
      <c r="A162" s="15" t="s">
        <v>1209</v>
      </c>
      <c r="B162" s="15" t="s">
        <v>1382</v>
      </c>
      <c r="C162" s="15" t="s">
        <v>811</v>
      </c>
      <c r="D162" s="1" t="s">
        <v>1484</v>
      </c>
      <c r="E162" s="25">
        <v>0</v>
      </c>
      <c r="F162" s="26">
        <v>80</v>
      </c>
      <c r="G162" s="1" t="s">
        <v>2100</v>
      </c>
      <c r="H162" s="18"/>
      <c r="I162" s="17"/>
      <c r="J162" s="1" t="s">
        <v>1479</v>
      </c>
    </row>
    <row r="163" spans="1:10" s="74" customFormat="1" ht="33">
      <c r="A163" s="15" t="s">
        <v>1209</v>
      </c>
      <c r="B163" s="15" t="s">
        <v>1383</v>
      </c>
      <c r="C163" s="15" t="s">
        <v>812</v>
      </c>
      <c r="D163" s="1" t="s">
        <v>1484</v>
      </c>
      <c r="E163" s="25">
        <v>0</v>
      </c>
      <c r="F163" s="26">
        <v>100</v>
      </c>
      <c r="G163" s="1" t="s">
        <v>2100</v>
      </c>
      <c r="H163" s="18"/>
      <c r="I163" s="17"/>
      <c r="J163" s="1" t="s">
        <v>1479</v>
      </c>
    </row>
    <row r="164" spans="1:10" ht="33">
      <c r="A164" s="15" t="s">
        <v>1209</v>
      </c>
      <c r="B164" s="15" t="s">
        <v>1384</v>
      </c>
      <c r="C164" s="15" t="s">
        <v>1385</v>
      </c>
      <c r="D164" s="1" t="s">
        <v>1484</v>
      </c>
      <c r="E164" s="25">
        <v>0</v>
      </c>
      <c r="F164" s="26">
        <v>50</v>
      </c>
      <c r="G164" s="1" t="s">
        <v>2100</v>
      </c>
      <c r="H164" s="18"/>
      <c r="I164" s="17"/>
      <c r="J164" s="1" t="s">
        <v>1479</v>
      </c>
    </row>
    <row r="165" spans="1:10" ht="33">
      <c r="A165" s="15" t="s">
        <v>1209</v>
      </c>
      <c r="B165" s="15" t="s">
        <v>1386</v>
      </c>
      <c r="C165" s="15" t="s">
        <v>813</v>
      </c>
      <c r="D165" s="1" t="s">
        <v>1484</v>
      </c>
      <c r="E165" s="25">
        <v>0</v>
      </c>
      <c r="F165" s="26">
        <v>100</v>
      </c>
      <c r="G165" s="1" t="s">
        <v>2100</v>
      </c>
      <c r="H165" s="18"/>
      <c r="I165" s="1" t="s">
        <v>1478</v>
      </c>
      <c r="J165" s="2"/>
    </row>
    <row r="166" spans="1:10" ht="33">
      <c r="A166" s="15" t="s">
        <v>1209</v>
      </c>
      <c r="B166" s="15" t="s">
        <v>1387</v>
      </c>
      <c r="C166" s="15" t="s">
        <v>814</v>
      </c>
      <c r="D166" s="1" t="s">
        <v>1484</v>
      </c>
      <c r="E166" s="25">
        <v>0</v>
      </c>
      <c r="F166" s="26">
        <v>100</v>
      </c>
      <c r="G166" s="1" t="s">
        <v>2100</v>
      </c>
      <c r="H166" s="18"/>
      <c r="I166" s="1" t="s">
        <v>1478</v>
      </c>
      <c r="J166" s="2"/>
    </row>
    <row r="167" spans="1:10" ht="33">
      <c r="A167" s="15" t="s">
        <v>1209</v>
      </c>
      <c r="B167" s="15" t="s">
        <v>1388</v>
      </c>
      <c r="C167" s="15" t="s">
        <v>1389</v>
      </c>
      <c r="D167" s="1" t="s">
        <v>1484</v>
      </c>
      <c r="E167" s="25">
        <v>0</v>
      </c>
      <c r="F167" s="26">
        <v>100</v>
      </c>
      <c r="G167" s="1" t="s">
        <v>2100</v>
      </c>
      <c r="H167" s="18"/>
      <c r="I167" s="17"/>
      <c r="J167" s="1" t="s">
        <v>1479</v>
      </c>
    </row>
    <row r="168" spans="1:10" ht="33">
      <c r="A168" s="15" t="s">
        <v>1209</v>
      </c>
      <c r="B168" s="15" t="s">
        <v>1390</v>
      </c>
      <c r="C168" s="15" t="s">
        <v>815</v>
      </c>
      <c r="D168" s="1" t="s">
        <v>1484</v>
      </c>
      <c r="E168" s="25">
        <v>0</v>
      </c>
      <c r="F168" s="26">
        <v>100</v>
      </c>
      <c r="G168" s="1" t="s">
        <v>2100</v>
      </c>
      <c r="H168" s="18"/>
      <c r="I168" s="1" t="s">
        <v>1478</v>
      </c>
      <c r="J168" s="2"/>
    </row>
    <row r="169" spans="1:10" ht="33">
      <c r="A169" s="15" t="s">
        <v>1209</v>
      </c>
      <c r="B169" s="15" t="s">
        <v>1391</v>
      </c>
      <c r="C169" s="15" t="s">
        <v>816</v>
      </c>
      <c r="D169" s="1" t="s">
        <v>1484</v>
      </c>
      <c r="E169" s="25">
        <v>0</v>
      </c>
      <c r="F169" s="26">
        <v>60</v>
      </c>
      <c r="G169" s="1" t="s">
        <v>2100</v>
      </c>
      <c r="H169" s="18"/>
      <c r="I169" s="17"/>
      <c r="J169" s="1" t="s">
        <v>1479</v>
      </c>
    </row>
    <row r="170" spans="1:10" ht="49.5">
      <c r="A170" s="15" t="s">
        <v>1209</v>
      </c>
      <c r="B170" s="15" t="s">
        <v>1392</v>
      </c>
      <c r="C170" s="15" t="s">
        <v>817</v>
      </c>
      <c r="D170" s="1" t="s">
        <v>1484</v>
      </c>
      <c r="E170" s="25">
        <v>0</v>
      </c>
      <c r="F170" s="26">
        <v>80</v>
      </c>
      <c r="G170" s="1" t="s">
        <v>2100</v>
      </c>
      <c r="H170" s="18"/>
      <c r="I170" s="17"/>
      <c r="J170" s="1" t="s">
        <v>1479</v>
      </c>
    </row>
    <row r="171" spans="1:10" ht="33">
      <c r="A171" s="15" t="s">
        <v>1209</v>
      </c>
      <c r="B171" s="15" t="s">
        <v>1393</v>
      </c>
      <c r="C171" s="15" t="s">
        <v>1394</v>
      </c>
      <c r="D171" s="1" t="s">
        <v>1484</v>
      </c>
      <c r="E171" s="25">
        <v>0</v>
      </c>
      <c r="F171" s="26">
        <v>200</v>
      </c>
      <c r="G171" s="1" t="s">
        <v>2100</v>
      </c>
      <c r="H171" s="18"/>
      <c r="I171" s="17"/>
      <c r="J171" s="1" t="s">
        <v>1479</v>
      </c>
    </row>
    <row r="172" spans="1:10" ht="33">
      <c r="A172" s="15" t="s">
        <v>1209</v>
      </c>
      <c r="B172" s="15" t="s">
        <v>1395</v>
      </c>
      <c r="C172" s="15" t="s">
        <v>1396</v>
      </c>
      <c r="D172" s="1" t="s">
        <v>1484</v>
      </c>
      <c r="E172" s="25">
        <v>0</v>
      </c>
      <c r="F172" s="26">
        <v>70</v>
      </c>
      <c r="G172" s="1" t="s">
        <v>2100</v>
      </c>
      <c r="H172" s="18"/>
      <c r="I172" s="1" t="s">
        <v>1478</v>
      </c>
      <c r="J172" s="2"/>
    </row>
    <row r="173" spans="1:10" ht="33">
      <c r="A173" s="15" t="s">
        <v>1209</v>
      </c>
      <c r="B173" s="15" t="s">
        <v>1397</v>
      </c>
      <c r="C173" s="15" t="s">
        <v>818</v>
      </c>
      <c r="D173" s="1" t="s">
        <v>1484</v>
      </c>
      <c r="E173" s="25">
        <v>0</v>
      </c>
      <c r="F173" s="26">
        <v>100</v>
      </c>
      <c r="G173" s="1" t="s">
        <v>2100</v>
      </c>
      <c r="H173" s="18"/>
      <c r="I173" s="1" t="s">
        <v>1478</v>
      </c>
      <c r="J173" s="2"/>
    </row>
    <row r="174" spans="1:10" ht="33">
      <c r="A174" s="15" t="s">
        <v>1209</v>
      </c>
      <c r="B174" s="15" t="s">
        <v>1398</v>
      </c>
      <c r="C174" s="15" t="s">
        <v>819</v>
      </c>
      <c r="D174" s="1" t="s">
        <v>1484</v>
      </c>
      <c r="E174" s="25">
        <v>0</v>
      </c>
      <c r="F174" s="26">
        <v>100</v>
      </c>
      <c r="G174" s="1" t="s">
        <v>2100</v>
      </c>
      <c r="H174" s="18"/>
      <c r="I174" s="17"/>
      <c r="J174" s="1" t="s">
        <v>1479</v>
      </c>
    </row>
    <row r="175" spans="1:10" ht="33">
      <c r="A175" s="15" t="s">
        <v>1209</v>
      </c>
      <c r="B175" s="15" t="s">
        <v>1399</v>
      </c>
      <c r="C175" s="15" t="s">
        <v>1400</v>
      </c>
      <c r="D175" s="1" t="s">
        <v>1484</v>
      </c>
      <c r="E175" s="25">
        <v>0</v>
      </c>
      <c r="F175" s="26">
        <v>20</v>
      </c>
      <c r="G175" s="1" t="s">
        <v>2100</v>
      </c>
      <c r="H175" s="18"/>
      <c r="I175" s="17"/>
      <c r="J175" s="1" t="s">
        <v>1479</v>
      </c>
    </row>
    <row r="176" spans="1:10" ht="49.5">
      <c r="A176" s="15" t="s">
        <v>1209</v>
      </c>
      <c r="B176" s="15" t="s">
        <v>1401</v>
      </c>
      <c r="C176" s="15" t="s">
        <v>1402</v>
      </c>
      <c r="D176" s="1" t="s">
        <v>1484</v>
      </c>
      <c r="E176" s="25">
        <v>0</v>
      </c>
      <c r="F176" s="26">
        <v>100</v>
      </c>
      <c r="G176" s="1" t="s">
        <v>2100</v>
      </c>
      <c r="H176" s="18"/>
      <c r="I176" s="1" t="s">
        <v>1478</v>
      </c>
      <c r="J176" s="2"/>
    </row>
    <row r="177" spans="1:10" ht="33">
      <c r="A177" s="15" t="s">
        <v>1209</v>
      </c>
      <c r="B177" s="15" t="s">
        <v>1403</v>
      </c>
      <c r="C177" s="15" t="s">
        <v>1404</v>
      </c>
      <c r="D177" s="1" t="s">
        <v>1484</v>
      </c>
      <c r="E177" s="25">
        <v>0</v>
      </c>
      <c r="F177" s="26">
        <v>80</v>
      </c>
      <c r="G177" s="1" t="s">
        <v>2100</v>
      </c>
      <c r="H177" s="18"/>
      <c r="I177" s="17"/>
      <c r="J177" s="1" t="s">
        <v>1479</v>
      </c>
    </row>
    <row r="178" spans="1:10" ht="33">
      <c r="A178" s="15" t="s">
        <v>1209</v>
      </c>
      <c r="B178" s="15" t="s">
        <v>1405</v>
      </c>
      <c r="C178" s="15" t="s">
        <v>2684</v>
      </c>
      <c r="D178" s="1" t="s">
        <v>1484</v>
      </c>
      <c r="E178" s="25">
        <v>0</v>
      </c>
      <c r="F178" s="26">
        <v>150</v>
      </c>
      <c r="G178" s="1" t="s">
        <v>2100</v>
      </c>
      <c r="H178" s="18"/>
      <c r="I178" s="17"/>
      <c r="J178" s="1" t="s">
        <v>1479</v>
      </c>
    </row>
    <row r="179" spans="1:10" ht="33">
      <c r="A179" s="15" t="s">
        <v>1209</v>
      </c>
      <c r="B179" s="15" t="s">
        <v>1406</v>
      </c>
      <c r="C179" s="15" t="s">
        <v>2685</v>
      </c>
      <c r="D179" s="1" t="s">
        <v>1484</v>
      </c>
      <c r="E179" s="25">
        <v>0</v>
      </c>
      <c r="F179" s="26">
        <v>39</v>
      </c>
      <c r="G179" s="1" t="s">
        <v>2100</v>
      </c>
      <c r="H179" s="18"/>
      <c r="I179" s="1" t="s">
        <v>1478</v>
      </c>
      <c r="J179" s="2"/>
    </row>
    <row r="180" spans="1:10" ht="33">
      <c r="A180" s="15" t="s">
        <v>1209</v>
      </c>
      <c r="B180" s="15" t="s">
        <v>1407</v>
      </c>
      <c r="C180" s="15" t="s">
        <v>2686</v>
      </c>
      <c r="D180" s="1" t="s">
        <v>1484</v>
      </c>
      <c r="E180" s="25">
        <v>0</v>
      </c>
      <c r="F180" s="26">
        <v>80</v>
      </c>
      <c r="G180" s="1" t="s">
        <v>2100</v>
      </c>
      <c r="H180" s="18"/>
      <c r="I180" s="1" t="s">
        <v>1478</v>
      </c>
      <c r="J180" s="2"/>
    </row>
    <row r="181" spans="1:10" ht="33">
      <c r="A181" s="15" t="s">
        <v>1209</v>
      </c>
      <c r="B181" s="15" t="s">
        <v>1408</v>
      </c>
      <c r="C181" s="15" t="s">
        <v>1409</v>
      </c>
      <c r="D181" s="1" t="s">
        <v>1484</v>
      </c>
      <c r="E181" s="25">
        <v>0</v>
      </c>
      <c r="F181" s="26">
        <v>100</v>
      </c>
      <c r="G181" s="1" t="s">
        <v>2100</v>
      </c>
      <c r="H181" s="18"/>
      <c r="I181" s="17"/>
      <c r="J181" s="1" t="s">
        <v>1479</v>
      </c>
    </row>
    <row r="182" spans="1:10" ht="33">
      <c r="A182" s="15" t="s">
        <v>1209</v>
      </c>
      <c r="B182" s="15" t="s">
        <v>1410</v>
      </c>
      <c r="C182" s="15" t="s">
        <v>2687</v>
      </c>
      <c r="D182" s="1" t="s">
        <v>1484</v>
      </c>
      <c r="E182" s="25">
        <v>0</v>
      </c>
      <c r="F182" s="26">
        <v>100</v>
      </c>
      <c r="G182" s="1" t="s">
        <v>2100</v>
      </c>
      <c r="H182" s="18"/>
      <c r="I182" s="17"/>
      <c r="J182" s="1" t="s">
        <v>1479</v>
      </c>
    </row>
    <row r="183" spans="1:10" ht="33">
      <c r="A183" s="15" t="s">
        <v>1209</v>
      </c>
      <c r="B183" s="15" t="s">
        <v>1411</v>
      </c>
      <c r="C183" s="15" t="s">
        <v>1412</v>
      </c>
      <c r="D183" s="1" t="s">
        <v>1484</v>
      </c>
      <c r="E183" s="25">
        <v>0</v>
      </c>
      <c r="F183" s="26">
        <v>250</v>
      </c>
      <c r="G183" s="1" t="s">
        <v>2100</v>
      </c>
      <c r="H183" s="18"/>
      <c r="I183" s="17"/>
      <c r="J183" s="1" t="s">
        <v>1479</v>
      </c>
    </row>
    <row r="184" spans="1:10" s="74" customFormat="1" ht="33">
      <c r="A184" s="15" t="s">
        <v>1209</v>
      </c>
      <c r="B184" s="15" t="s">
        <v>1413</v>
      </c>
      <c r="C184" s="15" t="s">
        <v>1414</v>
      </c>
      <c r="D184" s="1" t="s">
        <v>1484</v>
      </c>
      <c r="E184" s="25">
        <v>0</v>
      </c>
      <c r="F184" s="26">
        <v>100</v>
      </c>
      <c r="G184" s="1" t="s">
        <v>2100</v>
      </c>
      <c r="H184" s="18"/>
      <c r="I184" s="17"/>
      <c r="J184" s="1" t="s">
        <v>1479</v>
      </c>
    </row>
    <row r="185" spans="1:12" s="74" customFormat="1" ht="49.5">
      <c r="A185" s="15" t="s">
        <v>1209</v>
      </c>
      <c r="B185" s="15" t="s">
        <v>1415</v>
      </c>
      <c r="C185" s="15" t="s">
        <v>1425</v>
      </c>
      <c r="D185" s="1" t="s">
        <v>1484</v>
      </c>
      <c r="E185" s="25">
        <v>0</v>
      </c>
      <c r="F185" s="26">
        <v>80</v>
      </c>
      <c r="G185" s="1" t="s">
        <v>2100</v>
      </c>
      <c r="H185" s="18"/>
      <c r="I185" s="17"/>
      <c r="J185" s="1" t="s">
        <v>1479</v>
      </c>
      <c r="L185" s="76"/>
    </row>
    <row r="186" spans="1:12" s="74" customFormat="1" ht="33">
      <c r="A186" s="15" t="s">
        <v>1209</v>
      </c>
      <c r="B186" s="15" t="s">
        <v>1426</v>
      </c>
      <c r="C186" s="15" t="s">
        <v>1427</v>
      </c>
      <c r="D186" s="1" t="s">
        <v>1484</v>
      </c>
      <c r="E186" s="25">
        <v>0</v>
      </c>
      <c r="F186" s="26">
        <v>80</v>
      </c>
      <c r="G186" s="1" t="s">
        <v>2100</v>
      </c>
      <c r="H186" s="18"/>
      <c r="I186" s="17"/>
      <c r="J186" s="1" t="s">
        <v>1479</v>
      </c>
      <c r="L186" s="76"/>
    </row>
    <row r="187" spans="1:12" s="74" customFormat="1" ht="33">
      <c r="A187" s="15" t="s">
        <v>1209</v>
      </c>
      <c r="B187" s="15" t="s">
        <v>1428</v>
      </c>
      <c r="C187" s="15" t="s">
        <v>1429</v>
      </c>
      <c r="D187" s="1" t="s">
        <v>1484</v>
      </c>
      <c r="E187" s="25">
        <v>0</v>
      </c>
      <c r="F187" s="26">
        <v>100</v>
      </c>
      <c r="G187" s="1" t="s">
        <v>2100</v>
      </c>
      <c r="H187" s="18"/>
      <c r="I187" s="1" t="s">
        <v>1478</v>
      </c>
      <c r="J187" s="2"/>
      <c r="L187" s="76"/>
    </row>
    <row r="188" spans="1:12" s="74" customFormat="1" ht="49.5">
      <c r="A188" s="15" t="s">
        <v>1209</v>
      </c>
      <c r="B188" s="15" t="s">
        <v>1430</v>
      </c>
      <c r="C188" s="15" t="s">
        <v>1431</v>
      </c>
      <c r="D188" s="1" t="s">
        <v>1484</v>
      </c>
      <c r="E188" s="25">
        <v>0</v>
      </c>
      <c r="F188" s="26">
        <v>100</v>
      </c>
      <c r="G188" s="1" t="s">
        <v>2100</v>
      </c>
      <c r="H188" s="208"/>
      <c r="I188" s="17"/>
      <c r="J188" s="1" t="s">
        <v>1479</v>
      </c>
      <c r="L188" s="76"/>
    </row>
    <row r="189" spans="1:12" s="74" customFormat="1" ht="33">
      <c r="A189" s="15" t="s">
        <v>1209</v>
      </c>
      <c r="B189" s="148" t="s">
        <v>1432</v>
      </c>
      <c r="C189" s="215" t="s">
        <v>1433</v>
      </c>
      <c r="D189" s="1" t="s">
        <v>1484</v>
      </c>
      <c r="E189" s="25">
        <v>0</v>
      </c>
      <c r="F189" s="106">
        <v>2447.35</v>
      </c>
      <c r="G189" s="1" t="s">
        <v>2100</v>
      </c>
      <c r="H189" s="16"/>
      <c r="I189" s="1" t="s">
        <v>1478</v>
      </c>
      <c r="J189" s="17"/>
      <c r="L189" s="76"/>
    </row>
    <row r="190" spans="1:10" s="74" customFormat="1" ht="33">
      <c r="A190" s="15" t="s">
        <v>1209</v>
      </c>
      <c r="B190" s="148" t="s">
        <v>641</v>
      </c>
      <c r="C190" s="215" t="s">
        <v>580</v>
      </c>
      <c r="D190" s="1" t="s">
        <v>1484</v>
      </c>
      <c r="E190" s="25">
        <v>0</v>
      </c>
      <c r="F190" s="106">
        <v>19.2</v>
      </c>
      <c r="G190" s="1" t="s">
        <v>2100</v>
      </c>
      <c r="H190" s="16"/>
      <c r="I190" s="2"/>
      <c r="J190" s="1" t="s">
        <v>1479</v>
      </c>
    </row>
    <row r="191" spans="1:10" ht="66">
      <c r="A191" s="15" t="s">
        <v>1434</v>
      </c>
      <c r="B191" s="154" t="s">
        <v>1435</v>
      </c>
      <c r="C191" s="210" t="s">
        <v>1206</v>
      </c>
      <c r="D191" s="1" t="s">
        <v>1484</v>
      </c>
      <c r="E191" s="157">
        <v>248</v>
      </c>
      <c r="F191" s="158">
        <v>379</v>
      </c>
      <c r="G191" s="1" t="s">
        <v>2689</v>
      </c>
      <c r="H191" s="43" t="s">
        <v>1206</v>
      </c>
      <c r="I191" s="17"/>
      <c r="J191" s="18"/>
    </row>
    <row r="192" spans="1:10" ht="33">
      <c r="A192" s="15" t="s">
        <v>1436</v>
      </c>
      <c r="B192" s="154" t="s">
        <v>1437</v>
      </c>
      <c r="C192" s="210" t="s">
        <v>1438</v>
      </c>
      <c r="D192" s="1" t="s">
        <v>1484</v>
      </c>
      <c r="E192" s="157">
        <v>1</v>
      </c>
      <c r="F192" s="158">
        <v>100</v>
      </c>
      <c r="G192" s="1" t="s">
        <v>2100</v>
      </c>
      <c r="H192" s="43"/>
      <c r="I192" s="1" t="s">
        <v>1478</v>
      </c>
      <c r="J192" s="18"/>
    </row>
    <row r="193" spans="1:10" ht="30" customHeight="1">
      <c r="A193" s="15" t="s">
        <v>1439</v>
      </c>
      <c r="B193" s="154" t="s">
        <v>2690</v>
      </c>
      <c r="C193" s="210" t="s">
        <v>2691</v>
      </c>
      <c r="D193" s="1" t="s">
        <v>1484</v>
      </c>
      <c r="E193" s="25">
        <v>0</v>
      </c>
      <c r="F193" s="121">
        <v>79.04</v>
      </c>
      <c r="G193" s="1" t="s">
        <v>2100</v>
      </c>
      <c r="H193" s="43"/>
      <c r="I193" s="1" t="s">
        <v>1478</v>
      </c>
      <c r="J193" s="18"/>
    </row>
    <row r="194" spans="1:10" ht="33">
      <c r="A194" s="15" t="s">
        <v>1439</v>
      </c>
      <c r="B194" s="154" t="s">
        <v>2690</v>
      </c>
      <c r="C194" s="210" t="s">
        <v>1440</v>
      </c>
      <c r="D194" s="1" t="s">
        <v>1484</v>
      </c>
      <c r="E194" s="25">
        <v>0</v>
      </c>
      <c r="F194" s="121">
        <v>30</v>
      </c>
      <c r="G194" s="1" t="s">
        <v>2100</v>
      </c>
      <c r="H194" s="43"/>
      <c r="I194" s="1" t="s">
        <v>1478</v>
      </c>
      <c r="J194" s="18"/>
    </row>
    <row r="195" spans="1:10" ht="33">
      <c r="A195" s="15" t="s">
        <v>1439</v>
      </c>
      <c r="B195" s="154" t="s">
        <v>2690</v>
      </c>
      <c r="C195" s="210" t="s">
        <v>2692</v>
      </c>
      <c r="D195" s="1" t="s">
        <v>1484</v>
      </c>
      <c r="E195" s="25">
        <v>0</v>
      </c>
      <c r="F195" s="121">
        <v>20</v>
      </c>
      <c r="G195" s="1" t="s">
        <v>2100</v>
      </c>
      <c r="H195" s="43"/>
      <c r="I195" s="1" t="s">
        <v>1478</v>
      </c>
      <c r="J195" s="18"/>
    </row>
    <row r="196" spans="1:10" ht="30" customHeight="1">
      <c r="A196" s="15" t="s">
        <v>1439</v>
      </c>
      <c r="B196" s="154" t="s">
        <v>2690</v>
      </c>
      <c r="C196" s="210" t="s">
        <v>1441</v>
      </c>
      <c r="D196" s="1" t="s">
        <v>1484</v>
      </c>
      <c r="E196" s="25">
        <v>0</v>
      </c>
      <c r="F196" s="121">
        <v>80</v>
      </c>
      <c r="G196" s="1" t="s">
        <v>2100</v>
      </c>
      <c r="H196" s="43"/>
      <c r="I196" s="1" t="s">
        <v>1478</v>
      </c>
      <c r="J196" s="18"/>
    </row>
    <row r="197" spans="1:10" ht="30" customHeight="1">
      <c r="A197" s="15" t="s">
        <v>1439</v>
      </c>
      <c r="B197" s="154" t="s">
        <v>2690</v>
      </c>
      <c r="C197" s="210" t="s">
        <v>1442</v>
      </c>
      <c r="D197" s="1" t="s">
        <v>1484</v>
      </c>
      <c r="E197" s="25">
        <v>0</v>
      </c>
      <c r="F197" s="121">
        <v>69</v>
      </c>
      <c r="G197" s="1" t="s">
        <v>2100</v>
      </c>
      <c r="H197" s="43"/>
      <c r="I197" s="17"/>
      <c r="J197" s="1" t="s">
        <v>1479</v>
      </c>
    </row>
    <row r="198" spans="1:10" ht="30" customHeight="1">
      <c r="A198" s="15" t="s">
        <v>1439</v>
      </c>
      <c r="B198" s="154" t="s">
        <v>2690</v>
      </c>
      <c r="C198" s="210" t="s">
        <v>2693</v>
      </c>
      <c r="D198" s="1" t="s">
        <v>1484</v>
      </c>
      <c r="E198" s="25">
        <v>0</v>
      </c>
      <c r="F198" s="121">
        <v>60</v>
      </c>
      <c r="G198" s="1" t="s">
        <v>2100</v>
      </c>
      <c r="H198" s="43"/>
      <c r="I198" s="1" t="s">
        <v>1478</v>
      </c>
      <c r="J198" s="1"/>
    </row>
    <row r="199" spans="1:10" ht="49.5">
      <c r="A199" s="15" t="s">
        <v>1439</v>
      </c>
      <c r="B199" s="154" t="s">
        <v>1443</v>
      </c>
      <c r="C199" s="210" t="s">
        <v>2694</v>
      </c>
      <c r="D199" s="1" t="s">
        <v>1484</v>
      </c>
      <c r="E199" s="25">
        <v>0</v>
      </c>
      <c r="F199" s="156">
        <f>134.062+333.756</f>
        <v>467.818</v>
      </c>
      <c r="G199" s="1" t="s">
        <v>2689</v>
      </c>
      <c r="H199" s="43" t="s">
        <v>2694</v>
      </c>
      <c r="I199" s="17"/>
      <c r="J199" s="18"/>
    </row>
    <row r="200" spans="1:10" ht="33.75" customHeight="1">
      <c r="A200" s="15" t="s">
        <v>2118</v>
      </c>
      <c r="B200" s="145" t="s">
        <v>853</v>
      </c>
      <c r="C200" s="15" t="s">
        <v>854</v>
      </c>
      <c r="D200" s="1" t="s">
        <v>1484</v>
      </c>
      <c r="E200" s="25">
        <v>0</v>
      </c>
      <c r="F200" s="153">
        <v>20</v>
      </c>
      <c r="G200" s="1" t="s">
        <v>2100</v>
      </c>
      <c r="H200" s="146"/>
      <c r="I200" s="147"/>
      <c r="J200" s="1" t="s">
        <v>1479</v>
      </c>
    </row>
    <row r="201" spans="1:10" ht="33">
      <c r="A201" s="15" t="s">
        <v>855</v>
      </c>
      <c r="B201" s="145" t="s">
        <v>856</v>
      </c>
      <c r="C201" s="15" t="s">
        <v>857</v>
      </c>
      <c r="D201" s="1" t="s">
        <v>858</v>
      </c>
      <c r="E201" s="25">
        <v>0</v>
      </c>
      <c r="F201" s="153">
        <v>100</v>
      </c>
      <c r="G201" s="1" t="s">
        <v>859</v>
      </c>
      <c r="H201" s="146"/>
      <c r="I201" s="147"/>
      <c r="J201" s="1" t="s">
        <v>860</v>
      </c>
    </row>
    <row r="202" spans="1:10" ht="66">
      <c r="A202" s="15" t="s">
        <v>855</v>
      </c>
      <c r="B202" s="145" t="s">
        <v>2571</v>
      </c>
      <c r="C202" s="15" t="s">
        <v>2572</v>
      </c>
      <c r="D202" s="1" t="s">
        <v>858</v>
      </c>
      <c r="E202" s="25">
        <v>0</v>
      </c>
      <c r="F202" s="153">
        <v>100</v>
      </c>
      <c r="G202" s="1" t="s">
        <v>859</v>
      </c>
      <c r="H202" s="146"/>
      <c r="I202" s="1" t="s">
        <v>2573</v>
      </c>
      <c r="J202" s="147"/>
    </row>
    <row r="203" spans="1:10" ht="33">
      <c r="A203" s="15" t="s">
        <v>855</v>
      </c>
      <c r="B203" s="145" t="s">
        <v>2574</v>
      </c>
      <c r="C203" s="15" t="s">
        <v>2575</v>
      </c>
      <c r="D203" s="1" t="s">
        <v>858</v>
      </c>
      <c r="E203" s="25">
        <v>0</v>
      </c>
      <c r="F203" s="153">
        <v>60</v>
      </c>
      <c r="G203" s="1" t="s">
        <v>859</v>
      </c>
      <c r="H203" s="146"/>
      <c r="I203" s="147"/>
      <c r="J203" s="1" t="s">
        <v>860</v>
      </c>
    </row>
    <row r="204" spans="1:10" ht="33">
      <c r="A204" s="15" t="s">
        <v>855</v>
      </c>
      <c r="B204" s="145" t="s">
        <v>2576</v>
      </c>
      <c r="C204" s="15" t="s">
        <v>2577</v>
      </c>
      <c r="D204" s="1" t="s">
        <v>858</v>
      </c>
      <c r="E204" s="25">
        <v>0</v>
      </c>
      <c r="F204" s="153">
        <v>50</v>
      </c>
      <c r="G204" s="1" t="s">
        <v>859</v>
      </c>
      <c r="H204" s="146"/>
      <c r="I204" s="147"/>
      <c r="J204" s="1" t="s">
        <v>860</v>
      </c>
    </row>
    <row r="205" spans="1:10" ht="33">
      <c r="A205" s="15" t="s">
        <v>855</v>
      </c>
      <c r="B205" s="145" t="s">
        <v>2578</v>
      </c>
      <c r="C205" s="15" t="s">
        <v>2579</v>
      </c>
      <c r="D205" s="1" t="s">
        <v>858</v>
      </c>
      <c r="E205" s="25">
        <v>0</v>
      </c>
      <c r="F205" s="153">
        <v>100</v>
      </c>
      <c r="G205" s="1" t="s">
        <v>859</v>
      </c>
      <c r="H205" s="146"/>
      <c r="I205" s="147"/>
      <c r="J205" s="1" t="s">
        <v>860</v>
      </c>
    </row>
    <row r="206" spans="1:10" ht="33">
      <c r="A206" s="15" t="s">
        <v>855</v>
      </c>
      <c r="B206" s="145" t="s">
        <v>2580</v>
      </c>
      <c r="C206" s="15" t="s">
        <v>2581</v>
      </c>
      <c r="D206" s="1" t="s">
        <v>858</v>
      </c>
      <c r="E206" s="25">
        <v>0</v>
      </c>
      <c r="F206" s="153">
        <v>150</v>
      </c>
      <c r="G206" s="1" t="s">
        <v>859</v>
      </c>
      <c r="H206" s="146"/>
      <c r="I206" s="1" t="s">
        <v>2573</v>
      </c>
      <c r="J206" s="147"/>
    </row>
    <row r="207" spans="1:10" ht="33">
      <c r="A207" s="15" t="s">
        <v>855</v>
      </c>
      <c r="B207" s="145" t="s">
        <v>2582</v>
      </c>
      <c r="C207" s="15" t="s">
        <v>2583</v>
      </c>
      <c r="D207" s="1" t="s">
        <v>858</v>
      </c>
      <c r="E207" s="25">
        <v>0</v>
      </c>
      <c r="F207" s="153">
        <v>100</v>
      </c>
      <c r="G207" s="1" t="s">
        <v>859</v>
      </c>
      <c r="H207" s="146"/>
      <c r="I207" s="147"/>
      <c r="J207" s="1" t="s">
        <v>860</v>
      </c>
    </row>
    <row r="208" spans="1:10" ht="33">
      <c r="A208" s="15" t="s">
        <v>855</v>
      </c>
      <c r="B208" s="145" t="s">
        <v>2584</v>
      </c>
      <c r="C208" s="15" t="s">
        <v>2585</v>
      </c>
      <c r="D208" s="1" t="s">
        <v>858</v>
      </c>
      <c r="E208" s="25">
        <v>0</v>
      </c>
      <c r="F208" s="153">
        <v>80</v>
      </c>
      <c r="G208" s="1" t="s">
        <v>859</v>
      </c>
      <c r="H208" s="146"/>
      <c r="I208" s="1" t="s">
        <v>2573</v>
      </c>
      <c r="J208" s="147"/>
    </row>
    <row r="209" spans="1:10" ht="49.5">
      <c r="A209" s="15" t="s">
        <v>855</v>
      </c>
      <c r="B209" s="145" t="s">
        <v>2586</v>
      </c>
      <c r="C209" s="15" t="s">
        <v>2587</v>
      </c>
      <c r="D209" s="1" t="s">
        <v>858</v>
      </c>
      <c r="E209" s="25">
        <v>0</v>
      </c>
      <c r="F209" s="153">
        <v>150</v>
      </c>
      <c r="G209" s="1" t="s">
        <v>859</v>
      </c>
      <c r="H209" s="146"/>
      <c r="I209" s="1" t="s">
        <v>2573</v>
      </c>
      <c r="J209" s="147"/>
    </row>
    <row r="210" spans="1:10" ht="33">
      <c r="A210" s="15" t="s">
        <v>855</v>
      </c>
      <c r="B210" s="145" t="s">
        <v>2588</v>
      </c>
      <c r="C210" s="15" t="s">
        <v>2589</v>
      </c>
      <c r="D210" s="1" t="s">
        <v>858</v>
      </c>
      <c r="E210" s="25">
        <v>0</v>
      </c>
      <c r="F210" s="153">
        <v>60</v>
      </c>
      <c r="G210" s="1" t="s">
        <v>859</v>
      </c>
      <c r="H210" s="146"/>
      <c r="I210" s="147"/>
      <c r="J210" s="1" t="s">
        <v>860</v>
      </c>
    </row>
    <row r="211" spans="1:10" s="78" customFormat="1" ht="49.5">
      <c r="A211" s="15" t="s">
        <v>855</v>
      </c>
      <c r="B211" s="145" t="s">
        <v>2590</v>
      </c>
      <c r="C211" s="15" t="s">
        <v>2591</v>
      </c>
      <c r="D211" s="1" t="s">
        <v>858</v>
      </c>
      <c r="E211" s="25">
        <v>0</v>
      </c>
      <c r="F211" s="153">
        <v>100</v>
      </c>
      <c r="G211" s="1" t="s">
        <v>859</v>
      </c>
      <c r="H211" s="146"/>
      <c r="I211" s="147"/>
      <c r="J211" s="1" t="s">
        <v>860</v>
      </c>
    </row>
    <row r="212" spans="1:10" ht="49.5">
      <c r="A212" s="15" t="s">
        <v>855</v>
      </c>
      <c r="B212" s="145" t="s">
        <v>2592</v>
      </c>
      <c r="C212" s="15" t="s">
        <v>2593</v>
      </c>
      <c r="D212" s="1" t="s">
        <v>858</v>
      </c>
      <c r="E212" s="25">
        <v>0</v>
      </c>
      <c r="F212" s="153">
        <v>100</v>
      </c>
      <c r="G212" s="1" t="s">
        <v>859</v>
      </c>
      <c r="H212" s="146"/>
      <c r="I212" s="147"/>
      <c r="J212" s="1" t="s">
        <v>860</v>
      </c>
    </row>
    <row r="213" spans="1:10" ht="33">
      <c r="A213" s="15" t="s">
        <v>855</v>
      </c>
      <c r="B213" s="145" t="s">
        <v>2594</v>
      </c>
      <c r="C213" s="15" t="s">
        <v>2595</v>
      </c>
      <c r="D213" s="1" t="s">
        <v>858</v>
      </c>
      <c r="E213" s="25">
        <v>0</v>
      </c>
      <c r="F213" s="153">
        <v>30</v>
      </c>
      <c r="G213" s="1" t="s">
        <v>859</v>
      </c>
      <c r="H213" s="146"/>
      <c r="I213" s="147"/>
      <c r="J213" s="1" t="s">
        <v>860</v>
      </c>
    </row>
    <row r="214" spans="1:10" s="79" customFormat="1" ht="33">
      <c r="A214" s="15" t="s">
        <v>855</v>
      </c>
      <c r="B214" s="145" t="s">
        <v>2596</v>
      </c>
      <c r="C214" s="15" t="s">
        <v>2597</v>
      </c>
      <c r="D214" s="1" t="s">
        <v>858</v>
      </c>
      <c r="E214" s="25">
        <v>0</v>
      </c>
      <c r="F214" s="153">
        <v>60</v>
      </c>
      <c r="G214" s="1" t="s">
        <v>859</v>
      </c>
      <c r="H214" s="146"/>
      <c r="I214" s="147"/>
      <c r="J214" s="1" t="s">
        <v>860</v>
      </c>
    </row>
    <row r="215" spans="1:10" ht="33">
      <c r="A215" s="15" t="s">
        <v>855</v>
      </c>
      <c r="B215" s="145" t="s">
        <v>2598</v>
      </c>
      <c r="C215" s="15" t="s">
        <v>2599</v>
      </c>
      <c r="D215" s="1" t="s">
        <v>858</v>
      </c>
      <c r="E215" s="25">
        <v>0</v>
      </c>
      <c r="F215" s="153">
        <v>40</v>
      </c>
      <c r="G215" s="1" t="s">
        <v>859</v>
      </c>
      <c r="H215" s="146"/>
      <c r="I215" s="147"/>
      <c r="J215" s="1" t="s">
        <v>860</v>
      </c>
    </row>
    <row r="216" spans="1:10" ht="33">
      <c r="A216" s="15" t="s">
        <v>855</v>
      </c>
      <c r="B216" s="145" t="s">
        <v>2600</v>
      </c>
      <c r="C216" s="15" t="s">
        <v>2601</v>
      </c>
      <c r="D216" s="1" t="s">
        <v>858</v>
      </c>
      <c r="E216" s="25">
        <v>0</v>
      </c>
      <c r="F216" s="153">
        <v>150</v>
      </c>
      <c r="G216" s="1" t="s">
        <v>859</v>
      </c>
      <c r="H216" s="146"/>
      <c r="I216" s="1" t="s">
        <v>2573</v>
      </c>
      <c r="J216" s="147"/>
    </row>
    <row r="217" spans="1:10" ht="33">
      <c r="A217" s="15" t="s">
        <v>855</v>
      </c>
      <c r="B217" s="145" t="s">
        <v>2602</v>
      </c>
      <c r="C217" s="15" t="s">
        <v>2603</v>
      </c>
      <c r="D217" s="1" t="s">
        <v>858</v>
      </c>
      <c r="E217" s="25">
        <v>0</v>
      </c>
      <c r="F217" s="153">
        <v>60</v>
      </c>
      <c r="G217" s="1" t="s">
        <v>859</v>
      </c>
      <c r="H217" s="146"/>
      <c r="I217" s="147"/>
      <c r="J217" s="1" t="s">
        <v>860</v>
      </c>
    </row>
    <row r="218" spans="1:10" ht="33">
      <c r="A218" s="15" t="s">
        <v>855</v>
      </c>
      <c r="B218" s="145" t="s">
        <v>2604</v>
      </c>
      <c r="C218" s="15" t="s">
        <v>2605</v>
      </c>
      <c r="D218" s="1" t="s">
        <v>858</v>
      </c>
      <c r="E218" s="25">
        <v>0</v>
      </c>
      <c r="F218" s="153">
        <v>30</v>
      </c>
      <c r="G218" s="1" t="s">
        <v>859</v>
      </c>
      <c r="H218" s="146"/>
      <c r="I218" s="147"/>
      <c r="J218" s="1" t="s">
        <v>860</v>
      </c>
    </row>
    <row r="219" spans="1:10" ht="33">
      <c r="A219" s="15" t="s">
        <v>855</v>
      </c>
      <c r="B219" s="145" t="s">
        <v>2606</v>
      </c>
      <c r="C219" s="15" t="s">
        <v>2607</v>
      </c>
      <c r="D219" s="1" t="s">
        <v>858</v>
      </c>
      <c r="E219" s="25">
        <v>0</v>
      </c>
      <c r="F219" s="153">
        <v>100</v>
      </c>
      <c r="G219" s="1" t="s">
        <v>859</v>
      </c>
      <c r="H219" s="146"/>
      <c r="I219" s="147"/>
      <c r="J219" s="1" t="s">
        <v>860</v>
      </c>
    </row>
    <row r="220" spans="1:10" ht="33">
      <c r="A220" s="15" t="s">
        <v>855</v>
      </c>
      <c r="B220" s="145" t="s">
        <v>2608</v>
      </c>
      <c r="C220" s="15" t="s">
        <v>2609</v>
      </c>
      <c r="D220" s="1" t="s">
        <v>858</v>
      </c>
      <c r="E220" s="25">
        <v>0</v>
      </c>
      <c r="F220" s="153">
        <v>150</v>
      </c>
      <c r="G220" s="1" t="s">
        <v>859</v>
      </c>
      <c r="H220" s="146"/>
      <c r="I220" s="147"/>
      <c r="J220" s="1" t="s">
        <v>860</v>
      </c>
    </row>
    <row r="221" spans="1:10" ht="33">
      <c r="A221" s="15" t="s">
        <v>855</v>
      </c>
      <c r="B221" s="145" t="s">
        <v>2610</v>
      </c>
      <c r="C221" s="15" t="s">
        <v>2611</v>
      </c>
      <c r="D221" s="1" t="s">
        <v>858</v>
      </c>
      <c r="E221" s="25">
        <v>0</v>
      </c>
      <c r="F221" s="153">
        <v>100</v>
      </c>
      <c r="G221" s="1" t="s">
        <v>859</v>
      </c>
      <c r="H221" s="146"/>
      <c r="I221" s="147"/>
      <c r="J221" s="1" t="s">
        <v>860</v>
      </c>
    </row>
    <row r="222" spans="1:10" ht="33">
      <c r="A222" s="15" t="s">
        <v>855</v>
      </c>
      <c r="B222" s="145" t="s">
        <v>2612</v>
      </c>
      <c r="C222" s="15" t="s">
        <v>2613</v>
      </c>
      <c r="D222" s="1" t="s">
        <v>858</v>
      </c>
      <c r="E222" s="25">
        <v>0</v>
      </c>
      <c r="F222" s="153">
        <v>150</v>
      </c>
      <c r="G222" s="1" t="s">
        <v>859</v>
      </c>
      <c r="H222" s="146"/>
      <c r="I222" s="147"/>
      <c r="J222" s="1" t="s">
        <v>860</v>
      </c>
    </row>
    <row r="223" spans="1:10" ht="33">
      <c r="A223" s="15" t="s">
        <v>855</v>
      </c>
      <c r="B223" s="145" t="s">
        <v>2614</v>
      </c>
      <c r="C223" s="15" t="s">
        <v>2615</v>
      </c>
      <c r="D223" s="1" t="s">
        <v>858</v>
      </c>
      <c r="E223" s="25">
        <v>0</v>
      </c>
      <c r="F223" s="153">
        <v>30</v>
      </c>
      <c r="G223" s="1" t="s">
        <v>859</v>
      </c>
      <c r="H223" s="146"/>
      <c r="I223" s="147"/>
      <c r="J223" s="1" t="s">
        <v>860</v>
      </c>
    </row>
    <row r="224" spans="1:10" ht="33">
      <c r="A224" s="15" t="s">
        <v>855</v>
      </c>
      <c r="B224" s="145" t="s">
        <v>2616</v>
      </c>
      <c r="C224" s="15" t="s">
        <v>2617</v>
      </c>
      <c r="D224" s="1" t="s">
        <v>858</v>
      </c>
      <c r="E224" s="25">
        <v>0</v>
      </c>
      <c r="F224" s="153">
        <v>80</v>
      </c>
      <c r="G224" s="1" t="s">
        <v>859</v>
      </c>
      <c r="H224" s="146"/>
      <c r="I224" s="147"/>
      <c r="J224" s="1" t="s">
        <v>860</v>
      </c>
    </row>
    <row r="225" spans="1:10" ht="33">
      <c r="A225" s="15" t="s">
        <v>855</v>
      </c>
      <c r="B225" s="145" t="s">
        <v>2618</v>
      </c>
      <c r="C225" s="15" t="s">
        <v>2619</v>
      </c>
      <c r="D225" s="1" t="s">
        <v>858</v>
      </c>
      <c r="E225" s="25">
        <v>0</v>
      </c>
      <c r="F225" s="153">
        <v>200</v>
      </c>
      <c r="G225" s="1" t="s">
        <v>859</v>
      </c>
      <c r="H225" s="146"/>
      <c r="I225" s="1" t="s">
        <v>2573</v>
      </c>
      <c r="J225" s="147"/>
    </row>
    <row r="226" spans="1:10" ht="49.5">
      <c r="A226" s="15" t="s">
        <v>855</v>
      </c>
      <c r="B226" s="145" t="s">
        <v>2620</v>
      </c>
      <c r="C226" s="15" t="s">
        <v>2621</v>
      </c>
      <c r="D226" s="1" t="s">
        <v>858</v>
      </c>
      <c r="E226" s="25">
        <v>0</v>
      </c>
      <c r="F226" s="153">
        <v>50</v>
      </c>
      <c r="G226" s="1" t="s">
        <v>859</v>
      </c>
      <c r="H226" s="146"/>
      <c r="I226" s="1" t="s">
        <v>2573</v>
      </c>
      <c r="J226" s="147"/>
    </row>
    <row r="227" spans="1:10" ht="33">
      <c r="A227" s="15" t="s">
        <v>855</v>
      </c>
      <c r="B227" s="145" t="s">
        <v>2622</v>
      </c>
      <c r="C227" s="15" t="s">
        <v>2623</v>
      </c>
      <c r="D227" s="1" t="s">
        <v>858</v>
      </c>
      <c r="E227" s="25">
        <v>0</v>
      </c>
      <c r="F227" s="153">
        <v>80</v>
      </c>
      <c r="G227" s="1" t="s">
        <v>859</v>
      </c>
      <c r="H227" s="146"/>
      <c r="I227" s="147"/>
      <c r="J227" s="1" t="s">
        <v>860</v>
      </c>
    </row>
    <row r="228" spans="1:10" ht="33">
      <c r="A228" s="15" t="s">
        <v>855</v>
      </c>
      <c r="B228" s="145" t="s">
        <v>2624</v>
      </c>
      <c r="C228" s="15" t="s">
        <v>2625</v>
      </c>
      <c r="D228" s="1" t="s">
        <v>858</v>
      </c>
      <c r="E228" s="25">
        <v>0</v>
      </c>
      <c r="F228" s="153">
        <v>150</v>
      </c>
      <c r="G228" s="1" t="s">
        <v>859</v>
      </c>
      <c r="H228" s="146"/>
      <c r="I228" s="1" t="s">
        <v>2573</v>
      </c>
      <c r="J228" s="147"/>
    </row>
    <row r="229" spans="1:10" ht="33">
      <c r="A229" s="15" t="s">
        <v>855</v>
      </c>
      <c r="B229" s="145" t="s">
        <v>2626</v>
      </c>
      <c r="C229" s="15" t="s">
        <v>2627</v>
      </c>
      <c r="D229" s="1" t="s">
        <v>858</v>
      </c>
      <c r="E229" s="25">
        <v>0</v>
      </c>
      <c r="F229" s="153">
        <v>50</v>
      </c>
      <c r="G229" s="1" t="s">
        <v>859</v>
      </c>
      <c r="H229" s="146"/>
      <c r="I229" s="1" t="s">
        <v>2573</v>
      </c>
      <c r="J229" s="147"/>
    </row>
    <row r="230" spans="1:10" ht="33">
      <c r="A230" s="15" t="s">
        <v>855</v>
      </c>
      <c r="B230" s="145" t="s">
        <v>2628</v>
      </c>
      <c r="C230" s="15" t="s">
        <v>2629</v>
      </c>
      <c r="D230" s="1" t="s">
        <v>858</v>
      </c>
      <c r="E230" s="25">
        <v>0</v>
      </c>
      <c r="F230" s="153">
        <v>50</v>
      </c>
      <c r="G230" s="1" t="s">
        <v>859</v>
      </c>
      <c r="H230" s="146"/>
      <c r="I230" s="147"/>
      <c r="J230" s="1" t="s">
        <v>860</v>
      </c>
    </row>
    <row r="231" spans="1:10" ht="33">
      <c r="A231" s="15" t="s">
        <v>855</v>
      </c>
      <c r="B231" s="145" t="s">
        <v>2630</v>
      </c>
      <c r="C231" s="15" t="s">
        <v>2631</v>
      </c>
      <c r="D231" s="1" t="s">
        <v>858</v>
      </c>
      <c r="E231" s="25">
        <v>0</v>
      </c>
      <c r="F231" s="153">
        <v>60</v>
      </c>
      <c r="G231" s="1" t="s">
        <v>859</v>
      </c>
      <c r="H231" s="146"/>
      <c r="I231" s="147"/>
      <c r="J231" s="1" t="s">
        <v>860</v>
      </c>
    </row>
    <row r="232" spans="1:10" ht="33">
      <c r="A232" s="15" t="s">
        <v>855</v>
      </c>
      <c r="B232" s="145" t="s">
        <v>2632</v>
      </c>
      <c r="C232" s="15" t="s">
        <v>2633</v>
      </c>
      <c r="D232" s="1" t="s">
        <v>858</v>
      </c>
      <c r="E232" s="25">
        <v>0</v>
      </c>
      <c r="F232" s="153">
        <v>40</v>
      </c>
      <c r="G232" s="1" t="s">
        <v>859</v>
      </c>
      <c r="H232" s="146"/>
      <c r="I232" s="147"/>
      <c r="J232" s="1" t="s">
        <v>860</v>
      </c>
    </row>
    <row r="233" spans="1:10" ht="33">
      <c r="A233" s="15" t="s">
        <v>855</v>
      </c>
      <c r="B233" s="145" t="s">
        <v>2634</v>
      </c>
      <c r="C233" s="15" t="s">
        <v>2635</v>
      </c>
      <c r="D233" s="1" t="s">
        <v>858</v>
      </c>
      <c r="E233" s="25">
        <v>0</v>
      </c>
      <c r="F233" s="153">
        <v>150</v>
      </c>
      <c r="G233" s="1" t="s">
        <v>859</v>
      </c>
      <c r="H233" s="146"/>
      <c r="I233" s="147"/>
      <c r="J233" s="1" t="s">
        <v>860</v>
      </c>
    </row>
    <row r="234" spans="1:10" ht="33">
      <c r="A234" s="15" t="s">
        <v>855</v>
      </c>
      <c r="B234" s="145" t="s">
        <v>2636</v>
      </c>
      <c r="C234" s="15" t="s">
        <v>2637</v>
      </c>
      <c r="D234" s="1" t="s">
        <v>858</v>
      </c>
      <c r="E234" s="25">
        <v>0</v>
      </c>
      <c r="F234" s="153">
        <v>80</v>
      </c>
      <c r="G234" s="1" t="s">
        <v>859</v>
      </c>
      <c r="H234" s="146"/>
      <c r="I234" s="147"/>
      <c r="J234" s="1" t="s">
        <v>860</v>
      </c>
    </row>
    <row r="235" spans="1:10" ht="33">
      <c r="A235" s="15" t="s">
        <v>855</v>
      </c>
      <c r="B235" s="145" t="s">
        <v>2638</v>
      </c>
      <c r="C235" s="15" t="s">
        <v>2639</v>
      </c>
      <c r="D235" s="1" t="s">
        <v>858</v>
      </c>
      <c r="E235" s="25">
        <v>0</v>
      </c>
      <c r="F235" s="153">
        <v>50</v>
      </c>
      <c r="G235" s="1" t="s">
        <v>859</v>
      </c>
      <c r="H235" s="146"/>
      <c r="I235" s="147"/>
      <c r="J235" s="1" t="s">
        <v>860</v>
      </c>
    </row>
    <row r="236" spans="1:10" ht="33">
      <c r="A236" s="15" t="s">
        <v>855</v>
      </c>
      <c r="B236" s="145" t="s">
        <v>2640</v>
      </c>
      <c r="C236" s="15" t="s">
        <v>2641</v>
      </c>
      <c r="D236" s="1" t="s">
        <v>858</v>
      </c>
      <c r="E236" s="25">
        <v>0</v>
      </c>
      <c r="F236" s="153">
        <v>100</v>
      </c>
      <c r="G236" s="1" t="s">
        <v>859</v>
      </c>
      <c r="H236" s="146"/>
      <c r="I236" s="147"/>
      <c r="J236" s="1" t="s">
        <v>860</v>
      </c>
    </row>
    <row r="237" spans="1:10" ht="33">
      <c r="A237" s="15" t="s">
        <v>855</v>
      </c>
      <c r="B237" s="145" t="s">
        <v>2642</v>
      </c>
      <c r="C237" s="15" t="s">
        <v>2643</v>
      </c>
      <c r="D237" s="1" t="s">
        <v>858</v>
      </c>
      <c r="E237" s="25">
        <v>0</v>
      </c>
      <c r="F237" s="153">
        <v>50</v>
      </c>
      <c r="G237" s="1" t="s">
        <v>859</v>
      </c>
      <c r="H237" s="146"/>
      <c r="I237" s="147"/>
      <c r="J237" s="1" t="s">
        <v>860</v>
      </c>
    </row>
    <row r="238" spans="1:10" ht="33">
      <c r="A238" s="15" t="s">
        <v>855</v>
      </c>
      <c r="B238" s="145" t="s">
        <v>2644</v>
      </c>
      <c r="C238" s="15" t="s">
        <v>2645</v>
      </c>
      <c r="D238" s="1" t="s">
        <v>858</v>
      </c>
      <c r="E238" s="25">
        <v>0</v>
      </c>
      <c r="F238" s="153">
        <v>80</v>
      </c>
      <c r="G238" s="1" t="s">
        <v>859</v>
      </c>
      <c r="H238" s="146"/>
      <c r="I238" s="147"/>
      <c r="J238" s="1" t="s">
        <v>860</v>
      </c>
    </row>
    <row r="239" spans="1:10" ht="33">
      <c r="A239" s="15" t="s">
        <v>855</v>
      </c>
      <c r="B239" s="145" t="s">
        <v>2646</v>
      </c>
      <c r="C239" s="15" t="s">
        <v>2647</v>
      </c>
      <c r="D239" s="1" t="s">
        <v>858</v>
      </c>
      <c r="E239" s="25">
        <v>0</v>
      </c>
      <c r="F239" s="153">
        <v>50</v>
      </c>
      <c r="G239" s="1" t="s">
        <v>859</v>
      </c>
      <c r="H239" s="146"/>
      <c r="I239" s="147"/>
      <c r="J239" s="1" t="s">
        <v>860</v>
      </c>
    </row>
    <row r="240" spans="1:10" ht="33">
      <c r="A240" s="15" t="s">
        <v>855</v>
      </c>
      <c r="B240" s="145" t="s">
        <v>2648</v>
      </c>
      <c r="C240" s="15" t="s">
        <v>2649</v>
      </c>
      <c r="D240" s="1" t="s">
        <v>858</v>
      </c>
      <c r="E240" s="25">
        <v>0</v>
      </c>
      <c r="F240" s="153">
        <v>200</v>
      </c>
      <c r="G240" s="1" t="s">
        <v>859</v>
      </c>
      <c r="H240" s="146"/>
      <c r="I240" s="147"/>
      <c r="J240" s="1" t="s">
        <v>860</v>
      </c>
    </row>
    <row r="241" spans="1:10" ht="33">
      <c r="A241" s="15" t="s">
        <v>855</v>
      </c>
      <c r="B241" s="145" t="s">
        <v>2650</v>
      </c>
      <c r="C241" s="15" t="s">
        <v>2651</v>
      </c>
      <c r="D241" s="1" t="s">
        <v>858</v>
      </c>
      <c r="E241" s="25">
        <v>0</v>
      </c>
      <c r="F241" s="153">
        <v>100</v>
      </c>
      <c r="G241" s="1" t="s">
        <v>859</v>
      </c>
      <c r="H241" s="146"/>
      <c r="I241" s="1" t="s">
        <v>2573</v>
      </c>
      <c r="J241" s="147"/>
    </row>
    <row r="242" spans="1:10" ht="33">
      <c r="A242" s="15" t="s">
        <v>855</v>
      </c>
      <c r="B242" s="145" t="s">
        <v>2652</v>
      </c>
      <c r="C242" s="15" t="s">
        <v>2653</v>
      </c>
      <c r="D242" s="1" t="s">
        <v>858</v>
      </c>
      <c r="E242" s="25">
        <v>0</v>
      </c>
      <c r="F242" s="153">
        <v>80</v>
      </c>
      <c r="G242" s="1" t="s">
        <v>859</v>
      </c>
      <c r="H242" s="146"/>
      <c r="I242" s="1" t="s">
        <v>2573</v>
      </c>
      <c r="J242" s="147"/>
    </row>
    <row r="243" spans="1:10" ht="24.75" customHeight="1">
      <c r="A243" s="15" t="s">
        <v>855</v>
      </c>
      <c r="B243" s="145" t="s">
        <v>2654</v>
      </c>
      <c r="C243" s="15" t="s">
        <v>2655</v>
      </c>
      <c r="D243" s="1" t="s">
        <v>858</v>
      </c>
      <c r="E243" s="25">
        <v>0</v>
      </c>
      <c r="F243" s="153">
        <v>100</v>
      </c>
      <c r="G243" s="1" t="s">
        <v>859</v>
      </c>
      <c r="H243" s="146"/>
      <c r="I243" s="147"/>
      <c r="J243" s="1" t="s">
        <v>860</v>
      </c>
    </row>
    <row r="244" spans="1:10" ht="33">
      <c r="A244" s="15" t="s">
        <v>855</v>
      </c>
      <c r="B244" s="145" t="s">
        <v>2656</v>
      </c>
      <c r="C244" s="15" t="s">
        <v>2657</v>
      </c>
      <c r="D244" s="1" t="s">
        <v>858</v>
      </c>
      <c r="E244" s="25">
        <v>0</v>
      </c>
      <c r="F244" s="153">
        <v>50</v>
      </c>
      <c r="G244" s="1" t="s">
        <v>859</v>
      </c>
      <c r="H244" s="146"/>
      <c r="I244" s="147"/>
      <c r="J244" s="1" t="s">
        <v>860</v>
      </c>
    </row>
    <row r="245" spans="1:10" ht="33">
      <c r="A245" s="15" t="s">
        <v>855</v>
      </c>
      <c r="B245" s="145" t="s">
        <v>2658</v>
      </c>
      <c r="C245" s="15" t="s">
        <v>2659</v>
      </c>
      <c r="D245" s="1" t="s">
        <v>858</v>
      </c>
      <c r="E245" s="25">
        <v>0</v>
      </c>
      <c r="F245" s="153">
        <v>50</v>
      </c>
      <c r="G245" s="1" t="s">
        <v>859</v>
      </c>
      <c r="H245" s="146"/>
      <c r="I245" s="147"/>
      <c r="J245" s="1" t="s">
        <v>860</v>
      </c>
    </row>
    <row r="246" spans="1:10" ht="33">
      <c r="A246" s="15" t="s">
        <v>855</v>
      </c>
      <c r="B246" s="145" t="s">
        <v>2660</v>
      </c>
      <c r="C246" s="15" t="s">
        <v>2661</v>
      </c>
      <c r="D246" s="1" t="s">
        <v>858</v>
      </c>
      <c r="E246" s="25">
        <v>0</v>
      </c>
      <c r="F246" s="153">
        <v>80</v>
      </c>
      <c r="G246" s="1" t="s">
        <v>859</v>
      </c>
      <c r="H246" s="146"/>
      <c r="I246" s="147"/>
      <c r="J246" s="1" t="s">
        <v>860</v>
      </c>
    </row>
    <row r="247" spans="1:10" ht="33">
      <c r="A247" s="15" t="s">
        <v>855</v>
      </c>
      <c r="B247" s="145" t="s">
        <v>2662</v>
      </c>
      <c r="C247" s="15" t="s">
        <v>2663</v>
      </c>
      <c r="D247" s="1" t="s">
        <v>858</v>
      </c>
      <c r="E247" s="25">
        <v>0</v>
      </c>
      <c r="F247" s="153">
        <v>100</v>
      </c>
      <c r="G247" s="1" t="s">
        <v>859</v>
      </c>
      <c r="H247" s="146"/>
      <c r="I247" s="147"/>
      <c r="J247" s="1" t="s">
        <v>860</v>
      </c>
    </row>
    <row r="248" spans="1:10" ht="33">
      <c r="A248" s="15" t="s">
        <v>855</v>
      </c>
      <c r="B248" s="145" t="s">
        <v>2664</v>
      </c>
      <c r="C248" s="15" t="s">
        <v>2665</v>
      </c>
      <c r="D248" s="1" t="s">
        <v>858</v>
      </c>
      <c r="E248" s="25">
        <v>0</v>
      </c>
      <c r="F248" s="153">
        <v>60</v>
      </c>
      <c r="G248" s="1" t="s">
        <v>859</v>
      </c>
      <c r="H248" s="146"/>
      <c r="I248" s="147"/>
      <c r="J248" s="1" t="s">
        <v>860</v>
      </c>
    </row>
    <row r="249" spans="1:10" ht="66">
      <c r="A249" s="15" t="s">
        <v>855</v>
      </c>
      <c r="B249" s="145" t="s">
        <v>2666</v>
      </c>
      <c r="C249" s="15" t="s">
        <v>481</v>
      </c>
      <c r="D249" s="1" t="s">
        <v>858</v>
      </c>
      <c r="E249" s="25">
        <v>0</v>
      </c>
      <c r="F249" s="153">
        <v>400</v>
      </c>
      <c r="G249" s="1" t="s">
        <v>859</v>
      </c>
      <c r="H249" s="146"/>
      <c r="I249" s="1" t="s">
        <v>2573</v>
      </c>
      <c r="J249" s="147"/>
    </row>
    <row r="250" spans="1:10" ht="35.25" customHeight="1">
      <c r="A250" s="15" t="s">
        <v>482</v>
      </c>
      <c r="B250" s="145" t="s">
        <v>483</v>
      </c>
      <c r="C250" s="15" t="s">
        <v>484</v>
      </c>
      <c r="D250" s="1" t="s">
        <v>485</v>
      </c>
      <c r="E250" s="25">
        <v>0</v>
      </c>
      <c r="F250" s="153">
        <v>50</v>
      </c>
      <c r="G250" s="1" t="s">
        <v>2380</v>
      </c>
      <c r="H250" s="146"/>
      <c r="I250" s="147"/>
      <c r="J250" s="1" t="s">
        <v>486</v>
      </c>
    </row>
    <row r="251" spans="1:10" ht="35.25" customHeight="1">
      <c r="A251" s="15" t="s">
        <v>855</v>
      </c>
      <c r="B251" s="145" t="s">
        <v>487</v>
      </c>
      <c r="C251" s="15" t="s">
        <v>488</v>
      </c>
      <c r="D251" s="1" t="s">
        <v>858</v>
      </c>
      <c r="E251" s="25">
        <v>0</v>
      </c>
      <c r="F251" s="153">
        <v>300</v>
      </c>
      <c r="G251" s="1" t="s">
        <v>859</v>
      </c>
      <c r="H251" s="146"/>
      <c r="I251" s="147"/>
      <c r="J251" s="1" t="s">
        <v>860</v>
      </c>
    </row>
    <row r="252" spans="1:10" ht="33">
      <c r="A252" s="15" t="s">
        <v>855</v>
      </c>
      <c r="B252" s="145" t="s">
        <v>489</v>
      </c>
      <c r="C252" s="15" t="s">
        <v>490</v>
      </c>
      <c r="D252" s="1" t="s">
        <v>858</v>
      </c>
      <c r="E252" s="25">
        <v>0</v>
      </c>
      <c r="F252" s="153">
        <v>150</v>
      </c>
      <c r="G252" s="1" t="s">
        <v>859</v>
      </c>
      <c r="H252" s="146"/>
      <c r="I252" s="147"/>
      <c r="J252" s="1" t="s">
        <v>860</v>
      </c>
    </row>
    <row r="253" spans="1:10" s="115" customFormat="1" ht="33">
      <c r="A253" s="15" t="s">
        <v>855</v>
      </c>
      <c r="B253" s="145" t="s">
        <v>491</v>
      </c>
      <c r="C253" s="15" t="s">
        <v>492</v>
      </c>
      <c r="D253" s="1" t="s">
        <v>858</v>
      </c>
      <c r="E253" s="25">
        <v>0</v>
      </c>
      <c r="F253" s="153">
        <v>70</v>
      </c>
      <c r="G253" s="1" t="s">
        <v>859</v>
      </c>
      <c r="H253" s="146"/>
      <c r="I253" s="147"/>
      <c r="J253" s="1" t="s">
        <v>860</v>
      </c>
    </row>
    <row r="254" spans="1:10" ht="33">
      <c r="A254" s="15" t="s">
        <v>855</v>
      </c>
      <c r="B254" s="145" t="s">
        <v>493</v>
      </c>
      <c r="C254" s="15" t="s">
        <v>494</v>
      </c>
      <c r="D254" s="1" t="s">
        <v>858</v>
      </c>
      <c r="E254" s="25">
        <v>0</v>
      </c>
      <c r="F254" s="153">
        <v>100</v>
      </c>
      <c r="G254" s="1" t="s">
        <v>859</v>
      </c>
      <c r="H254" s="146"/>
      <c r="I254" s="147"/>
      <c r="J254" s="1" t="s">
        <v>860</v>
      </c>
    </row>
    <row r="255" spans="1:10" ht="33">
      <c r="A255" s="15" t="s">
        <v>855</v>
      </c>
      <c r="B255" s="145" t="s">
        <v>495</v>
      </c>
      <c r="C255" s="15" t="s">
        <v>496</v>
      </c>
      <c r="D255" s="1" t="s">
        <v>858</v>
      </c>
      <c r="E255" s="25">
        <v>0</v>
      </c>
      <c r="F255" s="153">
        <v>100</v>
      </c>
      <c r="G255" s="1" t="s">
        <v>859</v>
      </c>
      <c r="H255" s="146"/>
      <c r="I255" s="147"/>
      <c r="J255" s="1" t="s">
        <v>860</v>
      </c>
    </row>
    <row r="256" spans="1:10" ht="33">
      <c r="A256" s="15" t="s">
        <v>855</v>
      </c>
      <c r="B256" s="145" t="s">
        <v>497</v>
      </c>
      <c r="C256" s="15" t="s">
        <v>498</v>
      </c>
      <c r="D256" s="1" t="s">
        <v>858</v>
      </c>
      <c r="E256" s="25">
        <v>0</v>
      </c>
      <c r="F256" s="153">
        <v>50</v>
      </c>
      <c r="G256" s="1" t="s">
        <v>859</v>
      </c>
      <c r="H256" s="146"/>
      <c r="I256" s="147"/>
      <c r="J256" s="1" t="s">
        <v>860</v>
      </c>
    </row>
    <row r="257" spans="1:10" ht="49.5">
      <c r="A257" s="15" t="s">
        <v>855</v>
      </c>
      <c r="B257" s="145" t="s">
        <v>499</v>
      </c>
      <c r="C257" s="15" t="s">
        <v>500</v>
      </c>
      <c r="D257" s="1" t="s">
        <v>858</v>
      </c>
      <c r="E257" s="25">
        <v>0</v>
      </c>
      <c r="F257" s="153">
        <v>20</v>
      </c>
      <c r="G257" s="1" t="s">
        <v>859</v>
      </c>
      <c r="H257" s="146"/>
      <c r="I257" s="147"/>
      <c r="J257" s="1" t="s">
        <v>860</v>
      </c>
    </row>
    <row r="258" spans="1:10" ht="33">
      <c r="A258" s="15" t="s">
        <v>855</v>
      </c>
      <c r="B258" s="145" t="s">
        <v>501</v>
      </c>
      <c r="C258" s="15" t="s">
        <v>502</v>
      </c>
      <c r="D258" s="1" t="s">
        <v>858</v>
      </c>
      <c r="E258" s="25">
        <v>0</v>
      </c>
      <c r="F258" s="153">
        <v>50</v>
      </c>
      <c r="G258" s="1" t="s">
        <v>859</v>
      </c>
      <c r="H258" s="146"/>
      <c r="I258" s="147"/>
      <c r="J258" s="1" t="s">
        <v>860</v>
      </c>
    </row>
    <row r="259" spans="1:10" ht="33">
      <c r="A259" s="15" t="s">
        <v>855</v>
      </c>
      <c r="B259" s="145" t="s">
        <v>503</v>
      </c>
      <c r="C259" s="15" t="s">
        <v>504</v>
      </c>
      <c r="D259" s="1" t="s">
        <v>858</v>
      </c>
      <c r="E259" s="25">
        <v>0</v>
      </c>
      <c r="F259" s="153">
        <v>150</v>
      </c>
      <c r="G259" s="1" t="s">
        <v>859</v>
      </c>
      <c r="H259" s="146"/>
      <c r="I259" s="147"/>
      <c r="J259" s="1" t="s">
        <v>860</v>
      </c>
    </row>
    <row r="260" spans="1:10" ht="33">
      <c r="A260" s="15" t="s">
        <v>855</v>
      </c>
      <c r="B260" s="145" t="s">
        <v>505</v>
      </c>
      <c r="C260" s="15" t="s">
        <v>506</v>
      </c>
      <c r="D260" s="1" t="s">
        <v>858</v>
      </c>
      <c r="E260" s="25">
        <v>0</v>
      </c>
      <c r="F260" s="153">
        <v>70</v>
      </c>
      <c r="G260" s="1" t="s">
        <v>859</v>
      </c>
      <c r="H260" s="146"/>
      <c r="I260" s="147"/>
      <c r="J260" s="1" t="s">
        <v>860</v>
      </c>
    </row>
    <row r="261" spans="1:10" ht="49.5">
      <c r="A261" s="15" t="s">
        <v>855</v>
      </c>
      <c r="B261" s="145" t="s">
        <v>507</v>
      </c>
      <c r="C261" s="15" t="s">
        <v>508</v>
      </c>
      <c r="D261" s="1" t="s">
        <v>858</v>
      </c>
      <c r="E261" s="25">
        <v>0</v>
      </c>
      <c r="F261" s="153">
        <v>80</v>
      </c>
      <c r="G261" s="1" t="s">
        <v>859</v>
      </c>
      <c r="H261" s="146"/>
      <c r="I261" s="147"/>
      <c r="J261" s="1" t="s">
        <v>860</v>
      </c>
    </row>
    <row r="262" spans="1:10" ht="33">
      <c r="A262" s="15" t="s">
        <v>855</v>
      </c>
      <c r="B262" s="145" t="s">
        <v>509</v>
      </c>
      <c r="C262" s="15" t="s">
        <v>510</v>
      </c>
      <c r="D262" s="1" t="s">
        <v>858</v>
      </c>
      <c r="E262" s="25">
        <v>0</v>
      </c>
      <c r="F262" s="153">
        <v>100</v>
      </c>
      <c r="G262" s="1" t="s">
        <v>859</v>
      </c>
      <c r="H262" s="146"/>
      <c r="I262" s="1" t="s">
        <v>2573</v>
      </c>
      <c r="J262" s="147"/>
    </row>
    <row r="263" spans="1:10" ht="33">
      <c r="A263" s="15" t="s">
        <v>855</v>
      </c>
      <c r="B263" s="145" t="s">
        <v>511</v>
      </c>
      <c r="C263" s="15" t="s">
        <v>512</v>
      </c>
      <c r="D263" s="1" t="s">
        <v>858</v>
      </c>
      <c r="E263" s="25">
        <v>0</v>
      </c>
      <c r="F263" s="153">
        <v>200</v>
      </c>
      <c r="G263" s="1" t="s">
        <v>859</v>
      </c>
      <c r="H263" s="146"/>
      <c r="I263" s="1" t="s">
        <v>2573</v>
      </c>
      <c r="J263" s="147"/>
    </row>
    <row r="264" spans="1:10" ht="33">
      <c r="A264" s="15" t="s">
        <v>855</v>
      </c>
      <c r="B264" s="145" t="s">
        <v>513</v>
      </c>
      <c r="C264" s="15" t="s">
        <v>514</v>
      </c>
      <c r="D264" s="1" t="s">
        <v>858</v>
      </c>
      <c r="E264" s="25">
        <v>0</v>
      </c>
      <c r="F264" s="153">
        <v>80</v>
      </c>
      <c r="G264" s="1" t="s">
        <v>859</v>
      </c>
      <c r="H264" s="146"/>
      <c r="I264" s="147"/>
      <c r="J264" s="1" t="s">
        <v>860</v>
      </c>
    </row>
    <row r="265" spans="1:10" ht="33">
      <c r="A265" s="15" t="s">
        <v>855</v>
      </c>
      <c r="B265" s="145" t="s">
        <v>515</v>
      </c>
      <c r="C265" s="15" t="s">
        <v>516</v>
      </c>
      <c r="D265" s="1" t="s">
        <v>858</v>
      </c>
      <c r="E265" s="25">
        <v>0</v>
      </c>
      <c r="F265" s="153">
        <v>50</v>
      </c>
      <c r="G265" s="1" t="s">
        <v>859</v>
      </c>
      <c r="H265" s="146"/>
      <c r="I265" s="147"/>
      <c r="J265" s="1" t="s">
        <v>860</v>
      </c>
    </row>
    <row r="266" spans="1:10" ht="33">
      <c r="A266" s="15" t="s">
        <v>855</v>
      </c>
      <c r="B266" s="145" t="s">
        <v>517</v>
      </c>
      <c r="C266" s="15" t="s">
        <v>518</v>
      </c>
      <c r="D266" s="1" t="s">
        <v>858</v>
      </c>
      <c r="E266" s="25">
        <v>0</v>
      </c>
      <c r="F266" s="153">
        <v>70</v>
      </c>
      <c r="G266" s="1" t="s">
        <v>859</v>
      </c>
      <c r="H266" s="146"/>
      <c r="I266" s="147"/>
      <c r="J266" s="1" t="s">
        <v>860</v>
      </c>
    </row>
    <row r="267" spans="1:10" ht="49.5">
      <c r="A267" s="15" t="s">
        <v>855</v>
      </c>
      <c r="B267" s="145" t="s">
        <v>2991</v>
      </c>
      <c r="C267" s="15" t="s">
        <v>2992</v>
      </c>
      <c r="D267" s="1" t="s">
        <v>858</v>
      </c>
      <c r="E267" s="25">
        <v>0</v>
      </c>
      <c r="F267" s="153">
        <v>20</v>
      </c>
      <c r="G267" s="1" t="s">
        <v>859</v>
      </c>
      <c r="H267" s="146"/>
      <c r="I267" s="147"/>
      <c r="J267" s="1" t="s">
        <v>860</v>
      </c>
    </row>
    <row r="268" spans="1:10" ht="33">
      <c r="A268" s="15" t="s">
        <v>855</v>
      </c>
      <c r="B268" s="145" t="s">
        <v>2993</v>
      </c>
      <c r="C268" s="15" t="s">
        <v>2994</v>
      </c>
      <c r="D268" s="1" t="s">
        <v>858</v>
      </c>
      <c r="E268" s="25">
        <v>0</v>
      </c>
      <c r="F268" s="153">
        <v>30</v>
      </c>
      <c r="G268" s="1" t="s">
        <v>859</v>
      </c>
      <c r="H268" s="146"/>
      <c r="I268" s="147"/>
      <c r="J268" s="1" t="s">
        <v>860</v>
      </c>
    </row>
    <row r="269" spans="1:10" ht="33">
      <c r="A269" s="15" t="s">
        <v>855</v>
      </c>
      <c r="B269" s="145" t="s">
        <v>2995</v>
      </c>
      <c r="C269" s="15" t="s">
        <v>2996</v>
      </c>
      <c r="D269" s="1" t="s">
        <v>858</v>
      </c>
      <c r="E269" s="25">
        <v>0</v>
      </c>
      <c r="F269" s="153">
        <v>120</v>
      </c>
      <c r="G269" s="1" t="s">
        <v>859</v>
      </c>
      <c r="H269" s="146"/>
      <c r="I269" s="1" t="s">
        <v>2573</v>
      </c>
      <c r="J269" s="147"/>
    </row>
    <row r="270" spans="1:10" ht="33">
      <c r="A270" s="15" t="s">
        <v>855</v>
      </c>
      <c r="B270" s="145" t="s">
        <v>2997</v>
      </c>
      <c r="C270" s="15" t="s">
        <v>2998</v>
      </c>
      <c r="D270" s="1" t="s">
        <v>858</v>
      </c>
      <c r="E270" s="25">
        <v>0</v>
      </c>
      <c r="F270" s="153">
        <v>80</v>
      </c>
      <c r="G270" s="1" t="s">
        <v>859</v>
      </c>
      <c r="H270" s="146"/>
      <c r="I270" s="147"/>
      <c r="J270" s="1" t="s">
        <v>860</v>
      </c>
    </row>
    <row r="271" spans="1:10" ht="48" customHeight="1">
      <c r="A271" s="15" t="s">
        <v>855</v>
      </c>
      <c r="B271" s="145" t="s">
        <v>2999</v>
      </c>
      <c r="C271" s="15" t="s">
        <v>3000</v>
      </c>
      <c r="D271" s="1" t="s">
        <v>858</v>
      </c>
      <c r="E271" s="25">
        <v>0</v>
      </c>
      <c r="F271" s="153">
        <v>50</v>
      </c>
      <c r="G271" s="1" t="s">
        <v>859</v>
      </c>
      <c r="H271" s="146"/>
      <c r="I271" s="147"/>
      <c r="J271" s="1" t="s">
        <v>860</v>
      </c>
    </row>
    <row r="272" spans="1:10" ht="66">
      <c r="A272" s="15" t="s">
        <v>855</v>
      </c>
      <c r="B272" s="145" t="s">
        <v>3001</v>
      </c>
      <c r="C272" s="15" t="s">
        <v>3002</v>
      </c>
      <c r="D272" s="1" t="s">
        <v>858</v>
      </c>
      <c r="E272" s="25">
        <v>0</v>
      </c>
      <c r="F272" s="153">
        <v>60</v>
      </c>
      <c r="G272" s="1" t="s">
        <v>859</v>
      </c>
      <c r="H272" s="146"/>
      <c r="I272" s="147"/>
      <c r="J272" s="1" t="s">
        <v>860</v>
      </c>
    </row>
    <row r="273" spans="1:10" ht="33">
      <c r="A273" s="15" t="s">
        <v>855</v>
      </c>
      <c r="B273" s="145" t="s">
        <v>3003</v>
      </c>
      <c r="C273" s="15" t="s">
        <v>3004</v>
      </c>
      <c r="D273" s="1" t="s">
        <v>858</v>
      </c>
      <c r="E273" s="25">
        <v>0</v>
      </c>
      <c r="F273" s="153">
        <v>100</v>
      </c>
      <c r="G273" s="1" t="s">
        <v>859</v>
      </c>
      <c r="H273" s="146"/>
      <c r="I273" s="1" t="s">
        <v>2573</v>
      </c>
      <c r="J273" s="147"/>
    </row>
    <row r="274" spans="1:10" ht="33">
      <c r="A274" s="15" t="s">
        <v>855</v>
      </c>
      <c r="B274" s="145" t="s">
        <v>3005</v>
      </c>
      <c r="C274" s="15" t="s">
        <v>3006</v>
      </c>
      <c r="D274" s="1" t="s">
        <v>858</v>
      </c>
      <c r="E274" s="25">
        <v>0</v>
      </c>
      <c r="F274" s="153">
        <v>100</v>
      </c>
      <c r="G274" s="1" t="s">
        <v>859</v>
      </c>
      <c r="H274" s="146"/>
      <c r="I274" s="147"/>
      <c r="J274" s="1" t="s">
        <v>860</v>
      </c>
    </row>
    <row r="275" spans="1:10" ht="33">
      <c r="A275" s="15" t="s">
        <v>855</v>
      </c>
      <c r="B275" s="145" t="s">
        <v>3007</v>
      </c>
      <c r="C275" s="15" t="s">
        <v>3008</v>
      </c>
      <c r="D275" s="1" t="s">
        <v>858</v>
      </c>
      <c r="E275" s="25">
        <v>0</v>
      </c>
      <c r="F275" s="153">
        <v>100</v>
      </c>
      <c r="G275" s="1" t="s">
        <v>859</v>
      </c>
      <c r="H275" s="146"/>
      <c r="I275" s="147"/>
      <c r="J275" s="1" t="s">
        <v>860</v>
      </c>
    </row>
    <row r="276" spans="1:10" ht="33">
      <c r="A276" s="15" t="s">
        <v>855</v>
      </c>
      <c r="B276" s="145" t="s">
        <v>3009</v>
      </c>
      <c r="C276" s="15" t="s">
        <v>3010</v>
      </c>
      <c r="D276" s="1" t="s">
        <v>858</v>
      </c>
      <c r="E276" s="25">
        <v>0</v>
      </c>
      <c r="F276" s="153">
        <v>100</v>
      </c>
      <c r="G276" s="1" t="s">
        <v>859</v>
      </c>
      <c r="H276" s="146"/>
      <c r="I276" s="1" t="s">
        <v>2573</v>
      </c>
      <c r="J276" s="147"/>
    </row>
    <row r="277" spans="1:10" ht="33">
      <c r="A277" s="15" t="s">
        <v>855</v>
      </c>
      <c r="B277" s="145" t="s">
        <v>3011</v>
      </c>
      <c r="C277" s="15" t="s">
        <v>3012</v>
      </c>
      <c r="D277" s="1" t="s">
        <v>858</v>
      </c>
      <c r="E277" s="25">
        <v>0</v>
      </c>
      <c r="F277" s="153">
        <v>100</v>
      </c>
      <c r="G277" s="1" t="s">
        <v>859</v>
      </c>
      <c r="H277" s="146"/>
      <c r="I277" s="147"/>
      <c r="J277" s="1" t="s">
        <v>860</v>
      </c>
    </row>
    <row r="278" spans="1:10" ht="33">
      <c r="A278" s="15" t="s">
        <v>855</v>
      </c>
      <c r="B278" s="145" t="s">
        <v>3013</v>
      </c>
      <c r="C278" s="15" t="s">
        <v>3014</v>
      </c>
      <c r="D278" s="1" t="s">
        <v>858</v>
      </c>
      <c r="E278" s="25">
        <v>0</v>
      </c>
      <c r="F278" s="153">
        <v>50</v>
      </c>
      <c r="G278" s="1" t="s">
        <v>859</v>
      </c>
      <c r="H278" s="146"/>
      <c r="I278" s="147"/>
      <c r="J278" s="1" t="s">
        <v>860</v>
      </c>
    </row>
    <row r="279" spans="1:10" ht="33">
      <c r="A279" s="15" t="s">
        <v>855</v>
      </c>
      <c r="B279" s="145" t="s">
        <v>3015</v>
      </c>
      <c r="C279" s="15" t="s">
        <v>3016</v>
      </c>
      <c r="D279" s="1" t="s">
        <v>858</v>
      </c>
      <c r="E279" s="25">
        <v>0</v>
      </c>
      <c r="F279" s="153">
        <v>70</v>
      </c>
      <c r="G279" s="1" t="s">
        <v>859</v>
      </c>
      <c r="H279" s="146"/>
      <c r="I279" s="1" t="s">
        <v>2573</v>
      </c>
      <c r="J279" s="147"/>
    </row>
    <row r="280" spans="1:10" ht="33">
      <c r="A280" s="15" t="s">
        <v>855</v>
      </c>
      <c r="B280" s="145" t="s">
        <v>3017</v>
      </c>
      <c r="C280" s="15" t="s">
        <v>3018</v>
      </c>
      <c r="D280" s="1" t="s">
        <v>858</v>
      </c>
      <c r="E280" s="25">
        <v>0</v>
      </c>
      <c r="F280" s="153">
        <v>50</v>
      </c>
      <c r="G280" s="1" t="s">
        <v>859</v>
      </c>
      <c r="H280" s="146"/>
      <c r="I280" s="147"/>
      <c r="J280" s="1" t="s">
        <v>860</v>
      </c>
    </row>
    <row r="281" spans="1:10" ht="33">
      <c r="A281" s="15" t="s">
        <v>855</v>
      </c>
      <c r="B281" s="145" t="s">
        <v>3019</v>
      </c>
      <c r="C281" s="15" t="s">
        <v>3020</v>
      </c>
      <c r="D281" s="1" t="s">
        <v>858</v>
      </c>
      <c r="E281" s="25">
        <v>0</v>
      </c>
      <c r="F281" s="153">
        <v>100</v>
      </c>
      <c r="G281" s="1" t="s">
        <v>859</v>
      </c>
      <c r="H281" s="146"/>
      <c r="I281" s="147"/>
      <c r="J281" s="1" t="s">
        <v>860</v>
      </c>
    </row>
    <row r="282" spans="1:10" ht="33">
      <c r="A282" s="15" t="s">
        <v>855</v>
      </c>
      <c r="B282" s="145" t="s">
        <v>3021</v>
      </c>
      <c r="C282" s="15" t="s">
        <v>3022</v>
      </c>
      <c r="D282" s="1" t="s">
        <v>858</v>
      </c>
      <c r="E282" s="25">
        <v>0</v>
      </c>
      <c r="F282" s="153">
        <v>80</v>
      </c>
      <c r="G282" s="1" t="s">
        <v>859</v>
      </c>
      <c r="H282" s="146"/>
      <c r="I282" s="147"/>
      <c r="J282" s="1" t="s">
        <v>860</v>
      </c>
    </row>
    <row r="283" spans="1:10" ht="33">
      <c r="A283" s="15" t="s">
        <v>855</v>
      </c>
      <c r="B283" s="145" t="s">
        <v>3023</v>
      </c>
      <c r="C283" s="15" t="s">
        <v>3024</v>
      </c>
      <c r="D283" s="1" t="s">
        <v>858</v>
      </c>
      <c r="E283" s="25">
        <v>0</v>
      </c>
      <c r="F283" s="153">
        <v>100</v>
      </c>
      <c r="G283" s="1" t="s">
        <v>859</v>
      </c>
      <c r="H283" s="146"/>
      <c r="I283" s="147"/>
      <c r="J283" s="1" t="s">
        <v>860</v>
      </c>
    </row>
    <row r="284" spans="1:10" ht="49.5">
      <c r="A284" s="15" t="s">
        <v>855</v>
      </c>
      <c r="B284" s="145" t="s">
        <v>3025</v>
      </c>
      <c r="C284" s="15" t="s">
        <v>3026</v>
      </c>
      <c r="D284" s="1" t="s">
        <v>858</v>
      </c>
      <c r="E284" s="25">
        <v>0</v>
      </c>
      <c r="F284" s="153">
        <v>200</v>
      </c>
      <c r="G284" s="1" t="s">
        <v>859</v>
      </c>
      <c r="H284" s="146"/>
      <c r="I284" s="147"/>
      <c r="J284" s="1" t="s">
        <v>860</v>
      </c>
    </row>
    <row r="285" spans="1:10" ht="33">
      <c r="A285" s="15" t="s">
        <v>855</v>
      </c>
      <c r="B285" s="145" t="s">
        <v>3027</v>
      </c>
      <c r="C285" s="15" t="s">
        <v>3028</v>
      </c>
      <c r="D285" s="1" t="s">
        <v>858</v>
      </c>
      <c r="E285" s="25">
        <v>0</v>
      </c>
      <c r="F285" s="153">
        <v>100</v>
      </c>
      <c r="G285" s="1" t="s">
        <v>859</v>
      </c>
      <c r="H285" s="146"/>
      <c r="I285" s="1" t="s">
        <v>2573</v>
      </c>
      <c r="J285" s="147"/>
    </row>
    <row r="286" spans="1:10" ht="49.5">
      <c r="A286" s="15" t="s">
        <v>855</v>
      </c>
      <c r="B286" s="145" t="s">
        <v>3029</v>
      </c>
      <c r="C286" s="15" t="s">
        <v>3030</v>
      </c>
      <c r="D286" s="1" t="s">
        <v>858</v>
      </c>
      <c r="E286" s="25">
        <v>0</v>
      </c>
      <c r="F286" s="153">
        <v>100</v>
      </c>
      <c r="G286" s="1" t="s">
        <v>859</v>
      </c>
      <c r="H286" s="146"/>
      <c r="I286" s="1" t="s">
        <v>2573</v>
      </c>
      <c r="J286" s="147"/>
    </row>
    <row r="287" spans="1:10" ht="33">
      <c r="A287" s="15" t="s">
        <v>855</v>
      </c>
      <c r="B287" s="145" t="s">
        <v>3031</v>
      </c>
      <c r="C287" s="15" t="s">
        <v>3032</v>
      </c>
      <c r="D287" s="1" t="s">
        <v>858</v>
      </c>
      <c r="E287" s="25">
        <v>0</v>
      </c>
      <c r="F287" s="153">
        <v>30</v>
      </c>
      <c r="G287" s="1" t="s">
        <v>859</v>
      </c>
      <c r="H287" s="146"/>
      <c r="I287" s="147"/>
      <c r="J287" s="1" t="s">
        <v>860</v>
      </c>
    </row>
    <row r="288" spans="1:10" ht="33">
      <c r="A288" s="15" t="s">
        <v>855</v>
      </c>
      <c r="B288" s="145" t="s">
        <v>3033</v>
      </c>
      <c r="C288" s="15" t="s">
        <v>3034</v>
      </c>
      <c r="D288" s="1" t="s">
        <v>858</v>
      </c>
      <c r="E288" s="25">
        <v>0</v>
      </c>
      <c r="F288" s="153">
        <v>80</v>
      </c>
      <c r="G288" s="1" t="s">
        <v>859</v>
      </c>
      <c r="H288" s="146"/>
      <c r="I288" s="147"/>
      <c r="J288" s="1" t="s">
        <v>860</v>
      </c>
    </row>
    <row r="289" spans="1:10" ht="33">
      <c r="A289" s="15" t="s">
        <v>855</v>
      </c>
      <c r="B289" s="145" t="s">
        <v>3035</v>
      </c>
      <c r="C289" s="15" t="s">
        <v>3036</v>
      </c>
      <c r="D289" s="1" t="s">
        <v>858</v>
      </c>
      <c r="E289" s="25">
        <v>0</v>
      </c>
      <c r="F289" s="153">
        <v>80</v>
      </c>
      <c r="G289" s="1" t="s">
        <v>859</v>
      </c>
      <c r="H289" s="146"/>
      <c r="I289" s="147"/>
      <c r="J289" s="1" t="s">
        <v>860</v>
      </c>
    </row>
    <row r="290" spans="1:10" ht="33">
      <c r="A290" s="15" t="s">
        <v>855</v>
      </c>
      <c r="B290" s="145" t="s">
        <v>3037</v>
      </c>
      <c r="C290" s="15" t="s">
        <v>3038</v>
      </c>
      <c r="D290" s="1" t="s">
        <v>858</v>
      </c>
      <c r="E290" s="25">
        <v>0</v>
      </c>
      <c r="F290" s="153">
        <v>30</v>
      </c>
      <c r="G290" s="1" t="s">
        <v>859</v>
      </c>
      <c r="H290" s="146"/>
      <c r="I290" s="147"/>
      <c r="J290" s="1" t="s">
        <v>860</v>
      </c>
    </row>
    <row r="291" spans="1:10" ht="33">
      <c r="A291" s="15" t="s">
        <v>855</v>
      </c>
      <c r="B291" s="145" t="s">
        <v>3039</v>
      </c>
      <c r="C291" s="15" t="s">
        <v>3040</v>
      </c>
      <c r="D291" s="1" t="s">
        <v>858</v>
      </c>
      <c r="E291" s="25">
        <v>0</v>
      </c>
      <c r="F291" s="153">
        <v>80</v>
      </c>
      <c r="G291" s="1" t="s">
        <v>859</v>
      </c>
      <c r="H291" s="146"/>
      <c r="I291" s="147"/>
      <c r="J291" s="1" t="s">
        <v>860</v>
      </c>
    </row>
    <row r="292" spans="1:10" ht="33">
      <c r="A292" s="15" t="s">
        <v>855</v>
      </c>
      <c r="B292" s="145" t="s">
        <v>3041</v>
      </c>
      <c r="C292" s="15" t="s">
        <v>3042</v>
      </c>
      <c r="D292" s="1" t="s">
        <v>858</v>
      </c>
      <c r="E292" s="25">
        <v>0</v>
      </c>
      <c r="F292" s="153">
        <v>100</v>
      </c>
      <c r="G292" s="1" t="s">
        <v>859</v>
      </c>
      <c r="H292" s="146"/>
      <c r="I292" s="1" t="s">
        <v>2573</v>
      </c>
      <c r="J292" s="147"/>
    </row>
    <row r="293" spans="1:10" ht="33">
      <c r="A293" s="15" t="s">
        <v>855</v>
      </c>
      <c r="B293" s="145" t="s">
        <v>3043</v>
      </c>
      <c r="C293" s="15" t="s">
        <v>3044</v>
      </c>
      <c r="D293" s="1" t="s">
        <v>858</v>
      </c>
      <c r="E293" s="25">
        <v>0</v>
      </c>
      <c r="F293" s="153">
        <v>30</v>
      </c>
      <c r="G293" s="1" t="s">
        <v>859</v>
      </c>
      <c r="H293" s="146"/>
      <c r="I293" s="147"/>
      <c r="J293" s="1" t="s">
        <v>860</v>
      </c>
    </row>
    <row r="294" spans="1:10" ht="33">
      <c r="A294" s="15" t="s">
        <v>855</v>
      </c>
      <c r="B294" s="145" t="s">
        <v>3045</v>
      </c>
      <c r="C294" s="15" t="s">
        <v>3046</v>
      </c>
      <c r="D294" s="1" t="s">
        <v>858</v>
      </c>
      <c r="E294" s="25">
        <v>0</v>
      </c>
      <c r="F294" s="153">
        <v>50</v>
      </c>
      <c r="G294" s="1" t="s">
        <v>859</v>
      </c>
      <c r="H294" s="146"/>
      <c r="I294" s="147"/>
      <c r="J294" s="1" t="s">
        <v>860</v>
      </c>
    </row>
    <row r="295" spans="1:10" ht="33">
      <c r="A295" s="15" t="s">
        <v>855</v>
      </c>
      <c r="B295" s="145" t="s">
        <v>3047</v>
      </c>
      <c r="C295" s="15" t="s">
        <v>3048</v>
      </c>
      <c r="D295" s="1" t="s">
        <v>858</v>
      </c>
      <c r="E295" s="25">
        <v>0</v>
      </c>
      <c r="F295" s="153">
        <v>40</v>
      </c>
      <c r="G295" s="1" t="s">
        <v>859</v>
      </c>
      <c r="H295" s="146"/>
      <c r="I295" s="1" t="s">
        <v>2573</v>
      </c>
      <c r="J295" s="147"/>
    </row>
    <row r="296" spans="1:10" ht="33">
      <c r="A296" s="15" t="s">
        <v>855</v>
      </c>
      <c r="B296" s="145" t="s">
        <v>3049</v>
      </c>
      <c r="C296" s="15" t="s">
        <v>3050</v>
      </c>
      <c r="D296" s="1" t="s">
        <v>858</v>
      </c>
      <c r="E296" s="25">
        <v>0</v>
      </c>
      <c r="F296" s="153">
        <v>20</v>
      </c>
      <c r="G296" s="1" t="s">
        <v>859</v>
      </c>
      <c r="H296" s="146"/>
      <c r="I296" s="147"/>
      <c r="J296" s="1" t="s">
        <v>860</v>
      </c>
    </row>
    <row r="297" spans="1:10" ht="33">
      <c r="A297" s="15" t="s">
        <v>855</v>
      </c>
      <c r="B297" s="145" t="s">
        <v>3051</v>
      </c>
      <c r="C297" s="15" t="s">
        <v>3052</v>
      </c>
      <c r="D297" s="1" t="s">
        <v>858</v>
      </c>
      <c r="E297" s="25">
        <v>0</v>
      </c>
      <c r="F297" s="153">
        <v>100</v>
      </c>
      <c r="G297" s="1" t="s">
        <v>859</v>
      </c>
      <c r="H297" s="146"/>
      <c r="I297" s="147"/>
      <c r="J297" s="1" t="s">
        <v>860</v>
      </c>
    </row>
    <row r="298" spans="1:10" ht="33">
      <c r="A298" s="15" t="s">
        <v>855</v>
      </c>
      <c r="B298" s="145" t="s">
        <v>3053</v>
      </c>
      <c r="C298" s="15" t="s">
        <v>3054</v>
      </c>
      <c r="D298" s="1" t="s">
        <v>858</v>
      </c>
      <c r="E298" s="25">
        <v>0</v>
      </c>
      <c r="F298" s="153">
        <v>100</v>
      </c>
      <c r="G298" s="1" t="s">
        <v>859</v>
      </c>
      <c r="H298" s="146"/>
      <c r="I298" s="147"/>
      <c r="J298" s="1" t="s">
        <v>860</v>
      </c>
    </row>
    <row r="299" spans="1:10" ht="33">
      <c r="A299" s="15" t="s">
        <v>855</v>
      </c>
      <c r="B299" s="145" t="s">
        <v>3055</v>
      </c>
      <c r="C299" s="15" t="s">
        <v>3056</v>
      </c>
      <c r="D299" s="1" t="s">
        <v>858</v>
      </c>
      <c r="E299" s="25">
        <v>0</v>
      </c>
      <c r="F299" s="153">
        <v>30</v>
      </c>
      <c r="G299" s="1" t="s">
        <v>859</v>
      </c>
      <c r="H299" s="146"/>
      <c r="I299" s="147"/>
      <c r="J299" s="1" t="s">
        <v>860</v>
      </c>
    </row>
    <row r="300" spans="1:10" ht="33.75" customHeight="1">
      <c r="A300" s="15" t="s">
        <v>855</v>
      </c>
      <c r="B300" s="145" t="s">
        <v>3057</v>
      </c>
      <c r="C300" s="15" t="s">
        <v>3058</v>
      </c>
      <c r="D300" s="1" t="s">
        <v>858</v>
      </c>
      <c r="E300" s="25">
        <v>0</v>
      </c>
      <c r="F300" s="153">
        <v>100</v>
      </c>
      <c r="G300" s="1" t="s">
        <v>859</v>
      </c>
      <c r="H300" s="146"/>
      <c r="I300" s="147"/>
      <c r="J300" s="1" t="s">
        <v>860</v>
      </c>
    </row>
    <row r="301" spans="1:10" ht="33">
      <c r="A301" s="15" t="s">
        <v>855</v>
      </c>
      <c r="B301" s="145" t="s">
        <v>3059</v>
      </c>
      <c r="C301" s="15" t="s">
        <v>3060</v>
      </c>
      <c r="D301" s="1" t="s">
        <v>858</v>
      </c>
      <c r="E301" s="25">
        <v>0</v>
      </c>
      <c r="F301" s="153">
        <v>36</v>
      </c>
      <c r="G301" s="1" t="s">
        <v>859</v>
      </c>
      <c r="H301" s="146"/>
      <c r="I301" s="1" t="s">
        <v>2573</v>
      </c>
      <c r="J301" s="147"/>
    </row>
    <row r="302" spans="1:10" ht="33">
      <c r="A302" s="15" t="s">
        <v>855</v>
      </c>
      <c r="B302" s="145" t="s">
        <v>3061</v>
      </c>
      <c r="C302" s="15" t="s">
        <v>3062</v>
      </c>
      <c r="D302" s="1" t="s">
        <v>858</v>
      </c>
      <c r="E302" s="25">
        <v>0</v>
      </c>
      <c r="F302" s="153">
        <v>80</v>
      </c>
      <c r="G302" s="1" t="s">
        <v>859</v>
      </c>
      <c r="H302" s="146"/>
      <c r="I302" s="1" t="s">
        <v>2573</v>
      </c>
      <c r="J302" s="147"/>
    </row>
    <row r="303" spans="1:10" ht="33">
      <c r="A303" s="15" t="s">
        <v>855</v>
      </c>
      <c r="B303" s="145" t="s">
        <v>3063</v>
      </c>
      <c r="C303" s="15" t="s">
        <v>3064</v>
      </c>
      <c r="D303" s="1" t="s">
        <v>858</v>
      </c>
      <c r="E303" s="25">
        <v>0</v>
      </c>
      <c r="F303" s="153">
        <v>150</v>
      </c>
      <c r="G303" s="1" t="s">
        <v>859</v>
      </c>
      <c r="H303" s="146"/>
      <c r="I303" s="1" t="s">
        <v>2573</v>
      </c>
      <c r="J303" s="147"/>
    </row>
    <row r="304" spans="1:10" ht="33" customHeight="1">
      <c r="A304" s="15" t="s">
        <v>855</v>
      </c>
      <c r="B304" s="145" t="s">
        <v>3065</v>
      </c>
      <c r="C304" s="15" t="s">
        <v>3066</v>
      </c>
      <c r="D304" s="1" t="s">
        <v>858</v>
      </c>
      <c r="E304" s="25">
        <v>0</v>
      </c>
      <c r="F304" s="153">
        <v>100</v>
      </c>
      <c r="G304" s="1" t="s">
        <v>859</v>
      </c>
      <c r="H304" s="146"/>
      <c r="I304" s="147"/>
      <c r="J304" s="1" t="s">
        <v>860</v>
      </c>
    </row>
    <row r="305" spans="1:10" ht="33">
      <c r="A305" s="15" t="s">
        <v>855</v>
      </c>
      <c r="B305" s="145" t="s">
        <v>861</v>
      </c>
      <c r="C305" s="15" t="s">
        <v>862</v>
      </c>
      <c r="D305" s="1" t="s">
        <v>858</v>
      </c>
      <c r="E305" s="25">
        <v>0</v>
      </c>
      <c r="F305" s="153">
        <v>100</v>
      </c>
      <c r="G305" s="1" t="s">
        <v>859</v>
      </c>
      <c r="H305" s="146"/>
      <c r="I305" s="1" t="s">
        <v>2573</v>
      </c>
      <c r="J305" s="147"/>
    </row>
    <row r="306" spans="1:10" ht="33">
      <c r="A306" s="15" t="s">
        <v>855</v>
      </c>
      <c r="B306" s="145" t="s">
        <v>2667</v>
      </c>
      <c r="C306" s="15" t="s">
        <v>2668</v>
      </c>
      <c r="D306" s="1" t="s">
        <v>858</v>
      </c>
      <c r="E306" s="25">
        <v>0</v>
      </c>
      <c r="F306" s="153">
        <v>100</v>
      </c>
      <c r="G306" s="1" t="s">
        <v>859</v>
      </c>
      <c r="H306" s="146"/>
      <c r="I306" s="1" t="s">
        <v>2573</v>
      </c>
      <c r="J306" s="147"/>
    </row>
    <row r="307" spans="1:10" ht="33">
      <c r="A307" s="15" t="s">
        <v>855</v>
      </c>
      <c r="B307" s="145" t="s">
        <v>2196</v>
      </c>
      <c r="C307" s="15" t="s">
        <v>2197</v>
      </c>
      <c r="D307" s="1" t="s">
        <v>858</v>
      </c>
      <c r="E307" s="25">
        <v>0</v>
      </c>
      <c r="F307" s="153">
        <v>150</v>
      </c>
      <c r="G307" s="1" t="s">
        <v>859</v>
      </c>
      <c r="H307" s="146"/>
      <c r="I307" s="147"/>
      <c r="J307" s="1" t="s">
        <v>860</v>
      </c>
    </row>
    <row r="308" spans="1:10" ht="33">
      <c r="A308" s="15" t="s">
        <v>855</v>
      </c>
      <c r="B308" s="145" t="s">
        <v>2198</v>
      </c>
      <c r="C308" s="15" t="s">
        <v>2199</v>
      </c>
      <c r="D308" s="1" t="s">
        <v>858</v>
      </c>
      <c r="E308" s="25">
        <v>0</v>
      </c>
      <c r="F308" s="153">
        <v>100</v>
      </c>
      <c r="G308" s="1" t="s">
        <v>859</v>
      </c>
      <c r="H308" s="146"/>
      <c r="I308" s="147"/>
      <c r="J308" s="1" t="s">
        <v>860</v>
      </c>
    </row>
    <row r="309" spans="1:10" ht="33" customHeight="1">
      <c r="A309" s="15" t="s">
        <v>855</v>
      </c>
      <c r="B309" s="145" t="s">
        <v>2200</v>
      </c>
      <c r="C309" s="15" t="s">
        <v>2201</v>
      </c>
      <c r="D309" s="1" t="s">
        <v>858</v>
      </c>
      <c r="E309" s="25">
        <v>0</v>
      </c>
      <c r="F309" s="153">
        <v>50</v>
      </c>
      <c r="G309" s="1" t="s">
        <v>859</v>
      </c>
      <c r="H309" s="146"/>
      <c r="I309" s="147"/>
      <c r="J309" s="1" t="s">
        <v>860</v>
      </c>
    </row>
    <row r="310" spans="1:10" ht="33">
      <c r="A310" s="15" t="s">
        <v>855</v>
      </c>
      <c r="B310" s="145" t="s">
        <v>2202</v>
      </c>
      <c r="C310" s="15" t="s">
        <v>2203</v>
      </c>
      <c r="D310" s="1" t="s">
        <v>858</v>
      </c>
      <c r="E310" s="25">
        <v>0</v>
      </c>
      <c r="F310" s="153">
        <v>100</v>
      </c>
      <c r="G310" s="1" t="s">
        <v>859</v>
      </c>
      <c r="H310" s="146"/>
      <c r="I310" s="147"/>
      <c r="J310" s="1" t="s">
        <v>860</v>
      </c>
    </row>
    <row r="311" spans="1:10" ht="33">
      <c r="A311" s="15" t="s">
        <v>855</v>
      </c>
      <c r="B311" s="145" t="s">
        <v>2204</v>
      </c>
      <c r="C311" s="15" t="s">
        <v>2205</v>
      </c>
      <c r="D311" s="1" t="s">
        <v>858</v>
      </c>
      <c r="E311" s="25">
        <v>0</v>
      </c>
      <c r="F311" s="153">
        <v>30</v>
      </c>
      <c r="G311" s="1" t="s">
        <v>859</v>
      </c>
      <c r="H311" s="146"/>
      <c r="I311" s="147"/>
      <c r="J311" s="1" t="s">
        <v>860</v>
      </c>
    </row>
    <row r="312" spans="1:10" ht="31.5" customHeight="1">
      <c r="A312" s="15" t="s">
        <v>855</v>
      </c>
      <c r="B312" s="145" t="s">
        <v>2206</v>
      </c>
      <c r="C312" s="15" t="s">
        <v>2207</v>
      </c>
      <c r="D312" s="1" t="s">
        <v>858</v>
      </c>
      <c r="E312" s="25">
        <v>0</v>
      </c>
      <c r="F312" s="153">
        <v>50</v>
      </c>
      <c r="G312" s="1" t="s">
        <v>859</v>
      </c>
      <c r="H312" s="146"/>
      <c r="I312" s="1" t="s">
        <v>2573</v>
      </c>
      <c r="J312" s="147"/>
    </row>
    <row r="313" spans="1:10" s="100" customFormat="1" ht="33">
      <c r="A313" s="15" t="s">
        <v>855</v>
      </c>
      <c r="B313" s="145" t="s">
        <v>2208</v>
      </c>
      <c r="C313" s="15" t="s">
        <v>2209</v>
      </c>
      <c r="D313" s="1" t="s">
        <v>858</v>
      </c>
      <c r="E313" s="25">
        <v>0</v>
      </c>
      <c r="F313" s="153">
        <v>500</v>
      </c>
      <c r="G313" s="1" t="s">
        <v>859</v>
      </c>
      <c r="H313" s="146"/>
      <c r="I313" s="1" t="s">
        <v>2573</v>
      </c>
      <c r="J313" s="147"/>
    </row>
    <row r="314" spans="1:10" ht="33.75" customHeight="1">
      <c r="A314" s="15" t="s">
        <v>855</v>
      </c>
      <c r="B314" s="145" t="s">
        <v>2210</v>
      </c>
      <c r="C314" s="15" t="s">
        <v>2211</v>
      </c>
      <c r="D314" s="1" t="s">
        <v>858</v>
      </c>
      <c r="E314" s="25">
        <v>0</v>
      </c>
      <c r="F314" s="153">
        <v>50</v>
      </c>
      <c r="G314" s="1" t="s">
        <v>859</v>
      </c>
      <c r="H314" s="146"/>
      <c r="I314" s="147"/>
      <c r="J314" s="1" t="s">
        <v>860</v>
      </c>
    </row>
    <row r="315" spans="1:10" ht="37.5" customHeight="1">
      <c r="A315" s="15" t="s">
        <v>855</v>
      </c>
      <c r="B315" s="145" t="s">
        <v>2212</v>
      </c>
      <c r="C315" s="15" t="s">
        <v>2213</v>
      </c>
      <c r="D315" s="1" t="s">
        <v>858</v>
      </c>
      <c r="E315" s="25">
        <v>0</v>
      </c>
      <c r="F315" s="153">
        <v>60</v>
      </c>
      <c r="G315" s="1" t="s">
        <v>859</v>
      </c>
      <c r="H315" s="146"/>
      <c r="I315" s="147"/>
      <c r="J315" s="1" t="s">
        <v>860</v>
      </c>
    </row>
    <row r="316" spans="1:10" ht="33">
      <c r="A316" s="15" t="s">
        <v>855</v>
      </c>
      <c r="B316" s="148" t="s">
        <v>2214</v>
      </c>
      <c r="C316" s="215" t="s">
        <v>2215</v>
      </c>
      <c r="D316" s="1" t="s">
        <v>858</v>
      </c>
      <c r="E316" s="25">
        <v>0</v>
      </c>
      <c r="F316" s="155">
        <v>700</v>
      </c>
      <c r="G316" s="1" t="s">
        <v>859</v>
      </c>
      <c r="H316" s="150"/>
      <c r="I316" s="1" t="s">
        <v>2573</v>
      </c>
      <c r="J316" s="147"/>
    </row>
    <row r="317" spans="1:10" ht="33">
      <c r="A317" s="15" t="s">
        <v>482</v>
      </c>
      <c r="B317" s="148" t="s">
        <v>2216</v>
      </c>
      <c r="C317" s="215" t="s">
        <v>2217</v>
      </c>
      <c r="D317" s="1" t="s">
        <v>485</v>
      </c>
      <c r="E317" s="25">
        <v>0</v>
      </c>
      <c r="F317" s="155">
        <v>14.4</v>
      </c>
      <c r="G317" s="1" t="s">
        <v>2380</v>
      </c>
      <c r="H317" s="150"/>
      <c r="I317" s="151"/>
      <c r="J317" s="1" t="s">
        <v>486</v>
      </c>
    </row>
    <row r="318" spans="1:10" ht="33">
      <c r="A318" s="15" t="s">
        <v>482</v>
      </c>
      <c r="B318" s="148" t="s">
        <v>2218</v>
      </c>
      <c r="C318" s="215" t="s">
        <v>2217</v>
      </c>
      <c r="D318" s="1" t="s">
        <v>485</v>
      </c>
      <c r="E318" s="25">
        <v>0</v>
      </c>
      <c r="F318" s="155">
        <v>60</v>
      </c>
      <c r="G318" s="1" t="s">
        <v>2380</v>
      </c>
      <c r="H318" s="150"/>
      <c r="I318" s="151"/>
      <c r="J318" s="1" t="s">
        <v>486</v>
      </c>
    </row>
    <row r="319" spans="1:10" ht="33">
      <c r="A319" s="15" t="s">
        <v>482</v>
      </c>
      <c r="B319" s="148" t="s">
        <v>2219</v>
      </c>
      <c r="C319" s="215" t="s">
        <v>2220</v>
      </c>
      <c r="D319" s="1" t="s">
        <v>485</v>
      </c>
      <c r="E319" s="25">
        <v>0</v>
      </c>
      <c r="F319" s="155">
        <v>30</v>
      </c>
      <c r="G319" s="1" t="s">
        <v>2380</v>
      </c>
      <c r="H319" s="150"/>
      <c r="I319" s="151"/>
      <c r="J319" s="1" t="s">
        <v>486</v>
      </c>
    </row>
    <row r="320" spans="1:10" ht="33">
      <c r="A320" s="15" t="s">
        <v>482</v>
      </c>
      <c r="B320" s="148" t="s">
        <v>2216</v>
      </c>
      <c r="C320" s="215" t="s">
        <v>2221</v>
      </c>
      <c r="D320" s="1" t="s">
        <v>485</v>
      </c>
      <c r="E320" s="25">
        <v>0</v>
      </c>
      <c r="F320" s="155">
        <v>16</v>
      </c>
      <c r="G320" s="1" t="s">
        <v>2380</v>
      </c>
      <c r="H320" s="150"/>
      <c r="I320" s="151"/>
      <c r="J320" s="1" t="s">
        <v>486</v>
      </c>
    </row>
    <row r="321" spans="1:10" ht="33">
      <c r="A321" s="15" t="s">
        <v>482</v>
      </c>
      <c r="B321" s="148" t="s">
        <v>2219</v>
      </c>
      <c r="C321" s="215" t="s">
        <v>2222</v>
      </c>
      <c r="D321" s="1" t="s">
        <v>485</v>
      </c>
      <c r="E321" s="25">
        <v>0</v>
      </c>
      <c r="F321" s="155">
        <v>150</v>
      </c>
      <c r="G321" s="1" t="s">
        <v>2380</v>
      </c>
      <c r="H321" s="150"/>
      <c r="I321" s="151"/>
      <c r="J321" s="1" t="s">
        <v>486</v>
      </c>
    </row>
    <row r="322" spans="1:10" ht="33">
      <c r="A322" s="15" t="s">
        <v>2223</v>
      </c>
      <c r="B322" s="389" t="s">
        <v>2372</v>
      </c>
      <c r="C322" s="210" t="s">
        <v>2224</v>
      </c>
      <c r="D322" s="1" t="s">
        <v>485</v>
      </c>
      <c r="E322" s="25">
        <v>0</v>
      </c>
      <c r="F322" s="153">
        <v>200</v>
      </c>
      <c r="G322" s="1" t="s">
        <v>2380</v>
      </c>
      <c r="H322" s="131"/>
      <c r="I322" s="1" t="s">
        <v>2375</v>
      </c>
      <c r="J322" s="132"/>
    </row>
    <row r="323" spans="1:10" ht="33">
      <c r="A323" s="15" t="s">
        <v>2223</v>
      </c>
      <c r="B323" s="390"/>
      <c r="C323" s="210" t="s">
        <v>2225</v>
      </c>
      <c r="D323" s="1" t="s">
        <v>485</v>
      </c>
      <c r="E323" s="25">
        <v>0</v>
      </c>
      <c r="F323" s="153">
        <v>250</v>
      </c>
      <c r="G323" s="1" t="s">
        <v>2380</v>
      </c>
      <c r="H323" s="131"/>
      <c r="I323" s="1" t="s">
        <v>2375</v>
      </c>
      <c r="J323" s="132"/>
    </row>
    <row r="324" spans="1:10" s="115" customFormat="1" ht="33">
      <c r="A324" s="15" t="s">
        <v>2226</v>
      </c>
      <c r="B324" s="154" t="s">
        <v>2227</v>
      </c>
      <c r="C324" s="210" t="s">
        <v>2228</v>
      </c>
      <c r="D324" s="1" t="s">
        <v>485</v>
      </c>
      <c r="E324" s="25">
        <v>0</v>
      </c>
      <c r="F324" s="152">
        <v>380</v>
      </c>
      <c r="G324" s="1" t="s">
        <v>2380</v>
      </c>
      <c r="H324" s="131"/>
      <c r="I324" s="1" t="s">
        <v>2375</v>
      </c>
      <c r="J324" s="132"/>
    </row>
    <row r="325" spans="1:10" s="115" customFormat="1" ht="16.5">
      <c r="A325" s="15" t="s">
        <v>2229</v>
      </c>
      <c r="B325" s="154" t="s">
        <v>2230</v>
      </c>
      <c r="C325" s="210" t="s">
        <v>2231</v>
      </c>
      <c r="D325" s="1" t="s">
        <v>485</v>
      </c>
      <c r="E325" s="25">
        <v>0</v>
      </c>
      <c r="F325" s="152">
        <v>70</v>
      </c>
      <c r="G325" s="1" t="s">
        <v>2380</v>
      </c>
      <c r="H325" s="43"/>
      <c r="I325" s="1" t="s">
        <v>2375</v>
      </c>
      <c r="J325" s="132"/>
    </row>
    <row r="326" spans="1:10" ht="33">
      <c r="A326" s="15" t="s">
        <v>2229</v>
      </c>
      <c r="B326" s="154" t="s">
        <v>2230</v>
      </c>
      <c r="C326" s="210" t="s">
        <v>2232</v>
      </c>
      <c r="D326" s="1" t="s">
        <v>485</v>
      </c>
      <c r="E326" s="25">
        <v>0</v>
      </c>
      <c r="F326" s="152">
        <v>69.8</v>
      </c>
      <c r="G326" s="1" t="s">
        <v>2380</v>
      </c>
      <c r="H326" s="43"/>
      <c r="I326" s="1" t="s">
        <v>2375</v>
      </c>
      <c r="J326" s="132"/>
    </row>
    <row r="327" spans="1:10" s="270" customFormat="1" ht="33">
      <c r="A327" s="216" t="s">
        <v>2916</v>
      </c>
      <c r="B327" s="267" t="s">
        <v>2917</v>
      </c>
      <c r="C327" s="216" t="s">
        <v>776</v>
      </c>
      <c r="D327" s="31" t="s">
        <v>1484</v>
      </c>
      <c r="E327" s="276">
        <v>80</v>
      </c>
      <c r="F327" s="276">
        <v>80</v>
      </c>
      <c r="G327" s="31" t="s">
        <v>2100</v>
      </c>
      <c r="H327" s="268"/>
      <c r="I327" s="269"/>
      <c r="J327" s="1" t="s">
        <v>486</v>
      </c>
    </row>
    <row r="328" spans="1:10" s="270" customFormat="1" ht="33">
      <c r="A328" s="216" t="s">
        <v>2916</v>
      </c>
      <c r="B328" s="267" t="s">
        <v>2918</v>
      </c>
      <c r="C328" s="216" t="s">
        <v>2919</v>
      </c>
      <c r="D328" s="31" t="s">
        <v>1484</v>
      </c>
      <c r="E328" s="276">
        <v>100</v>
      </c>
      <c r="F328" s="276">
        <v>100</v>
      </c>
      <c r="G328" s="31" t="s">
        <v>2100</v>
      </c>
      <c r="H328" s="268"/>
      <c r="I328" s="1" t="s">
        <v>2375</v>
      </c>
      <c r="J328" s="269"/>
    </row>
    <row r="329" spans="1:10" s="270" customFormat="1" ht="33">
      <c r="A329" s="216" t="s">
        <v>2916</v>
      </c>
      <c r="B329" s="267" t="s">
        <v>2920</v>
      </c>
      <c r="C329" s="216" t="s">
        <v>2921</v>
      </c>
      <c r="D329" s="31" t="s">
        <v>1484</v>
      </c>
      <c r="E329" s="276">
        <v>200</v>
      </c>
      <c r="F329" s="276">
        <v>200</v>
      </c>
      <c r="G329" s="31" t="s">
        <v>2100</v>
      </c>
      <c r="H329" s="268"/>
      <c r="I329" s="269"/>
      <c r="J329" s="1" t="s">
        <v>486</v>
      </c>
    </row>
    <row r="330" spans="1:10" s="270" customFormat="1" ht="33">
      <c r="A330" s="216" t="s">
        <v>2916</v>
      </c>
      <c r="B330" s="267" t="s">
        <v>2922</v>
      </c>
      <c r="C330" s="216" t="s">
        <v>2923</v>
      </c>
      <c r="D330" s="31" t="s">
        <v>1484</v>
      </c>
      <c r="E330" s="276">
        <v>57.569</v>
      </c>
      <c r="F330" s="276">
        <v>57.569</v>
      </c>
      <c r="G330" s="31" t="s">
        <v>2100</v>
      </c>
      <c r="H330" s="268"/>
      <c r="I330" s="269"/>
      <c r="J330" s="1" t="s">
        <v>486</v>
      </c>
    </row>
    <row r="331" spans="1:10" s="270" customFormat="1" ht="49.5">
      <c r="A331" s="216" t="s">
        <v>2916</v>
      </c>
      <c r="B331" s="267" t="s">
        <v>2924</v>
      </c>
      <c r="C331" s="216" t="s">
        <v>1499</v>
      </c>
      <c r="D331" s="31" t="s">
        <v>1484</v>
      </c>
      <c r="E331" s="276">
        <v>100</v>
      </c>
      <c r="F331" s="276">
        <v>100</v>
      </c>
      <c r="G331" s="31" t="s">
        <v>2100</v>
      </c>
      <c r="H331" s="271"/>
      <c r="I331" s="272"/>
      <c r="J331" s="1" t="s">
        <v>486</v>
      </c>
    </row>
    <row r="332" spans="1:10" s="270" customFormat="1" ht="33">
      <c r="A332" s="216" t="s">
        <v>2916</v>
      </c>
      <c r="B332" s="267" t="s">
        <v>1500</v>
      </c>
      <c r="C332" s="216" t="s">
        <v>1501</v>
      </c>
      <c r="D332" s="31" t="s">
        <v>1484</v>
      </c>
      <c r="E332" s="276">
        <v>50</v>
      </c>
      <c r="F332" s="276">
        <v>50</v>
      </c>
      <c r="G332" s="31" t="s">
        <v>2100</v>
      </c>
      <c r="H332" s="268"/>
      <c r="I332" s="1" t="s">
        <v>2375</v>
      </c>
      <c r="J332" s="269"/>
    </row>
    <row r="333" spans="1:10" s="270" customFormat="1" ht="33">
      <c r="A333" s="216" t="s">
        <v>2916</v>
      </c>
      <c r="B333" s="267" t="s">
        <v>1502</v>
      </c>
      <c r="C333" s="216" t="s">
        <v>1503</v>
      </c>
      <c r="D333" s="31" t="s">
        <v>1484</v>
      </c>
      <c r="E333" s="276">
        <v>100</v>
      </c>
      <c r="F333" s="276">
        <v>100</v>
      </c>
      <c r="G333" s="31" t="s">
        <v>2100</v>
      </c>
      <c r="H333" s="268"/>
      <c r="I333" s="1" t="s">
        <v>2375</v>
      </c>
      <c r="J333" s="269"/>
    </row>
    <row r="334" spans="1:10" s="270" customFormat="1" ht="33">
      <c r="A334" s="216" t="s">
        <v>2916</v>
      </c>
      <c r="B334" s="267" t="s">
        <v>1504</v>
      </c>
      <c r="C334" s="216" t="s">
        <v>1505</v>
      </c>
      <c r="D334" s="31" t="s">
        <v>1484</v>
      </c>
      <c r="E334" s="276">
        <v>70</v>
      </c>
      <c r="F334" s="276">
        <v>70</v>
      </c>
      <c r="G334" s="31" t="s">
        <v>2100</v>
      </c>
      <c r="H334" s="268"/>
      <c r="I334" s="269"/>
      <c r="J334" s="1" t="s">
        <v>486</v>
      </c>
    </row>
    <row r="335" spans="1:10" s="270" customFormat="1" ht="49.5">
      <c r="A335" s="216" t="s">
        <v>2916</v>
      </c>
      <c r="B335" s="267" t="s">
        <v>1506</v>
      </c>
      <c r="C335" s="216" t="s">
        <v>1507</v>
      </c>
      <c r="D335" s="31" t="s">
        <v>1484</v>
      </c>
      <c r="E335" s="276">
        <v>100</v>
      </c>
      <c r="F335" s="276">
        <v>100</v>
      </c>
      <c r="G335" s="31" t="s">
        <v>2100</v>
      </c>
      <c r="H335" s="268"/>
      <c r="I335" s="1" t="s">
        <v>2375</v>
      </c>
      <c r="J335" s="269"/>
    </row>
    <row r="336" spans="1:10" s="270" customFormat="1" ht="33">
      <c r="A336" s="216" t="s">
        <v>2916</v>
      </c>
      <c r="B336" s="267" t="s">
        <v>1508</v>
      </c>
      <c r="C336" s="216" t="s">
        <v>1310</v>
      </c>
      <c r="D336" s="31" t="s">
        <v>1484</v>
      </c>
      <c r="E336" s="276">
        <v>100</v>
      </c>
      <c r="F336" s="276">
        <v>100</v>
      </c>
      <c r="G336" s="31" t="s">
        <v>2100</v>
      </c>
      <c r="H336" s="271"/>
      <c r="I336" s="1" t="s">
        <v>2375</v>
      </c>
      <c r="J336" s="269"/>
    </row>
    <row r="337" spans="1:10" s="270" customFormat="1" ht="33">
      <c r="A337" s="216" t="s">
        <v>2916</v>
      </c>
      <c r="B337" s="267" t="s">
        <v>1509</v>
      </c>
      <c r="C337" s="216" t="s">
        <v>1510</v>
      </c>
      <c r="D337" s="31" t="s">
        <v>1484</v>
      </c>
      <c r="E337" s="276">
        <v>40</v>
      </c>
      <c r="F337" s="276">
        <v>40</v>
      </c>
      <c r="G337" s="31" t="s">
        <v>2100</v>
      </c>
      <c r="H337" s="271"/>
      <c r="I337" s="1" t="s">
        <v>2375</v>
      </c>
      <c r="J337" s="273"/>
    </row>
    <row r="338" spans="1:10" s="270" customFormat="1" ht="33">
      <c r="A338" s="216" t="s">
        <v>2916</v>
      </c>
      <c r="B338" s="267" t="s">
        <v>1511</v>
      </c>
      <c r="C338" s="216" t="s">
        <v>1365</v>
      </c>
      <c r="D338" s="31" t="s">
        <v>1484</v>
      </c>
      <c r="E338" s="276">
        <v>80</v>
      </c>
      <c r="F338" s="276">
        <v>80</v>
      </c>
      <c r="G338" s="31" t="s">
        <v>2100</v>
      </c>
      <c r="H338" s="268"/>
      <c r="I338" s="1" t="s">
        <v>2375</v>
      </c>
      <c r="J338" s="269"/>
    </row>
    <row r="339" spans="1:10" s="270" customFormat="1" ht="33">
      <c r="A339" s="216" t="s">
        <v>2916</v>
      </c>
      <c r="B339" s="267" t="s">
        <v>1512</v>
      </c>
      <c r="C339" s="216" t="s">
        <v>791</v>
      </c>
      <c r="D339" s="31" t="s">
        <v>1484</v>
      </c>
      <c r="E339" s="276">
        <v>20</v>
      </c>
      <c r="F339" s="276">
        <v>20</v>
      </c>
      <c r="G339" s="31" t="s">
        <v>2100</v>
      </c>
      <c r="H339" s="268"/>
      <c r="I339" s="1" t="s">
        <v>2375</v>
      </c>
      <c r="J339" s="273"/>
    </row>
    <row r="340" spans="1:10" s="270" customFormat="1" ht="33">
      <c r="A340" s="216" t="s">
        <v>2916</v>
      </c>
      <c r="B340" s="267" t="s">
        <v>1513</v>
      </c>
      <c r="C340" s="216" t="s">
        <v>1514</v>
      </c>
      <c r="D340" s="31" t="s">
        <v>1484</v>
      </c>
      <c r="E340" s="276">
        <v>500</v>
      </c>
      <c r="F340" s="276">
        <v>500</v>
      </c>
      <c r="G340" s="31" t="s">
        <v>2100</v>
      </c>
      <c r="H340" s="268"/>
      <c r="I340" s="1" t="s">
        <v>2375</v>
      </c>
      <c r="J340" s="269"/>
    </row>
    <row r="341" spans="1:10" s="270" customFormat="1" ht="33">
      <c r="A341" s="216" t="s">
        <v>2916</v>
      </c>
      <c r="B341" s="267" t="s">
        <v>1515</v>
      </c>
      <c r="C341" s="216" t="s">
        <v>1516</v>
      </c>
      <c r="D341" s="31" t="s">
        <v>1484</v>
      </c>
      <c r="E341" s="276">
        <v>72</v>
      </c>
      <c r="F341" s="276">
        <v>72</v>
      </c>
      <c r="G341" s="31" t="s">
        <v>2100</v>
      </c>
      <c r="H341" s="268"/>
      <c r="I341" s="1" t="s">
        <v>2375</v>
      </c>
      <c r="J341" s="273"/>
    </row>
    <row r="342" spans="1:10" s="270" customFormat="1" ht="33">
      <c r="A342" s="216" t="s">
        <v>2916</v>
      </c>
      <c r="B342" s="267" t="s">
        <v>1517</v>
      </c>
      <c r="C342" s="216" t="s">
        <v>1518</v>
      </c>
      <c r="D342" s="31" t="s">
        <v>1484</v>
      </c>
      <c r="E342" s="276">
        <v>18.5</v>
      </c>
      <c r="F342" s="276">
        <v>18.5</v>
      </c>
      <c r="G342" s="31" t="s">
        <v>2100</v>
      </c>
      <c r="H342" s="268"/>
      <c r="I342" s="1" t="s">
        <v>2375</v>
      </c>
      <c r="J342" s="268"/>
    </row>
    <row r="343" spans="1:10" s="270" customFormat="1" ht="33">
      <c r="A343" s="216" t="s">
        <v>2916</v>
      </c>
      <c r="B343" s="267" t="s">
        <v>1519</v>
      </c>
      <c r="C343" s="216" t="s">
        <v>1520</v>
      </c>
      <c r="D343" s="31" t="s">
        <v>1484</v>
      </c>
      <c r="E343" s="276">
        <v>60</v>
      </c>
      <c r="F343" s="276">
        <v>60</v>
      </c>
      <c r="G343" s="31" t="s">
        <v>2100</v>
      </c>
      <c r="H343" s="268"/>
      <c r="I343" s="268"/>
      <c r="J343" s="1" t="s">
        <v>486</v>
      </c>
    </row>
    <row r="344" spans="1:10" s="270" customFormat="1" ht="33">
      <c r="A344" s="216" t="s">
        <v>2916</v>
      </c>
      <c r="B344" s="267" t="s">
        <v>1521</v>
      </c>
      <c r="C344" s="216" t="s">
        <v>1522</v>
      </c>
      <c r="D344" s="31" t="s">
        <v>1484</v>
      </c>
      <c r="E344" s="276">
        <v>200</v>
      </c>
      <c r="F344" s="276">
        <v>200</v>
      </c>
      <c r="G344" s="31" t="s">
        <v>2100</v>
      </c>
      <c r="H344" s="271"/>
      <c r="I344" s="1" t="s">
        <v>2375</v>
      </c>
      <c r="J344" s="273"/>
    </row>
    <row r="345" spans="1:10" s="270" customFormat="1" ht="33">
      <c r="A345" s="216" t="s">
        <v>2916</v>
      </c>
      <c r="B345" s="267" t="s">
        <v>1523</v>
      </c>
      <c r="C345" s="216" t="s">
        <v>1611</v>
      </c>
      <c r="D345" s="31" t="s">
        <v>1484</v>
      </c>
      <c r="E345" s="276">
        <v>150</v>
      </c>
      <c r="F345" s="276">
        <v>150</v>
      </c>
      <c r="G345" s="31" t="s">
        <v>2100</v>
      </c>
      <c r="H345" s="268"/>
      <c r="I345" s="268"/>
      <c r="J345" s="1" t="s">
        <v>486</v>
      </c>
    </row>
    <row r="346" spans="1:10" s="270" customFormat="1" ht="33">
      <c r="A346" s="216" t="s">
        <v>2916</v>
      </c>
      <c r="B346" s="267" t="s">
        <v>1524</v>
      </c>
      <c r="C346" s="216" t="s">
        <v>1525</v>
      </c>
      <c r="D346" s="31" t="s">
        <v>1484</v>
      </c>
      <c r="E346" s="276">
        <v>30</v>
      </c>
      <c r="F346" s="276">
        <v>30</v>
      </c>
      <c r="G346" s="31" t="s">
        <v>2100</v>
      </c>
      <c r="H346" s="268"/>
      <c r="I346" s="1" t="s">
        <v>2375</v>
      </c>
      <c r="J346" s="269"/>
    </row>
    <row r="347" spans="1:10" s="270" customFormat="1" ht="33">
      <c r="A347" s="216" t="s">
        <v>2916</v>
      </c>
      <c r="B347" s="267" t="s">
        <v>1526</v>
      </c>
      <c r="C347" s="216" t="s">
        <v>1527</v>
      </c>
      <c r="D347" s="31" t="s">
        <v>1484</v>
      </c>
      <c r="E347" s="276">
        <v>100</v>
      </c>
      <c r="F347" s="276">
        <v>100</v>
      </c>
      <c r="G347" s="31" t="s">
        <v>2100</v>
      </c>
      <c r="H347" s="268"/>
      <c r="I347" s="1" t="s">
        <v>2375</v>
      </c>
      <c r="J347" s="273"/>
    </row>
    <row r="348" spans="1:10" s="270" customFormat="1" ht="33">
      <c r="A348" s="216" t="s">
        <v>2916</v>
      </c>
      <c r="B348" s="267" t="s">
        <v>1528</v>
      </c>
      <c r="C348" s="216" t="s">
        <v>1529</v>
      </c>
      <c r="D348" s="31" t="s">
        <v>1484</v>
      </c>
      <c r="E348" s="276">
        <v>50</v>
      </c>
      <c r="F348" s="276">
        <v>50</v>
      </c>
      <c r="G348" s="31" t="s">
        <v>2100</v>
      </c>
      <c r="H348" s="268"/>
      <c r="I348" s="269"/>
      <c r="J348" s="1" t="s">
        <v>486</v>
      </c>
    </row>
    <row r="349" spans="1:10" s="270" customFormat="1" ht="33">
      <c r="A349" s="216" t="s">
        <v>2916</v>
      </c>
      <c r="B349" s="267" t="s">
        <v>1530</v>
      </c>
      <c r="C349" s="216" t="s">
        <v>1531</v>
      </c>
      <c r="D349" s="31" t="s">
        <v>1484</v>
      </c>
      <c r="E349" s="276">
        <v>100</v>
      </c>
      <c r="F349" s="276">
        <v>100</v>
      </c>
      <c r="G349" s="31" t="s">
        <v>2100</v>
      </c>
      <c r="H349" s="271"/>
      <c r="I349" s="269"/>
      <c r="J349" s="1" t="s">
        <v>486</v>
      </c>
    </row>
    <row r="350" spans="1:10" s="270" customFormat="1" ht="66">
      <c r="A350" s="216" t="s">
        <v>2916</v>
      </c>
      <c r="B350" s="267" t="s">
        <v>1532</v>
      </c>
      <c r="C350" s="216" t="s">
        <v>1533</v>
      </c>
      <c r="D350" s="31" t="s">
        <v>1484</v>
      </c>
      <c r="E350" s="276">
        <v>200</v>
      </c>
      <c r="F350" s="276">
        <v>200</v>
      </c>
      <c r="G350" s="31" t="s">
        <v>2100</v>
      </c>
      <c r="H350" s="271"/>
      <c r="I350" s="1" t="s">
        <v>2375</v>
      </c>
      <c r="J350" s="273"/>
    </row>
    <row r="351" spans="1:10" s="270" customFormat="1" ht="33">
      <c r="A351" s="216" t="s">
        <v>2916</v>
      </c>
      <c r="B351" s="267" t="s">
        <v>1534</v>
      </c>
      <c r="C351" s="216" t="s">
        <v>1535</v>
      </c>
      <c r="D351" s="31" t="s">
        <v>1484</v>
      </c>
      <c r="E351" s="276">
        <v>100</v>
      </c>
      <c r="F351" s="276">
        <v>100</v>
      </c>
      <c r="G351" s="31" t="s">
        <v>2100</v>
      </c>
      <c r="H351" s="268"/>
      <c r="I351" s="1" t="s">
        <v>2375</v>
      </c>
      <c r="J351" s="273"/>
    </row>
    <row r="352" spans="1:10" s="270" customFormat="1" ht="33">
      <c r="A352" s="216" t="s">
        <v>2916</v>
      </c>
      <c r="B352" s="267" t="s">
        <v>1536</v>
      </c>
      <c r="C352" s="216" t="s">
        <v>1537</v>
      </c>
      <c r="D352" s="31" t="s">
        <v>1484</v>
      </c>
      <c r="E352" s="276">
        <v>150</v>
      </c>
      <c r="F352" s="276">
        <v>150</v>
      </c>
      <c r="G352" s="31" t="s">
        <v>2100</v>
      </c>
      <c r="H352" s="268"/>
      <c r="I352" s="1" t="s">
        <v>2375</v>
      </c>
      <c r="J352" s="269"/>
    </row>
    <row r="353" spans="1:10" s="270" customFormat="1" ht="33">
      <c r="A353" s="216" t="s">
        <v>2916</v>
      </c>
      <c r="B353" s="267" t="s">
        <v>1538</v>
      </c>
      <c r="C353" s="216" t="s">
        <v>1539</v>
      </c>
      <c r="D353" s="31" t="s">
        <v>1484</v>
      </c>
      <c r="E353" s="276">
        <v>70</v>
      </c>
      <c r="F353" s="276">
        <v>70</v>
      </c>
      <c r="G353" s="31" t="s">
        <v>2100</v>
      </c>
      <c r="H353" s="268"/>
      <c r="I353" s="1" t="s">
        <v>2375</v>
      </c>
      <c r="J353" s="273"/>
    </row>
    <row r="354" spans="1:10" s="270" customFormat="1" ht="33">
      <c r="A354" s="216" t="s">
        <v>2916</v>
      </c>
      <c r="B354" s="267" t="s">
        <v>1540</v>
      </c>
      <c r="C354" s="216" t="s">
        <v>1541</v>
      </c>
      <c r="D354" s="31" t="s">
        <v>1484</v>
      </c>
      <c r="E354" s="276">
        <v>100</v>
      </c>
      <c r="F354" s="276">
        <v>100</v>
      </c>
      <c r="G354" s="31" t="s">
        <v>2100</v>
      </c>
      <c r="H354" s="271"/>
      <c r="I354" s="271"/>
      <c r="J354" s="1" t="s">
        <v>486</v>
      </c>
    </row>
    <row r="355" spans="1:10" s="270" customFormat="1" ht="49.5">
      <c r="A355" s="216" t="s">
        <v>2916</v>
      </c>
      <c r="B355" s="267" t="s">
        <v>1542</v>
      </c>
      <c r="C355" s="216" t="s">
        <v>1543</v>
      </c>
      <c r="D355" s="31" t="s">
        <v>1484</v>
      </c>
      <c r="E355" s="276">
        <v>100</v>
      </c>
      <c r="F355" s="276">
        <v>100</v>
      </c>
      <c r="G355" s="31" t="s">
        <v>2100</v>
      </c>
      <c r="H355" s="268"/>
      <c r="I355" s="269"/>
      <c r="J355" s="1" t="s">
        <v>486</v>
      </c>
    </row>
    <row r="356" spans="1:10" s="270" customFormat="1" ht="33">
      <c r="A356" s="216" t="s">
        <v>2916</v>
      </c>
      <c r="B356" s="267" t="s">
        <v>1544</v>
      </c>
      <c r="C356" s="216" t="s">
        <v>1545</v>
      </c>
      <c r="D356" s="31" t="s">
        <v>1484</v>
      </c>
      <c r="E356" s="276">
        <v>350</v>
      </c>
      <c r="F356" s="276">
        <v>350</v>
      </c>
      <c r="G356" s="31" t="s">
        <v>2100</v>
      </c>
      <c r="H356" s="268"/>
      <c r="I356" s="268"/>
      <c r="J356" s="1" t="s">
        <v>486</v>
      </c>
    </row>
    <row r="357" spans="1:10" s="270" customFormat="1" ht="33">
      <c r="A357" s="216" t="s">
        <v>2916</v>
      </c>
      <c r="B357" s="267" t="s">
        <v>1546</v>
      </c>
      <c r="C357" s="216" t="s">
        <v>1547</v>
      </c>
      <c r="D357" s="31" t="s">
        <v>1484</v>
      </c>
      <c r="E357" s="276">
        <v>40</v>
      </c>
      <c r="F357" s="276">
        <v>40</v>
      </c>
      <c r="G357" s="31" t="s">
        <v>2100</v>
      </c>
      <c r="H357" s="271"/>
      <c r="I357" s="1" t="s">
        <v>2375</v>
      </c>
      <c r="J357" s="273"/>
    </row>
    <row r="358" spans="1:10" s="270" customFormat="1" ht="33">
      <c r="A358" s="216" t="s">
        <v>2916</v>
      </c>
      <c r="B358" s="267" t="s">
        <v>1548</v>
      </c>
      <c r="C358" s="216" t="s">
        <v>1549</v>
      </c>
      <c r="D358" s="31" t="s">
        <v>1484</v>
      </c>
      <c r="E358" s="276">
        <v>100</v>
      </c>
      <c r="F358" s="276">
        <v>100</v>
      </c>
      <c r="G358" s="31" t="s">
        <v>2100</v>
      </c>
      <c r="H358" s="268"/>
      <c r="I358" s="1" t="s">
        <v>2375</v>
      </c>
      <c r="J358" s="269"/>
    </row>
    <row r="359" spans="1:10" s="270" customFormat="1" ht="33">
      <c r="A359" s="216" t="s">
        <v>2916</v>
      </c>
      <c r="B359" s="267" t="s">
        <v>1550</v>
      </c>
      <c r="C359" s="216" t="s">
        <v>1551</v>
      </c>
      <c r="D359" s="31" t="s">
        <v>1484</v>
      </c>
      <c r="E359" s="276">
        <v>100</v>
      </c>
      <c r="F359" s="276">
        <v>100</v>
      </c>
      <c r="G359" s="31" t="s">
        <v>2100</v>
      </c>
      <c r="H359" s="268"/>
      <c r="I359" s="1" t="s">
        <v>2375</v>
      </c>
      <c r="J359" s="269"/>
    </row>
    <row r="360" spans="1:10" s="270" customFormat="1" ht="33">
      <c r="A360" s="216" t="s">
        <v>2916</v>
      </c>
      <c r="B360" s="267" t="s">
        <v>1552</v>
      </c>
      <c r="C360" s="216" t="s">
        <v>1553</v>
      </c>
      <c r="D360" s="31" t="s">
        <v>1484</v>
      </c>
      <c r="E360" s="276">
        <v>150</v>
      </c>
      <c r="F360" s="276">
        <v>150</v>
      </c>
      <c r="G360" s="31" t="s">
        <v>2100</v>
      </c>
      <c r="H360" s="268"/>
      <c r="I360" s="1" t="s">
        <v>2375</v>
      </c>
      <c r="J360" s="268"/>
    </row>
    <row r="361" spans="1:10" s="270" customFormat="1" ht="33">
      <c r="A361" s="216" t="s">
        <v>2916</v>
      </c>
      <c r="B361" s="267" t="s">
        <v>1554</v>
      </c>
      <c r="C361" s="216" t="s">
        <v>1619</v>
      </c>
      <c r="D361" s="31" t="s">
        <v>1484</v>
      </c>
      <c r="E361" s="276">
        <v>20</v>
      </c>
      <c r="F361" s="276">
        <v>20</v>
      </c>
      <c r="G361" s="31" t="s">
        <v>2100</v>
      </c>
      <c r="H361" s="268"/>
      <c r="I361" s="268"/>
      <c r="J361" s="1" t="s">
        <v>486</v>
      </c>
    </row>
    <row r="362" spans="1:10" s="270" customFormat="1" ht="49.5">
      <c r="A362" s="216" t="s">
        <v>2916</v>
      </c>
      <c r="B362" s="267" t="s">
        <v>1555</v>
      </c>
      <c r="C362" s="216" t="s">
        <v>564</v>
      </c>
      <c r="D362" s="31" t="s">
        <v>1484</v>
      </c>
      <c r="E362" s="276">
        <v>60</v>
      </c>
      <c r="F362" s="276">
        <v>60</v>
      </c>
      <c r="G362" s="31" t="s">
        <v>2100</v>
      </c>
      <c r="H362" s="271"/>
      <c r="I362" s="1" t="s">
        <v>2375</v>
      </c>
      <c r="J362" s="269"/>
    </row>
    <row r="363" spans="1:10" s="270" customFormat="1" ht="33">
      <c r="A363" s="216" t="s">
        <v>2916</v>
      </c>
      <c r="B363" s="267" t="s">
        <v>1556</v>
      </c>
      <c r="C363" s="216" t="s">
        <v>1625</v>
      </c>
      <c r="D363" s="31" t="s">
        <v>1484</v>
      </c>
      <c r="E363" s="276">
        <v>50</v>
      </c>
      <c r="F363" s="276">
        <v>50</v>
      </c>
      <c r="G363" s="31" t="s">
        <v>2100</v>
      </c>
      <c r="H363" s="271"/>
      <c r="I363" s="269"/>
      <c r="J363" s="1" t="s">
        <v>486</v>
      </c>
    </row>
    <row r="364" spans="1:10" s="270" customFormat="1" ht="33">
      <c r="A364" s="216" t="s">
        <v>2916</v>
      </c>
      <c r="B364" s="267" t="s">
        <v>1557</v>
      </c>
      <c r="C364" s="216" t="s">
        <v>781</v>
      </c>
      <c r="D364" s="31" t="s">
        <v>1484</v>
      </c>
      <c r="E364" s="276">
        <v>80</v>
      </c>
      <c r="F364" s="276">
        <v>80</v>
      </c>
      <c r="G364" s="31" t="s">
        <v>2100</v>
      </c>
      <c r="H364" s="268"/>
      <c r="I364" s="1" t="s">
        <v>2375</v>
      </c>
      <c r="J364" s="273"/>
    </row>
    <row r="365" spans="1:10" s="270" customFormat="1" ht="33">
      <c r="A365" s="216" t="s">
        <v>2916</v>
      </c>
      <c r="B365" s="267" t="s">
        <v>1558</v>
      </c>
      <c r="C365" s="216" t="s">
        <v>773</v>
      </c>
      <c r="D365" s="31" t="s">
        <v>1484</v>
      </c>
      <c r="E365" s="276">
        <v>30</v>
      </c>
      <c r="F365" s="276">
        <v>30</v>
      </c>
      <c r="G365" s="31" t="s">
        <v>2100</v>
      </c>
      <c r="H365" s="268"/>
      <c r="I365" s="1" t="s">
        <v>2375</v>
      </c>
      <c r="J365" s="269"/>
    </row>
    <row r="366" spans="1:10" s="270" customFormat="1" ht="33">
      <c r="A366" s="216" t="s">
        <v>2916</v>
      </c>
      <c r="B366" s="267" t="s">
        <v>1559</v>
      </c>
      <c r="C366" s="216" t="s">
        <v>1560</v>
      </c>
      <c r="D366" s="31" t="s">
        <v>1484</v>
      </c>
      <c r="E366" s="276">
        <v>60</v>
      </c>
      <c r="F366" s="276">
        <v>60</v>
      </c>
      <c r="G366" s="31" t="s">
        <v>2100</v>
      </c>
      <c r="H366" s="268"/>
      <c r="I366" s="1" t="s">
        <v>2375</v>
      </c>
      <c r="J366" s="268"/>
    </row>
    <row r="367" spans="1:10" s="270" customFormat="1" ht="33">
      <c r="A367" s="216" t="s">
        <v>2916</v>
      </c>
      <c r="B367" s="267" t="s">
        <v>1561</v>
      </c>
      <c r="C367" s="216" t="s">
        <v>1562</v>
      </c>
      <c r="D367" s="31" t="s">
        <v>1484</v>
      </c>
      <c r="E367" s="276">
        <v>130</v>
      </c>
      <c r="F367" s="276">
        <v>130</v>
      </c>
      <c r="G367" s="31" t="s">
        <v>2100</v>
      </c>
      <c r="H367" s="268"/>
      <c r="I367" s="1" t="s">
        <v>2375</v>
      </c>
      <c r="J367" s="268"/>
    </row>
    <row r="368" spans="1:10" s="270" customFormat="1" ht="66">
      <c r="A368" s="216" t="s">
        <v>2916</v>
      </c>
      <c r="B368" s="267" t="s">
        <v>1563</v>
      </c>
      <c r="C368" s="216" t="s">
        <v>1564</v>
      </c>
      <c r="D368" s="31" t="s">
        <v>1484</v>
      </c>
      <c r="E368" s="276">
        <v>50</v>
      </c>
      <c r="F368" s="276">
        <v>50</v>
      </c>
      <c r="G368" s="31" t="s">
        <v>2100</v>
      </c>
      <c r="H368" s="268"/>
      <c r="I368" s="1" t="s">
        <v>2375</v>
      </c>
      <c r="J368" s="268"/>
    </row>
    <row r="369" spans="1:10" s="270" customFormat="1" ht="33">
      <c r="A369" s="216" t="s">
        <v>2916</v>
      </c>
      <c r="B369" s="267" t="s">
        <v>1565</v>
      </c>
      <c r="C369" s="216" t="s">
        <v>1566</v>
      </c>
      <c r="D369" s="31" t="s">
        <v>1484</v>
      </c>
      <c r="E369" s="276">
        <v>100</v>
      </c>
      <c r="F369" s="276">
        <v>100</v>
      </c>
      <c r="G369" s="31" t="s">
        <v>2100</v>
      </c>
      <c r="H369" s="268"/>
      <c r="I369" s="1" t="s">
        <v>2375</v>
      </c>
      <c r="J369" s="273"/>
    </row>
    <row r="370" spans="1:10" s="270" customFormat="1" ht="49.5">
      <c r="A370" s="216" t="s">
        <v>2916</v>
      </c>
      <c r="B370" s="267" t="s">
        <v>1567</v>
      </c>
      <c r="C370" s="216" t="s">
        <v>1568</v>
      </c>
      <c r="D370" s="31" t="s">
        <v>1484</v>
      </c>
      <c r="E370" s="276">
        <v>120</v>
      </c>
      <c r="F370" s="276">
        <v>120</v>
      </c>
      <c r="G370" s="31" t="s">
        <v>2100</v>
      </c>
      <c r="H370" s="271"/>
      <c r="I370" s="269"/>
      <c r="J370" s="1" t="s">
        <v>486</v>
      </c>
    </row>
    <row r="371" spans="1:10" s="270" customFormat="1" ht="33">
      <c r="A371" s="216" t="s">
        <v>2916</v>
      </c>
      <c r="B371" s="267" t="s">
        <v>1569</v>
      </c>
      <c r="C371" s="216" t="s">
        <v>1570</v>
      </c>
      <c r="D371" s="31" t="s">
        <v>1484</v>
      </c>
      <c r="E371" s="276">
        <v>200</v>
      </c>
      <c r="F371" s="276">
        <v>200</v>
      </c>
      <c r="G371" s="31" t="s">
        <v>2100</v>
      </c>
      <c r="H371" s="268"/>
      <c r="I371" s="1" t="s">
        <v>2375</v>
      </c>
      <c r="J371" s="269"/>
    </row>
    <row r="372" spans="1:10" s="270" customFormat="1" ht="33">
      <c r="A372" s="216" t="s">
        <v>2916</v>
      </c>
      <c r="B372" s="267" t="s">
        <v>1571</v>
      </c>
      <c r="C372" s="216" t="s">
        <v>1572</v>
      </c>
      <c r="D372" s="31" t="s">
        <v>1484</v>
      </c>
      <c r="E372" s="276">
        <v>30</v>
      </c>
      <c r="F372" s="276">
        <v>30</v>
      </c>
      <c r="G372" s="31" t="s">
        <v>2100</v>
      </c>
      <c r="H372" s="268"/>
      <c r="I372" s="1" t="s">
        <v>2375</v>
      </c>
      <c r="J372" s="269"/>
    </row>
    <row r="373" spans="1:10" s="270" customFormat="1" ht="49.5">
      <c r="A373" s="216" t="s">
        <v>2916</v>
      </c>
      <c r="B373" s="267" t="s">
        <v>1573</v>
      </c>
      <c r="C373" s="216" t="s">
        <v>1574</v>
      </c>
      <c r="D373" s="31" t="s">
        <v>1484</v>
      </c>
      <c r="E373" s="276">
        <v>20</v>
      </c>
      <c r="F373" s="276">
        <v>20</v>
      </c>
      <c r="G373" s="31" t="s">
        <v>2100</v>
      </c>
      <c r="H373" s="268"/>
      <c r="I373" s="1" t="s">
        <v>2375</v>
      </c>
      <c r="J373" s="269"/>
    </row>
    <row r="374" spans="1:10" s="270" customFormat="1" ht="49.5">
      <c r="A374" s="216" t="s">
        <v>2916</v>
      </c>
      <c r="B374" s="267" t="s">
        <v>1575</v>
      </c>
      <c r="C374" s="216" t="s">
        <v>611</v>
      </c>
      <c r="D374" s="31" t="s">
        <v>1484</v>
      </c>
      <c r="E374" s="276">
        <v>700</v>
      </c>
      <c r="F374" s="276">
        <v>700</v>
      </c>
      <c r="G374" s="31" t="s">
        <v>2100</v>
      </c>
      <c r="H374" s="268"/>
      <c r="I374" s="1" t="s">
        <v>2375</v>
      </c>
      <c r="J374" s="269"/>
    </row>
    <row r="375" spans="1:10" s="270" customFormat="1" ht="33">
      <c r="A375" s="216" t="s">
        <v>2916</v>
      </c>
      <c r="B375" s="267" t="s">
        <v>1576</v>
      </c>
      <c r="C375" s="216" t="s">
        <v>1577</v>
      </c>
      <c r="D375" s="31" t="s">
        <v>1484</v>
      </c>
      <c r="E375" s="276">
        <v>100</v>
      </c>
      <c r="F375" s="276">
        <v>100</v>
      </c>
      <c r="G375" s="31" t="s">
        <v>2100</v>
      </c>
      <c r="H375" s="271"/>
      <c r="I375" s="1" t="s">
        <v>2375</v>
      </c>
      <c r="J375" s="273"/>
    </row>
    <row r="376" spans="1:10" s="270" customFormat="1" ht="33">
      <c r="A376" s="216" t="s">
        <v>2916</v>
      </c>
      <c r="B376" s="267" t="s">
        <v>1578</v>
      </c>
      <c r="C376" s="216" t="s">
        <v>1579</v>
      </c>
      <c r="D376" s="31" t="s">
        <v>1484</v>
      </c>
      <c r="E376" s="276">
        <v>60</v>
      </c>
      <c r="F376" s="276">
        <v>60</v>
      </c>
      <c r="G376" s="31" t="s">
        <v>2100</v>
      </c>
      <c r="H376" s="271"/>
      <c r="I376" s="1" t="s">
        <v>2375</v>
      </c>
      <c r="J376" s="273"/>
    </row>
    <row r="377" spans="1:10" s="270" customFormat="1" ht="33">
      <c r="A377" s="216" t="s">
        <v>2916</v>
      </c>
      <c r="B377" s="267" t="s">
        <v>1580</v>
      </c>
      <c r="C377" s="216" t="s">
        <v>1581</v>
      </c>
      <c r="D377" s="31" t="s">
        <v>1484</v>
      </c>
      <c r="E377" s="276">
        <v>100</v>
      </c>
      <c r="F377" s="276">
        <v>100</v>
      </c>
      <c r="G377" s="31" t="s">
        <v>2100</v>
      </c>
      <c r="H377" s="271"/>
      <c r="I377" s="269"/>
      <c r="J377" s="1" t="s">
        <v>486</v>
      </c>
    </row>
    <row r="378" spans="1:10" s="270" customFormat="1" ht="33">
      <c r="A378" s="216" t="s">
        <v>2916</v>
      </c>
      <c r="B378" s="267" t="s">
        <v>1582</v>
      </c>
      <c r="C378" s="216" t="s">
        <v>1583</v>
      </c>
      <c r="D378" s="31" t="s">
        <v>1484</v>
      </c>
      <c r="E378" s="276">
        <v>90</v>
      </c>
      <c r="F378" s="276">
        <v>90</v>
      </c>
      <c r="G378" s="31" t="s">
        <v>2100</v>
      </c>
      <c r="H378" s="271"/>
      <c r="I378" s="269"/>
      <c r="J378" s="1" t="s">
        <v>486</v>
      </c>
    </row>
    <row r="379" spans="1:10" s="270" customFormat="1" ht="33">
      <c r="A379" s="216" t="s">
        <v>2916</v>
      </c>
      <c r="B379" s="267" t="s">
        <v>1584</v>
      </c>
      <c r="C379" s="216" t="s">
        <v>1585</v>
      </c>
      <c r="D379" s="31" t="s">
        <v>1484</v>
      </c>
      <c r="E379" s="276">
        <v>80</v>
      </c>
      <c r="F379" s="276">
        <v>80</v>
      </c>
      <c r="G379" s="31" t="s">
        <v>2100</v>
      </c>
      <c r="H379" s="271"/>
      <c r="I379" s="269"/>
      <c r="J379" s="1" t="s">
        <v>486</v>
      </c>
    </row>
    <row r="380" spans="1:10" s="270" customFormat="1" ht="33">
      <c r="A380" s="216" t="s">
        <v>2916</v>
      </c>
      <c r="B380" s="267" t="s">
        <v>1586</v>
      </c>
      <c r="C380" s="216" t="s">
        <v>1329</v>
      </c>
      <c r="D380" s="31" t="s">
        <v>1484</v>
      </c>
      <c r="E380" s="276">
        <v>50</v>
      </c>
      <c r="F380" s="276">
        <v>50</v>
      </c>
      <c r="G380" s="31" t="s">
        <v>2100</v>
      </c>
      <c r="H380" s="271"/>
      <c r="I380" s="1" t="s">
        <v>2375</v>
      </c>
      <c r="J380" s="273"/>
    </row>
    <row r="381" spans="1:10" s="270" customFormat="1" ht="33">
      <c r="A381" s="216" t="s">
        <v>2916</v>
      </c>
      <c r="B381" s="267" t="s">
        <v>1935</v>
      </c>
      <c r="C381" s="216" t="s">
        <v>1936</v>
      </c>
      <c r="D381" s="31" t="s">
        <v>1484</v>
      </c>
      <c r="E381" s="276">
        <v>11.085</v>
      </c>
      <c r="F381" s="276">
        <v>11.085</v>
      </c>
      <c r="G381" s="31" t="s">
        <v>2100</v>
      </c>
      <c r="H381" s="271"/>
      <c r="I381" s="1" t="s">
        <v>2375</v>
      </c>
      <c r="J381" s="273"/>
    </row>
    <row r="382" spans="1:10" s="270" customFormat="1" ht="33">
      <c r="A382" s="216" t="s">
        <v>2916</v>
      </c>
      <c r="B382" s="267" t="s">
        <v>1937</v>
      </c>
      <c r="C382" s="216" t="s">
        <v>1320</v>
      </c>
      <c r="D382" s="31" t="s">
        <v>1484</v>
      </c>
      <c r="E382" s="276">
        <v>300</v>
      </c>
      <c r="F382" s="276">
        <v>300</v>
      </c>
      <c r="G382" s="31" t="s">
        <v>2100</v>
      </c>
      <c r="H382" s="271"/>
      <c r="I382" s="269"/>
      <c r="J382" s="1" t="s">
        <v>486</v>
      </c>
    </row>
    <row r="383" spans="1:10" s="270" customFormat="1" ht="33">
      <c r="A383" s="216" t="s">
        <v>2916</v>
      </c>
      <c r="B383" s="267" t="s">
        <v>1938</v>
      </c>
      <c r="C383" s="216" t="s">
        <v>1380</v>
      </c>
      <c r="D383" s="31" t="s">
        <v>1484</v>
      </c>
      <c r="E383" s="276">
        <v>70</v>
      </c>
      <c r="F383" s="276">
        <v>70</v>
      </c>
      <c r="G383" s="31" t="s">
        <v>2100</v>
      </c>
      <c r="H383" s="271"/>
      <c r="I383" s="269"/>
      <c r="J383" s="1" t="s">
        <v>486</v>
      </c>
    </row>
    <row r="384" spans="1:10" s="270" customFormat="1" ht="33">
      <c r="A384" s="216" t="s">
        <v>2916</v>
      </c>
      <c r="B384" s="267" t="s">
        <v>1939</v>
      </c>
      <c r="C384" s="216" t="s">
        <v>1605</v>
      </c>
      <c r="D384" s="31" t="s">
        <v>1484</v>
      </c>
      <c r="E384" s="276">
        <v>100</v>
      </c>
      <c r="F384" s="276">
        <v>100</v>
      </c>
      <c r="G384" s="31" t="s">
        <v>2100</v>
      </c>
      <c r="H384" s="271"/>
      <c r="I384" s="1" t="s">
        <v>2375</v>
      </c>
      <c r="J384" s="273"/>
    </row>
    <row r="385" spans="1:10" s="270" customFormat="1" ht="33">
      <c r="A385" s="216" t="s">
        <v>2916</v>
      </c>
      <c r="B385" s="267" t="s">
        <v>1940</v>
      </c>
      <c r="C385" s="216" t="s">
        <v>634</v>
      </c>
      <c r="D385" s="31" t="s">
        <v>1484</v>
      </c>
      <c r="E385" s="276">
        <v>40</v>
      </c>
      <c r="F385" s="276">
        <v>40</v>
      </c>
      <c r="G385" s="31" t="s">
        <v>2100</v>
      </c>
      <c r="H385" s="271"/>
      <c r="I385" s="269"/>
      <c r="J385" s="1" t="s">
        <v>486</v>
      </c>
    </row>
    <row r="386" spans="1:10" s="270" customFormat="1" ht="33">
      <c r="A386" s="216" t="s">
        <v>2916</v>
      </c>
      <c r="B386" s="267" t="s">
        <v>1941</v>
      </c>
      <c r="C386" s="216" t="s">
        <v>1942</v>
      </c>
      <c r="D386" s="31" t="s">
        <v>1484</v>
      </c>
      <c r="E386" s="276">
        <v>120</v>
      </c>
      <c r="F386" s="276">
        <v>120</v>
      </c>
      <c r="G386" s="31" t="s">
        <v>2100</v>
      </c>
      <c r="H386" s="271"/>
      <c r="I386" s="1" t="s">
        <v>2375</v>
      </c>
      <c r="J386" s="273"/>
    </row>
    <row r="387" spans="1:10" s="270" customFormat="1" ht="33">
      <c r="A387" s="216" t="s">
        <v>2916</v>
      </c>
      <c r="B387" s="267" t="s">
        <v>1943</v>
      </c>
      <c r="C387" s="216" t="s">
        <v>1944</v>
      </c>
      <c r="D387" s="31" t="s">
        <v>1484</v>
      </c>
      <c r="E387" s="276">
        <v>350</v>
      </c>
      <c r="F387" s="276">
        <v>350</v>
      </c>
      <c r="G387" s="31" t="s">
        <v>2100</v>
      </c>
      <c r="H387" s="271"/>
      <c r="I387" s="1" t="s">
        <v>2375</v>
      </c>
      <c r="J387" s="273"/>
    </row>
    <row r="388" spans="1:10" s="270" customFormat="1" ht="33">
      <c r="A388" s="216" t="s">
        <v>2916</v>
      </c>
      <c r="B388" s="267" t="s">
        <v>1945</v>
      </c>
      <c r="C388" s="216" t="s">
        <v>1946</v>
      </c>
      <c r="D388" s="31" t="s">
        <v>1484</v>
      </c>
      <c r="E388" s="276">
        <v>100</v>
      </c>
      <c r="F388" s="276">
        <v>100</v>
      </c>
      <c r="G388" s="31" t="s">
        <v>2100</v>
      </c>
      <c r="H388" s="271"/>
      <c r="I388" s="269"/>
      <c r="J388" s="1" t="s">
        <v>486</v>
      </c>
    </row>
    <row r="389" spans="1:10" s="270" customFormat="1" ht="33">
      <c r="A389" s="216" t="s">
        <v>2916</v>
      </c>
      <c r="B389" s="267" t="s">
        <v>1947</v>
      </c>
      <c r="C389" s="216" t="s">
        <v>1948</v>
      </c>
      <c r="D389" s="31" t="s">
        <v>1484</v>
      </c>
      <c r="E389" s="276">
        <v>100</v>
      </c>
      <c r="F389" s="276">
        <v>100</v>
      </c>
      <c r="G389" s="31" t="s">
        <v>2100</v>
      </c>
      <c r="H389" s="271"/>
      <c r="I389" s="1" t="s">
        <v>2375</v>
      </c>
      <c r="J389" s="273"/>
    </row>
    <row r="390" spans="1:10" s="270" customFormat="1" ht="33">
      <c r="A390" s="216" t="s">
        <v>2916</v>
      </c>
      <c r="B390" s="267" t="s">
        <v>1949</v>
      </c>
      <c r="C390" s="216" t="s">
        <v>1950</v>
      </c>
      <c r="D390" s="31" t="s">
        <v>1484</v>
      </c>
      <c r="E390" s="276">
        <v>80</v>
      </c>
      <c r="F390" s="276">
        <v>80</v>
      </c>
      <c r="G390" s="31" t="s">
        <v>2100</v>
      </c>
      <c r="H390" s="271"/>
      <c r="I390" s="269"/>
      <c r="J390" s="1" t="s">
        <v>486</v>
      </c>
    </row>
    <row r="391" spans="1:10" s="270" customFormat="1" ht="33">
      <c r="A391" s="216" t="s">
        <v>2916</v>
      </c>
      <c r="B391" s="267" t="s">
        <v>1951</v>
      </c>
      <c r="C391" s="216" t="s">
        <v>1615</v>
      </c>
      <c r="D391" s="31" t="s">
        <v>1484</v>
      </c>
      <c r="E391" s="276">
        <v>100</v>
      </c>
      <c r="F391" s="276">
        <v>100</v>
      </c>
      <c r="G391" s="31" t="s">
        <v>2100</v>
      </c>
      <c r="H391" s="271"/>
      <c r="I391" s="269"/>
      <c r="J391" s="1" t="s">
        <v>486</v>
      </c>
    </row>
    <row r="392" spans="1:10" s="270" customFormat="1" ht="33">
      <c r="A392" s="216" t="s">
        <v>2916</v>
      </c>
      <c r="B392" s="267" t="s">
        <v>1952</v>
      </c>
      <c r="C392" s="216" t="s">
        <v>1953</v>
      </c>
      <c r="D392" s="31" t="s">
        <v>1484</v>
      </c>
      <c r="E392" s="276">
        <v>50</v>
      </c>
      <c r="F392" s="276">
        <v>50</v>
      </c>
      <c r="G392" s="31" t="s">
        <v>2100</v>
      </c>
      <c r="H392" s="271"/>
      <c r="I392" s="1" t="s">
        <v>2375</v>
      </c>
      <c r="J392" s="273"/>
    </row>
    <row r="393" spans="1:10" s="270" customFormat="1" ht="33">
      <c r="A393" s="216" t="s">
        <v>2916</v>
      </c>
      <c r="B393" s="267" t="s">
        <v>1954</v>
      </c>
      <c r="C393" s="216" t="s">
        <v>1955</v>
      </c>
      <c r="D393" s="31" t="s">
        <v>1484</v>
      </c>
      <c r="E393" s="276">
        <v>70</v>
      </c>
      <c r="F393" s="276">
        <v>70</v>
      </c>
      <c r="G393" s="31" t="s">
        <v>2100</v>
      </c>
      <c r="H393" s="271"/>
      <c r="I393" s="1" t="s">
        <v>2375</v>
      </c>
      <c r="J393" s="273"/>
    </row>
    <row r="394" spans="1:10" s="270" customFormat="1" ht="33">
      <c r="A394" s="216" t="s">
        <v>2916</v>
      </c>
      <c r="B394" s="267" t="s">
        <v>1956</v>
      </c>
      <c r="C394" s="216" t="s">
        <v>802</v>
      </c>
      <c r="D394" s="31" t="s">
        <v>1484</v>
      </c>
      <c r="E394" s="276">
        <v>150</v>
      </c>
      <c r="F394" s="276">
        <v>150</v>
      </c>
      <c r="G394" s="31" t="s">
        <v>2100</v>
      </c>
      <c r="H394" s="271"/>
      <c r="I394" s="1" t="s">
        <v>2375</v>
      </c>
      <c r="J394" s="273"/>
    </row>
    <row r="395" spans="1:10" s="270" customFormat="1" ht="33">
      <c r="A395" s="216" t="s">
        <v>2916</v>
      </c>
      <c r="B395" s="267" t="s">
        <v>1957</v>
      </c>
      <c r="C395" s="216" t="s">
        <v>1958</v>
      </c>
      <c r="D395" s="31" t="s">
        <v>1484</v>
      </c>
      <c r="E395" s="276">
        <v>70</v>
      </c>
      <c r="F395" s="276">
        <v>70</v>
      </c>
      <c r="G395" s="31" t="s">
        <v>2100</v>
      </c>
      <c r="H395" s="271"/>
      <c r="I395" s="1" t="s">
        <v>2375</v>
      </c>
      <c r="J395" s="273"/>
    </row>
    <row r="396" spans="1:10" s="270" customFormat="1" ht="33">
      <c r="A396" s="216" t="s">
        <v>2916</v>
      </c>
      <c r="B396" s="267" t="s">
        <v>1959</v>
      </c>
      <c r="C396" s="216" t="s">
        <v>1960</v>
      </c>
      <c r="D396" s="31" t="s">
        <v>1484</v>
      </c>
      <c r="E396" s="276">
        <v>150</v>
      </c>
      <c r="F396" s="276">
        <v>150</v>
      </c>
      <c r="G396" s="31" t="s">
        <v>2100</v>
      </c>
      <c r="H396" s="271"/>
      <c r="I396" s="1" t="s">
        <v>2375</v>
      </c>
      <c r="J396" s="273"/>
    </row>
    <row r="397" spans="1:10" s="270" customFormat="1" ht="33">
      <c r="A397" s="216" t="s">
        <v>2916</v>
      </c>
      <c r="B397" s="267" t="s">
        <v>1961</v>
      </c>
      <c r="C397" s="216" t="s">
        <v>636</v>
      </c>
      <c r="D397" s="31" t="s">
        <v>1484</v>
      </c>
      <c r="E397" s="276">
        <v>200</v>
      </c>
      <c r="F397" s="276">
        <v>200</v>
      </c>
      <c r="G397" s="31" t="s">
        <v>2100</v>
      </c>
      <c r="H397" s="271"/>
      <c r="I397" s="1" t="s">
        <v>2375</v>
      </c>
      <c r="J397" s="273"/>
    </row>
    <row r="398" spans="1:10" s="270" customFormat="1" ht="33">
      <c r="A398" s="216" t="s">
        <v>2916</v>
      </c>
      <c r="B398" s="267" t="s">
        <v>1962</v>
      </c>
      <c r="C398" s="216" t="s">
        <v>1963</v>
      </c>
      <c r="D398" s="31" t="s">
        <v>1484</v>
      </c>
      <c r="E398" s="276">
        <v>20</v>
      </c>
      <c r="F398" s="276">
        <v>20</v>
      </c>
      <c r="G398" s="31" t="s">
        <v>2100</v>
      </c>
      <c r="H398" s="271"/>
      <c r="I398" s="1" t="s">
        <v>2375</v>
      </c>
      <c r="J398" s="273"/>
    </row>
    <row r="399" spans="1:10" s="270" customFormat="1" ht="33">
      <c r="A399" s="216" t="s">
        <v>2916</v>
      </c>
      <c r="B399" s="267" t="s">
        <v>1964</v>
      </c>
      <c r="C399" s="216" t="s">
        <v>780</v>
      </c>
      <c r="D399" s="31" t="s">
        <v>1484</v>
      </c>
      <c r="E399" s="276">
        <v>80</v>
      </c>
      <c r="F399" s="276">
        <v>80</v>
      </c>
      <c r="G399" s="31" t="s">
        <v>2100</v>
      </c>
      <c r="H399" s="271"/>
      <c r="I399" s="1" t="s">
        <v>2375</v>
      </c>
      <c r="J399" s="273"/>
    </row>
    <row r="400" spans="1:10" s="270" customFormat="1" ht="33">
      <c r="A400" s="216" t="s">
        <v>2916</v>
      </c>
      <c r="B400" s="267" t="s">
        <v>1965</v>
      </c>
      <c r="C400" s="216" t="s">
        <v>1966</v>
      </c>
      <c r="D400" s="31" t="s">
        <v>1484</v>
      </c>
      <c r="E400" s="276">
        <v>50</v>
      </c>
      <c r="F400" s="276">
        <v>50</v>
      </c>
      <c r="G400" s="31" t="s">
        <v>2100</v>
      </c>
      <c r="H400" s="271"/>
      <c r="I400" s="269"/>
      <c r="J400" s="1" t="s">
        <v>486</v>
      </c>
    </row>
    <row r="401" spans="1:10" s="270" customFormat="1" ht="33">
      <c r="A401" s="216" t="s">
        <v>2916</v>
      </c>
      <c r="B401" s="267" t="s">
        <v>1967</v>
      </c>
      <c r="C401" s="216" t="s">
        <v>1968</v>
      </c>
      <c r="D401" s="31" t="s">
        <v>1484</v>
      </c>
      <c r="E401" s="276">
        <v>1000</v>
      </c>
      <c r="F401" s="276">
        <v>1000</v>
      </c>
      <c r="G401" s="31" t="s">
        <v>2100</v>
      </c>
      <c r="H401" s="271"/>
      <c r="I401" s="1" t="s">
        <v>2375</v>
      </c>
      <c r="J401" s="273"/>
    </row>
    <row r="402" spans="1:10" s="270" customFormat="1" ht="33">
      <c r="A402" s="216" t="s">
        <v>2916</v>
      </c>
      <c r="B402" s="267" t="s">
        <v>1969</v>
      </c>
      <c r="C402" s="216" t="s">
        <v>1970</v>
      </c>
      <c r="D402" s="31" t="s">
        <v>1484</v>
      </c>
      <c r="E402" s="276">
        <v>60</v>
      </c>
      <c r="F402" s="276">
        <v>60</v>
      </c>
      <c r="G402" s="31" t="s">
        <v>2100</v>
      </c>
      <c r="H402" s="271"/>
      <c r="I402" s="1" t="s">
        <v>2375</v>
      </c>
      <c r="J402" s="273"/>
    </row>
    <row r="403" spans="1:10" s="270" customFormat="1" ht="33">
      <c r="A403" s="216" t="s">
        <v>2916</v>
      </c>
      <c r="B403" s="267" t="s">
        <v>1971</v>
      </c>
      <c r="C403" s="216" t="s">
        <v>1972</v>
      </c>
      <c r="D403" s="31" t="s">
        <v>1484</v>
      </c>
      <c r="E403" s="276">
        <v>90</v>
      </c>
      <c r="F403" s="276">
        <v>90</v>
      </c>
      <c r="G403" s="31" t="s">
        <v>2100</v>
      </c>
      <c r="H403" s="271"/>
      <c r="I403" s="1" t="s">
        <v>2375</v>
      </c>
      <c r="J403" s="273"/>
    </row>
    <row r="404" spans="1:10" s="270" customFormat="1" ht="33">
      <c r="A404" s="216" t="s">
        <v>2916</v>
      </c>
      <c r="B404" s="267" t="s">
        <v>1629</v>
      </c>
      <c r="C404" s="216" t="s">
        <v>1322</v>
      </c>
      <c r="D404" s="31" t="s">
        <v>1484</v>
      </c>
      <c r="E404" s="276">
        <v>130</v>
      </c>
      <c r="F404" s="276">
        <v>130</v>
      </c>
      <c r="G404" s="31" t="s">
        <v>2100</v>
      </c>
      <c r="H404" s="271"/>
      <c r="I404" s="1" t="s">
        <v>2375</v>
      </c>
      <c r="J404" s="273"/>
    </row>
    <row r="405" spans="1:10" s="270" customFormat="1" ht="49.5">
      <c r="A405" s="216" t="s">
        <v>2916</v>
      </c>
      <c r="B405" s="267" t="s">
        <v>1630</v>
      </c>
      <c r="C405" s="216" t="s">
        <v>1631</v>
      </c>
      <c r="D405" s="31" t="s">
        <v>1484</v>
      </c>
      <c r="E405" s="276">
        <v>90</v>
      </c>
      <c r="F405" s="276">
        <v>90</v>
      </c>
      <c r="G405" s="31" t="s">
        <v>2100</v>
      </c>
      <c r="H405" s="271"/>
      <c r="I405" s="1" t="s">
        <v>2375</v>
      </c>
      <c r="J405" s="273"/>
    </row>
    <row r="406" spans="1:10" s="270" customFormat="1" ht="33">
      <c r="A406" s="216" t="s">
        <v>2916</v>
      </c>
      <c r="B406" s="267" t="s">
        <v>1632</v>
      </c>
      <c r="C406" s="216" t="s">
        <v>1633</v>
      </c>
      <c r="D406" s="31" t="s">
        <v>1484</v>
      </c>
      <c r="E406" s="276">
        <v>50</v>
      </c>
      <c r="F406" s="276">
        <v>50</v>
      </c>
      <c r="G406" s="31" t="s">
        <v>2100</v>
      </c>
      <c r="H406" s="271"/>
      <c r="I406" s="1" t="s">
        <v>2375</v>
      </c>
      <c r="J406" s="273"/>
    </row>
    <row r="407" spans="1:10" s="270" customFormat="1" ht="33">
      <c r="A407" s="216" t="s">
        <v>2916</v>
      </c>
      <c r="B407" s="267" t="s">
        <v>1634</v>
      </c>
      <c r="C407" s="216" t="s">
        <v>785</v>
      </c>
      <c r="D407" s="31" t="s">
        <v>1484</v>
      </c>
      <c r="E407" s="276">
        <v>40</v>
      </c>
      <c r="F407" s="276">
        <v>40</v>
      </c>
      <c r="G407" s="31" t="s">
        <v>2100</v>
      </c>
      <c r="H407" s="271"/>
      <c r="I407" s="1" t="s">
        <v>2375</v>
      </c>
      <c r="J407" s="273"/>
    </row>
    <row r="408" spans="1:10" s="270" customFormat="1" ht="33">
      <c r="A408" s="216" t="s">
        <v>2916</v>
      </c>
      <c r="B408" s="267" t="s">
        <v>1635</v>
      </c>
      <c r="C408" s="216" t="s">
        <v>1636</v>
      </c>
      <c r="D408" s="31" t="s">
        <v>1484</v>
      </c>
      <c r="E408" s="276">
        <v>300</v>
      </c>
      <c r="F408" s="276">
        <v>300</v>
      </c>
      <c r="G408" s="31" t="s">
        <v>2100</v>
      </c>
      <c r="H408" s="271"/>
      <c r="I408" s="1" t="s">
        <v>2375</v>
      </c>
      <c r="J408" s="273"/>
    </row>
    <row r="409" spans="1:10" s="270" customFormat="1" ht="33">
      <c r="A409" s="216" t="s">
        <v>2916</v>
      </c>
      <c r="B409" s="267" t="s">
        <v>1637</v>
      </c>
      <c r="C409" s="216" t="s">
        <v>1638</v>
      </c>
      <c r="D409" s="31" t="s">
        <v>1484</v>
      </c>
      <c r="E409" s="276">
        <v>100</v>
      </c>
      <c r="F409" s="276">
        <v>100</v>
      </c>
      <c r="G409" s="31" t="s">
        <v>2100</v>
      </c>
      <c r="H409" s="271"/>
      <c r="I409" s="1" t="s">
        <v>2375</v>
      </c>
      <c r="J409" s="273"/>
    </row>
    <row r="410" spans="1:10" s="270" customFormat="1" ht="33">
      <c r="A410" s="216" t="s">
        <v>2916</v>
      </c>
      <c r="B410" s="274" t="s">
        <v>1639</v>
      </c>
      <c r="C410" s="216" t="s">
        <v>1640</v>
      </c>
      <c r="D410" s="31" t="s">
        <v>1484</v>
      </c>
      <c r="E410" s="276">
        <v>70</v>
      </c>
      <c r="F410" s="276">
        <v>70</v>
      </c>
      <c r="G410" s="31" t="s">
        <v>2100</v>
      </c>
      <c r="H410" s="271"/>
      <c r="I410" s="1" t="s">
        <v>2375</v>
      </c>
      <c r="J410" s="273"/>
    </row>
    <row r="411" spans="1:10" s="270" customFormat="1" ht="49.5">
      <c r="A411" s="216" t="s">
        <v>2916</v>
      </c>
      <c r="B411" s="274" t="s">
        <v>1641</v>
      </c>
      <c r="C411" s="216" t="s">
        <v>1642</v>
      </c>
      <c r="D411" s="31" t="s">
        <v>1484</v>
      </c>
      <c r="E411" s="276">
        <v>100</v>
      </c>
      <c r="F411" s="276">
        <v>100</v>
      </c>
      <c r="G411" s="31" t="s">
        <v>2100</v>
      </c>
      <c r="H411" s="271"/>
      <c r="I411" s="269"/>
      <c r="J411" s="1" t="s">
        <v>486</v>
      </c>
    </row>
    <row r="412" spans="1:10" s="270" customFormat="1" ht="33">
      <c r="A412" s="216" t="s">
        <v>2916</v>
      </c>
      <c r="B412" s="274" t="s">
        <v>1643</v>
      </c>
      <c r="C412" s="216" t="s">
        <v>1644</v>
      </c>
      <c r="D412" s="31" t="s">
        <v>1484</v>
      </c>
      <c r="E412" s="276">
        <v>40</v>
      </c>
      <c r="F412" s="276">
        <v>40</v>
      </c>
      <c r="G412" s="31" t="s">
        <v>2100</v>
      </c>
      <c r="H412" s="271"/>
      <c r="I412" s="1" t="s">
        <v>2375</v>
      </c>
      <c r="J412" s="273"/>
    </row>
    <row r="413" spans="1:10" s="270" customFormat="1" ht="33">
      <c r="A413" s="216" t="s">
        <v>2916</v>
      </c>
      <c r="B413" s="274" t="s">
        <v>1645</v>
      </c>
      <c r="C413" s="216" t="s">
        <v>1801</v>
      </c>
      <c r="D413" s="31" t="s">
        <v>1484</v>
      </c>
      <c r="E413" s="276">
        <v>80</v>
      </c>
      <c r="F413" s="276">
        <v>80</v>
      </c>
      <c r="G413" s="31" t="s">
        <v>2100</v>
      </c>
      <c r="H413" s="271"/>
      <c r="I413" s="1" t="s">
        <v>2375</v>
      </c>
      <c r="J413" s="273"/>
    </row>
    <row r="414" spans="1:10" s="270" customFormat="1" ht="33">
      <c r="A414" s="216" t="s">
        <v>2916</v>
      </c>
      <c r="B414" s="274" t="s">
        <v>1646</v>
      </c>
      <c r="C414" s="216" t="s">
        <v>1647</v>
      </c>
      <c r="D414" s="31" t="s">
        <v>1484</v>
      </c>
      <c r="E414" s="276">
        <v>50</v>
      </c>
      <c r="F414" s="276">
        <v>50</v>
      </c>
      <c r="G414" s="31" t="s">
        <v>2100</v>
      </c>
      <c r="H414" s="271"/>
      <c r="I414" s="269"/>
      <c r="J414" s="1" t="s">
        <v>486</v>
      </c>
    </row>
    <row r="415" spans="1:10" s="270" customFormat="1" ht="33">
      <c r="A415" s="216" t="s">
        <v>2916</v>
      </c>
      <c r="B415" s="274" t="s">
        <v>1648</v>
      </c>
      <c r="C415" s="216" t="s">
        <v>1649</v>
      </c>
      <c r="D415" s="31" t="s">
        <v>1484</v>
      </c>
      <c r="E415" s="276">
        <v>70</v>
      </c>
      <c r="F415" s="276">
        <v>70</v>
      </c>
      <c r="G415" s="31" t="s">
        <v>2100</v>
      </c>
      <c r="H415" s="271"/>
      <c r="I415" s="269"/>
      <c r="J415" s="1" t="s">
        <v>486</v>
      </c>
    </row>
    <row r="416" spans="1:10" s="270" customFormat="1" ht="33">
      <c r="A416" s="216" t="s">
        <v>2916</v>
      </c>
      <c r="B416" s="274" t="s">
        <v>1650</v>
      </c>
      <c r="C416" s="216" t="s">
        <v>1651</v>
      </c>
      <c r="D416" s="31" t="s">
        <v>1484</v>
      </c>
      <c r="E416" s="276">
        <v>40</v>
      </c>
      <c r="F416" s="276">
        <v>40</v>
      </c>
      <c r="G416" s="31" t="s">
        <v>2100</v>
      </c>
      <c r="H416" s="271"/>
      <c r="I416" s="269"/>
      <c r="J416" s="1" t="s">
        <v>486</v>
      </c>
    </row>
    <row r="417" spans="1:10" s="270" customFormat="1" ht="49.5">
      <c r="A417" s="216" t="s">
        <v>2916</v>
      </c>
      <c r="B417" s="274" t="s">
        <v>1652</v>
      </c>
      <c r="C417" s="216" t="s">
        <v>1653</v>
      </c>
      <c r="D417" s="31" t="s">
        <v>1484</v>
      </c>
      <c r="E417" s="276">
        <v>20</v>
      </c>
      <c r="F417" s="276">
        <v>20</v>
      </c>
      <c r="G417" s="31" t="s">
        <v>2100</v>
      </c>
      <c r="H417" s="271"/>
      <c r="I417" s="269"/>
      <c r="J417" s="1" t="s">
        <v>486</v>
      </c>
    </row>
    <row r="418" spans="1:10" s="270" customFormat="1" ht="49.5">
      <c r="A418" s="216" t="s">
        <v>2916</v>
      </c>
      <c r="B418" s="274" t="s">
        <v>1654</v>
      </c>
      <c r="C418" s="216" t="s">
        <v>1655</v>
      </c>
      <c r="D418" s="31" t="s">
        <v>1484</v>
      </c>
      <c r="E418" s="276">
        <v>600</v>
      </c>
      <c r="F418" s="276">
        <v>600</v>
      </c>
      <c r="G418" s="31" t="s">
        <v>2100</v>
      </c>
      <c r="H418" s="271"/>
      <c r="I418" s="1" t="s">
        <v>2375</v>
      </c>
      <c r="J418" s="273"/>
    </row>
    <row r="419" spans="1:10" s="270" customFormat="1" ht="49.5">
      <c r="A419" s="216" t="s">
        <v>2916</v>
      </c>
      <c r="B419" s="274" t="s">
        <v>1656</v>
      </c>
      <c r="C419" s="216" t="s">
        <v>1657</v>
      </c>
      <c r="D419" s="31" t="s">
        <v>1484</v>
      </c>
      <c r="E419" s="276">
        <v>30</v>
      </c>
      <c r="F419" s="276">
        <v>30</v>
      </c>
      <c r="G419" s="31" t="s">
        <v>2100</v>
      </c>
      <c r="H419" s="269"/>
      <c r="I419" s="1" t="s">
        <v>2375</v>
      </c>
      <c r="J419" s="273"/>
    </row>
    <row r="420" spans="1:10" s="270" customFormat="1" ht="33">
      <c r="A420" s="216" t="s">
        <v>2916</v>
      </c>
      <c r="B420" s="274" t="s">
        <v>1658</v>
      </c>
      <c r="C420" s="216" t="s">
        <v>1659</v>
      </c>
      <c r="D420" s="31" t="s">
        <v>1484</v>
      </c>
      <c r="E420" s="276">
        <v>150</v>
      </c>
      <c r="F420" s="276">
        <v>150</v>
      </c>
      <c r="G420" s="31" t="s">
        <v>2100</v>
      </c>
      <c r="H420" s="271"/>
      <c r="I420" s="1" t="s">
        <v>2375</v>
      </c>
      <c r="J420" s="273"/>
    </row>
    <row r="421" spans="1:10" s="270" customFormat="1" ht="33">
      <c r="A421" s="216" t="s">
        <v>2916</v>
      </c>
      <c r="B421" s="274" t="s">
        <v>1660</v>
      </c>
      <c r="C421" s="216" t="s">
        <v>1661</v>
      </c>
      <c r="D421" s="31" t="s">
        <v>1484</v>
      </c>
      <c r="E421" s="276">
        <v>50</v>
      </c>
      <c r="F421" s="276">
        <v>50</v>
      </c>
      <c r="G421" s="31" t="s">
        <v>2100</v>
      </c>
      <c r="H421" s="271"/>
      <c r="I421" s="269"/>
      <c r="J421" s="1" t="s">
        <v>486</v>
      </c>
    </row>
    <row r="422" spans="1:10" s="270" customFormat="1" ht="33">
      <c r="A422" s="216" t="s">
        <v>2916</v>
      </c>
      <c r="B422" s="274" t="s">
        <v>1662</v>
      </c>
      <c r="C422" s="216" t="s">
        <v>1663</v>
      </c>
      <c r="D422" s="31" t="s">
        <v>1484</v>
      </c>
      <c r="E422" s="276">
        <v>70</v>
      </c>
      <c r="F422" s="276">
        <v>70</v>
      </c>
      <c r="G422" s="31" t="s">
        <v>2100</v>
      </c>
      <c r="H422" s="271"/>
      <c r="I422" s="1" t="s">
        <v>2375</v>
      </c>
      <c r="J422" s="273"/>
    </row>
    <row r="423" spans="1:10" s="270" customFormat="1" ht="33">
      <c r="A423" s="216" t="s">
        <v>2916</v>
      </c>
      <c r="B423" s="274" t="s">
        <v>1664</v>
      </c>
      <c r="C423" s="216" t="s">
        <v>1665</v>
      </c>
      <c r="D423" s="31" t="s">
        <v>1484</v>
      </c>
      <c r="E423" s="276">
        <v>100</v>
      </c>
      <c r="F423" s="276">
        <v>100</v>
      </c>
      <c r="G423" s="31" t="s">
        <v>2100</v>
      </c>
      <c r="H423" s="271"/>
      <c r="I423" s="1" t="s">
        <v>2375</v>
      </c>
      <c r="J423" s="273"/>
    </row>
    <row r="424" spans="1:10" s="270" customFormat="1" ht="33">
      <c r="A424" s="216" t="s">
        <v>2916</v>
      </c>
      <c r="B424" s="274" t="s">
        <v>1666</v>
      </c>
      <c r="C424" s="216" t="s">
        <v>1667</v>
      </c>
      <c r="D424" s="31" t="s">
        <v>1484</v>
      </c>
      <c r="E424" s="276">
        <v>50</v>
      </c>
      <c r="F424" s="276">
        <v>50</v>
      </c>
      <c r="G424" s="31" t="s">
        <v>2100</v>
      </c>
      <c r="H424" s="271"/>
      <c r="I424" s="1" t="s">
        <v>2375</v>
      </c>
      <c r="J424" s="273"/>
    </row>
    <row r="425" spans="1:10" s="270" customFormat="1" ht="33">
      <c r="A425" s="216" t="s">
        <v>2916</v>
      </c>
      <c r="B425" s="274" t="s">
        <v>1668</v>
      </c>
      <c r="C425" s="216" t="s">
        <v>1669</v>
      </c>
      <c r="D425" s="31" t="s">
        <v>1484</v>
      </c>
      <c r="E425" s="276">
        <v>300</v>
      </c>
      <c r="F425" s="276">
        <v>300</v>
      </c>
      <c r="G425" s="31" t="s">
        <v>2100</v>
      </c>
      <c r="H425" s="271"/>
      <c r="I425" s="1" t="s">
        <v>2375</v>
      </c>
      <c r="J425" s="273"/>
    </row>
    <row r="426" spans="1:10" s="270" customFormat="1" ht="33">
      <c r="A426" s="216" t="s">
        <v>2916</v>
      </c>
      <c r="B426" s="274" t="s">
        <v>1670</v>
      </c>
      <c r="C426" s="216" t="s">
        <v>1431</v>
      </c>
      <c r="D426" s="31" t="s">
        <v>1484</v>
      </c>
      <c r="E426" s="276">
        <v>80</v>
      </c>
      <c r="F426" s="276">
        <v>80</v>
      </c>
      <c r="G426" s="31" t="s">
        <v>2100</v>
      </c>
      <c r="H426" s="271"/>
      <c r="I426" s="1" t="s">
        <v>2375</v>
      </c>
      <c r="J426" s="273"/>
    </row>
    <row r="427" spans="1:10" s="270" customFormat="1" ht="33">
      <c r="A427" s="216" t="s">
        <v>2916</v>
      </c>
      <c r="B427" s="274" t="s">
        <v>1671</v>
      </c>
      <c r="C427" s="216" t="s">
        <v>1672</v>
      </c>
      <c r="D427" s="31" t="s">
        <v>1484</v>
      </c>
      <c r="E427" s="276">
        <v>100</v>
      </c>
      <c r="F427" s="276">
        <v>100</v>
      </c>
      <c r="G427" s="31" t="s">
        <v>2100</v>
      </c>
      <c r="H427" s="271"/>
      <c r="I427" s="269"/>
      <c r="J427" s="1" t="s">
        <v>486</v>
      </c>
    </row>
    <row r="428" spans="1:10" s="270" customFormat="1" ht="33">
      <c r="A428" s="216" t="s">
        <v>2916</v>
      </c>
      <c r="B428" s="274" t="s">
        <v>1673</v>
      </c>
      <c r="C428" s="216" t="s">
        <v>2452</v>
      </c>
      <c r="D428" s="31" t="s">
        <v>1484</v>
      </c>
      <c r="E428" s="276">
        <v>50</v>
      </c>
      <c r="F428" s="276">
        <v>50</v>
      </c>
      <c r="G428" s="31" t="s">
        <v>2100</v>
      </c>
      <c r="H428" s="271"/>
      <c r="I428" s="269"/>
      <c r="J428" s="1" t="s">
        <v>486</v>
      </c>
    </row>
    <row r="429" spans="1:10" s="270" customFormat="1" ht="33">
      <c r="A429" s="216" t="s">
        <v>2916</v>
      </c>
      <c r="B429" s="274" t="s">
        <v>1674</v>
      </c>
      <c r="C429" s="216" t="s">
        <v>1675</v>
      </c>
      <c r="D429" s="31" t="s">
        <v>1484</v>
      </c>
      <c r="E429" s="276">
        <v>70</v>
      </c>
      <c r="F429" s="276">
        <v>70</v>
      </c>
      <c r="G429" s="31" t="s">
        <v>2100</v>
      </c>
      <c r="H429" s="271"/>
      <c r="I429" s="1" t="s">
        <v>2375</v>
      </c>
      <c r="J429" s="273"/>
    </row>
    <row r="430" spans="1:10" s="270" customFormat="1" ht="33">
      <c r="A430" s="216" t="s">
        <v>2916</v>
      </c>
      <c r="B430" s="274" t="s">
        <v>1676</v>
      </c>
      <c r="C430" s="216" t="s">
        <v>1354</v>
      </c>
      <c r="D430" s="31" t="s">
        <v>1484</v>
      </c>
      <c r="E430" s="276">
        <v>80</v>
      </c>
      <c r="F430" s="276">
        <v>80</v>
      </c>
      <c r="G430" s="31" t="s">
        <v>2100</v>
      </c>
      <c r="H430" s="271"/>
      <c r="I430" s="1" t="s">
        <v>2375</v>
      </c>
      <c r="J430" s="273"/>
    </row>
    <row r="431" spans="1:10" s="270" customFormat="1" ht="33">
      <c r="A431" s="216" t="s">
        <v>2916</v>
      </c>
      <c r="B431" s="274" t="s">
        <v>1677</v>
      </c>
      <c r="C431" s="216" t="s">
        <v>1361</v>
      </c>
      <c r="D431" s="31" t="s">
        <v>1484</v>
      </c>
      <c r="E431" s="276">
        <v>30</v>
      </c>
      <c r="F431" s="276">
        <v>30</v>
      </c>
      <c r="G431" s="31" t="s">
        <v>2100</v>
      </c>
      <c r="H431" s="271"/>
      <c r="I431" s="1" t="s">
        <v>2375</v>
      </c>
      <c r="J431" s="273"/>
    </row>
    <row r="432" spans="1:10" s="270" customFormat="1" ht="49.5">
      <c r="A432" s="216" t="s">
        <v>2916</v>
      </c>
      <c r="B432" s="274" t="s">
        <v>1678</v>
      </c>
      <c r="C432" s="216" t="s">
        <v>1679</v>
      </c>
      <c r="D432" s="31" t="s">
        <v>1484</v>
      </c>
      <c r="E432" s="276">
        <v>100</v>
      </c>
      <c r="F432" s="276">
        <v>100</v>
      </c>
      <c r="G432" s="31" t="s">
        <v>2100</v>
      </c>
      <c r="H432" s="271"/>
      <c r="I432" s="1" t="s">
        <v>2375</v>
      </c>
      <c r="J432" s="273"/>
    </row>
    <row r="433" spans="1:10" s="270" customFormat="1" ht="33">
      <c r="A433" s="216" t="s">
        <v>2916</v>
      </c>
      <c r="B433" s="274" t="s">
        <v>1680</v>
      </c>
      <c r="C433" s="216" t="s">
        <v>1681</v>
      </c>
      <c r="D433" s="31" t="s">
        <v>1484</v>
      </c>
      <c r="E433" s="276">
        <v>100</v>
      </c>
      <c r="F433" s="276">
        <v>100</v>
      </c>
      <c r="G433" s="31" t="s">
        <v>2100</v>
      </c>
      <c r="H433" s="271"/>
      <c r="I433" s="269"/>
      <c r="J433" s="1" t="s">
        <v>486</v>
      </c>
    </row>
    <row r="434" spans="1:10" s="270" customFormat="1" ht="33">
      <c r="A434" s="216" t="s">
        <v>2916</v>
      </c>
      <c r="B434" s="274" t="s">
        <v>1682</v>
      </c>
      <c r="C434" s="216" t="s">
        <v>1683</v>
      </c>
      <c r="D434" s="31" t="s">
        <v>1484</v>
      </c>
      <c r="E434" s="276">
        <v>50</v>
      </c>
      <c r="F434" s="276">
        <v>50</v>
      </c>
      <c r="G434" s="31" t="s">
        <v>2100</v>
      </c>
      <c r="H434" s="271"/>
      <c r="I434" s="1" t="s">
        <v>2375</v>
      </c>
      <c r="J434" s="273"/>
    </row>
    <row r="435" spans="1:10" s="270" customFormat="1" ht="33">
      <c r="A435" s="216" t="s">
        <v>2916</v>
      </c>
      <c r="B435" s="274" t="s">
        <v>1684</v>
      </c>
      <c r="C435" s="216" t="s">
        <v>1685</v>
      </c>
      <c r="D435" s="31" t="s">
        <v>1484</v>
      </c>
      <c r="E435" s="276">
        <v>70</v>
      </c>
      <c r="F435" s="276">
        <v>70</v>
      </c>
      <c r="G435" s="31" t="s">
        <v>2100</v>
      </c>
      <c r="H435" s="271"/>
      <c r="I435" s="1" t="s">
        <v>2375</v>
      </c>
      <c r="J435" s="273"/>
    </row>
    <row r="436" spans="1:10" s="270" customFormat="1" ht="33">
      <c r="A436" s="216" t="s">
        <v>2916</v>
      </c>
      <c r="B436" s="274" t="s">
        <v>1686</v>
      </c>
      <c r="C436" s="216" t="s">
        <v>1687</v>
      </c>
      <c r="D436" s="31" t="s">
        <v>1484</v>
      </c>
      <c r="E436" s="276">
        <v>50</v>
      </c>
      <c r="F436" s="276">
        <v>50</v>
      </c>
      <c r="G436" s="31" t="s">
        <v>2100</v>
      </c>
      <c r="H436" s="271"/>
      <c r="I436" s="269"/>
      <c r="J436" s="1" t="s">
        <v>486</v>
      </c>
    </row>
    <row r="437" spans="1:10" s="270" customFormat="1" ht="33">
      <c r="A437" s="216" t="s">
        <v>2916</v>
      </c>
      <c r="B437" s="274" t="s">
        <v>1688</v>
      </c>
      <c r="C437" s="216" t="s">
        <v>1689</v>
      </c>
      <c r="D437" s="31" t="s">
        <v>1484</v>
      </c>
      <c r="E437" s="276">
        <v>90</v>
      </c>
      <c r="F437" s="276">
        <v>90</v>
      </c>
      <c r="G437" s="31" t="s">
        <v>2100</v>
      </c>
      <c r="H437" s="271"/>
      <c r="I437" s="1" t="s">
        <v>2375</v>
      </c>
      <c r="J437" s="273"/>
    </row>
    <row r="438" spans="1:10" s="270" customFormat="1" ht="33">
      <c r="A438" s="216" t="s">
        <v>2916</v>
      </c>
      <c r="B438" s="274" t="s">
        <v>1690</v>
      </c>
      <c r="C438" s="216" t="s">
        <v>1691</v>
      </c>
      <c r="D438" s="31" t="s">
        <v>1484</v>
      </c>
      <c r="E438" s="276">
        <v>100</v>
      </c>
      <c r="F438" s="276">
        <v>100</v>
      </c>
      <c r="G438" s="31" t="s">
        <v>2100</v>
      </c>
      <c r="H438" s="271"/>
      <c r="I438" s="269"/>
      <c r="J438" s="1" t="s">
        <v>486</v>
      </c>
    </row>
    <row r="439" spans="1:10" s="270" customFormat="1" ht="33">
      <c r="A439" s="216" t="s">
        <v>2916</v>
      </c>
      <c r="B439" s="274" t="s">
        <v>1692</v>
      </c>
      <c r="C439" s="216" t="s">
        <v>1693</v>
      </c>
      <c r="D439" s="31" t="s">
        <v>1484</v>
      </c>
      <c r="E439" s="276">
        <v>100</v>
      </c>
      <c r="F439" s="276">
        <v>100</v>
      </c>
      <c r="G439" s="31" t="s">
        <v>2100</v>
      </c>
      <c r="H439" s="271"/>
      <c r="I439" s="269"/>
      <c r="J439" s="1" t="s">
        <v>486</v>
      </c>
    </row>
    <row r="440" spans="1:10" s="270" customFormat="1" ht="33">
      <c r="A440" s="216" t="s">
        <v>2916</v>
      </c>
      <c r="B440" s="274" t="s">
        <v>1694</v>
      </c>
      <c r="C440" s="216" t="s">
        <v>1695</v>
      </c>
      <c r="D440" s="31" t="s">
        <v>1484</v>
      </c>
      <c r="E440" s="276">
        <v>150</v>
      </c>
      <c r="F440" s="276">
        <v>150</v>
      </c>
      <c r="G440" s="31" t="s">
        <v>2100</v>
      </c>
      <c r="H440" s="271"/>
      <c r="I440" s="269"/>
      <c r="J440" s="1" t="s">
        <v>486</v>
      </c>
    </row>
    <row r="441" spans="1:10" s="270" customFormat="1" ht="33">
      <c r="A441" s="216" t="s">
        <v>2916</v>
      </c>
      <c r="B441" s="274" t="s">
        <v>1696</v>
      </c>
      <c r="C441" s="216" t="s">
        <v>1697</v>
      </c>
      <c r="D441" s="31" t="s">
        <v>1484</v>
      </c>
      <c r="E441" s="276">
        <v>100</v>
      </c>
      <c r="F441" s="276">
        <v>100</v>
      </c>
      <c r="G441" s="31" t="s">
        <v>2100</v>
      </c>
      <c r="H441" s="271"/>
      <c r="I441" s="269"/>
      <c r="J441" s="1" t="s">
        <v>486</v>
      </c>
    </row>
    <row r="442" spans="1:10" s="270" customFormat="1" ht="33">
      <c r="A442" s="216" t="s">
        <v>2916</v>
      </c>
      <c r="B442" s="267" t="s">
        <v>1698</v>
      </c>
      <c r="C442" s="216" t="s">
        <v>2685</v>
      </c>
      <c r="D442" s="31" t="s">
        <v>1484</v>
      </c>
      <c r="E442" s="276">
        <v>60</v>
      </c>
      <c r="F442" s="276">
        <v>60</v>
      </c>
      <c r="G442" s="31" t="s">
        <v>2100</v>
      </c>
      <c r="H442" s="271"/>
      <c r="I442" s="1" t="s">
        <v>2375</v>
      </c>
      <c r="J442" s="269"/>
    </row>
    <row r="443" spans="1:10" s="270" customFormat="1" ht="49.5">
      <c r="A443" s="216" t="s">
        <v>2916</v>
      </c>
      <c r="B443" s="267" t="s">
        <v>1699</v>
      </c>
      <c r="C443" s="216" t="s">
        <v>1700</v>
      </c>
      <c r="D443" s="31" t="s">
        <v>1484</v>
      </c>
      <c r="E443" s="276">
        <v>100</v>
      </c>
      <c r="F443" s="276">
        <v>100</v>
      </c>
      <c r="G443" s="31" t="s">
        <v>2100</v>
      </c>
      <c r="H443" s="271"/>
      <c r="I443" s="1" t="s">
        <v>2375</v>
      </c>
      <c r="J443" s="269"/>
    </row>
    <row r="444" spans="1:10" s="270" customFormat="1" ht="33">
      <c r="A444" s="216" t="s">
        <v>2916</v>
      </c>
      <c r="B444" s="267" t="s">
        <v>1701</v>
      </c>
      <c r="C444" s="216" t="s">
        <v>1702</v>
      </c>
      <c r="D444" s="31" t="s">
        <v>1484</v>
      </c>
      <c r="E444" s="276">
        <v>60</v>
      </c>
      <c r="F444" s="276">
        <v>60</v>
      </c>
      <c r="G444" s="31" t="s">
        <v>2100</v>
      </c>
      <c r="H444" s="271"/>
      <c r="I444" s="1" t="s">
        <v>2375</v>
      </c>
      <c r="J444" s="269"/>
    </row>
    <row r="445" spans="1:10" s="270" customFormat="1" ht="33">
      <c r="A445" s="216" t="s">
        <v>2916</v>
      </c>
      <c r="B445" s="267" t="s">
        <v>1703</v>
      </c>
      <c r="C445" s="216" t="s">
        <v>1704</v>
      </c>
      <c r="D445" s="31" t="s">
        <v>1484</v>
      </c>
      <c r="E445" s="276">
        <v>60</v>
      </c>
      <c r="F445" s="276">
        <v>60</v>
      </c>
      <c r="G445" s="31" t="s">
        <v>2100</v>
      </c>
      <c r="H445" s="271"/>
      <c r="I445" s="1" t="s">
        <v>2375</v>
      </c>
      <c r="J445" s="269"/>
    </row>
    <row r="446" spans="1:10" s="270" customFormat="1" ht="33">
      <c r="A446" s="216" t="s">
        <v>2916</v>
      </c>
      <c r="B446" s="267" t="s">
        <v>1705</v>
      </c>
      <c r="C446" s="216" t="s">
        <v>1706</v>
      </c>
      <c r="D446" s="31" t="s">
        <v>1484</v>
      </c>
      <c r="E446" s="276">
        <v>100</v>
      </c>
      <c r="F446" s="276">
        <v>100</v>
      </c>
      <c r="G446" s="31" t="s">
        <v>2100</v>
      </c>
      <c r="H446" s="271"/>
      <c r="I446" s="1" t="s">
        <v>2375</v>
      </c>
      <c r="J446" s="269"/>
    </row>
    <row r="447" spans="1:10" s="270" customFormat="1" ht="33">
      <c r="A447" s="216" t="s">
        <v>2916</v>
      </c>
      <c r="B447" s="267" t="s">
        <v>1707</v>
      </c>
      <c r="C447" s="216" t="s">
        <v>1541</v>
      </c>
      <c r="D447" s="31" t="s">
        <v>1484</v>
      </c>
      <c r="E447" s="276">
        <v>50</v>
      </c>
      <c r="F447" s="276">
        <v>50</v>
      </c>
      <c r="G447" s="31" t="s">
        <v>2100</v>
      </c>
      <c r="H447" s="271"/>
      <c r="I447" s="269"/>
      <c r="J447" s="1" t="s">
        <v>486</v>
      </c>
    </row>
    <row r="448" spans="1:10" s="270" customFormat="1" ht="33">
      <c r="A448" s="216" t="s">
        <v>2916</v>
      </c>
      <c r="B448" s="267" t="s">
        <v>1708</v>
      </c>
      <c r="C448" s="216" t="s">
        <v>1709</v>
      </c>
      <c r="D448" s="31" t="s">
        <v>1484</v>
      </c>
      <c r="E448" s="276">
        <v>25</v>
      </c>
      <c r="F448" s="276">
        <v>25</v>
      </c>
      <c r="G448" s="31" t="s">
        <v>2100</v>
      </c>
      <c r="H448" s="271"/>
      <c r="I448" s="269"/>
      <c r="J448" s="1" t="s">
        <v>486</v>
      </c>
    </row>
    <row r="449" spans="1:10" s="270" customFormat="1" ht="33">
      <c r="A449" s="216" t="s">
        <v>2916</v>
      </c>
      <c r="B449" s="267" t="s">
        <v>1710</v>
      </c>
      <c r="C449" s="275" t="s">
        <v>1711</v>
      </c>
      <c r="D449" s="31" t="s">
        <v>1484</v>
      </c>
      <c r="E449" s="276">
        <v>100</v>
      </c>
      <c r="F449" s="276">
        <v>100</v>
      </c>
      <c r="G449" s="31" t="s">
        <v>2100</v>
      </c>
      <c r="H449" s="271"/>
      <c r="I449" s="1" t="s">
        <v>2375</v>
      </c>
      <c r="J449" s="269"/>
    </row>
    <row r="450" spans="1:10" s="270" customFormat="1" ht="33">
      <c r="A450" s="216" t="s">
        <v>2916</v>
      </c>
      <c r="B450" s="267" t="s">
        <v>1712</v>
      </c>
      <c r="C450" s="216" t="s">
        <v>1631</v>
      </c>
      <c r="D450" s="31" t="s">
        <v>1484</v>
      </c>
      <c r="E450" s="276">
        <v>70</v>
      </c>
      <c r="F450" s="276">
        <v>70</v>
      </c>
      <c r="G450" s="31" t="s">
        <v>2100</v>
      </c>
      <c r="H450" s="271"/>
      <c r="I450" s="1" t="s">
        <v>2375</v>
      </c>
      <c r="J450" s="269"/>
    </row>
    <row r="451" spans="1:10" s="270" customFormat="1" ht="49.5">
      <c r="A451" s="216" t="s">
        <v>2916</v>
      </c>
      <c r="B451" s="216" t="s">
        <v>1713</v>
      </c>
      <c r="C451" s="216" t="s">
        <v>1714</v>
      </c>
      <c r="D451" s="31" t="s">
        <v>1484</v>
      </c>
      <c r="E451" s="276">
        <v>50.7</v>
      </c>
      <c r="F451" s="276">
        <v>50.7</v>
      </c>
      <c r="G451" s="272"/>
      <c r="H451" s="271"/>
      <c r="I451" s="1" t="s">
        <v>2375</v>
      </c>
      <c r="J451" s="269"/>
    </row>
    <row r="452" spans="1:10" s="270" customFormat="1" ht="33">
      <c r="A452" s="216" t="s">
        <v>2916</v>
      </c>
      <c r="B452" s="267" t="s">
        <v>1715</v>
      </c>
      <c r="C452" s="216" t="s">
        <v>1716</v>
      </c>
      <c r="D452" s="31" t="s">
        <v>1484</v>
      </c>
      <c r="E452" s="276">
        <v>20</v>
      </c>
      <c r="F452" s="276">
        <v>20</v>
      </c>
      <c r="G452" s="31" t="s">
        <v>2100</v>
      </c>
      <c r="H452" s="271"/>
      <c r="I452" s="1" t="s">
        <v>2375</v>
      </c>
      <c r="J452" s="269"/>
    </row>
    <row r="453" spans="1:10" s="270" customFormat="1" ht="33">
      <c r="A453" s="216" t="s">
        <v>2916</v>
      </c>
      <c r="B453" s="267" t="s">
        <v>1717</v>
      </c>
      <c r="C453" s="216" t="s">
        <v>1718</v>
      </c>
      <c r="D453" s="31" t="s">
        <v>1484</v>
      </c>
      <c r="E453" s="276">
        <v>90</v>
      </c>
      <c r="F453" s="276">
        <v>90</v>
      </c>
      <c r="G453" s="31" t="s">
        <v>2100</v>
      </c>
      <c r="H453" s="271"/>
      <c r="I453" s="269"/>
      <c r="J453" s="1" t="s">
        <v>486</v>
      </c>
    </row>
    <row r="454" spans="1:10" s="270" customFormat="1" ht="33">
      <c r="A454" s="216" t="s">
        <v>2916</v>
      </c>
      <c r="B454" s="267" t="s">
        <v>1719</v>
      </c>
      <c r="C454" s="216" t="s">
        <v>1720</v>
      </c>
      <c r="D454" s="31" t="s">
        <v>1484</v>
      </c>
      <c r="E454" s="276">
        <v>80</v>
      </c>
      <c r="F454" s="276">
        <v>80</v>
      </c>
      <c r="G454" s="31" t="s">
        <v>2100</v>
      </c>
      <c r="H454" s="271"/>
      <c r="I454" s="269"/>
      <c r="J454" s="1" t="s">
        <v>486</v>
      </c>
    </row>
    <row r="455" spans="1:10" s="270" customFormat="1" ht="33">
      <c r="A455" s="216" t="s">
        <v>2916</v>
      </c>
      <c r="B455" s="267" t="s">
        <v>1721</v>
      </c>
      <c r="C455" s="216" t="s">
        <v>1722</v>
      </c>
      <c r="D455" s="31" t="s">
        <v>1484</v>
      </c>
      <c r="E455" s="276">
        <v>50</v>
      </c>
      <c r="F455" s="276">
        <v>50</v>
      </c>
      <c r="G455" s="31" t="s">
        <v>2100</v>
      </c>
      <c r="H455" s="271"/>
      <c r="I455" s="1" t="s">
        <v>2375</v>
      </c>
      <c r="J455" s="269"/>
    </row>
    <row r="456" spans="1:10" s="270" customFormat="1" ht="33">
      <c r="A456" s="216" t="s">
        <v>2916</v>
      </c>
      <c r="B456" s="267" t="s">
        <v>1723</v>
      </c>
      <c r="C456" s="216" t="s">
        <v>1724</v>
      </c>
      <c r="D456" s="31" t="s">
        <v>1484</v>
      </c>
      <c r="E456" s="276">
        <v>60</v>
      </c>
      <c r="F456" s="276">
        <v>60</v>
      </c>
      <c r="G456" s="31" t="s">
        <v>2100</v>
      </c>
      <c r="H456" s="271"/>
      <c r="I456" s="269"/>
      <c r="J456" s="1" t="s">
        <v>486</v>
      </c>
    </row>
    <row r="457" spans="1:10" s="270" customFormat="1" ht="33">
      <c r="A457" s="216" t="s">
        <v>2916</v>
      </c>
      <c r="B457" s="267" t="s">
        <v>1725</v>
      </c>
      <c r="C457" s="216" t="s">
        <v>1726</v>
      </c>
      <c r="D457" s="31" t="s">
        <v>1484</v>
      </c>
      <c r="E457" s="276">
        <v>40</v>
      </c>
      <c r="F457" s="276">
        <v>40</v>
      </c>
      <c r="G457" s="31" t="s">
        <v>2100</v>
      </c>
      <c r="H457" s="271"/>
      <c r="I457" s="269"/>
      <c r="J457" s="1" t="s">
        <v>486</v>
      </c>
    </row>
    <row r="458" spans="1:10" s="270" customFormat="1" ht="33">
      <c r="A458" s="216" t="s">
        <v>2916</v>
      </c>
      <c r="B458" s="267" t="s">
        <v>1727</v>
      </c>
      <c r="C458" s="216" t="s">
        <v>1728</v>
      </c>
      <c r="D458" s="31" t="s">
        <v>1484</v>
      </c>
      <c r="E458" s="276">
        <v>50</v>
      </c>
      <c r="F458" s="276">
        <v>50</v>
      </c>
      <c r="G458" s="31" t="s">
        <v>2100</v>
      </c>
      <c r="H458" s="271"/>
      <c r="I458" s="1" t="s">
        <v>2375</v>
      </c>
      <c r="J458" s="269"/>
    </row>
    <row r="459" spans="1:10" s="289" customFormat="1" ht="33">
      <c r="A459" s="216" t="s">
        <v>1209</v>
      </c>
      <c r="B459" s="216" t="s">
        <v>1742</v>
      </c>
      <c r="C459" s="216" t="s">
        <v>1729</v>
      </c>
      <c r="D459" s="31" t="s">
        <v>1484</v>
      </c>
      <c r="E459" s="287">
        <v>100</v>
      </c>
      <c r="F459" s="287">
        <v>100</v>
      </c>
      <c r="G459" s="31" t="s">
        <v>2100</v>
      </c>
      <c r="H459" s="90"/>
      <c r="I459" s="288"/>
      <c r="J459" s="1" t="s">
        <v>1479</v>
      </c>
    </row>
    <row r="460" spans="1:10" s="289" customFormat="1" ht="33">
      <c r="A460" s="216" t="s">
        <v>1743</v>
      </c>
      <c r="B460" s="216" t="s">
        <v>1744</v>
      </c>
      <c r="C460" s="216" t="s">
        <v>1745</v>
      </c>
      <c r="D460" s="31" t="s">
        <v>1746</v>
      </c>
      <c r="E460" s="287">
        <v>50</v>
      </c>
      <c r="F460" s="287">
        <v>50</v>
      </c>
      <c r="G460" s="31" t="s">
        <v>1747</v>
      </c>
      <c r="H460" s="90"/>
      <c r="I460" s="288"/>
      <c r="J460" s="1" t="s">
        <v>1748</v>
      </c>
    </row>
    <row r="461" spans="1:10" s="289" customFormat="1" ht="33">
      <c r="A461" s="216" t="s">
        <v>1743</v>
      </c>
      <c r="B461" s="216" t="s">
        <v>1749</v>
      </c>
      <c r="C461" s="216" t="s">
        <v>1750</v>
      </c>
      <c r="D461" s="31" t="s">
        <v>1746</v>
      </c>
      <c r="E461" s="287">
        <v>150</v>
      </c>
      <c r="F461" s="287">
        <v>150</v>
      </c>
      <c r="G461" s="31" t="s">
        <v>1747</v>
      </c>
      <c r="H461" s="90"/>
      <c r="I461" s="288"/>
      <c r="J461" s="1" t="s">
        <v>1748</v>
      </c>
    </row>
    <row r="462" spans="1:10" s="289" customFormat="1" ht="33">
      <c r="A462" s="216" t="s">
        <v>1743</v>
      </c>
      <c r="B462" s="216" t="s">
        <v>1751</v>
      </c>
      <c r="C462" s="216" t="s">
        <v>1752</v>
      </c>
      <c r="D462" s="31" t="s">
        <v>1746</v>
      </c>
      <c r="E462" s="287">
        <v>70</v>
      </c>
      <c r="F462" s="287">
        <v>70</v>
      </c>
      <c r="G462" s="31" t="s">
        <v>1747</v>
      </c>
      <c r="H462" s="90"/>
      <c r="I462" s="288"/>
      <c r="J462" s="1" t="s">
        <v>1748</v>
      </c>
    </row>
    <row r="463" spans="1:10" s="289" customFormat="1" ht="33">
      <c r="A463" s="216" t="s">
        <v>1743</v>
      </c>
      <c r="B463" s="216" t="s">
        <v>1753</v>
      </c>
      <c r="C463" s="216" t="s">
        <v>1754</v>
      </c>
      <c r="D463" s="31" t="s">
        <v>1746</v>
      </c>
      <c r="E463" s="287">
        <v>300</v>
      </c>
      <c r="F463" s="287">
        <v>300</v>
      </c>
      <c r="G463" s="31" t="s">
        <v>1747</v>
      </c>
      <c r="H463" s="90"/>
      <c r="I463" s="288"/>
      <c r="J463" s="1" t="s">
        <v>1748</v>
      </c>
    </row>
    <row r="464" spans="1:10" s="289" customFormat="1" ht="33">
      <c r="A464" s="216" t="s">
        <v>1743</v>
      </c>
      <c r="B464" s="216" t="s">
        <v>1755</v>
      </c>
      <c r="C464" s="216" t="s">
        <v>1756</v>
      </c>
      <c r="D464" s="31" t="s">
        <v>1746</v>
      </c>
      <c r="E464" s="287">
        <v>300</v>
      </c>
      <c r="F464" s="287">
        <v>300</v>
      </c>
      <c r="G464" s="31" t="s">
        <v>1747</v>
      </c>
      <c r="H464" s="90"/>
      <c r="I464" s="288"/>
      <c r="J464" s="1" t="s">
        <v>1748</v>
      </c>
    </row>
    <row r="465" spans="1:10" s="289" customFormat="1" ht="33">
      <c r="A465" s="216" t="s">
        <v>1743</v>
      </c>
      <c r="B465" s="216" t="s">
        <v>1757</v>
      </c>
      <c r="C465" s="216" t="s">
        <v>1758</v>
      </c>
      <c r="D465" s="31" t="s">
        <v>1746</v>
      </c>
      <c r="E465" s="287">
        <v>52.32</v>
      </c>
      <c r="F465" s="287">
        <v>52.32</v>
      </c>
      <c r="G465" s="31" t="s">
        <v>1747</v>
      </c>
      <c r="H465" s="90"/>
      <c r="I465" s="288"/>
      <c r="J465" s="1" t="s">
        <v>1748</v>
      </c>
    </row>
    <row r="466" spans="1:10" s="289" customFormat="1" ht="33">
      <c r="A466" s="216" t="s">
        <v>1743</v>
      </c>
      <c r="B466" s="216" t="s">
        <v>1759</v>
      </c>
      <c r="C466" s="216" t="s">
        <v>1760</v>
      </c>
      <c r="D466" s="31" t="s">
        <v>1746</v>
      </c>
      <c r="E466" s="287">
        <v>40</v>
      </c>
      <c r="F466" s="287">
        <v>40</v>
      </c>
      <c r="G466" s="31" t="s">
        <v>1747</v>
      </c>
      <c r="H466" s="90"/>
      <c r="I466" s="1" t="s">
        <v>1761</v>
      </c>
      <c r="J466" s="288"/>
    </row>
    <row r="467" spans="1:10" s="289" customFormat="1" ht="33">
      <c r="A467" s="216" t="s">
        <v>1743</v>
      </c>
      <c r="B467" s="216" t="s">
        <v>1762</v>
      </c>
      <c r="C467" s="216" t="s">
        <v>1763</v>
      </c>
      <c r="D467" s="31" t="s">
        <v>1746</v>
      </c>
      <c r="E467" s="287">
        <v>19.221</v>
      </c>
      <c r="F467" s="287">
        <v>19.221</v>
      </c>
      <c r="G467" s="31" t="s">
        <v>1747</v>
      </c>
      <c r="H467" s="90"/>
      <c r="I467" s="1" t="s">
        <v>1761</v>
      </c>
      <c r="J467" s="288"/>
    </row>
    <row r="468" spans="1:10" s="289" customFormat="1" ht="33">
      <c r="A468" s="216" t="s">
        <v>1743</v>
      </c>
      <c r="B468" s="216" t="s">
        <v>1764</v>
      </c>
      <c r="C468" s="216" t="s">
        <v>1765</v>
      </c>
      <c r="D468" s="31" t="s">
        <v>1746</v>
      </c>
      <c r="E468" s="287">
        <v>50</v>
      </c>
      <c r="F468" s="287">
        <v>50</v>
      </c>
      <c r="G468" s="31" t="s">
        <v>1747</v>
      </c>
      <c r="H468" s="90"/>
      <c r="I468" s="288"/>
      <c r="J468" s="1" t="s">
        <v>1748</v>
      </c>
    </row>
    <row r="469" spans="1:10" s="290" customFormat="1" ht="33">
      <c r="A469" s="216" t="s">
        <v>1743</v>
      </c>
      <c r="B469" s="277" t="s">
        <v>1766</v>
      </c>
      <c r="C469" s="379" t="s">
        <v>1767</v>
      </c>
      <c r="D469" s="31" t="s">
        <v>1746</v>
      </c>
      <c r="E469" s="259">
        <v>649.3</v>
      </c>
      <c r="F469" s="259">
        <v>649.3</v>
      </c>
      <c r="G469" s="31" t="s">
        <v>1747</v>
      </c>
      <c r="H469" s="32"/>
      <c r="I469" s="1" t="s">
        <v>1761</v>
      </c>
      <c r="J469" s="288"/>
    </row>
    <row r="470" spans="1:10" s="290" customFormat="1" ht="33">
      <c r="A470" s="216" t="s">
        <v>1743</v>
      </c>
      <c r="B470" s="277" t="s">
        <v>1768</v>
      </c>
      <c r="C470" s="379" t="s">
        <v>1769</v>
      </c>
      <c r="D470" s="31" t="s">
        <v>1746</v>
      </c>
      <c r="E470" s="261">
        <v>30</v>
      </c>
      <c r="F470" s="261">
        <v>30</v>
      </c>
      <c r="G470" s="31" t="s">
        <v>1747</v>
      </c>
      <c r="H470" s="32"/>
      <c r="I470" s="291"/>
      <c r="J470" s="1" t="s">
        <v>1748</v>
      </c>
    </row>
    <row r="471" spans="1:10" s="290" customFormat="1" ht="33">
      <c r="A471" s="216" t="s">
        <v>1743</v>
      </c>
      <c r="B471" s="277" t="s">
        <v>1770</v>
      </c>
      <c r="C471" s="379" t="s">
        <v>1771</v>
      </c>
      <c r="D471" s="31" t="s">
        <v>1746</v>
      </c>
      <c r="E471" s="261">
        <v>120</v>
      </c>
      <c r="F471" s="261">
        <v>120</v>
      </c>
      <c r="G471" s="31" t="s">
        <v>1747</v>
      </c>
      <c r="H471" s="32"/>
      <c r="I471" s="291"/>
      <c r="J471" s="1" t="s">
        <v>1748</v>
      </c>
    </row>
    <row r="472" spans="1:10" s="290" customFormat="1" ht="33">
      <c r="A472" s="216" t="s">
        <v>1743</v>
      </c>
      <c r="B472" s="277" t="s">
        <v>1772</v>
      </c>
      <c r="C472" s="379" t="s">
        <v>1773</v>
      </c>
      <c r="D472" s="31" t="s">
        <v>1746</v>
      </c>
      <c r="E472" s="261">
        <v>120</v>
      </c>
      <c r="F472" s="261">
        <v>120</v>
      </c>
      <c r="G472" s="31" t="s">
        <v>1747</v>
      </c>
      <c r="H472" s="32"/>
      <c r="I472" s="291"/>
      <c r="J472" s="1" t="s">
        <v>1748</v>
      </c>
    </row>
    <row r="473" spans="1:10" s="290" customFormat="1" ht="33">
      <c r="A473" s="216" t="s">
        <v>1743</v>
      </c>
      <c r="B473" s="277" t="s">
        <v>1770</v>
      </c>
      <c r="C473" s="379" t="s">
        <v>1773</v>
      </c>
      <c r="D473" s="31" t="s">
        <v>1746</v>
      </c>
      <c r="E473" s="261">
        <v>300</v>
      </c>
      <c r="F473" s="261">
        <v>300</v>
      </c>
      <c r="G473" s="31" t="s">
        <v>1747</v>
      </c>
      <c r="H473" s="32"/>
      <c r="I473" s="291"/>
      <c r="J473" s="1" t="s">
        <v>1748</v>
      </c>
    </row>
    <row r="474" spans="1:10" s="290" customFormat="1" ht="33">
      <c r="A474" s="216" t="s">
        <v>1743</v>
      </c>
      <c r="B474" s="277" t="s">
        <v>1774</v>
      </c>
      <c r="C474" s="379" t="s">
        <v>1775</v>
      </c>
      <c r="D474" s="31" t="s">
        <v>1746</v>
      </c>
      <c r="E474" s="261">
        <v>80.71</v>
      </c>
      <c r="F474" s="261">
        <v>80.71</v>
      </c>
      <c r="G474" s="31" t="s">
        <v>1747</v>
      </c>
      <c r="H474" s="32"/>
      <c r="I474" s="291"/>
      <c r="J474" s="1" t="s">
        <v>1748</v>
      </c>
    </row>
    <row r="475" spans="1:10" s="290" customFormat="1" ht="33">
      <c r="A475" s="216" t="s">
        <v>1743</v>
      </c>
      <c r="B475" s="277" t="s">
        <v>1770</v>
      </c>
      <c r="C475" s="379" t="s">
        <v>1776</v>
      </c>
      <c r="D475" s="31" t="s">
        <v>1746</v>
      </c>
      <c r="E475" s="261">
        <v>60</v>
      </c>
      <c r="F475" s="261">
        <v>60</v>
      </c>
      <c r="G475" s="31" t="s">
        <v>1747</v>
      </c>
      <c r="H475" s="32"/>
      <c r="I475" s="291"/>
      <c r="J475" s="1" t="s">
        <v>1748</v>
      </c>
    </row>
    <row r="476" spans="1:10" s="290" customFormat="1" ht="33">
      <c r="A476" s="216" t="s">
        <v>1743</v>
      </c>
      <c r="B476" s="277" t="s">
        <v>1777</v>
      </c>
      <c r="C476" s="379" t="s">
        <v>1778</v>
      </c>
      <c r="D476" s="31" t="s">
        <v>1746</v>
      </c>
      <c r="E476" s="261">
        <v>359.29</v>
      </c>
      <c r="F476" s="261">
        <v>359.29</v>
      </c>
      <c r="G476" s="31" t="s">
        <v>1747</v>
      </c>
      <c r="H476" s="32"/>
      <c r="I476" s="291"/>
      <c r="J476" s="1" t="s">
        <v>1748</v>
      </c>
    </row>
    <row r="477" spans="1:11" s="293" customFormat="1" ht="49.5">
      <c r="A477" s="278" t="s">
        <v>1779</v>
      </c>
      <c r="B477" s="279" t="s">
        <v>1780</v>
      </c>
      <c r="C477" s="283" t="s">
        <v>1781</v>
      </c>
      <c r="D477" s="31" t="s">
        <v>1746</v>
      </c>
      <c r="E477" s="285">
        <v>50</v>
      </c>
      <c r="F477" s="287">
        <v>50</v>
      </c>
      <c r="G477" s="31" t="s">
        <v>1747</v>
      </c>
      <c r="H477" s="280"/>
      <c r="I477" s="1" t="s">
        <v>1761</v>
      </c>
      <c r="J477" s="90"/>
      <c r="K477" s="292"/>
    </row>
    <row r="478" spans="1:11" s="293" customFormat="1" ht="49.5">
      <c r="A478" s="278" t="s">
        <v>1779</v>
      </c>
      <c r="B478" s="279" t="s">
        <v>1780</v>
      </c>
      <c r="C478" s="283" t="s">
        <v>1782</v>
      </c>
      <c r="D478" s="31" t="s">
        <v>1746</v>
      </c>
      <c r="E478" s="285">
        <v>100</v>
      </c>
      <c r="F478" s="287">
        <v>100</v>
      </c>
      <c r="G478" s="31" t="s">
        <v>1747</v>
      </c>
      <c r="H478" s="280"/>
      <c r="I478" s="1" t="s">
        <v>1761</v>
      </c>
      <c r="J478" s="90"/>
      <c r="K478" s="292"/>
    </row>
    <row r="479" spans="1:11" s="293" customFormat="1" ht="49.5">
      <c r="A479" s="216" t="s">
        <v>1779</v>
      </c>
      <c r="B479" s="281" t="s">
        <v>1783</v>
      </c>
      <c r="C479" s="283" t="s">
        <v>1784</v>
      </c>
      <c r="D479" s="31" t="s">
        <v>1746</v>
      </c>
      <c r="E479" s="285">
        <v>64.8</v>
      </c>
      <c r="F479" s="287">
        <v>64.8</v>
      </c>
      <c r="G479" s="31" t="s">
        <v>1747</v>
      </c>
      <c r="H479" s="280"/>
      <c r="I479" s="1" t="s">
        <v>1761</v>
      </c>
      <c r="J479" s="90"/>
      <c r="K479" s="292"/>
    </row>
    <row r="480" spans="1:11" s="293" customFormat="1" ht="33">
      <c r="A480" s="216" t="s">
        <v>1779</v>
      </c>
      <c r="B480" s="282" t="s">
        <v>1785</v>
      </c>
      <c r="C480" s="283" t="s">
        <v>1786</v>
      </c>
      <c r="D480" s="31" t="s">
        <v>1746</v>
      </c>
      <c r="E480" s="285">
        <v>400</v>
      </c>
      <c r="F480" s="287">
        <v>400</v>
      </c>
      <c r="G480" s="31" t="s">
        <v>1747</v>
      </c>
      <c r="H480" s="280"/>
      <c r="I480" s="1" t="s">
        <v>1761</v>
      </c>
      <c r="J480" s="90"/>
      <c r="K480" s="292"/>
    </row>
    <row r="481" spans="1:10" s="78" customFormat="1" ht="33">
      <c r="A481" s="216" t="s">
        <v>643</v>
      </c>
      <c r="B481" s="90" t="s">
        <v>1730</v>
      </c>
      <c r="C481" s="73" t="s">
        <v>647</v>
      </c>
      <c r="D481" s="31" t="s">
        <v>1484</v>
      </c>
      <c r="E481" s="285">
        <v>1114.848</v>
      </c>
      <c r="F481" s="285">
        <v>1114.848</v>
      </c>
      <c r="G481" s="90" t="s">
        <v>646</v>
      </c>
      <c r="H481" s="283" t="s">
        <v>1731</v>
      </c>
      <c r="I481" s="90"/>
      <c r="J481" s="1" t="s">
        <v>1479</v>
      </c>
    </row>
    <row r="482" spans="1:10" s="78" customFormat="1" ht="33">
      <c r="A482" s="216" t="s">
        <v>643</v>
      </c>
      <c r="B482" s="280" t="s">
        <v>1732</v>
      </c>
      <c r="C482" s="283" t="s">
        <v>1733</v>
      </c>
      <c r="D482" s="31" t="s">
        <v>1484</v>
      </c>
      <c r="E482" s="285">
        <v>150</v>
      </c>
      <c r="F482" s="285">
        <v>150</v>
      </c>
      <c r="G482" s="31" t="s">
        <v>2100</v>
      </c>
      <c r="H482" s="286"/>
      <c r="I482" s="90"/>
      <c r="J482" s="1" t="s">
        <v>1479</v>
      </c>
    </row>
    <row r="483" spans="1:10" s="78" customFormat="1" ht="33">
      <c r="A483" s="216" t="s">
        <v>643</v>
      </c>
      <c r="B483" s="280" t="s">
        <v>1734</v>
      </c>
      <c r="C483" s="283" t="s">
        <v>1735</v>
      </c>
      <c r="D483" s="31" t="s">
        <v>1484</v>
      </c>
      <c r="E483" s="285">
        <v>110</v>
      </c>
      <c r="F483" s="285">
        <v>110</v>
      </c>
      <c r="G483" s="31" t="s">
        <v>2100</v>
      </c>
      <c r="H483" s="286"/>
      <c r="I483" s="90"/>
      <c r="J483" s="1" t="s">
        <v>1479</v>
      </c>
    </row>
    <row r="484" spans="1:10" s="78" customFormat="1" ht="33">
      <c r="A484" s="216" t="s">
        <v>643</v>
      </c>
      <c r="B484" s="280" t="s">
        <v>1736</v>
      </c>
      <c r="C484" s="283" t="s">
        <v>1737</v>
      </c>
      <c r="D484" s="31" t="s">
        <v>1484</v>
      </c>
      <c r="E484" s="285">
        <v>66.643</v>
      </c>
      <c r="F484" s="285">
        <v>66.643</v>
      </c>
      <c r="G484" s="31" t="s">
        <v>2100</v>
      </c>
      <c r="H484" s="286"/>
      <c r="I484" s="90"/>
      <c r="J484" s="1" t="s">
        <v>1479</v>
      </c>
    </row>
    <row r="485" spans="1:10" s="78" customFormat="1" ht="33">
      <c r="A485" s="216" t="s">
        <v>643</v>
      </c>
      <c r="B485" s="280" t="s">
        <v>1738</v>
      </c>
      <c r="C485" s="283" t="s">
        <v>1739</v>
      </c>
      <c r="D485" s="31" t="s">
        <v>1484</v>
      </c>
      <c r="E485" s="285">
        <v>276.716</v>
      </c>
      <c r="F485" s="285">
        <v>276.716</v>
      </c>
      <c r="G485" s="31" t="s">
        <v>2100</v>
      </c>
      <c r="H485" s="286"/>
      <c r="I485" s="1" t="s">
        <v>1478</v>
      </c>
      <c r="J485" s="284"/>
    </row>
    <row r="486" spans="1:10" s="78" customFormat="1" ht="33">
      <c r="A486" s="216" t="s">
        <v>643</v>
      </c>
      <c r="B486" s="280" t="s">
        <v>1740</v>
      </c>
      <c r="C486" s="283" t="s">
        <v>1741</v>
      </c>
      <c r="D486" s="31" t="s">
        <v>1484</v>
      </c>
      <c r="E486" s="285">
        <v>400</v>
      </c>
      <c r="F486" s="285">
        <v>400</v>
      </c>
      <c r="G486" s="31" t="s">
        <v>2100</v>
      </c>
      <c r="H486" s="286"/>
      <c r="I486" s="1" t="s">
        <v>1478</v>
      </c>
      <c r="J486" s="284"/>
    </row>
    <row r="487" spans="1:10" ht="20.25" customHeight="1">
      <c r="A487" s="403" t="s">
        <v>2233</v>
      </c>
      <c r="B487" s="404"/>
      <c r="C487" s="63"/>
      <c r="D487" s="59"/>
      <c r="E487" s="64">
        <f>SUM(E7:E486)</f>
        <v>30966.245</v>
      </c>
      <c r="F487" s="64">
        <f>SUM(F7:F486)</f>
        <v>79666.40700000002</v>
      </c>
      <c r="G487" s="61"/>
      <c r="H487" s="62"/>
      <c r="I487" s="62"/>
      <c r="J487" s="61"/>
    </row>
    <row r="488" spans="1:10" ht="33">
      <c r="A488" s="15" t="s">
        <v>2234</v>
      </c>
      <c r="B488" s="18" t="s">
        <v>2235</v>
      </c>
      <c r="C488" s="15" t="s">
        <v>2236</v>
      </c>
      <c r="D488" s="1" t="s">
        <v>2237</v>
      </c>
      <c r="E488" s="168">
        <v>0</v>
      </c>
      <c r="F488" s="25">
        <v>500</v>
      </c>
      <c r="G488" s="1" t="s">
        <v>2380</v>
      </c>
      <c r="H488" s="16"/>
      <c r="I488" s="17"/>
      <c r="J488" s="1" t="s">
        <v>486</v>
      </c>
    </row>
    <row r="489" spans="1:10" ht="33">
      <c r="A489" s="15" t="s">
        <v>2234</v>
      </c>
      <c r="B489" s="18" t="s">
        <v>2238</v>
      </c>
      <c r="C489" s="15" t="s">
        <v>2236</v>
      </c>
      <c r="D489" s="1" t="s">
        <v>2237</v>
      </c>
      <c r="E489" s="168">
        <v>0</v>
      </c>
      <c r="F489" s="25">
        <v>700</v>
      </c>
      <c r="G489" s="1" t="s">
        <v>2380</v>
      </c>
      <c r="H489" s="16"/>
      <c r="I489" s="1"/>
      <c r="J489" s="1" t="s">
        <v>486</v>
      </c>
    </row>
    <row r="490" spans="1:10" ht="33">
      <c r="A490" s="209" t="s">
        <v>1198</v>
      </c>
      <c r="B490" s="209" t="s">
        <v>2239</v>
      </c>
      <c r="C490" s="210" t="s">
        <v>2236</v>
      </c>
      <c r="D490" s="1" t="s">
        <v>2237</v>
      </c>
      <c r="E490" s="168">
        <v>11.01</v>
      </c>
      <c r="F490" s="118">
        <v>33.16</v>
      </c>
      <c r="G490" s="119" t="s">
        <v>2380</v>
      </c>
      <c r="H490" s="119"/>
      <c r="I490" s="1" t="s">
        <v>2375</v>
      </c>
      <c r="J490" s="1"/>
    </row>
    <row r="491" spans="1:10" ht="33">
      <c r="A491" s="18" t="s">
        <v>2240</v>
      </c>
      <c r="B491" s="18" t="s">
        <v>2239</v>
      </c>
      <c r="C491" s="210" t="s">
        <v>2241</v>
      </c>
      <c r="D491" s="1" t="s">
        <v>2237</v>
      </c>
      <c r="E491" s="386">
        <v>28.61</v>
      </c>
      <c r="F491" s="374">
        <v>77.39</v>
      </c>
      <c r="G491" s="77" t="s">
        <v>2380</v>
      </c>
      <c r="H491" s="43"/>
      <c r="I491" s="1" t="s">
        <v>2375</v>
      </c>
      <c r="J491" s="18"/>
    </row>
    <row r="492" spans="1:10" ht="33">
      <c r="A492" s="18" t="s">
        <v>2240</v>
      </c>
      <c r="B492" s="18" t="s">
        <v>2242</v>
      </c>
      <c r="C492" s="210" t="s">
        <v>2241</v>
      </c>
      <c r="D492" s="1" t="s">
        <v>2237</v>
      </c>
      <c r="E492" s="168">
        <v>0</v>
      </c>
      <c r="F492" s="118">
        <v>24</v>
      </c>
      <c r="G492" s="77" t="s">
        <v>2380</v>
      </c>
      <c r="H492" s="43"/>
      <c r="I492" s="1" t="s">
        <v>2375</v>
      </c>
      <c r="J492" s="18"/>
    </row>
    <row r="493" spans="1:10" ht="33">
      <c r="A493" s="18" t="s">
        <v>2240</v>
      </c>
      <c r="B493" s="18" t="s">
        <v>2243</v>
      </c>
      <c r="C493" s="210" t="s">
        <v>2241</v>
      </c>
      <c r="D493" s="1" t="s">
        <v>2237</v>
      </c>
      <c r="E493" s="168">
        <v>0</v>
      </c>
      <c r="F493" s="118">
        <v>11.25</v>
      </c>
      <c r="G493" s="77" t="s">
        <v>2380</v>
      </c>
      <c r="H493" s="43"/>
      <c r="I493" s="1" t="s">
        <v>2375</v>
      </c>
      <c r="J493" s="18"/>
    </row>
    <row r="494" spans="1:10" ht="33">
      <c r="A494" s="18" t="s">
        <v>2240</v>
      </c>
      <c r="B494" s="18" t="s">
        <v>2239</v>
      </c>
      <c r="C494" s="210" t="s">
        <v>2244</v>
      </c>
      <c r="D494" s="1" t="s">
        <v>2237</v>
      </c>
      <c r="E494" s="386">
        <v>86.63</v>
      </c>
      <c r="F494" s="374">
        <v>176.2</v>
      </c>
      <c r="G494" s="77" t="s">
        <v>2380</v>
      </c>
      <c r="H494" s="43"/>
      <c r="I494" s="1" t="s">
        <v>2375</v>
      </c>
      <c r="J494" s="18"/>
    </row>
    <row r="495" spans="1:10" ht="33">
      <c r="A495" s="18" t="s">
        <v>2240</v>
      </c>
      <c r="B495" s="18" t="s">
        <v>2242</v>
      </c>
      <c r="C495" s="210" t="s">
        <v>2244</v>
      </c>
      <c r="D495" s="1" t="s">
        <v>2237</v>
      </c>
      <c r="E495" s="168">
        <v>0</v>
      </c>
      <c r="F495" s="118">
        <v>120</v>
      </c>
      <c r="G495" s="77" t="s">
        <v>2380</v>
      </c>
      <c r="H495" s="43"/>
      <c r="I495" s="1" t="s">
        <v>2375</v>
      </c>
      <c r="J495" s="18"/>
    </row>
    <row r="496" spans="1:10" ht="33">
      <c r="A496" s="18" t="s">
        <v>2240</v>
      </c>
      <c r="B496" s="18" t="s">
        <v>2243</v>
      </c>
      <c r="C496" s="210" t="s">
        <v>2244</v>
      </c>
      <c r="D496" s="1" t="s">
        <v>2237</v>
      </c>
      <c r="E496" s="168">
        <v>0</v>
      </c>
      <c r="F496" s="118">
        <v>56.25</v>
      </c>
      <c r="G496" s="77" t="s">
        <v>2380</v>
      </c>
      <c r="H496" s="43"/>
      <c r="I496" s="1" t="s">
        <v>2375</v>
      </c>
      <c r="J496" s="18"/>
    </row>
    <row r="497" spans="1:10" ht="33">
      <c r="A497" s="18" t="s">
        <v>2240</v>
      </c>
      <c r="B497" s="18" t="s">
        <v>2239</v>
      </c>
      <c r="C497" s="210" t="s">
        <v>2245</v>
      </c>
      <c r="D497" s="1" t="s">
        <v>2237</v>
      </c>
      <c r="E497" s="386">
        <v>35.25</v>
      </c>
      <c r="F497" s="374">
        <v>121.94</v>
      </c>
      <c r="G497" s="77" t="s">
        <v>2380</v>
      </c>
      <c r="H497" s="43"/>
      <c r="I497" s="1" t="s">
        <v>2375</v>
      </c>
      <c r="J497" s="18"/>
    </row>
    <row r="498" spans="1:10" ht="33">
      <c r="A498" s="18" t="s">
        <v>2240</v>
      </c>
      <c r="B498" s="18" t="s">
        <v>2242</v>
      </c>
      <c r="C498" s="210" t="s">
        <v>2245</v>
      </c>
      <c r="D498" s="1" t="s">
        <v>2237</v>
      </c>
      <c r="E498" s="168">
        <v>0</v>
      </c>
      <c r="F498" s="118">
        <v>60.8</v>
      </c>
      <c r="G498" s="77" t="s">
        <v>2380</v>
      </c>
      <c r="H498" s="43"/>
      <c r="I498" s="1" t="s">
        <v>2375</v>
      </c>
      <c r="J498" s="18"/>
    </row>
    <row r="499" spans="1:10" ht="33">
      <c r="A499" s="18" t="s">
        <v>2240</v>
      </c>
      <c r="B499" s="18" t="s">
        <v>2243</v>
      </c>
      <c r="C499" s="210" t="s">
        <v>2245</v>
      </c>
      <c r="D499" s="1" t="s">
        <v>2237</v>
      </c>
      <c r="E499" s="168">
        <v>0</v>
      </c>
      <c r="F499" s="118">
        <v>28.5</v>
      </c>
      <c r="G499" s="77" t="s">
        <v>2380</v>
      </c>
      <c r="H499" s="43"/>
      <c r="I499" s="1" t="s">
        <v>2375</v>
      </c>
      <c r="J499" s="18"/>
    </row>
    <row r="500" spans="1:10" ht="33">
      <c r="A500" s="18" t="s">
        <v>2240</v>
      </c>
      <c r="B500" s="18" t="s">
        <v>2239</v>
      </c>
      <c r="C500" s="210" t="s">
        <v>1201</v>
      </c>
      <c r="D500" s="1" t="s">
        <v>2237</v>
      </c>
      <c r="E500" s="386">
        <v>3.45</v>
      </c>
      <c r="F500" s="374">
        <v>12.17</v>
      </c>
      <c r="G500" s="77" t="s">
        <v>2380</v>
      </c>
      <c r="H500" s="43"/>
      <c r="I500" s="1" t="s">
        <v>2375</v>
      </c>
      <c r="J500" s="18"/>
    </row>
    <row r="501" spans="1:10" ht="33">
      <c r="A501" s="18" t="s">
        <v>2240</v>
      </c>
      <c r="B501" s="18" t="s">
        <v>2242</v>
      </c>
      <c r="C501" s="210" t="s">
        <v>1201</v>
      </c>
      <c r="D501" s="1" t="s">
        <v>2237</v>
      </c>
      <c r="E501" s="168">
        <v>0</v>
      </c>
      <c r="F501" s="118">
        <v>91.2</v>
      </c>
      <c r="G501" s="77" t="s">
        <v>2380</v>
      </c>
      <c r="H501" s="43"/>
      <c r="I501" s="1" t="s">
        <v>2375</v>
      </c>
      <c r="J501" s="18"/>
    </row>
    <row r="502" spans="1:10" ht="33">
      <c r="A502" s="18" t="s">
        <v>2240</v>
      </c>
      <c r="B502" s="18" t="s">
        <v>2243</v>
      </c>
      <c r="C502" s="210" t="s">
        <v>1201</v>
      </c>
      <c r="D502" s="1" t="s">
        <v>2237</v>
      </c>
      <c r="E502" s="168">
        <v>0</v>
      </c>
      <c r="F502" s="118">
        <v>42.75</v>
      </c>
      <c r="G502" s="77" t="s">
        <v>2380</v>
      </c>
      <c r="H502" s="43"/>
      <c r="I502" s="1" t="s">
        <v>2375</v>
      </c>
      <c r="J502" s="18"/>
    </row>
    <row r="503" spans="1:10" ht="33">
      <c r="A503" s="18" t="s">
        <v>2240</v>
      </c>
      <c r="B503" s="18" t="s">
        <v>2239</v>
      </c>
      <c r="C503" s="210" t="s">
        <v>1202</v>
      </c>
      <c r="D503" s="1" t="s">
        <v>2237</v>
      </c>
      <c r="E503" s="386">
        <v>24.27</v>
      </c>
      <c r="F503" s="374">
        <v>63.35</v>
      </c>
      <c r="G503" s="77" t="s">
        <v>2380</v>
      </c>
      <c r="H503" s="43"/>
      <c r="I503" s="1" t="s">
        <v>2375</v>
      </c>
      <c r="J503" s="18"/>
    </row>
    <row r="504" spans="1:10" ht="33">
      <c r="A504" s="18" t="s">
        <v>2240</v>
      </c>
      <c r="B504" s="18" t="s">
        <v>2242</v>
      </c>
      <c r="C504" s="210" t="s">
        <v>1202</v>
      </c>
      <c r="D504" s="1" t="s">
        <v>2237</v>
      </c>
      <c r="E504" s="168">
        <v>0</v>
      </c>
      <c r="F504" s="118">
        <v>1280</v>
      </c>
      <c r="G504" s="77" t="s">
        <v>2380</v>
      </c>
      <c r="H504" s="43"/>
      <c r="I504" s="1" t="s">
        <v>2375</v>
      </c>
      <c r="J504" s="18"/>
    </row>
    <row r="505" spans="1:10" ht="33">
      <c r="A505" s="18" t="s">
        <v>2240</v>
      </c>
      <c r="B505" s="18" t="s">
        <v>2243</v>
      </c>
      <c r="C505" s="210" t="s">
        <v>1202</v>
      </c>
      <c r="D505" s="1" t="s">
        <v>2237</v>
      </c>
      <c r="E505" s="168">
        <v>0</v>
      </c>
      <c r="F505" s="118">
        <v>697.5</v>
      </c>
      <c r="G505" s="77" t="s">
        <v>2380</v>
      </c>
      <c r="H505" s="43"/>
      <c r="I505" s="1" t="s">
        <v>2375</v>
      </c>
      <c r="J505" s="18"/>
    </row>
    <row r="506" spans="1:10" ht="33">
      <c r="A506" s="18" t="s">
        <v>2240</v>
      </c>
      <c r="B506" s="18" t="s">
        <v>2242</v>
      </c>
      <c r="C506" s="210" t="s">
        <v>2246</v>
      </c>
      <c r="D506" s="1" t="s">
        <v>2237</v>
      </c>
      <c r="E506" s="168">
        <v>0</v>
      </c>
      <c r="F506" s="118">
        <v>40</v>
      </c>
      <c r="G506" s="77" t="s">
        <v>2380</v>
      </c>
      <c r="H506" s="43"/>
      <c r="I506" s="1" t="s">
        <v>2375</v>
      </c>
      <c r="J506" s="18"/>
    </row>
    <row r="507" spans="1:10" ht="33">
      <c r="A507" s="18" t="s">
        <v>2240</v>
      </c>
      <c r="B507" s="18" t="s">
        <v>2243</v>
      </c>
      <c r="C507" s="210" t="s">
        <v>2246</v>
      </c>
      <c r="D507" s="1" t="s">
        <v>2237</v>
      </c>
      <c r="E507" s="168">
        <v>0</v>
      </c>
      <c r="F507" s="118">
        <v>18.75</v>
      </c>
      <c r="G507" s="77" t="s">
        <v>2380</v>
      </c>
      <c r="H507" s="43"/>
      <c r="I507" s="1" t="s">
        <v>2375</v>
      </c>
      <c r="J507" s="18"/>
    </row>
    <row r="508" spans="1:10" ht="33">
      <c r="A508" s="18" t="s">
        <v>2240</v>
      </c>
      <c r="B508" s="18" t="s">
        <v>2239</v>
      </c>
      <c r="C508" s="210" t="s">
        <v>1203</v>
      </c>
      <c r="D508" s="1" t="s">
        <v>2237</v>
      </c>
      <c r="E508" s="386">
        <v>99.71</v>
      </c>
      <c r="F508" s="374">
        <v>222.91</v>
      </c>
      <c r="G508" s="77" t="s">
        <v>2380</v>
      </c>
      <c r="H508" s="43"/>
      <c r="I508" s="1" t="s">
        <v>2375</v>
      </c>
      <c r="J508" s="18"/>
    </row>
    <row r="509" spans="1:10" ht="33">
      <c r="A509" s="18" t="s">
        <v>2240</v>
      </c>
      <c r="B509" s="18" t="s">
        <v>2242</v>
      </c>
      <c r="C509" s="210" t="s">
        <v>2247</v>
      </c>
      <c r="D509" s="1" t="s">
        <v>2237</v>
      </c>
      <c r="E509" s="168">
        <v>0</v>
      </c>
      <c r="F509" s="118">
        <v>32</v>
      </c>
      <c r="G509" s="77" t="s">
        <v>2380</v>
      </c>
      <c r="H509" s="43"/>
      <c r="I509" s="1" t="s">
        <v>2375</v>
      </c>
      <c r="J509" s="43"/>
    </row>
    <row r="510" spans="1:10" ht="33">
      <c r="A510" s="18" t="s">
        <v>2240</v>
      </c>
      <c r="B510" s="18" t="s">
        <v>2243</v>
      </c>
      <c r="C510" s="210" t="s">
        <v>2247</v>
      </c>
      <c r="D510" s="1" t="s">
        <v>2237</v>
      </c>
      <c r="E510" s="168">
        <v>0</v>
      </c>
      <c r="F510" s="118">
        <v>15</v>
      </c>
      <c r="G510" s="77" t="s">
        <v>2380</v>
      </c>
      <c r="H510" s="43"/>
      <c r="I510" s="1" t="s">
        <v>2375</v>
      </c>
      <c r="J510" s="43"/>
    </row>
    <row r="511" spans="1:10" ht="33">
      <c r="A511" s="18" t="s">
        <v>2248</v>
      </c>
      <c r="B511" s="18" t="s">
        <v>2249</v>
      </c>
      <c r="C511" s="15" t="s">
        <v>2250</v>
      </c>
      <c r="D511" s="1" t="s">
        <v>2237</v>
      </c>
      <c r="E511" s="168">
        <v>0</v>
      </c>
      <c r="F511" s="30">
        <v>500</v>
      </c>
      <c r="G511" s="77" t="s">
        <v>2380</v>
      </c>
      <c r="H511" s="18"/>
      <c r="I511" s="1" t="s">
        <v>2375</v>
      </c>
      <c r="J511" s="18"/>
    </row>
    <row r="512" spans="1:10" ht="33">
      <c r="A512" s="18" t="s">
        <v>2248</v>
      </c>
      <c r="B512" s="18" t="s">
        <v>2251</v>
      </c>
      <c r="C512" s="15" t="s">
        <v>2252</v>
      </c>
      <c r="D512" s="1" t="s">
        <v>2237</v>
      </c>
      <c r="E512" s="168">
        <v>0</v>
      </c>
      <c r="F512" s="30">
        <v>300</v>
      </c>
      <c r="G512" s="77" t="s">
        <v>2380</v>
      </c>
      <c r="H512" s="18"/>
      <c r="I512" s="1" t="s">
        <v>2375</v>
      </c>
      <c r="J512" s="18"/>
    </row>
    <row r="513" spans="1:10" ht="33">
      <c r="A513" s="18" t="s">
        <v>2248</v>
      </c>
      <c r="B513" s="18" t="s">
        <v>2253</v>
      </c>
      <c r="C513" s="15" t="s">
        <v>2250</v>
      </c>
      <c r="D513" s="1" t="s">
        <v>2237</v>
      </c>
      <c r="E513" s="168">
        <v>0</v>
      </c>
      <c r="F513" s="30">
        <v>240</v>
      </c>
      <c r="G513" s="77" t="s">
        <v>2380</v>
      </c>
      <c r="H513" s="18"/>
      <c r="I513" s="1" t="s">
        <v>2375</v>
      </c>
      <c r="J513" s="18"/>
    </row>
    <row r="514" spans="1:10" ht="33">
      <c r="A514" s="18" t="s">
        <v>2248</v>
      </c>
      <c r="B514" s="18" t="s">
        <v>2254</v>
      </c>
      <c r="C514" s="15" t="s">
        <v>2255</v>
      </c>
      <c r="D514" s="1" t="s">
        <v>2237</v>
      </c>
      <c r="E514" s="168">
        <v>0</v>
      </c>
      <c r="F514" s="30">
        <v>300</v>
      </c>
      <c r="G514" s="77" t="s">
        <v>2380</v>
      </c>
      <c r="H514" s="18"/>
      <c r="I514" s="1" t="s">
        <v>2375</v>
      </c>
      <c r="J514" s="18"/>
    </row>
    <row r="515" spans="1:10" ht="24.75" customHeight="1">
      <c r="A515" s="18" t="s">
        <v>2256</v>
      </c>
      <c r="B515" s="18" t="s">
        <v>2257</v>
      </c>
      <c r="C515" s="15" t="s">
        <v>2258</v>
      </c>
      <c r="D515" s="1" t="s">
        <v>2237</v>
      </c>
      <c r="E515" s="168">
        <v>0</v>
      </c>
      <c r="F515" s="30">
        <v>600</v>
      </c>
      <c r="G515" s="77" t="s">
        <v>2380</v>
      </c>
      <c r="H515" s="18"/>
      <c r="I515" s="1" t="s">
        <v>2375</v>
      </c>
      <c r="J515" s="18"/>
    </row>
    <row r="516" spans="1:10" ht="33">
      <c r="A516" s="18" t="s">
        <v>2256</v>
      </c>
      <c r="B516" s="142" t="s">
        <v>2259</v>
      </c>
      <c r="C516" s="380" t="s">
        <v>2260</v>
      </c>
      <c r="D516" s="1" t="s">
        <v>2237</v>
      </c>
      <c r="E516" s="168">
        <v>0</v>
      </c>
      <c r="F516" s="21">
        <v>100</v>
      </c>
      <c r="G516" s="77" t="s">
        <v>2380</v>
      </c>
      <c r="H516" s="117"/>
      <c r="I516" s="1" t="s">
        <v>2375</v>
      </c>
      <c r="J516" s="11"/>
    </row>
    <row r="517" spans="1:10" ht="33">
      <c r="A517" s="18" t="s">
        <v>2256</v>
      </c>
      <c r="B517" s="18" t="s">
        <v>2261</v>
      </c>
      <c r="C517" s="380" t="s">
        <v>2262</v>
      </c>
      <c r="D517" s="1" t="s">
        <v>2237</v>
      </c>
      <c r="E517" s="168">
        <v>0</v>
      </c>
      <c r="F517" s="21">
        <v>100</v>
      </c>
      <c r="G517" s="77" t="s">
        <v>2380</v>
      </c>
      <c r="H517" s="117"/>
      <c r="I517" s="1" t="s">
        <v>2375</v>
      </c>
      <c r="J517" s="11"/>
    </row>
    <row r="518" spans="1:10" ht="33">
      <c r="A518" s="18" t="s">
        <v>2234</v>
      </c>
      <c r="B518" s="18" t="s">
        <v>2263</v>
      </c>
      <c r="C518" s="101" t="s">
        <v>1205</v>
      </c>
      <c r="D518" s="1" t="s">
        <v>2237</v>
      </c>
      <c r="E518" s="168">
        <v>0</v>
      </c>
      <c r="F518" s="21">
        <v>1760</v>
      </c>
      <c r="G518" s="77" t="s">
        <v>2380</v>
      </c>
      <c r="H518" s="117"/>
      <c r="I518" s="1" t="s">
        <v>2375</v>
      </c>
      <c r="J518" s="11"/>
    </row>
    <row r="519" spans="1:10" ht="33">
      <c r="A519" s="18" t="s">
        <v>2234</v>
      </c>
      <c r="B519" s="18" t="s">
        <v>2264</v>
      </c>
      <c r="C519" s="101" t="s">
        <v>2246</v>
      </c>
      <c r="D519" s="1" t="s">
        <v>2237</v>
      </c>
      <c r="E519" s="168">
        <v>0</v>
      </c>
      <c r="F519" s="21">
        <v>3500</v>
      </c>
      <c r="G519" s="77" t="s">
        <v>2380</v>
      </c>
      <c r="H519" s="117"/>
      <c r="I519" s="1" t="s">
        <v>2375</v>
      </c>
      <c r="J519" s="11"/>
    </row>
    <row r="520" spans="1:10" ht="33">
      <c r="A520" s="18" t="s">
        <v>2234</v>
      </c>
      <c r="B520" s="18" t="s">
        <v>2264</v>
      </c>
      <c r="C520" s="15" t="s">
        <v>2265</v>
      </c>
      <c r="D520" s="1" t="s">
        <v>2237</v>
      </c>
      <c r="E520" s="168">
        <v>0</v>
      </c>
      <c r="F520" s="21">
        <v>1000</v>
      </c>
      <c r="G520" s="77" t="s">
        <v>2380</v>
      </c>
      <c r="H520" s="117"/>
      <c r="I520" s="1" t="s">
        <v>2375</v>
      </c>
      <c r="J520" s="11"/>
    </row>
    <row r="521" spans="1:10" ht="33">
      <c r="A521" s="18" t="s">
        <v>2234</v>
      </c>
      <c r="B521" s="18" t="s">
        <v>2264</v>
      </c>
      <c r="C521" s="101" t="s">
        <v>2266</v>
      </c>
      <c r="D521" s="1" t="s">
        <v>2237</v>
      </c>
      <c r="E521" s="168">
        <v>0</v>
      </c>
      <c r="F521" s="21">
        <v>2500</v>
      </c>
      <c r="G521" s="77" t="s">
        <v>2380</v>
      </c>
      <c r="H521" s="117"/>
      <c r="I521" s="1" t="s">
        <v>2375</v>
      </c>
      <c r="J521" s="11"/>
    </row>
    <row r="522" spans="1:10" ht="33">
      <c r="A522" s="18" t="s">
        <v>2234</v>
      </c>
      <c r="B522" s="18" t="s">
        <v>2264</v>
      </c>
      <c r="C522" s="101" t="s">
        <v>2241</v>
      </c>
      <c r="D522" s="1" t="s">
        <v>2237</v>
      </c>
      <c r="E522" s="168">
        <v>0</v>
      </c>
      <c r="F522" s="21">
        <v>2000</v>
      </c>
      <c r="G522" s="77" t="s">
        <v>2380</v>
      </c>
      <c r="H522" s="117"/>
      <c r="I522" s="1" t="s">
        <v>2375</v>
      </c>
      <c r="J522" s="11"/>
    </row>
    <row r="523" spans="1:10" ht="33">
      <c r="A523" s="18" t="s">
        <v>2234</v>
      </c>
      <c r="B523" s="18" t="s">
        <v>2264</v>
      </c>
      <c r="C523" s="101" t="s">
        <v>2267</v>
      </c>
      <c r="D523" s="1" t="s">
        <v>2237</v>
      </c>
      <c r="E523" s="168">
        <v>0</v>
      </c>
      <c r="F523" s="21">
        <v>2000</v>
      </c>
      <c r="G523" s="77" t="s">
        <v>2380</v>
      </c>
      <c r="H523" s="117"/>
      <c r="I523" s="1" t="s">
        <v>2375</v>
      </c>
      <c r="J523" s="11"/>
    </row>
    <row r="524" spans="1:10" ht="33">
      <c r="A524" s="18" t="s">
        <v>2234</v>
      </c>
      <c r="B524" s="18" t="s">
        <v>2268</v>
      </c>
      <c r="C524" s="15" t="s">
        <v>2269</v>
      </c>
      <c r="D524" s="1" t="s">
        <v>2237</v>
      </c>
      <c r="E524" s="168">
        <v>0</v>
      </c>
      <c r="F524" s="21">
        <v>1450</v>
      </c>
      <c r="G524" s="77" t="s">
        <v>2380</v>
      </c>
      <c r="H524" s="117"/>
      <c r="I524" s="1" t="s">
        <v>2375</v>
      </c>
      <c r="J524" s="11"/>
    </row>
    <row r="525" spans="1:10" ht="33">
      <c r="A525" s="18" t="s">
        <v>2234</v>
      </c>
      <c r="B525" s="18" t="s">
        <v>2270</v>
      </c>
      <c r="C525" s="101" t="s">
        <v>1205</v>
      </c>
      <c r="D525" s="1" t="s">
        <v>2237</v>
      </c>
      <c r="E525" s="168">
        <v>0</v>
      </c>
      <c r="F525" s="21">
        <v>880</v>
      </c>
      <c r="G525" s="77" t="s">
        <v>2380</v>
      </c>
      <c r="H525" s="117"/>
      <c r="I525" s="1" t="s">
        <v>2375</v>
      </c>
      <c r="J525" s="11"/>
    </row>
    <row r="526" spans="1:10" ht="33">
      <c r="A526" s="18" t="s">
        <v>2271</v>
      </c>
      <c r="B526" s="18" t="s">
        <v>2272</v>
      </c>
      <c r="C526" s="101" t="s">
        <v>2273</v>
      </c>
      <c r="D526" s="1" t="s">
        <v>2237</v>
      </c>
      <c r="E526" s="168">
        <v>0</v>
      </c>
      <c r="F526" s="21">
        <v>1800</v>
      </c>
      <c r="G526" s="2" t="s">
        <v>2274</v>
      </c>
      <c r="H526" s="117"/>
      <c r="I526" s="80"/>
      <c r="J526" s="1" t="s">
        <v>486</v>
      </c>
    </row>
    <row r="527" spans="1:10" ht="33">
      <c r="A527" s="18" t="s">
        <v>2271</v>
      </c>
      <c r="B527" s="18" t="s">
        <v>830</v>
      </c>
      <c r="C527" s="101" t="s">
        <v>2273</v>
      </c>
      <c r="D527" s="1" t="s">
        <v>2237</v>
      </c>
      <c r="E527" s="168">
        <v>0</v>
      </c>
      <c r="F527" s="21">
        <v>2400</v>
      </c>
      <c r="G527" s="2" t="s">
        <v>2274</v>
      </c>
      <c r="H527" s="117"/>
      <c r="I527" s="80"/>
      <c r="J527" s="1" t="s">
        <v>486</v>
      </c>
    </row>
    <row r="528" spans="1:10" ht="33">
      <c r="A528" s="18" t="s">
        <v>2271</v>
      </c>
      <c r="B528" s="18" t="s">
        <v>2275</v>
      </c>
      <c r="C528" s="101" t="s">
        <v>2273</v>
      </c>
      <c r="D528" s="1" t="s">
        <v>2237</v>
      </c>
      <c r="E528" s="168">
        <v>0</v>
      </c>
      <c r="F528" s="21">
        <v>100</v>
      </c>
      <c r="G528" s="2" t="s">
        <v>2274</v>
      </c>
      <c r="H528" s="117"/>
      <c r="I528" s="80"/>
      <c r="J528" s="1" t="s">
        <v>486</v>
      </c>
    </row>
    <row r="529" spans="1:10" ht="33">
      <c r="A529" s="18" t="s">
        <v>2271</v>
      </c>
      <c r="B529" s="18" t="s">
        <v>2275</v>
      </c>
      <c r="C529" s="101" t="s">
        <v>2273</v>
      </c>
      <c r="D529" s="1" t="s">
        <v>2237</v>
      </c>
      <c r="E529" s="168">
        <v>0</v>
      </c>
      <c r="F529" s="21">
        <v>450</v>
      </c>
      <c r="G529" s="2" t="s">
        <v>2274</v>
      </c>
      <c r="H529" s="117"/>
      <c r="I529" s="80"/>
      <c r="J529" s="1" t="s">
        <v>486</v>
      </c>
    </row>
    <row r="530" spans="1:10" ht="33">
      <c r="A530" s="18" t="s">
        <v>2240</v>
      </c>
      <c r="B530" s="11" t="s">
        <v>2276</v>
      </c>
      <c r="C530" s="210" t="s">
        <v>2244</v>
      </c>
      <c r="D530" s="77" t="s">
        <v>2237</v>
      </c>
      <c r="E530" s="168">
        <v>0</v>
      </c>
      <c r="F530" s="83">
        <v>150</v>
      </c>
      <c r="G530" s="77" t="s">
        <v>2380</v>
      </c>
      <c r="H530" s="43"/>
      <c r="I530" s="1" t="s">
        <v>2375</v>
      </c>
      <c r="J530" s="18"/>
    </row>
    <row r="531" spans="1:10" ht="33">
      <c r="A531" s="18" t="s">
        <v>2240</v>
      </c>
      <c r="B531" s="11" t="s">
        <v>2277</v>
      </c>
      <c r="C531" s="210" t="s">
        <v>2245</v>
      </c>
      <c r="D531" s="77" t="s">
        <v>2237</v>
      </c>
      <c r="E531" s="168">
        <v>0</v>
      </c>
      <c r="F531" s="170">
        <v>489.805</v>
      </c>
      <c r="G531" s="77" t="s">
        <v>2380</v>
      </c>
      <c r="H531" s="43"/>
      <c r="I531" s="1" t="s">
        <v>2375</v>
      </c>
      <c r="J531" s="18"/>
    </row>
    <row r="532" spans="1:10" ht="33">
      <c r="A532" s="18" t="s">
        <v>2240</v>
      </c>
      <c r="B532" s="11" t="s">
        <v>2278</v>
      </c>
      <c r="C532" s="210" t="s">
        <v>2279</v>
      </c>
      <c r="D532" s="77" t="s">
        <v>2237</v>
      </c>
      <c r="E532" s="168">
        <v>0</v>
      </c>
      <c r="F532" s="170">
        <v>25.2</v>
      </c>
      <c r="G532" s="77" t="s">
        <v>2380</v>
      </c>
      <c r="H532" s="43"/>
      <c r="I532" s="1" t="s">
        <v>2375</v>
      </c>
      <c r="J532" s="18"/>
    </row>
    <row r="533" spans="1:10" ht="33">
      <c r="A533" s="18" t="s">
        <v>2240</v>
      </c>
      <c r="B533" s="11" t="s">
        <v>2280</v>
      </c>
      <c r="C533" s="210" t="s">
        <v>1201</v>
      </c>
      <c r="D533" s="77" t="s">
        <v>2237</v>
      </c>
      <c r="E533" s="168">
        <v>0</v>
      </c>
      <c r="F533" s="83">
        <v>112.5</v>
      </c>
      <c r="G533" s="77" t="s">
        <v>2380</v>
      </c>
      <c r="H533" s="43"/>
      <c r="I533" s="1" t="s">
        <v>2375</v>
      </c>
      <c r="J533" s="18"/>
    </row>
    <row r="534" spans="1:10" ht="33">
      <c r="A534" s="18" t="s">
        <v>2240</v>
      </c>
      <c r="B534" s="11" t="s">
        <v>2278</v>
      </c>
      <c r="C534" s="210" t="s">
        <v>2281</v>
      </c>
      <c r="D534" s="77" t="s">
        <v>2237</v>
      </c>
      <c r="E534" s="168">
        <v>0</v>
      </c>
      <c r="F534" s="83">
        <v>38.24</v>
      </c>
      <c r="G534" s="77" t="s">
        <v>2380</v>
      </c>
      <c r="H534" s="43"/>
      <c r="I534" s="1" t="s">
        <v>2375</v>
      </c>
      <c r="J534" s="18"/>
    </row>
    <row r="535" spans="1:10" ht="33">
      <c r="A535" s="18" t="s">
        <v>2240</v>
      </c>
      <c r="B535" s="11" t="s">
        <v>2282</v>
      </c>
      <c r="C535" s="210" t="s">
        <v>1202</v>
      </c>
      <c r="D535" s="77" t="s">
        <v>2237</v>
      </c>
      <c r="E535" s="168">
        <v>0</v>
      </c>
      <c r="F535" s="83">
        <v>4900</v>
      </c>
      <c r="G535" s="77" t="s">
        <v>2380</v>
      </c>
      <c r="H535" s="43"/>
      <c r="I535" s="1" t="s">
        <v>2375</v>
      </c>
      <c r="J535" s="18"/>
    </row>
    <row r="536" spans="1:10" ht="33">
      <c r="A536" s="18" t="s">
        <v>2240</v>
      </c>
      <c r="B536" s="11" t="s">
        <v>2278</v>
      </c>
      <c r="C536" s="210" t="s">
        <v>1203</v>
      </c>
      <c r="D536" s="77" t="s">
        <v>2237</v>
      </c>
      <c r="E536" s="168">
        <v>0</v>
      </c>
      <c r="F536" s="170">
        <v>79.305</v>
      </c>
      <c r="G536" s="77" t="s">
        <v>2380</v>
      </c>
      <c r="H536" s="43"/>
      <c r="I536" s="1" t="s">
        <v>2375</v>
      </c>
      <c r="J536" s="43"/>
    </row>
    <row r="537" spans="1:10" ht="33">
      <c r="A537" s="18" t="s">
        <v>2240</v>
      </c>
      <c r="B537" s="11" t="s">
        <v>2278</v>
      </c>
      <c r="C537" s="210" t="s">
        <v>2267</v>
      </c>
      <c r="D537" s="77" t="s">
        <v>2237</v>
      </c>
      <c r="E537" s="168">
        <v>0</v>
      </c>
      <c r="F537" s="170">
        <v>7.055</v>
      </c>
      <c r="G537" s="77" t="s">
        <v>2380</v>
      </c>
      <c r="H537" s="43"/>
      <c r="I537" s="1" t="s">
        <v>2375</v>
      </c>
      <c r="J537" s="43"/>
    </row>
    <row r="538" spans="1:10" ht="33">
      <c r="A538" s="18" t="s">
        <v>2240</v>
      </c>
      <c r="B538" s="11" t="s">
        <v>2283</v>
      </c>
      <c r="C538" s="210" t="s">
        <v>2247</v>
      </c>
      <c r="D538" s="77" t="s">
        <v>2237</v>
      </c>
      <c r="E538" s="168">
        <v>0</v>
      </c>
      <c r="F538" s="83">
        <v>120</v>
      </c>
      <c r="G538" s="77" t="s">
        <v>2380</v>
      </c>
      <c r="H538" s="43"/>
      <c r="I538" s="1" t="s">
        <v>2375</v>
      </c>
      <c r="J538" s="43"/>
    </row>
    <row r="539" spans="1:10" ht="33">
      <c r="A539" s="18" t="s">
        <v>2240</v>
      </c>
      <c r="B539" s="11" t="s">
        <v>2284</v>
      </c>
      <c r="C539" s="210" t="s">
        <v>2250</v>
      </c>
      <c r="D539" s="77" t="s">
        <v>2237</v>
      </c>
      <c r="E539" s="168">
        <v>0</v>
      </c>
      <c r="F539" s="83">
        <v>500</v>
      </c>
      <c r="G539" s="77" t="s">
        <v>2380</v>
      </c>
      <c r="H539" s="43"/>
      <c r="I539" s="1" t="s">
        <v>2375</v>
      </c>
      <c r="J539" s="43"/>
    </row>
    <row r="540" spans="1:10" ht="33">
      <c r="A540" s="18" t="s">
        <v>2240</v>
      </c>
      <c r="B540" s="11" t="s">
        <v>2285</v>
      </c>
      <c r="C540" s="210" t="s">
        <v>2250</v>
      </c>
      <c r="D540" s="77" t="s">
        <v>2237</v>
      </c>
      <c r="E540" s="168">
        <v>0</v>
      </c>
      <c r="F540" s="83">
        <v>100</v>
      </c>
      <c r="G540" s="77" t="s">
        <v>2380</v>
      </c>
      <c r="H540" s="43"/>
      <c r="I540" s="1" t="s">
        <v>2375</v>
      </c>
      <c r="J540" s="43"/>
    </row>
    <row r="541" spans="1:10" ht="33">
      <c r="A541" s="18" t="s">
        <v>2240</v>
      </c>
      <c r="B541" s="11" t="s">
        <v>2286</v>
      </c>
      <c r="C541" s="210" t="s">
        <v>2287</v>
      </c>
      <c r="D541" s="77" t="s">
        <v>2237</v>
      </c>
      <c r="E541" s="168">
        <v>0</v>
      </c>
      <c r="F541" s="83">
        <v>300</v>
      </c>
      <c r="G541" s="77" t="s">
        <v>2380</v>
      </c>
      <c r="H541" s="43"/>
      <c r="I541" s="1" t="s">
        <v>2375</v>
      </c>
      <c r="J541" s="43"/>
    </row>
    <row r="542" spans="1:10" ht="33">
      <c r="A542" s="18" t="s">
        <v>2240</v>
      </c>
      <c r="B542" s="11" t="s">
        <v>2288</v>
      </c>
      <c r="C542" s="210" t="s">
        <v>2289</v>
      </c>
      <c r="D542" s="77" t="s">
        <v>2237</v>
      </c>
      <c r="E542" s="168">
        <v>0</v>
      </c>
      <c r="F542" s="83">
        <v>20</v>
      </c>
      <c r="G542" s="77" t="s">
        <v>2380</v>
      </c>
      <c r="H542" s="43"/>
      <c r="I542" s="1" t="s">
        <v>2375</v>
      </c>
      <c r="J542" s="43"/>
    </row>
    <row r="543" spans="1:10" ht="33">
      <c r="A543" s="18" t="s">
        <v>2256</v>
      </c>
      <c r="B543" s="11" t="s">
        <v>2290</v>
      </c>
      <c r="C543" s="15" t="s">
        <v>2291</v>
      </c>
      <c r="D543" s="77" t="s">
        <v>2237</v>
      </c>
      <c r="E543" s="168">
        <v>0</v>
      </c>
      <c r="F543" s="83">
        <v>40</v>
      </c>
      <c r="G543" s="77" t="s">
        <v>2380</v>
      </c>
      <c r="H543" s="43"/>
      <c r="I543" s="1" t="s">
        <v>2375</v>
      </c>
      <c r="J543" s="43"/>
    </row>
    <row r="544" spans="1:10" ht="33">
      <c r="A544" s="18" t="s">
        <v>2256</v>
      </c>
      <c r="B544" s="11" t="s">
        <v>2292</v>
      </c>
      <c r="C544" s="15" t="s">
        <v>2293</v>
      </c>
      <c r="D544" s="77" t="s">
        <v>2237</v>
      </c>
      <c r="E544" s="168">
        <v>0</v>
      </c>
      <c r="F544" s="83">
        <v>400</v>
      </c>
      <c r="G544" s="77" t="s">
        <v>2380</v>
      </c>
      <c r="H544" s="43"/>
      <c r="I544" s="1" t="s">
        <v>2375</v>
      </c>
      <c r="J544" s="43"/>
    </row>
    <row r="545" spans="1:10" ht="33">
      <c r="A545" s="18" t="s">
        <v>2256</v>
      </c>
      <c r="B545" s="18" t="s">
        <v>2294</v>
      </c>
      <c r="C545" s="15" t="s">
        <v>2295</v>
      </c>
      <c r="D545" s="77" t="s">
        <v>2237</v>
      </c>
      <c r="E545" s="168">
        <v>0</v>
      </c>
      <c r="F545" s="83">
        <v>400</v>
      </c>
      <c r="G545" s="77" t="s">
        <v>2380</v>
      </c>
      <c r="H545" s="43"/>
      <c r="I545" s="1" t="s">
        <v>2375</v>
      </c>
      <c r="J545" s="43"/>
    </row>
    <row r="546" spans="1:10" ht="33">
      <c r="A546" s="18" t="s">
        <v>2256</v>
      </c>
      <c r="B546" s="11" t="s">
        <v>2296</v>
      </c>
      <c r="C546" s="15" t="s">
        <v>2297</v>
      </c>
      <c r="D546" s="77" t="s">
        <v>2237</v>
      </c>
      <c r="E546" s="168">
        <v>0</v>
      </c>
      <c r="F546" s="83">
        <v>50</v>
      </c>
      <c r="G546" s="77" t="s">
        <v>2380</v>
      </c>
      <c r="H546" s="43"/>
      <c r="I546" s="1" t="s">
        <v>2375</v>
      </c>
      <c r="J546" s="43"/>
    </row>
    <row r="547" spans="1:10" ht="33">
      <c r="A547" s="18" t="s">
        <v>2256</v>
      </c>
      <c r="B547" s="11" t="s">
        <v>2298</v>
      </c>
      <c r="C547" s="15" t="s">
        <v>2299</v>
      </c>
      <c r="D547" s="77" t="s">
        <v>2237</v>
      </c>
      <c r="E547" s="168">
        <v>0</v>
      </c>
      <c r="F547" s="83">
        <v>200</v>
      </c>
      <c r="G547" s="77" t="s">
        <v>2380</v>
      </c>
      <c r="H547" s="43"/>
      <c r="I547" s="1" t="s">
        <v>2375</v>
      </c>
      <c r="J547" s="43"/>
    </row>
    <row r="548" spans="1:10" ht="33">
      <c r="A548" s="18" t="s">
        <v>2256</v>
      </c>
      <c r="B548" s="11" t="s">
        <v>2300</v>
      </c>
      <c r="C548" s="15" t="s">
        <v>2301</v>
      </c>
      <c r="D548" s="77" t="s">
        <v>2237</v>
      </c>
      <c r="E548" s="168">
        <v>0</v>
      </c>
      <c r="F548" s="83">
        <v>400</v>
      </c>
      <c r="G548" s="77" t="s">
        <v>2380</v>
      </c>
      <c r="H548" s="43"/>
      <c r="I548" s="1" t="s">
        <v>2375</v>
      </c>
      <c r="J548" s="43"/>
    </row>
    <row r="549" spans="1:10" ht="33">
      <c r="A549" s="169" t="s">
        <v>2234</v>
      </c>
      <c r="B549" s="18" t="s">
        <v>2302</v>
      </c>
      <c r="C549" s="186" t="s">
        <v>2250</v>
      </c>
      <c r="D549" s="77" t="s">
        <v>2237</v>
      </c>
      <c r="E549" s="168">
        <v>0</v>
      </c>
      <c r="F549" s="83">
        <v>980</v>
      </c>
      <c r="G549" s="77" t="s">
        <v>2380</v>
      </c>
      <c r="H549" s="43"/>
      <c r="I549" s="1"/>
      <c r="J549" s="1" t="s">
        <v>486</v>
      </c>
    </row>
    <row r="550" spans="1:10" ht="33">
      <c r="A550" s="169" t="s">
        <v>2234</v>
      </c>
      <c r="B550" s="18" t="s">
        <v>2303</v>
      </c>
      <c r="C550" s="186" t="s">
        <v>2250</v>
      </c>
      <c r="D550" s="77" t="s">
        <v>2237</v>
      </c>
      <c r="E550" s="168">
        <v>0</v>
      </c>
      <c r="F550" s="83">
        <v>100</v>
      </c>
      <c r="G550" s="77" t="s">
        <v>2380</v>
      </c>
      <c r="H550" s="43"/>
      <c r="I550" s="1"/>
      <c r="J550" s="1" t="s">
        <v>486</v>
      </c>
    </row>
    <row r="551" spans="1:10" ht="33">
      <c r="A551" s="169" t="s">
        <v>2234</v>
      </c>
      <c r="B551" s="11" t="s">
        <v>2304</v>
      </c>
      <c r="C551" s="186" t="s">
        <v>2250</v>
      </c>
      <c r="D551" s="77" t="s">
        <v>2237</v>
      </c>
      <c r="E551" s="168">
        <v>0</v>
      </c>
      <c r="F551" s="171">
        <v>3000</v>
      </c>
      <c r="G551" s="77" t="s">
        <v>2380</v>
      </c>
      <c r="H551" s="43"/>
      <c r="I551" s="1"/>
      <c r="J551" s="1" t="s">
        <v>486</v>
      </c>
    </row>
    <row r="552" spans="1:10" ht="33">
      <c r="A552" s="169" t="s">
        <v>2234</v>
      </c>
      <c r="B552" s="11" t="s">
        <v>2305</v>
      </c>
      <c r="C552" s="186" t="s">
        <v>2250</v>
      </c>
      <c r="D552" s="77" t="s">
        <v>2237</v>
      </c>
      <c r="E552" s="168">
        <v>0</v>
      </c>
      <c r="F552" s="171">
        <v>1200</v>
      </c>
      <c r="G552" s="77" t="s">
        <v>2380</v>
      </c>
      <c r="H552" s="43"/>
      <c r="I552" s="1"/>
      <c r="J552" s="1" t="s">
        <v>486</v>
      </c>
    </row>
    <row r="553" spans="1:10" ht="33">
      <c r="A553" s="18" t="s">
        <v>2271</v>
      </c>
      <c r="B553" s="18" t="s">
        <v>2306</v>
      </c>
      <c r="C553" s="15" t="s">
        <v>2250</v>
      </c>
      <c r="D553" s="77" t="s">
        <v>2237</v>
      </c>
      <c r="E553" s="168">
        <v>0</v>
      </c>
      <c r="F553" s="171">
        <v>1980</v>
      </c>
      <c r="G553" s="77" t="s">
        <v>2380</v>
      </c>
      <c r="H553" s="43"/>
      <c r="I553" s="1"/>
      <c r="J553" s="1" t="s">
        <v>486</v>
      </c>
    </row>
    <row r="554" spans="1:10" ht="33">
      <c r="A554" s="18" t="s">
        <v>2307</v>
      </c>
      <c r="B554" s="18" t="s">
        <v>2308</v>
      </c>
      <c r="C554" s="15" t="s">
        <v>2267</v>
      </c>
      <c r="D554" s="77" t="s">
        <v>2237</v>
      </c>
      <c r="E554" s="168">
        <v>0</v>
      </c>
      <c r="F554" s="83">
        <v>660</v>
      </c>
      <c r="G554" s="77" t="s">
        <v>2380</v>
      </c>
      <c r="H554" s="43"/>
      <c r="I554" s="1"/>
      <c r="J554" s="1" t="s">
        <v>486</v>
      </c>
    </row>
    <row r="555" spans="1:10" ht="33">
      <c r="A555" s="209" t="s">
        <v>1198</v>
      </c>
      <c r="B555" s="209" t="s">
        <v>880</v>
      </c>
      <c r="C555" s="210" t="s">
        <v>877</v>
      </c>
      <c r="D555" s="77" t="s">
        <v>878</v>
      </c>
      <c r="E555" s="374">
        <v>12.5</v>
      </c>
      <c r="F555" s="374">
        <v>12.5</v>
      </c>
      <c r="G555" s="119" t="s">
        <v>2100</v>
      </c>
      <c r="H555" s="119"/>
      <c r="I555" s="1" t="s">
        <v>2375</v>
      </c>
      <c r="J555" s="1"/>
    </row>
    <row r="556" spans="1:10" ht="33">
      <c r="A556" s="209" t="s">
        <v>1198</v>
      </c>
      <c r="B556" s="209" t="s">
        <v>881</v>
      </c>
      <c r="C556" s="210" t="s">
        <v>877</v>
      </c>
      <c r="D556" s="77" t="s">
        <v>878</v>
      </c>
      <c r="E556" s="374">
        <v>112</v>
      </c>
      <c r="F556" s="374">
        <v>112.315</v>
      </c>
      <c r="G556" s="119" t="s">
        <v>2100</v>
      </c>
      <c r="H556" s="119"/>
      <c r="I556" s="1" t="s">
        <v>2375</v>
      </c>
      <c r="J556" s="1"/>
    </row>
    <row r="557" spans="1:10" ht="33">
      <c r="A557" s="209" t="s">
        <v>1198</v>
      </c>
      <c r="B557" s="209" t="s">
        <v>882</v>
      </c>
      <c r="C557" s="210" t="s">
        <v>877</v>
      </c>
      <c r="D557" s="77" t="s">
        <v>878</v>
      </c>
      <c r="E557" s="374">
        <v>205.191</v>
      </c>
      <c r="F557" s="374">
        <v>205.191</v>
      </c>
      <c r="G557" s="119" t="s">
        <v>2100</v>
      </c>
      <c r="H557" s="119"/>
      <c r="I557" s="1" t="s">
        <v>2375</v>
      </c>
      <c r="J557" s="1"/>
    </row>
    <row r="558" spans="1:10" ht="33">
      <c r="A558" s="209" t="s">
        <v>1200</v>
      </c>
      <c r="B558" s="209" t="s">
        <v>883</v>
      </c>
      <c r="C558" s="210" t="s">
        <v>877</v>
      </c>
      <c r="D558" s="77" t="s">
        <v>878</v>
      </c>
      <c r="E558" s="374">
        <v>76</v>
      </c>
      <c r="F558" s="374">
        <v>76</v>
      </c>
      <c r="G558" s="119" t="s">
        <v>2100</v>
      </c>
      <c r="H558" s="119"/>
      <c r="I558" s="1" t="s">
        <v>2375</v>
      </c>
      <c r="J558" s="1"/>
    </row>
    <row r="559" spans="1:10" ht="33">
      <c r="A559" s="209" t="s">
        <v>879</v>
      </c>
      <c r="B559" s="209" t="s">
        <v>883</v>
      </c>
      <c r="C559" s="210" t="s">
        <v>877</v>
      </c>
      <c r="D559" s="77" t="s">
        <v>878</v>
      </c>
      <c r="E559" s="374">
        <v>600</v>
      </c>
      <c r="F559" s="374">
        <v>600</v>
      </c>
      <c r="G559" s="119" t="s">
        <v>2100</v>
      </c>
      <c r="H559" s="119"/>
      <c r="I559" s="1" t="s">
        <v>2375</v>
      </c>
      <c r="J559" s="1"/>
    </row>
    <row r="560" spans="1:10" ht="33">
      <c r="A560" s="209" t="s">
        <v>879</v>
      </c>
      <c r="B560" s="209" t="s">
        <v>884</v>
      </c>
      <c r="C560" s="210" t="s">
        <v>877</v>
      </c>
      <c r="D560" s="77" t="s">
        <v>878</v>
      </c>
      <c r="E560" s="374">
        <v>328</v>
      </c>
      <c r="F560" s="374">
        <v>328</v>
      </c>
      <c r="G560" s="119" t="s">
        <v>2100</v>
      </c>
      <c r="H560" s="119"/>
      <c r="I560" s="1" t="s">
        <v>2375</v>
      </c>
      <c r="J560" s="1"/>
    </row>
    <row r="561" spans="1:10" ht="33">
      <c r="A561" s="209" t="s">
        <v>1198</v>
      </c>
      <c r="B561" s="209" t="s">
        <v>884</v>
      </c>
      <c r="C561" s="210" t="s">
        <v>877</v>
      </c>
      <c r="D561" s="77" t="s">
        <v>878</v>
      </c>
      <c r="E561" s="374">
        <v>27</v>
      </c>
      <c r="F561" s="374">
        <v>27</v>
      </c>
      <c r="G561" s="119" t="s">
        <v>2100</v>
      </c>
      <c r="H561" s="119"/>
      <c r="I561" s="1" t="s">
        <v>2375</v>
      </c>
      <c r="J561" s="1"/>
    </row>
    <row r="562" spans="1:10" ht="33">
      <c r="A562" s="209" t="s">
        <v>879</v>
      </c>
      <c r="B562" s="209" t="s">
        <v>885</v>
      </c>
      <c r="C562" s="210" t="s">
        <v>877</v>
      </c>
      <c r="D562" s="77" t="s">
        <v>878</v>
      </c>
      <c r="E562" s="374">
        <v>223</v>
      </c>
      <c r="F562" s="374">
        <v>223</v>
      </c>
      <c r="G562" s="119" t="s">
        <v>2100</v>
      </c>
      <c r="H562" s="119"/>
      <c r="I562" s="1" t="s">
        <v>2375</v>
      </c>
      <c r="J562" s="1"/>
    </row>
    <row r="563" spans="1:10" ht="33">
      <c r="A563" s="209" t="s">
        <v>1198</v>
      </c>
      <c r="B563" s="209" t="s">
        <v>885</v>
      </c>
      <c r="C563" s="210" t="s">
        <v>877</v>
      </c>
      <c r="D563" s="77" t="s">
        <v>878</v>
      </c>
      <c r="E563" s="374">
        <v>1109</v>
      </c>
      <c r="F563" s="374">
        <v>1109</v>
      </c>
      <c r="G563" s="119" t="s">
        <v>2100</v>
      </c>
      <c r="H563" s="119"/>
      <c r="I563" s="1" t="s">
        <v>2375</v>
      </c>
      <c r="J563" s="1"/>
    </row>
    <row r="564" spans="1:10" ht="33">
      <c r="A564" s="209" t="s">
        <v>1198</v>
      </c>
      <c r="B564" s="209" t="s">
        <v>880</v>
      </c>
      <c r="C564" s="210" t="s">
        <v>886</v>
      </c>
      <c r="D564" s="77" t="s">
        <v>878</v>
      </c>
      <c r="E564" s="374">
        <v>12.5</v>
      </c>
      <c r="F564" s="374">
        <v>12.5</v>
      </c>
      <c r="G564" s="119" t="s">
        <v>2100</v>
      </c>
      <c r="H564" s="119"/>
      <c r="I564" s="1" t="s">
        <v>2375</v>
      </c>
      <c r="J564" s="1"/>
    </row>
    <row r="565" spans="1:10" ht="33">
      <c r="A565" s="209" t="s">
        <v>1198</v>
      </c>
      <c r="B565" s="209" t="s">
        <v>881</v>
      </c>
      <c r="C565" s="210" t="s">
        <v>886</v>
      </c>
      <c r="D565" s="77" t="s">
        <v>878</v>
      </c>
      <c r="E565" s="374">
        <v>142.82</v>
      </c>
      <c r="F565" s="374">
        <v>142.82</v>
      </c>
      <c r="G565" s="119" t="s">
        <v>2100</v>
      </c>
      <c r="H565" s="119"/>
      <c r="I565" s="1" t="s">
        <v>2375</v>
      </c>
      <c r="J565" s="1"/>
    </row>
    <row r="566" spans="1:10" ht="33">
      <c r="A566" s="209" t="s">
        <v>1198</v>
      </c>
      <c r="B566" s="209" t="s">
        <v>882</v>
      </c>
      <c r="C566" s="210" t="s">
        <v>886</v>
      </c>
      <c r="D566" s="77" t="s">
        <v>878</v>
      </c>
      <c r="E566" s="374">
        <v>992.796</v>
      </c>
      <c r="F566" s="374">
        <v>992.796</v>
      </c>
      <c r="G566" s="119" t="s">
        <v>2100</v>
      </c>
      <c r="H566" s="119"/>
      <c r="I566" s="1" t="s">
        <v>2375</v>
      </c>
      <c r="J566" s="1"/>
    </row>
    <row r="567" spans="1:10" ht="33">
      <c r="A567" s="209" t="s">
        <v>1198</v>
      </c>
      <c r="B567" s="209" t="s">
        <v>883</v>
      </c>
      <c r="C567" s="210" t="s">
        <v>886</v>
      </c>
      <c r="D567" s="77" t="s">
        <v>878</v>
      </c>
      <c r="E567" s="374">
        <v>55</v>
      </c>
      <c r="F567" s="374">
        <v>55</v>
      </c>
      <c r="G567" s="119" t="s">
        <v>2100</v>
      </c>
      <c r="H567" s="119"/>
      <c r="I567" s="1" t="s">
        <v>2375</v>
      </c>
      <c r="J567" s="1"/>
    </row>
    <row r="568" spans="1:10" ht="33">
      <c r="A568" s="209" t="s">
        <v>879</v>
      </c>
      <c r="B568" s="209" t="s">
        <v>883</v>
      </c>
      <c r="C568" s="210" t="s">
        <v>886</v>
      </c>
      <c r="D568" s="77" t="s">
        <v>878</v>
      </c>
      <c r="E568" s="374">
        <v>570</v>
      </c>
      <c r="F568" s="374">
        <v>570</v>
      </c>
      <c r="G568" s="119" t="s">
        <v>2100</v>
      </c>
      <c r="H568" s="119"/>
      <c r="I568" s="1" t="s">
        <v>2375</v>
      </c>
      <c r="J568" s="1"/>
    </row>
    <row r="569" spans="1:10" ht="33">
      <c r="A569" s="209" t="s">
        <v>879</v>
      </c>
      <c r="B569" s="209" t="s">
        <v>887</v>
      </c>
      <c r="C569" s="210" t="s">
        <v>886</v>
      </c>
      <c r="D569" s="77" t="s">
        <v>878</v>
      </c>
      <c r="E569" s="374">
        <v>354</v>
      </c>
      <c r="F569" s="374">
        <v>354</v>
      </c>
      <c r="G569" s="119" t="s">
        <v>2100</v>
      </c>
      <c r="H569" s="119"/>
      <c r="I569" s="1" t="s">
        <v>2375</v>
      </c>
      <c r="J569" s="1"/>
    </row>
    <row r="570" spans="1:10" ht="33">
      <c r="A570" s="209" t="s">
        <v>879</v>
      </c>
      <c r="B570" s="209" t="s">
        <v>884</v>
      </c>
      <c r="C570" s="210" t="s">
        <v>886</v>
      </c>
      <c r="D570" s="77" t="s">
        <v>878</v>
      </c>
      <c r="E570" s="374">
        <v>742</v>
      </c>
      <c r="F570" s="374">
        <v>742</v>
      </c>
      <c r="G570" s="119" t="s">
        <v>2100</v>
      </c>
      <c r="H570" s="119"/>
      <c r="I570" s="1" t="s">
        <v>2375</v>
      </c>
      <c r="J570" s="1"/>
    </row>
    <row r="571" spans="1:10" ht="33">
      <c r="A571" s="209" t="s">
        <v>1198</v>
      </c>
      <c r="B571" s="209" t="s">
        <v>884</v>
      </c>
      <c r="C571" s="210" t="s">
        <v>886</v>
      </c>
      <c r="D571" s="77" t="s">
        <v>878</v>
      </c>
      <c r="E571" s="374">
        <v>108</v>
      </c>
      <c r="F571" s="374">
        <v>108</v>
      </c>
      <c r="G571" s="119" t="s">
        <v>2100</v>
      </c>
      <c r="H571" s="119"/>
      <c r="I571" s="1" t="s">
        <v>2375</v>
      </c>
      <c r="J571" s="1"/>
    </row>
    <row r="572" spans="1:10" ht="33">
      <c r="A572" s="209" t="s">
        <v>1198</v>
      </c>
      <c r="B572" s="209" t="s">
        <v>880</v>
      </c>
      <c r="C572" s="210" t="s">
        <v>888</v>
      </c>
      <c r="D572" s="77" t="s">
        <v>878</v>
      </c>
      <c r="E572" s="374">
        <v>12.5</v>
      </c>
      <c r="F572" s="374">
        <v>12.5</v>
      </c>
      <c r="G572" s="119" t="s">
        <v>2100</v>
      </c>
      <c r="H572" s="119"/>
      <c r="I572" s="1" t="s">
        <v>2375</v>
      </c>
      <c r="J572" s="1"/>
    </row>
    <row r="573" spans="1:10" ht="33">
      <c r="A573" s="18" t="s">
        <v>1200</v>
      </c>
      <c r="B573" s="11" t="s">
        <v>889</v>
      </c>
      <c r="C573" s="210" t="s">
        <v>888</v>
      </c>
      <c r="D573" s="77" t="s">
        <v>1481</v>
      </c>
      <c r="E573" s="374">
        <v>16</v>
      </c>
      <c r="F573" s="374">
        <v>16</v>
      </c>
      <c r="G573" s="119" t="s">
        <v>2100</v>
      </c>
      <c r="H573" s="43"/>
      <c r="I573" s="1" t="s">
        <v>2375</v>
      </c>
      <c r="J573" s="18"/>
    </row>
    <row r="574" spans="1:10" ht="33">
      <c r="A574" s="209" t="s">
        <v>1198</v>
      </c>
      <c r="B574" s="209" t="s">
        <v>881</v>
      </c>
      <c r="C574" s="210" t="s">
        <v>888</v>
      </c>
      <c r="D574" s="77" t="s">
        <v>1481</v>
      </c>
      <c r="E574" s="374">
        <v>91.965</v>
      </c>
      <c r="F574" s="374">
        <v>91.965</v>
      </c>
      <c r="G574" s="119" t="s">
        <v>2100</v>
      </c>
      <c r="H574" s="43"/>
      <c r="I574" s="1" t="s">
        <v>2375</v>
      </c>
      <c r="J574" s="18"/>
    </row>
    <row r="575" spans="1:10" ht="33">
      <c r="A575" s="209" t="s">
        <v>1198</v>
      </c>
      <c r="B575" s="209" t="s">
        <v>882</v>
      </c>
      <c r="C575" s="210" t="s">
        <v>888</v>
      </c>
      <c r="D575" s="77" t="s">
        <v>1481</v>
      </c>
      <c r="E575" s="374">
        <v>1348.257</v>
      </c>
      <c r="F575" s="374">
        <v>1348.257</v>
      </c>
      <c r="G575" s="119" t="s">
        <v>2100</v>
      </c>
      <c r="H575" s="43"/>
      <c r="I575" s="1" t="s">
        <v>2375</v>
      </c>
      <c r="J575" s="18"/>
    </row>
    <row r="576" spans="1:10" ht="33">
      <c r="A576" s="209" t="s">
        <v>1198</v>
      </c>
      <c r="B576" s="209" t="s">
        <v>883</v>
      </c>
      <c r="C576" s="210" t="s">
        <v>888</v>
      </c>
      <c r="D576" s="77" t="s">
        <v>1481</v>
      </c>
      <c r="E576" s="374">
        <v>110</v>
      </c>
      <c r="F576" s="374">
        <v>110</v>
      </c>
      <c r="G576" s="119" t="s">
        <v>2100</v>
      </c>
      <c r="H576" s="43"/>
      <c r="I576" s="1" t="s">
        <v>2375</v>
      </c>
      <c r="J576" s="18"/>
    </row>
    <row r="577" spans="1:10" ht="33">
      <c r="A577" s="209" t="s">
        <v>879</v>
      </c>
      <c r="B577" s="209" t="s">
        <v>883</v>
      </c>
      <c r="C577" s="210" t="s">
        <v>888</v>
      </c>
      <c r="D577" s="77" t="s">
        <v>1481</v>
      </c>
      <c r="E577" s="374">
        <v>2222</v>
      </c>
      <c r="F577" s="374">
        <v>2222</v>
      </c>
      <c r="G577" s="119" t="s">
        <v>2100</v>
      </c>
      <c r="H577" s="43"/>
      <c r="I577" s="1" t="s">
        <v>2375</v>
      </c>
      <c r="J577" s="18"/>
    </row>
    <row r="578" spans="1:10" ht="33">
      <c r="A578" s="209" t="s">
        <v>879</v>
      </c>
      <c r="B578" s="209" t="s">
        <v>884</v>
      </c>
      <c r="C578" s="210" t="s">
        <v>888</v>
      </c>
      <c r="D578" s="77" t="s">
        <v>1481</v>
      </c>
      <c r="E578" s="374">
        <v>433</v>
      </c>
      <c r="F578" s="374">
        <v>433</v>
      </c>
      <c r="G578" s="119" t="s">
        <v>2100</v>
      </c>
      <c r="H578" s="43"/>
      <c r="I578" s="1" t="s">
        <v>2375</v>
      </c>
      <c r="J578" s="18"/>
    </row>
    <row r="579" spans="1:10" ht="33">
      <c r="A579" s="209" t="s">
        <v>1198</v>
      </c>
      <c r="B579" s="209" t="s">
        <v>884</v>
      </c>
      <c r="C579" s="210" t="s">
        <v>888</v>
      </c>
      <c r="D579" s="77" t="s">
        <v>1481</v>
      </c>
      <c r="E579" s="374">
        <v>24</v>
      </c>
      <c r="F579" s="374">
        <v>24</v>
      </c>
      <c r="G579" s="119" t="s">
        <v>2100</v>
      </c>
      <c r="H579" s="43"/>
      <c r="I579" s="1" t="s">
        <v>2375</v>
      </c>
      <c r="J579" s="18"/>
    </row>
    <row r="580" spans="1:10" ht="33">
      <c r="A580" s="209" t="s">
        <v>879</v>
      </c>
      <c r="B580" s="209" t="s">
        <v>885</v>
      </c>
      <c r="C580" s="210" t="s">
        <v>888</v>
      </c>
      <c r="D580" s="77" t="s">
        <v>1481</v>
      </c>
      <c r="E580" s="374">
        <v>1230</v>
      </c>
      <c r="F580" s="374">
        <v>1230</v>
      </c>
      <c r="G580" s="119" t="s">
        <v>2100</v>
      </c>
      <c r="H580" s="43"/>
      <c r="I580" s="1" t="s">
        <v>2375</v>
      </c>
      <c r="J580" s="18"/>
    </row>
    <row r="581" spans="1:10" ht="33">
      <c r="A581" s="209" t="s">
        <v>1198</v>
      </c>
      <c r="B581" s="209" t="s">
        <v>885</v>
      </c>
      <c r="C581" s="210" t="s">
        <v>888</v>
      </c>
      <c r="D581" s="77" t="s">
        <v>1481</v>
      </c>
      <c r="E581" s="374">
        <v>189</v>
      </c>
      <c r="F581" s="374">
        <v>189</v>
      </c>
      <c r="G581" s="119" t="s">
        <v>2100</v>
      </c>
      <c r="H581" s="43"/>
      <c r="I581" s="1" t="s">
        <v>2375</v>
      </c>
      <c r="J581" s="18"/>
    </row>
    <row r="582" spans="1:10" ht="33">
      <c r="A582" s="209" t="s">
        <v>879</v>
      </c>
      <c r="B582" s="209" t="s">
        <v>890</v>
      </c>
      <c r="C582" s="210" t="s">
        <v>888</v>
      </c>
      <c r="D582" s="77" t="s">
        <v>1481</v>
      </c>
      <c r="E582" s="374">
        <v>376</v>
      </c>
      <c r="F582" s="374">
        <v>376</v>
      </c>
      <c r="G582" s="119" t="s">
        <v>2100</v>
      </c>
      <c r="H582" s="43"/>
      <c r="I582" s="1" t="s">
        <v>2375</v>
      </c>
      <c r="J582" s="18"/>
    </row>
    <row r="583" spans="1:10" ht="33">
      <c r="A583" s="209" t="s">
        <v>879</v>
      </c>
      <c r="B583" s="209" t="s">
        <v>891</v>
      </c>
      <c r="C583" s="210" t="s">
        <v>888</v>
      </c>
      <c r="D583" s="77" t="s">
        <v>1481</v>
      </c>
      <c r="E583" s="374">
        <v>10</v>
      </c>
      <c r="F583" s="374">
        <v>10</v>
      </c>
      <c r="G583" s="119" t="s">
        <v>2100</v>
      </c>
      <c r="H583" s="43"/>
      <c r="I583" s="1" t="s">
        <v>2375</v>
      </c>
      <c r="J583" s="18"/>
    </row>
    <row r="584" spans="1:10" ht="33">
      <c r="A584" s="18" t="s">
        <v>1200</v>
      </c>
      <c r="B584" s="209" t="s">
        <v>880</v>
      </c>
      <c r="C584" s="210" t="s">
        <v>892</v>
      </c>
      <c r="D584" s="77" t="s">
        <v>1481</v>
      </c>
      <c r="E584" s="374">
        <v>12.5</v>
      </c>
      <c r="F584" s="374">
        <v>12.5</v>
      </c>
      <c r="G584" s="119" t="s">
        <v>2100</v>
      </c>
      <c r="H584" s="43"/>
      <c r="I584" s="1" t="s">
        <v>2375</v>
      </c>
      <c r="J584" s="18"/>
    </row>
    <row r="585" spans="1:10" ht="33">
      <c r="A585" s="18" t="s">
        <v>1200</v>
      </c>
      <c r="B585" s="11" t="s">
        <v>889</v>
      </c>
      <c r="C585" s="210" t="s">
        <v>892</v>
      </c>
      <c r="D585" s="77" t="s">
        <v>1481</v>
      </c>
      <c r="E585" s="374">
        <v>16</v>
      </c>
      <c r="F585" s="374">
        <v>16</v>
      </c>
      <c r="G585" s="119" t="s">
        <v>2100</v>
      </c>
      <c r="H585" s="43"/>
      <c r="I585" s="1" t="s">
        <v>2375</v>
      </c>
      <c r="J585" s="18"/>
    </row>
    <row r="586" spans="1:10" ht="33">
      <c r="A586" s="209" t="s">
        <v>1198</v>
      </c>
      <c r="B586" s="209" t="s">
        <v>881</v>
      </c>
      <c r="C586" s="210" t="s">
        <v>892</v>
      </c>
      <c r="D586" s="77" t="s">
        <v>1481</v>
      </c>
      <c r="E586" s="374">
        <v>443.62</v>
      </c>
      <c r="F586" s="374">
        <v>443.62</v>
      </c>
      <c r="G586" s="119" t="s">
        <v>2100</v>
      </c>
      <c r="H586" s="43"/>
      <c r="I586" s="1" t="s">
        <v>2375</v>
      </c>
      <c r="J586" s="18"/>
    </row>
    <row r="587" spans="1:10" ht="33">
      <c r="A587" s="209" t="s">
        <v>1198</v>
      </c>
      <c r="B587" s="209" t="s">
        <v>882</v>
      </c>
      <c r="C587" s="210" t="s">
        <v>892</v>
      </c>
      <c r="D587" s="77" t="s">
        <v>1481</v>
      </c>
      <c r="E587" s="374">
        <v>1932.734</v>
      </c>
      <c r="F587" s="374">
        <v>1932.734</v>
      </c>
      <c r="G587" s="119" t="s">
        <v>2100</v>
      </c>
      <c r="H587" s="43"/>
      <c r="I587" s="1" t="s">
        <v>2375</v>
      </c>
      <c r="J587" s="18"/>
    </row>
    <row r="588" spans="1:10" ht="33">
      <c r="A588" s="209" t="s">
        <v>1198</v>
      </c>
      <c r="B588" s="209" t="s">
        <v>883</v>
      </c>
      <c r="C588" s="210" t="s">
        <v>892</v>
      </c>
      <c r="D588" s="77" t="s">
        <v>1481</v>
      </c>
      <c r="E588" s="374">
        <v>81</v>
      </c>
      <c r="F588" s="374">
        <v>81</v>
      </c>
      <c r="G588" s="119" t="s">
        <v>2100</v>
      </c>
      <c r="H588" s="43"/>
      <c r="I588" s="1" t="s">
        <v>2375</v>
      </c>
      <c r="J588" s="18"/>
    </row>
    <row r="589" spans="1:10" ht="33">
      <c r="A589" s="209" t="s">
        <v>879</v>
      </c>
      <c r="B589" s="209" t="s">
        <v>883</v>
      </c>
      <c r="C589" s="210" t="s">
        <v>892</v>
      </c>
      <c r="D589" s="77" t="s">
        <v>1481</v>
      </c>
      <c r="E589" s="374">
        <v>519</v>
      </c>
      <c r="F589" s="374">
        <v>519</v>
      </c>
      <c r="G589" s="119" t="s">
        <v>2100</v>
      </c>
      <c r="H589" s="43"/>
      <c r="I589" s="1" t="s">
        <v>2375</v>
      </c>
      <c r="J589" s="18"/>
    </row>
    <row r="590" spans="1:10" ht="33">
      <c r="A590" s="209" t="s">
        <v>879</v>
      </c>
      <c r="B590" s="209" t="s">
        <v>885</v>
      </c>
      <c r="C590" s="210" t="s">
        <v>892</v>
      </c>
      <c r="D590" s="77" t="s">
        <v>1481</v>
      </c>
      <c r="E590" s="374">
        <v>1703</v>
      </c>
      <c r="F590" s="374">
        <v>1703</v>
      </c>
      <c r="G590" s="119" t="s">
        <v>2100</v>
      </c>
      <c r="H590" s="43"/>
      <c r="I590" s="1" t="s">
        <v>2375</v>
      </c>
      <c r="J590" s="18"/>
    </row>
    <row r="591" spans="1:10" ht="33">
      <c r="A591" s="209" t="s">
        <v>1198</v>
      </c>
      <c r="B591" s="209" t="s">
        <v>885</v>
      </c>
      <c r="C591" s="210" t="s">
        <v>892</v>
      </c>
      <c r="D591" s="77" t="s">
        <v>1481</v>
      </c>
      <c r="E591" s="374">
        <v>82</v>
      </c>
      <c r="F591" s="374">
        <v>82</v>
      </c>
      <c r="G591" s="119" t="s">
        <v>2100</v>
      </c>
      <c r="H591" s="43"/>
      <c r="I591" s="1" t="s">
        <v>2375</v>
      </c>
      <c r="J591" s="18"/>
    </row>
    <row r="592" spans="1:10" ht="33">
      <c r="A592" s="18" t="s">
        <v>1200</v>
      </c>
      <c r="B592" s="11" t="s">
        <v>894</v>
      </c>
      <c r="C592" s="210" t="s">
        <v>893</v>
      </c>
      <c r="D592" s="77" t="s">
        <v>1481</v>
      </c>
      <c r="E592" s="374">
        <v>300</v>
      </c>
      <c r="F592" s="374">
        <v>300</v>
      </c>
      <c r="G592" s="119" t="s">
        <v>2100</v>
      </c>
      <c r="H592" s="43"/>
      <c r="I592" s="1" t="s">
        <v>2375</v>
      </c>
      <c r="J592" s="18"/>
    </row>
    <row r="593" spans="1:10" ht="33">
      <c r="A593" s="18" t="s">
        <v>1200</v>
      </c>
      <c r="B593" s="209" t="s">
        <v>880</v>
      </c>
      <c r="C593" s="210" t="s">
        <v>893</v>
      </c>
      <c r="D593" s="77" t="s">
        <v>1481</v>
      </c>
      <c r="E593" s="374">
        <v>12.5</v>
      </c>
      <c r="F593" s="374">
        <v>12.5</v>
      </c>
      <c r="G593" s="119" t="s">
        <v>2100</v>
      </c>
      <c r="H593" s="43"/>
      <c r="I593" s="1" t="s">
        <v>2375</v>
      </c>
      <c r="J593" s="18"/>
    </row>
    <row r="594" spans="1:10" ht="33">
      <c r="A594" s="209" t="s">
        <v>1198</v>
      </c>
      <c r="B594" s="209" t="s">
        <v>881</v>
      </c>
      <c r="C594" s="210" t="s">
        <v>893</v>
      </c>
      <c r="D594" s="77" t="s">
        <v>1481</v>
      </c>
      <c r="E594" s="374">
        <v>204.59</v>
      </c>
      <c r="F594" s="374">
        <v>204.59</v>
      </c>
      <c r="G594" s="119" t="s">
        <v>2100</v>
      </c>
      <c r="H594" s="43"/>
      <c r="I594" s="1" t="s">
        <v>2375</v>
      </c>
      <c r="J594" s="18"/>
    </row>
    <row r="595" spans="1:10" ht="33">
      <c r="A595" s="209" t="s">
        <v>1198</v>
      </c>
      <c r="B595" s="209" t="s">
        <v>882</v>
      </c>
      <c r="C595" s="210" t="s">
        <v>893</v>
      </c>
      <c r="D595" s="77" t="s">
        <v>1481</v>
      </c>
      <c r="E595" s="374">
        <v>794.22</v>
      </c>
      <c r="F595" s="374">
        <v>794.22</v>
      </c>
      <c r="G595" s="119" t="s">
        <v>2100</v>
      </c>
      <c r="H595" s="43"/>
      <c r="I595" s="1" t="s">
        <v>2375</v>
      </c>
      <c r="J595" s="18"/>
    </row>
    <row r="596" spans="1:10" ht="33">
      <c r="A596" s="209" t="s">
        <v>1198</v>
      </c>
      <c r="B596" s="209" t="s">
        <v>883</v>
      </c>
      <c r="C596" s="210" t="s">
        <v>893</v>
      </c>
      <c r="D596" s="77" t="s">
        <v>1481</v>
      </c>
      <c r="E596" s="374">
        <v>56</v>
      </c>
      <c r="F596" s="374">
        <v>56</v>
      </c>
      <c r="G596" s="119" t="s">
        <v>2100</v>
      </c>
      <c r="H596" s="43"/>
      <c r="I596" s="1" t="s">
        <v>2375</v>
      </c>
      <c r="J596" s="18"/>
    </row>
    <row r="597" spans="1:10" ht="33">
      <c r="A597" s="209" t="s">
        <v>879</v>
      </c>
      <c r="B597" s="209" t="s">
        <v>883</v>
      </c>
      <c r="C597" s="210" t="s">
        <v>893</v>
      </c>
      <c r="D597" s="77" t="s">
        <v>1481</v>
      </c>
      <c r="E597" s="374">
        <v>1130</v>
      </c>
      <c r="F597" s="374">
        <v>1130</v>
      </c>
      <c r="G597" s="119" t="s">
        <v>2100</v>
      </c>
      <c r="H597" s="43"/>
      <c r="I597" s="1" t="s">
        <v>2375</v>
      </c>
      <c r="J597" s="18"/>
    </row>
    <row r="598" spans="1:10" ht="33">
      <c r="A598" s="209" t="s">
        <v>879</v>
      </c>
      <c r="B598" s="209" t="s">
        <v>895</v>
      </c>
      <c r="C598" s="210" t="s">
        <v>893</v>
      </c>
      <c r="D598" s="77" t="s">
        <v>1481</v>
      </c>
      <c r="E598" s="374">
        <v>400</v>
      </c>
      <c r="F598" s="374">
        <v>400</v>
      </c>
      <c r="G598" s="119" t="s">
        <v>2100</v>
      </c>
      <c r="H598" s="43"/>
      <c r="I598" s="1" t="s">
        <v>2375</v>
      </c>
      <c r="J598" s="18"/>
    </row>
    <row r="599" spans="1:10" ht="33">
      <c r="A599" s="209" t="s">
        <v>879</v>
      </c>
      <c r="B599" s="209" t="s">
        <v>887</v>
      </c>
      <c r="C599" s="210" t="s">
        <v>893</v>
      </c>
      <c r="D599" s="77" t="s">
        <v>1481</v>
      </c>
      <c r="E599" s="374">
        <v>190</v>
      </c>
      <c r="F599" s="374">
        <v>190</v>
      </c>
      <c r="G599" s="119" t="s">
        <v>2100</v>
      </c>
      <c r="H599" s="43"/>
      <c r="I599" s="1" t="s">
        <v>2375</v>
      </c>
      <c r="J599" s="18"/>
    </row>
    <row r="600" spans="1:10" ht="33">
      <c r="A600" s="209" t="s">
        <v>879</v>
      </c>
      <c r="B600" s="209" t="s">
        <v>884</v>
      </c>
      <c r="C600" s="210" t="s">
        <v>893</v>
      </c>
      <c r="D600" s="77" t="s">
        <v>1481</v>
      </c>
      <c r="E600" s="374">
        <v>311</v>
      </c>
      <c r="F600" s="374">
        <v>311</v>
      </c>
      <c r="G600" s="119" t="s">
        <v>2100</v>
      </c>
      <c r="H600" s="43"/>
      <c r="I600" s="1" t="s">
        <v>2375</v>
      </c>
      <c r="J600" s="18"/>
    </row>
    <row r="601" spans="1:10" ht="33">
      <c r="A601" s="209" t="s">
        <v>879</v>
      </c>
      <c r="B601" s="209" t="s">
        <v>885</v>
      </c>
      <c r="C601" s="210" t="s">
        <v>893</v>
      </c>
      <c r="D601" s="77" t="s">
        <v>1481</v>
      </c>
      <c r="E601" s="374">
        <v>1463</v>
      </c>
      <c r="F601" s="374">
        <v>1463</v>
      </c>
      <c r="G601" s="119" t="s">
        <v>2100</v>
      </c>
      <c r="H601" s="43"/>
      <c r="I601" s="1" t="s">
        <v>2375</v>
      </c>
      <c r="J601" s="18"/>
    </row>
    <row r="602" spans="1:10" ht="33">
      <c r="A602" s="209" t="s">
        <v>1198</v>
      </c>
      <c r="B602" s="209" t="s">
        <v>885</v>
      </c>
      <c r="C602" s="210" t="s">
        <v>893</v>
      </c>
      <c r="D602" s="77" t="s">
        <v>1481</v>
      </c>
      <c r="E602" s="374">
        <v>295</v>
      </c>
      <c r="F602" s="374">
        <v>295</v>
      </c>
      <c r="G602" s="119" t="s">
        <v>2100</v>
      </c>
      <c r="H602" s="43"/>
      <c r="I602" s="1" t="s">
        <v>2375</v>
      </c>
      <c r="J602" s="18"/>
    </row>
    <row r="603" spans="1:10" ht="33">
      <c r="A603" s="209" t="s">
        <v>879</v>
      </c>
      <c r="B603" s="209" t="s">
        <v>890</v>
      </c>
      <c r="C603" s="210" t="s">
        <v>893</v>
      </c>
      <c r="D603" s="77" t="s">
        <v>1481</v>
      </c>
      <c r="E603" s="374">
        <v>110</v>
      </c>
      <c r="F603" s="374">
        <v>110</v>
      </c>
      <c r="G603" s="119" t="s">
        <v>2100</v>
      </c>
      <c r="H603" s="43"/>
      <c r="I603" s="1" t="s">
        <v>2375</v>
      </c>
      <c r="J603" s="18"/>
    </row>
    <row r="604" spans="1:10" ht="33">
      <c r="A604" s="18" t="s">
        <v>1200</v>
      </c>
      <c r="B604" s="209" t="s">
        <v>880</v>
      </c>
      <c r="C604" s="210" t="s">
        <v>896</v>
      </c>
      <c r="D604" s="77" t="s">
        <v>1481</v>
      </c>
      <c r="E604" s="374">
        <v>12.5</v>
      </c>
      <c r="F604" s="374">
        <v>12.5</v>
      </c>
      <c r="G604" s="119" t="s">
        <v>2100</v>
      </c>
      <c r="H604" s="43"/>
      <c r="I604" s="1" t="s">
        <v>2375</v>
      </c>
      <c r="J604" s="18"/>
    </row>
    <row r="605" spans="1:10" ht="33">
      <c r="A605" s="209" t="s">
        <v>1198</v>
      </c>
      <c r="B605" s="209" t="s">
        <v>881</v>
      </c>
      <c r="C605" s="210" t="s">
        <v>896</v>
      </c>
      <c r="D605" s="77" t="s">
        <v>1481</v>
      </c>
      <c r="E605" s="374">
        <v>91.535</v>
      </c>
      <c r="F605" s="374">
        <v>91.535</v>
      </c>
      <c r="G605" s="119" t="s">
        <v>2100</v>
      </c>
      <c r="H605" s="43"/>
      <c r="I605" s="1" t="s">
        <v>2375</v>
      </c>
      <c r="J605" s="18"/>
    </row>
    <row r="606" spans="1:10" ht="33">
      <c r="A606" s="209" t="s">
        <v>1198</v>
      </c>
      <c r="B606" s="209" t="s">
        <v>882</v>
      </c>
      <c r="C606" s="210" t="s">
        <v>896</v>
      </c>
      <c r="D606" s="77" t="s">
        <v>1481</v>
      </c>
      <c r="E606" s="374">
        <v>537.319</v>
      </c>
      <c r="F606" s="374">
        <v>537.319</v>
      </c>
      <c r="G606" s="119" t="s">
        <v>2100</v>
      </c>
      <c r="H606" s="43"/>
      <c r="I606" s="1" t="s">
        <v>2375</v>
      </c>
      <c r="J606" s="18"/>
    </row>
    <row r="607" spans="1:10" ht="33">
      <c r="A607" s="209" t="s">
        <v>1198</v>
      </c>
      <c r="B607" s="209" t="s">
        <v>883</v>
      </c>
      <c r="C607" s="210" t="s">
        <v>896</v>
      </c>
      <c r="D607" s="77" t="s">
        <v>1481</v>
      </c>
      <c r="E607" s="374">
        <v>66</v>
      </c>
      <c r="F607" s="374">
        <v>66</v>
      </c>
      <c r="G607" s="119" t="s">
        <v>2100</v>
      </c>
      <c r="H607" s="43"/>
      <c r="I607" s="1" t="s">
        <v>2375</v>
      </c>
      <c r="J607" s="18"/>
    </row>
    <row r="608" spans="1:10" ht="33">
      <c r="A608" s="209" t="s">
        <v>879</v>
      </c>
      <c r="B608" s="209" t="s">
        <v>883</v>
      </c>
      <c r="C608" s="210" t="s">
        <v>896</v>
      </c>
      <c r="D608" s="77" t="s">
        <v>1481</v>
      </c>
      <c r="E608" s="374">
        <v>298</v>
      </c>
      <c r="F608" s="374">
        <v>298</v>
      </c>
      <c r="G608" s="119" t="s">
        <v>2100</v>
      </c>
      <c r="H608" s="43"/>
      <c r="I608" s="1" t="s">
        <v>2375</v>
      </c>
      <c r="J608" s="18"/>
    </row>
    <row r="609" spans="1:10" ht="33">
      <c r="A609" s="209" t="s">
        <v>879</v>
      </c>
      <c r="B609" s="209" t="s">
        <v>884</v>
      </c>
      <c r="C609" s="210" t="s">
        <v>896</v>
      </c>
      <c r="D609" s="77" t="s">
        <v>1481</v>
      </c>
      <c r="E609" s="374">
        <v>134</v>
      </c>
      <c r="F609" s="374">
        <v>134</v>
      </c>
      <c r="G609" s="119" t="s">
        <v>2100</v>
      </c>
      <c r="H609" s="43"/>
      <c r="I609" s="1" t="s">
        <v>2375</v>
      </c>
      <c r="J609" s="18"/>
    </row>
    <row r="610" spans="1:10" ht="33">
      <c r="A610" s="18" t="s">
        <v>1200</v>
      </c>
      <c r="B610" s="209" t="s">
        <v>880</v>
      </c>
      <c r="C610" s="210" t="s">
        <v>1201</v>
      </c>
      <c r="D610" s="77" t="s">
        <v>1481</v>
      </c>
      <c r="E610" s="374">
        <v>12.5</v>
      </c>
      <c r="F610" s="374">
        <v>12.5</v>
      </c>
      <c r="G610" s="119" t="s">
        <v>2100</v>
      </c>
      <c r="H610" s="43"/>
      <c r="I610" s="1" t="s">
        <v>2375</v>
      </c>
      <c r="J610" s="18"/>
    </row>
    <row r="611" spans="1:10" ht="33">
      <c r="A611" s="209" t="s">
        <v>1198</v>
      </c>
      <c r="B611" s="209" t="s">
        <v>881</v>
      </c>
      <c r="C611" s="210" t="s">
        <v>1201</v>
      </c>
      <c r="D611" s="77" t="s">
        <v>1481</v>
      </c>
      <c r="E611" s="374">
        <v>21.305</v>
      </c>
      <c r="F611" s="374">
        <v>21.305</v>
      </c>
      <c r="G611" s="119" t="s">
        <v>2100</v>
      </c>
      <c r="H611" s="43"/>
      <c r="I611" s="1" t="s">
        <v>2375</v>
      </c>
      <c r="J611" s="18"/>
    </row>
    <row r="612" spans="1:10" ht="33">
      <c r="A612" s="209" t="s">
        <v>1198</v>
      </c>
      <c r="B612" s="209" t="s">
        <v>882</v>
      </c>
      <c r="C612" s="210" t="s">
        <v>1201</v>
      </c>
      <c r="D612" s="77" t="s">
        <v>1481</v>
      </c>
      <c r="E612" s="374">
        <v>237.405</v>
      </c>
      <c r="F612" s="374">
        <v>237.405</v>
      </c>
      <c r="G612" s="119" t="s">
        <v>2100</v>
      </c>
      <c r="H612" s="43"/>
      <c r="I612" s="1" t="s">
        <v>2375</v>
      </c>
      <c r="J612" s="18"/>
    </row>
    <row r="613" spans="1:10" ht="33">
      <c r="A613" s="209" t="s">
        <v>1198</v>
      </c>
      <c r="B613" s="209" t="s">
        <v>883</v>
      </c>
      <c r="C613" s="210" t="s">
        <v>1201</v>
      </c>
      <c r="D613" s="77" t="s">
        <v>1481</v>
      </c>
      <c r="E613" s="374">
        <v>52</v>
      </c>
      <c r="F613" s="374">
        <v>52</v>
      </c>
      <c r="G613" s="119" t="s">
        <v>2100</v>
      </c>
      <c r="H613" s="43"/>
      <c r="I613" s="1" t="s">
        <v>2375</v>
      </c>
      <c r="J613" s="18"/>
    </row>
    <row r="614" spans="1:10" ht="33">
      <c r="A614" s="209" t="s">
        <v>879</v>
      </c>
      <c r="B614" s="209" t="s">
        <v>883</v>
      </c>
      <c r="C614" s="210" t="s">
        <v>1201</v>
      </c>
      <c r="D614" s="77" t="s">
        <v>1481</v>
      </c>
      <c r="E614" s="374">
        <v>208</v>
      </c>
      <c r="F614" s="374">
        <v>208</v>
      </c>
      <c r="G614" s="119" t="s">
        <v>2100</v>
      </c>
      <c r="H614" s="43"/>
      <c r="I614" s="1" t="s">
        <v>2375</v>
      </c>
      <c r="J614" s="18"/>
    </row>
    <row r="615" spans="1:10" ht="33">
      <c r="A615" s="209" t="s">
        <v>879</v>
      </c>
      <c r="B615" s="209" t="s">
        <v>884</v>
      </c>
      <c r="C615" s="210" t="s">
        <v>1201</v>
      </c>
      <c r="D615" s="77" t="s">
        <v>1481</v>
      </c>
      <c r="E615" s="374">
        <v>62</v>
      </c>
      <c r="F615" s="374">
        <v>62</v>
      </c>
      <c r="G615" s="119" t="s">
        <v>2100</v>
      </c>
      <c r="H615" s="43"/>
      <c r="I615" s="1" t="s">
        <v>2375</v>
      </c>
      <c r="J615" s="18"/>
    </row>
    <row r="616" spans="1:10" ht="33">
      <c r="A616" s="209" t="s">
        <v>1198</v>
      </c>
      <c r="B616" s="209" t="s">
        <v>884</v>
      </c>
      <c r="C616" s="210" t="s">
        <v>1201</v>
      </c>
      <c r="D616" s="77" t="s">
        <v>1481</v>
      </c>
      <c r="E616" s="374">
        <v>4</v>
      </c>
      <c r="F616" s="374">
        <v>4</v>
      </c>
      <c r="G616" s="119" t="s">
        <v>2100</v>
      </c>
      <c r="H616" s="43"/>
      <c r="I616" s="1" t="s">
        <v>2375</v>
      </c>
      <c r="J616" s="18"/>
    </row>
    <row r="617" spans="1:10" ht="33">
      <c r="A617" s="209" t="s">
        <v>879</v>
      </c>
      <c r="B617" s="209" t="s">
        <v>891</v>
      </c>
      <c r="C617" s="210" t="s">
        <v>1201</v>
      </c>
      <c r="D617" s="77" t="s">
        <v>1481</v>
      </c>
      <c r="E617" s="374">
        <v>45</v>
      </c>
      <c r="F617" s="374">
        <v>45</v>
      </c>
      <c r="G617" s="119" t="s">
        <v>2100</v>
      </c>
      <c r="H617" s="43"/>
      <c r="I617" s="1" t="s">
        <v>2375</v>
      </c>
      <c r="J617" s="18"/>
    </row>
    <row r="618" spans="1:10" ht="33">
      <c r="A618" s="18" t="s">
        <v>1200</v>
      </c>
      <c r="B618" s="209" t="s">
        <v>880</v>
      </c>
      <c r="C618" s="210" t="s">
        <v>897</v>
      </c>
      <c r="D618" s="77" t="s">
        <v>1481</v>
      </c>
      <c r="E618" s="374">
        <v>12.5</v>
      </c>
      <c r="F618" s="374">
        <v>12.5</v>
      </c>
      <c r="G618" s="119" t="s">
        <v>2100</v>
      </c>
      <c r="H618" s="43"/>
      <c r="I618" s="1" t="s">
        <v>2375</v>
      </c>
      <c r="J618" s="18"/>
    </row>
    <row r="619" spans="1:10" ht="33">
      <c r="A619" s="18" t="s">
        <v>1200</v>
      </c>
      <c r="B619" s="11" t="s">
        <v>889</v>
      </c>
      <c r="C619" s="210" t="s">
        <v>897</v>
      </c>
      <c r="D619" s="77" t="s">
        <v>1481</v>
      </c>
      <c r="E619" s="374">
        <v>15.99</v>
      </c>
      <c r="F619" s="374">
        <v>15.99</v>
      </c>
      <c r="G619" s="119" t="s">
        <v>2100</v>
      </c>
      <c r="H619" s="43"/>
      <c r="I619" s="1" t="s">
        <v>2375</v>
      </c>
      <c r="J619" s="18"/>
    </row>
    <row r="620" spans="1:10" ht="33">
      <c r="A620" s="209" t="s">
        <v>1198</v>
      </c>
      <c r="B620" s="209" t="s">
        <v>882</v>
      </c>
      <c r="C620" s="210" t="s">
        <v>897</v>
      </c>
      <c r="D620" s="77" t="s">
        <v>1481</v>
      </c>
      <c r="E620" s="374">
        <v>670.52</v>
      </c>
      <c r="F620" s="374">
        <v>670.52</v>
      </c>
      <c r="G620" s="119" t="s">
        <v>2100</v>
      </c>
      <c r="H620" s="43"/>
      <c r="I620" s="1" t="s">
        <v>2375</v>
      </c>
      <c r="J620" s="18"/>
    </row>
    <row r="621" spans="1:10" ht="33">
      <c r="A621" s="209" t="s">
        <v>1198</v>
      </c>
      <c r="B621" s="209" t="s">
        <v>883</v>
      </c>
      <c r="C621" s="210" t="s">
        <v>897</v>
      </c>
      <c r="D621" s="77" t="s">
        <v>1481</v>
      </c>
      <c r="E621" s="374">
        <v>57</v>
      </c>
      <c r="F621" s="374">
        <v>57</v>
      </c>
      <c r="G621" s="119" t="s">
        <v>2100</v>
      </c>
      <c r="H621" s="43"/>
      <c r="I621" s="1" t="s">
        <v>2375</v>
      </c>
      <c r="J621" s="18"/>
    </row>
    <row r="622" spans="1:10" ht="33">
      <c r="A622" s="209" t="s">
        <v>879</v>
      </c>
      <c r="B622" s="209" t="s">
        <v>883</v>
      </c>
      <c r="C622" s="210" t="s">
        <v>897</v>
      </c>
      <c r="D622" s="77" t="s">
        <v>1481</v>
      </c>
      <c r="E622" s="374">
        <v>1381</v>
      </c>
      <c r="F622" s="374">
        <v>1381</v>
      </c>
      <c r="G622" s="119" t="s">
        <v>2100</v>
      </c>
      <c r="H622" s="43"/>
      <c r="I622" s="1" t="s">
        <v>2375</v>
      </c>
      <c r="J622" s="18"/>
    </row>
    <row r="623" spans="1:10" ht="33">
      <c r="A623" s="209" t="s">
        <v>879</v>
      </c>
      <c r="B623" s="209" t="s">
        <v>895</v>
      </c>
      <c r="C623" s="210" t="s">
        <v>897</v>
      </c>
      <c r="D623" s="77" t="s">
        <v>1481</v>
      </c>
      <c r="E623" s="374">
        <v>400</v>
      </c>
      <c r="F623" s="374">
        <v>400</v>
      </c>
      <c r="G623" s="119" t="s">
        <v>2100</v>
      </c>
      <c r="H623" s="43"/>
      <c r="I623" s="1" t="s">
        <v>2375</v>
      </c>
      <c r="J623" s="18"/>
    </row>
    <row r="624" spans="1:10" ht="33">
      <c r="A624" s="209" t="s">
        <v>879</v>
      </c>
      <c r="B624" s="209" t="s">
        <v>884</v>
      </c>
      <c r="C624" s="210" t="s">
        <v>897</v>
      </c>
      <c r="D624" s="77" t="s">
        <v>1481</v>
      </c>
      <c r="E624" s="374">
        <v>608</v>
      </c>
      <c r="F624" s="374">
        <v>608</v>
      </c>
      <c r="G624" s="119" t="s">
        <v>2100</v>
      </c>
      <c r="H624" s="43"/>
      <c r="I624" s="1" t="s">
        <v>2375</v>
      </c>
      <c r="J624" s="18"/>
    </row>
    <row r="625" spans="1:10" ht="33">
      <c r="A625" s="209" t="s">
        <v>879</v>
      </c>
      <c r="B625" s="209" t="s">
        <v>885</v>
      </c>
      <c r="C625" s="210" t="s">
        <v>897</v>
      </c>
      <c r="D625" s="77" t="s">
        <v>1481</v>
      </c>
      <c r="E625" s="374">
        <v>3182</v>
      </c>
      <c r="F625" s="374">
        <v>3182</v>
      </c>
      <c r="G625" s="119" t="s">
        <v>2100</v>
      </c>
      <c r="H625" s="43"/>
      <c r="I625" s="1" t="s">
        <v>2375</v>
      </c>
      <c r="J625" s="18"/>
    </row>
    <row r="626" spans="1:10" ht="33">
      <c r="A626" s="18" t="s">
        <v>1200</v>
      </c>
      <c r="B626" s="209" t="s">
        <v>880</v>
      </c>
      <c r="C626" s="210" t="s">
        <v>1202</v>
      </c>
      <c r="D626" s="77" t="s">
        <v>1481</v>
      </c>
      <c r="E626" s="374">
        <v>12.5</v>
      </c>
      <c r="F626" s="374">
        <v>12.5</v>
      </c>
      <c r="G626" s="119" t="s">
        <v>2100</v>
      </c>
      <c r="H626" s="43"/>
      <c r="I626" s="1" t="s">
        <v>2375</v>
      </c>
      <c r="J626" s="18"/>
    </row>
    <row r="627" spans="1:10" ht="33">
      <c r="A627" s="18" t="s">
        <v>1200</v>
      </c>
      <c r="B627" s="11" t="s">
        <v>889</v>
      </c>
      <c r="C627" s="210" t="s">
        <v>1202</v>
      </c>
      <c r="D627" s="77" t="s">
        <v>1481</v>
      </c>
      <c r="E627" s="374">
        <v>16</v>
      </c>
      <c r="F627" s="374">
        <v>16</v>
      </c>
      <c r="G627" s="119" t="s">
        <v>2100</v>
      </c>
      <c r="H627" s="43"/>
      <c r="I627" s="1" t="s">
        <v>2375</v>
      </c>
      <c r="J627" s="18"/>
    </row>
    <row r="628" spans="1:10" ht="33">
      <c r="A628" s="209" t="s">
        <v>1198</v>
      </c>
      <c r="B628" s="209" t="s">
        <v>881</v>
      </c>
      <c r="C628" s="210" t="s">
        <v>1202</v>
      </c>
      <c r="D628" s="77" t="s">
        <v>1481</v>
      </c>
      <c r="E628" s="374">
        <v>133.545</v>
      </c>
      <c r="F628" s="374">
        <v>133.545</v>
      </c>
      <c r="G628" s="119" t="s">
        <v>2100</v>
      </c>
      <c r="H628" s="43"/>
      <c r="I628" s="1" t="s">
        <v>2375</v>
      </c>
      <c r="J628" s="18"/>
    </row>
    <row r="629" spans="1:10" ht="33">
      <c r="A629" s="209" t="s">
        <v>1198</v>
      </c>
      <c r="B629" s="209" t="s">
        <v>882</v>
      </c>
      <c r="C629" s="210" t="s">
        <v>1202</v>
      </c>
      <c r="D629" s="77" t="s">
        <v>1481</v>
      </c>
      <c r="E629" s="374">
        <v>370.125</v>
      </c>
      <c r="F629" s="374">
        <v>370.125</v>
      </c>
      <c r="G629" s="119" t="s">
        <v>2100</v>
      </c>
      <c r="H629" s="43"/>
      <c r="I629" s="1" t="s">
        <v>2375</v>
      </c>
      <c r="J629" s="18"/>
    </row>
    <row r="630" spans="1:10" ht="33">
      <c r="A630" s="209" t="s">
        <v>1198</v>
      </c>
      <c r="B630" s="209" t="s">
        <v>883</v>
      </c>
      <c r="C630" s="210" t="s">
        <v>1202</v>
      </c>
      <c r="D630" s="77" t="s">
        <v>1481</v>
      </c>
      <c r="E630" s="374">
        <v>55</v>
      </c>
      <c r="F630" s="374">
        <v>55</v>
      </c>
      <c r="G630" s="119" t="s">
        <v>2100</v>
      </c>
      <c r="H630" s="43"/>
      <c r="I630" s="1" t="s">
        <v>2375</v>
      </c>
      <c r="J630" s="18"/>
    </row>
    <row r="631" spans="1:10" ht="33">
      <c r="A631" s="209" t="s">
        <v>879</v>
      </c>
      <c r="B631" s="209" t="s">
        <v>883</v>
      </c>
      <c r="C631" s="210" t="s">
        <v>1202</v>
      </c>
      <c r="D631" s="77" t="s">
        <v>1481</v>
      </c>
      <c r="E631" s="374">
        <v>1358</v>
      </c>
      <c r="F631" s="374">
        <v>1358</v>
      </c>
      <c r="G631" s="119" t="s">
        <v>2100</v>
      </c>
      <c r="H631" s="43"/>
      <c r="I631" s="1" t="s">
        <v>2375</v>
      </c>
      <c r="J631" s="18"/>
    </row>
    <row r="632" spans="1:10" ht="33">
      <c r="A632" s="209" t="s">
        <v>879</v>
      </c>
      <c r="B632" s="209" t="s">
        <v>890</v>
      </c>
      <c r="C632" s="210" t="s">
        <v>1202</v>
      </c>
      <c r="D632" s="77" t="s">
        <v>1481</v>
      </c>
      <c r="E632" s="374">
        <v>2280</v>
      </c>
      <c r="F632" s="374">
        <v>2280</v>
      </c>
      <c r="G632" s="119" t="s">
        <v>2100</v>
      </c>
      <c r="H632" s="43"/>
      <c r="I632" s="1" t="s">
        <v>2375</v>
      </c>
      <c r="J632" s="18"/>
    </row>
    <row r="633" spans="1:10" ht="33">
      <c r="A633" s="209" t="s">
        <v>879</v>
      </c>
      <c r="B633" s="209" t="s">
        <v>891</v>
      </c>
      <c r="C633" s="210" t="s">
        <v>1202</v>
      </c>
      <c r="D633" s="77" t="s">
        <v>1481</v>
      </c>
      <c r="E633" s="374">
        <v>509</v>
      </c>
      <c r="F633" s="374">
        <v>509</v>
      </c>
      <c r="G633" s="119" t="s">
        <v>2100</v>
      </c>
      <c r="H633" s="43"/>
      <c r="I633" s="1" t="s">
        <v>2375</v>
      </c>
      <c r="J633" s="18"/>
    </row>
    <row r="634" spans="1:10" ht="33">
      <c r="A634" s="18" t="s">
        <v>1200</v>
      </c>
      <c r="B634" s="209" t="s">
        <v>880</v>
      </c>
      <c r="C634" s="210" t="s">
        <v>898</v>
      </c>
      <c r="D634" s="77" t="s">
        <v>1481</v>
      </c>
      <c r="E634" s="374">
        <v>12.5</v>
      </c>
      <c r="F634" s="374">
        <v>12.5</v>
      </c>
      <c r="G634" s="119" t="s">
        <v>2100</v>
      </c>
      <c r="H634" s="43"/>
      <c r="I634" s="1" t="s">
        <v>2375</v>
      </c>
      <c r="J634" s="18"/>
    </row>
    <row r="635" spans="1:10" ht="33">
      <c r="A635" s="209" t="s">
        <v>1198</v>
      </c>
      <c r="B635" s="209" t="s">
        <v>881</v>
      </c>
      <c r="C635" s="210" t="s">
        <v>898</v>
      </c>
      <c r="D635" s="77" t="s">
        <v>1481</v>
      </c>
      <c r="E635" s="374">
        <v>210.2</v>
      </c>
      <c r="F635" s="374">
        <v>210.2</v>
      </c>
      <c r="G635" s="119" t="s">
        <v>2100</v>
      </c>
      <c r="H635" s="43"/>
      <c r="I635" s="1" t="s">
        <v>2375</v>
      </c>
      <c r="J635" s="18"/>
    </row>
    <row r="636" spans="1:10" ht="33">
      <c r="A636" s="209" t="s">
        <v>1198</v>
      </c>
      <c r="B636" s="209" t="s">
        <v>882</v>
      </c>
      <c r="C636" s="210" t="s">
        <v>898</v>
      </c>
      <c r="D636" s="77" t="s">
        <v>1481</v>
      </c>
      <c r="E636" s="374">
        <v>1042.89</v>
      </c>
      <c r="F636" s="374">
        <v>1042.89</v>
      </c>
      <c r="G636" s="119" t="s">
        <v>2100</v>
      </c>
      <c r="H636" s="43"/>
      <c r="I636" s="1" t="s">
        <v>2375</v>
      </c>
      <c r="J636" s="18"/>
    </row>
    <row r="637" spans="1:10" ht="33">
      <c r="A637" s="209" t="s">
        <v>1198</v>
      </c>
      <c r="B637" s="209" t="s">
        <v>883</v>
      </c>
      <c r="C637" s="210" t="s">
        <v>898</v>
      </c>
      <c r="D637" s="77" t="s">
        <v>1481</v>
      </c>
      <c r="E637" s="374">
        <v>15</v>
      </c>
      <c r="F637" s="374">
        <v>15</v>
      </c>
      <c r="G637" s="119" t="s">
        <v>2100</v>
      </c>
      <c r="H637" s="43"/>
      <c r="I637" s="1" t="s">
        <v>2375</v>
      </c>
      <c r="J637" s="18"/>
    </row>
    <row r="638" spans="1:10" ht="33">
      <c r="A638" s="209" t="s">
        <v>879</v>
      </c>
      <c r="B638" s="209" t="s">
        <v>884</v>
      </c>
      <c r="C638" s="210" t="s">
        <v>898</v>
      </c>
      <c r="D638" s="77" t="s">
        <v>1481</v>
      </c>
      <c r="E638" s="374">
        <v>648</v>
      </c>
      <c r="F638" s="374">
        <v>648</v>
      </c>
      <c r="G638" s="119" t="s">
        <v>2100</v>
      </c>
      <c r="H638" s="43"/>
      <c r="I638" s="1" t="s">
        <v>2375</v>
      </c>
      <c r="J638" s="18"/>
    </row>
    <row r="639" spans="1:10" ht="33">
      <c r="A639" s="18" t="s">
        <v>1200</v>
      </c>
      <c r="B639" s="11" t="s">
        <v>899</v>
      </c>
      <c r="C639" s="210" t="s">
        <v>1203</v>
      </c>
      <c r="D639" s="77" t="s">
        <v>1481</v>
      </c>
      <c r="E639" s="374">
        <v>200</v>
      </c>
      <c r="F639" s="374">
        <v>200</v>
      </c>
      <c r="G639" s="119" t="s">
        <v>2100</v>
      </c>
      <c r="H639" s="43"/>
      <c r="I639" s="1" t="s">
        <v>2375</v>
      </c>
      <c r="J639" s="43"/>
    </row>
    <row r="640" spans="1:10" ht="33">
      <c r="A640" s="18" t="s">
        <v>1200</v>
      </c>
      <c r="B640" s="209" t="s">
        <v>880</v>
      </c>
      <c r="C640" s="210" t="s">
        <v>1203</v>
      </c>
      <c r="D640" s="77" t="s">
        <v>1481</v>
      </c>
      <c r="E640" s="374">
        <v>12.5</v>
      </c>
      <c r="F640" s="374">
        <v>12.5</v>
      </c>
      <c r="G640" s="119" t="s">
        <v>2100</v>
      </c>
      <c r="H640" s="43"/>
      <c r="I640" s="1" t="s">
        <v>2375</v>
      </c>
      <c r="J640" s="43"/>
    </row>
    <row r="641" spans="1:10" ht="33">
      <c r="A641" s="209" t="s">
        <v>1198</v>
      </c>
      <c r="B641" s="209" t="s">
        <v>881</v>
      </c>
      <c r="C641" s="210" t="s">
        <v>1203</v>
      </c>
      <c r="D641" s="77" t="s">
        <v>1481</v>
      </c>
      <c r="E641" s="374">
        <v>625.385</v>
      </c>
      <c r="F641" s="374">
        <v>625.385</v>
      </c>
      <c r="G641" s="119" t="s">
        <v>2100</v>
      </c>
      <c r="H641" s="43"/>
      <c r="I641" s="1" t="s">
        <v>2375</v>
      </c>
      <c r="J641" s="43"/>
    </row>
    <row r="642" spans="1:10" ht="33">
      <c r="A642" s="209" t="s">
        <v>1198</v>
      </c>
      <c r="B642" s="209" t="s">
        <v>882</v>
      </c>
      <c r="C642" s="210" t="s">
        <v>1203</v>
      </c>
      <c r="D642" s="77" t="s">
        <v>1481</v>
      </c>
      <c r="E642" s="374">
        <v>1207.5</v>
      </c>
      <c r="F642" s="374">
        <v>1207.5</v>
      </c>
      <c r="G642" s="119" t="s">
        <v>2100</v>
      </c>
      <c r="H642" s="43"/>
      <c r="I642" s="1" t="s">
        <v>2375</v>
      </c>
      <c r="J642" s="43"/>
    </row>
    <row r="643" spans="1:10" ht="33">
      <c r="A643" s="209" t="s">
        <v>1198</v>
      </c>
      <c r="B643" s="209" t="s">
        <v>883</v>
      </c>
      <c r="C643" s="210" t="s">
        <v>1203</v>
      </c>
      <c r="D643" s="77" t="s">
        <v>1481</v>
      </c>
      <c r="E643" s="374">
        <v>131</v>
      </c>
      <c r="F643" s="374">
        <v>131</v>
      </c>
      <c r="G643" s="119" t="s">
        <v>2100</v>
      </c>
      <c r="H643" s="43"/>
      <c r="I643" s="1" t="s">
        <v>2375</v>
      </c>
      <c r="J643" s="43"/>
    </row>
    <row r="644" spans="1:10" ht="33">
      <c r="A644" s="209" t="s">
        <v>879</v>
      </c>
      <c r="B644" s="209" t="s">
        <v>883</v>
      </c>
      <c r="C644" s="210" t="s">
        <v>1203</v>
      </c>
      <c r="D644" s="77" t="s">
        <v>1481</v>
      </c>
      <c r="E644" s="374">
        <v>952</v>
      </c>
      <c r="F644" s="374">
        <v>952</v>
      </c>
      <c r="G644" s="119" t="s">
        <v>2100</v>
      </c>
      <c r="H644" s="43"/>
      <c r="I644" s="1" t="s">
        <v>2375</v>
      </c>
      <c r="J644" s="43"/>
    </row>
    <row r="645" spans="1:10" ht="33">
      <c r="A645" s="18" t="s">
        <v>1200</v>
      </c>
      <c r="B645" s="209" t="s">
        <v>880</v>
      </c>
      <c r="C645" s="210" t="s">
        <v>901</v>
      </c>
      <c r="D645" s="77" t="s">
        <v>1481</v>
      </c>
      <c r="E645" s="374">
        <v>12.5</v>
      </c>
      <c r="F645" s="374">
        <v>12.5</v>
      </c>
      <c r="G645" s="119" t="s">
        <v>2100</v>
      </c>
      <c r="H645" s="43"/>
      <c r="I645" s="1" t="s">
        <v>2375</v>
      </c>
      <c r="J645" s="43"/>
    </row>
    <row r="646" spans="1:10" ht="33">
      <c r="A646" s="18" t="s">
        <v>1200</v>
      </c>
      <c r="B646" s="11" t="s">
        <v>889</v>
      </c>
      <c r="C646" s="210" t="s">
        <v>901</v>
      </c>
      <c r="D646" s="77" t="s">
        <v>1481</v>
      </c>
      <c r="E646" s="374">
        <v>16</v>
      </c>
      <c r="F646" s="374">
        <v>16</v>
      </c>
      <c r="G646" s="119" t="s">
        <v>2100</v>
      </c>
      <c r="H646" s="43"/>
      <c r="I646" s="1" t="s">
        <v>2375</v>
      </c>
      <c r="J646" s="43"/>
    </row>
    <row r="647" spans="1:10" ht="33">
      <c r="A647" s="209" t="s">
        <v>1198</v>
      </c>
      <c r="B647" s="209" t="s">
        <v>881</v>
      </c>
      <c r="C647" s="210" t="s">
        <v>901</v>
      </c>
      <c r="D647" s="77" t="s">
        <v>1481</v>
      </c>
      <c r="E647" s="374">
        <v>64.015</v>
      </c>
      <c r="F647" s="374">
        <v>64.015</v>
      </c>
      <c r="G647" s="119" t="s">
        <v>2100</v>
      </c>
      <c r="H647" s="43"/>
      <c r="I647" s="1" t="s">
        <v>2375</v>
      </c>
      <c r="J647" s="43"/>
    </row>
    <row r="648" spans="1:10" ht="33">
      <c r="A648" s="209" t="s">
        <v>1198</v>
      </c>
      <c r="B648" s="209" t="s">
        <v>882</v>
      </c>
      <c r="C648" s="210" t="s">
        <v>901</v>
      </c>
      <c r="D648" s="77" t="s">
        <v>1481</v>
      </c>
      <c r="E648" s="374">
        <v>1050</v>
      </c>
      <c r="F648" s="374">
        <v>1050</v>
      </c>
      <c r="G648" s="119" t="s">
        <v>2100</v>
      </c>
      <c r="H648" s="43"/>
      <c r="I648" s="1" t="s">
        <v>2375</v>
      </c>
      <c r="J648" s="43"/>
    </row>
    <row r="649" spans="1:10" ht="33">
      <c r="A649" s="209" t="s">
        <v>1198</v>
      </c>
      <c r="B649" s="209" t="s">
        <v>883</v>
      </c>
      <c r="C649" s="210" t="s">
        <v>901</v>
      </c>
      <c r="D649" s="77" t="s">
        <v>1481</v>
      </c>
      <c r="E649" s="374">
        <v>62</v>
      </c>
      <c r="F649" s="374">
        <v>62</v>
      </c>
      <c r="G649" s="119" t="s">
        <v>2100</v>
      </c>
      <c r="H649" s="43"/>
      <c r="I649" s="1" t="s">
        <v>2375</v>
      </c>
      <c r="J649" s="43"/>
    </row>
    <row r="650" spans="1:10" ht="33">
      <c r="A650" s="209" t="s">
        <v>879</v>
      </c>
      <c r="B650" s="209" t="s">
        <v>883</v>
      </c>
      <c r="C650" s="210" t="s">
        <v>901</v>
      </c>
      <c r="D650" s="77" t="s">
        <v>1481</v>
      </c>
      <c r="E650" s="374">
        <v>1338</v>
      </c>
      <c r="F650" s="374">
        <v>1338</v>
      </c>
      <c r="G650" s="119" t="s">
        <v>2100</v>
      </c>
      <c r="H650" s="43"/>
      <c r="I650" s="1" t="s">
        <v>2375</v>
      </c>
      <c r="J650" s="43"/>
    </row>
    <row r="651" spans="1:10" ht="33">
      <c r="A651" s="209" t="s">
        <v>879</v>
      </c>
      <c r="B651" s="209" t="s">
        <v>884</v>
      </c>
      <c r="C651" s="210" t="s">
        <v>901</v>
      </c>
      <c r="D651" s="77" t="s">
        <v>1481</v>
      </c>
      <c r="E651" s="374">
        <v>568</v>
      </c>
      <c r="F651" s="374">
        <v>568</v>
      </c>
      <c r="G651" s="119" t="s">
        <v>2100</v>
      </c>
      <c r="H651" s="43"/>
      <c r="I651" s="1" t="s">
        <v>2375</v>
      </c>
      <c r="J651" s="43"/>
    </row>
    <row r="652" spans="1:10" ht="33">
      <c r="A652" s="209" t="s">
        <v>1198</v>
      </c>
      <c r="B652" s="209" t="s">
        <v>884</v>
      </c>
      <c r="C652" s="210" t="s">
        <v>901</v>
      </c>
      <c r="D652" s="77" t="s">
        <v>1481</v>
      </c>
      <c r="E652" s="374">
        <v>70</v>
      </c>
      <c r="F652" s="374">
        <v>70</v>
      </c>
      <c r="G652" s="119" t="s">
        <v>2100</v>
      </c>
      <c r="H652" s="43"/>
      <c r="I652" s="1" t="s">
        <v>2375</v>
      </c>
      <c r="J652" s="43"/>
    </row>
    <row r="653" spans="1:10" ht="33">
      <c r="A653" s="209" t="s">
        <v>879</v>
      </c>
      <c r="B653" s="209" t="s">
        <v>890</v>
      </c>
      <c r="C653" s="210" t="s">
        <v>901</v>
      </c>
      <c r="D653" s="77" t="s">
        <v>1481</v>
      </c>
      <c r="E653" s="374">
        <v>2200</v>
      </c>
      <c r="F653" s="374">
        <v>2200</v>
      </c>
      <c r="G653" s="119" t="s">
        <v>2100</v>
      </c>
      <c r="H653" s="43"/>
      <c r="I653" s="1" t="s">
        <v>2375</v>
      </c>
      <c r="J653" s="43"/>
    </row>
    <row r="654" spans="1:10" ht="33">
      <c r="A654" s="18" t="s">
        <v>1200</v>
      </c>
      <c r="B654" s="209" t="s">
        <v>880</v>
      </c>
      <c r="C654" s="210" t="s">
        <v>902</v>
      </c>
      <c r="D654" s="77" t="s">
        <v>1481</v>
      </c>
      <c r="E654" s="374">
        <v>12.5</v>
      </c>
      <c r="F654" s="374">
        <v>12.5</v>
      </c>
      <c r="G654" s="119" t="s">
        <v>2100</v>
      </c>
      <c r="H654" s="43"/>
      <c r="I654" s="1" t="s">
        <v>2375</v>
      </c>
      <c r="J654" s="43"/>
    </row>
    <row r="655" spans="1:10" ht="33">
      <c r="A655" s="209" t="s">
        <v>1198</v>
      </c>
      <c r="B655" s="209" t="s">
        <v>882</v>
      </c>
      <c r="C655" s="210" t="s">
        <v>902</v>
      </c>
      <c r="D655" s="77" t="s">
        <v>1481</v>
      </c>
      <c r="E655" s="374">
        <v>337.208</v>
      </c>
      <c r="F655" s="374">
        <v>337.208</v>
      </c>
      <c r="G655" s="119" t="s">
        <v>2100</v>
      </c>
      <c r="H655" s="43"/>
      <c r="I655" s="1" t="s">
        <v>2375</v>
      </c>
      <c r="J655" s="43"/>
    </row>
    <row r="656" spans="1:10" ht="33">
      <c r="A656" s="209" t="s">
        <v>1198</v>
      </c>
      <c r="B656" s="209" t="s">
        <v>883</v>
      </c>
      <c r="C656" s="210" t="s">
        <v>902</v>
      </c>
      <c r="D656" s="77" t="s">
        <v>1481</v>
      </c>
      <c r="E656" s="374">
        <v>67</v>
      </c>
      <c r="F656" s="374">
        <v>67</v>
      </c>
      <c r="G656" s="119" t="s">
        <v>2100</v>
      </c>
      <c r="H656" s="43"/>
      <c r="I656" s="1" t="s">
        <v>2375</v>
      </c>
      <c r="J656" s="43"/>
    </row>
    <row r="657" spans="1:10" ht="33">
      <c r="A657" s="209" t="s">
        <v>879</v>
      </c>
      <c r="B657" s="209" t="s">
        <v>883</v>
      </c>
      <c r="C657" s="210" t="s">
        <v>902</v>
      </c>
      <c r="D657" s="77" t="s">
        <v>1481</v>
      </c>
      <c r="E657" s="374">
        <v>156</v>
      </c>
      <c r="F657" s="374">
        <v>156</v>
      </c>
      <c r="G657" s="119" t="s">
        <v>2100</v>
      </c>
      <c r="H657" s="43"/>
      <c r="I657" s="1" t="s">
        <v>2375</v>
      </c>
      <c r="J657" s="43"/>
    </row>
    <row r="658" spans="1:10" ht="33">
      <c r="A658" s="209" t="s">
        <v>879</v>
      </c>
      <c r="B658" s="209" t="s">
        <v>903</v>
      </c>
      <c r="C658" s="210" t="s">
        <v>902</v>
      </c>
      <c r="D658" s="77" t="s">
        <v>1481</v>
      </c>
      <c r="E658" s="374">
        <v>181</v>
      </c>
      <c r="F658" s="374">
        <v>181</v>
      </c>
      <c r="G658" s="119" t="s">
        <v>2100</v>
      </c>
      <c r="H658" s="43"/>
      <c r="I658" s="1" t="s">
        <v>2375</v>
      </c>
      <c r="J658" s="43"/>
    </row>
    <row r="659" spans="1:10" ht="33">
      <c r="A659" s="209" t="s">
        <v>879</v>
      </c>
      <c r="B659" s="209" t="s">
        <v>885</v>
      </c>
      <c r="C659" s="210" t="s">
        <v>902</v>
      </c>
      <c r="D659" s="77" t="s">
        <v>1481</v>
      </c>
      <c r="E659" s="374">
        <v>424</v>
      </c>
      <c r="F659" s="374">
        <v>424</v>
      </c>
      <c r="G659" s="119" t="s">
        <v>2100</v>
      </c>
      <c r="H659" s="43"/>
      <c r="I659" s="1" t="s">
        <v>2375</v>
      </c>
      <c r="J659" s="43"/>
    </row>
    <row r="660" spans="1:10" ht="33">
      <c r="A660" s="209" t="s">
        <v>1198</v>
      </c>
      <c r="B660" s="209" t="s">
        <v>885</v>
      </c>
      <c r="C660" s="210" t="s">
        <v>902</v>
      </c>
      <c r="D660" s="77" t="s">
        <v>1481</v>
      </c>
      <c r="E660" s="374">
        <v>10</v>
      </c>
      <c r="F660" s="374">
        <v>10</v>
      </c>
      <c r="G660" s="119" t="s">
        <v>2100</v>
      </c>
      <c r="H660" s="43"/>
      <c r="I660" s="1" t="s">
        <v>2375</v>
      </c>
      <c r="J660" s="43"/>
    </row>
    <row r="661" spans="1:10" ht="33">
      <c r="A661" s="209" t="s">
        <v>879</v>
      </c>
      <c r="B661" s="209" t="s">
        <v>891</v>
      </c>
      <c r="C661" s="210" t="s">
        <v>902</v>
      </c>
      <c r="D661" s="77" t="s">
        <v>1481</v>
      </c>
      <c r="E661" s="374">
        <v>460</v>
      </c>
      <c r="F661" s="374">
        <v>460</v>
      </c>
      <c r="G661" s="119" t="s">
        <v>2100</v>
      </c>
      <c r="H661" s="43"/>
      <c r="I661" s="1" t="s">
        <v>2375</v>
      </c>
      <c r="J661" s="43"/>
    </row>
    <row r="662" spans="1:10" ht="33">
      <c r="A662" s="18" t="s">
        <v>1200</v>
      </c>
      <c r="B662" s="11" t="s">
        <v>904</v>
      </c>
      <c r="C662" s="210" t="s">
        <v>906</v>
      </c>
      <c r="D662" s="77" t="s">
        <v>1481</v>
      </c>
      <c r="E662" s="374">
        <v>1164.95</v>
      </c>
      <c r="F662" s="374">
        <v>1164.95</v>
      </c>
      <c r="G662" s="119" t="s">
        <v>2100</v>
      </c>
      <c r="H662" s="43"/>
      <c r="I662" s="1" t="s">
        <v>2375</v>
      </c>
      <c r="J662" s="43"/>
    </row>
    <row r="663" spans="1:10" ht="33">
      <c r="A663" s="18" t="s">
        <v>1200</v>
      </c>
      <c r="B663" s="11" t="s">
        <v>905</v>
      </c>
      <c r="C663" s="210" t="s">
        <v>906</v>
      </c>
      <c r="D663" s="77" t="s">
        <v>1481</v>
      </c>
      <c r="E663" s="374">
        <v>537.6</v>
      </c>
      <c r="F663" s="374">
        <v>537.6</v>
      </c>
      <c r="G663" s="119" t="s">
        <v>2100</v>
      </c>
      <c r="H663" s="43"/>
      <c r="I663" s="1" t="s">
        <v>2375</v>
      </c>
      <c r="J663" s="43"/>
    </row>
    <row r="664" spans="1:10" ht="33">
      <c r="A664" s="209" t="s">
        <v>1198</v>
      </c>
      <c r="B664" s="209" t="s">
        <v>882</v>
      </c>
      <c r="C664" s="210" t="s">
        <v>906</v>
      </c>
      <c r="D664" s="77" t="s">
        <v>1481</v>
      </c>
      <c r="E664" s="374">
        <v>423.039</v>
      </c>
      <c r="F664" s="374">
        <v>423.039</v>
      </c>
      <c r="G664" s="119" t="s">
        <v>2100</v>
      </c>
      <c r="H664" s="43"/>
      <c r="I664" s="1" t="s">
        <v>2375</v>
      </c>
      <c r="J664" s="43"/>
    </row>
    <row r="665" spans="1:10" ht="33">
      <c r="A665" s="18" t="s">
        <v>1200</v>
      </c>
      <c r="B665" s="11" t="s">
        <v>908</v>
      </c>
      <c r="C665" s="210" t="s">
        <v>909</v>
      </c>
      <c r="D665" s="77" t="s">
        <v>1481</v>
      </c>
      <c r="E665" s="374">
        <v>200</v>
      </c>
      <c r="F665" s="374">
        <v>200</v>
      </c>
      <c r="G665" s="119" t="s">
        <v>2100</v>
      </c>
      <c r="H665" s="43"/>
      <c r="I665" s="1" t="s">
        <v>2375</v>
      </c>
      <c r="J665" s="43"/>
    </row>
    <row r="666" spans="1:10" ht="33">
      <c r="A666" s="18" t="s">
        <v>1200</v>
      </c>
      <c r="B666" s="11" t="s">
        <v>910</v>
      </c>
      <c r="C666" s="210" t="s">
        <v>911</v>
      </c>
      <c r="D666" s="77" t="s">
        <v>1481</v>
      </c>
      <c r="E666" s="374">
        <v>600</v>
      </c>
      <c r="F666" s="374">
        <v>600</v>
      </c>
      <c r="G666" s="119" t="s">
        <v>2100</v>
      </c>
      <c r="H666" s="43"/>
      <c r="I666" s="1" t="s">
        <v>2375</v>
      </c>
      <c r="J666" s="43"/>
    </row>
    <row r="667" spans="1:10" ht="33">
      <c r="A667" s="209" t="s">
        <v>879</v>
      </c>
      <c r="B667" s="11" t="s">
        <v>912</v>
      </c>
      <c r="C667" s="210" t="s">
        <v>907</v>
      </c>
      <c r="D667" s="77" t="s">
        <v>1481</v>
      </c>
      <c r="E667" s="374">
        <v>112</v>
      </c>
      <c r="F667" s="374">
        <v>112</v>
      </c>
      <c r="G667" s="119" t="s">
        <v>2100</v>
      </c>
      <c r="H667" s="43"/>
      <c r="I667" s="1" t="s">
        <v>2375</v>
      </c>
      <c r="J667" s="43"/>
    </row>
    <row r="668" spans="1:10" ht="33">
      <c r="A668" s="209" t="s">
        <v>879</v>
      </c>
      <c r="B668" s="11" t="s">
        <v>912</v>
      </c>
      <c r="C668" s="210" t="s">
        <v>913</v>
      </c>
      <c r="D668" s="77" t="s">
        <v>1481</v>
      </c>
      <c r="E668" s="374">
        <v>16</v>
      </c>
      <c r="F668" s="374">
        <v>16</v>
      </c>
      <c r="G668" s="119" t="s">
        <v>2100</v>
      </c>
      <c r="H668" s="43"/>
      <c r="I668" s="1" t="s">
        <v>2375</v>
      </c>
      <c r="J668" s="43"/>
    </row>
    <row r="669" spans="1:10" ht="33">
      <c r="A669" s="209" t="s">
        <v>879</v>
      </c>
      <c r="B669" s="11" t="s">
        <v>912</v>
      </c>
      <c r="C669" s="210" t="s">
        <v>914</v>
      </c>
      <c r="D669" s="77" t="s">
        <v>1481</v>
      </c>
      <c r="E669" s="374">
        <v>187</v>
      </c>
      <c r="F669" s="374">
        <v>187</v>
      </c>
      <c r="G669" s="119" t="s">
        <v>2100</v>
      </c>
      <c r="H669" s="43"/>
      <c r="I669" s="1" t="s">
        <v>2375</v>
      </c>
      <c r="J669" s="43"/>
    </row>
    <row r="670" spans="1:10" ht="33">
      <c r="A670" s="209" t="s">
        <v>879</v>
      </c>
      <c r="B670" s="11" t="s">
        <v>912</v>
      </c>
      <c r="C670" s="210" t="s">
        <v>915</v>
      </c>
      <c r="D670" s="77" t="s">
        <v>1481</v>
      </c>
      <c r="E670" s="374">
        <v>300</v>
      </c>
      <c r="F670" s="374">
        <v>300</v>
      </c>
      <c r="G670" s="119" t="s">
        <v>2100</v>
      </c>
      <c r="H670" s="43"/>
      <c r="I670" s="1" t="s">
        <v>2375</v>
      </c>
      <c r="J670" s="43"/>
    </row>
    <row r="671" spans="1:10" ht="33">
      <c r="A671" s="209" t="s">
        <v>879</v>
      </c>
      <c r="B671" s="11" t="s">
        <v>912</v>
      </c>
      <c r="C671" s="210" t="s">
        <v>916</v>
      </c>
      <c r="D671" s="77" t="s">
        <v>1481</v>
      </c>
      <c r="E671" s="374">
        <v>250</v>
      </c>
      <c r="F671" s="374">
        <v>250</v>
      </c>
      <c r="G671" s="119" t="s">
        <v>2100</v>
      </c>
      <c r="H671" s="43"/>
      <c r="I671" s="1" t="s">
        <v>2375</v>
      </c>
      <c r="J671" s="43"/>
    </row>
    <row r="672" spans="1:10" ht="33">
      <c r="A672" s="209" t="s">
        <v>879</v>
      </c>
      <c r="B672" s="11" t="s">
        <v>912</v>
      </c>
      <c r="C672" s="210" t="s">
        <v>917</v>
      </c>
      <c r="D672" s="77" t="s">
        <v>1481</v>
      </c>
      <c r="E672" s="374">
        <v>15</v>
      </c>
      <c r="F672" s="374">
        <v>15</v>
      </c>
      <c r="G672" s="119" t="s">
        <v>2100</v>
      </c>
      <c r="H672" s="43"/>
      <c r="I672" s="1" t="s">
        <v>2375</v>
      </c>
      <c r="J672" s="43"/>
    </row>
    <row r="673" spans="1:10" ht="33">
      <c r="A673" s="209" t="s">
        <v>879</v>
      </c>
      <c r="B673" s="11" t="s">
        <v>912</v>
      </c>
      <c r="C673" s="210" t="s">
        <v>918</v>
      </c>
      <c r="D673" s="77" t="s">
        <v>1481</v>
      </c>
      <c r="E673" s="374">
        <v>180</v>
      </c>
      <c r="F673" s="374">
        <v>180</v>
      </c>
      <c r="G673" s="119" t="s">
        <v>2100</v>
      </c>
      <c r="H673" s="43"/>
      <c r="I673" s="1" t="s">
        <v>2375</v>
      </c>
      <c r="J673" s="43"/>
    </row>
    <row r="674" spans="1:10" ht="33">
      <c r="A674" s="209" t="s">
        <v>879</v>
      </c>
      <c r="B674" s="11" t="s">
        <v>912</v>
      </c>
      <c r="C674" s="210" t="s">
        <v>919</v>
      </c>
      <c r="D674" s="77" t="s">
        <v>1481</v>
      </c>
      <c r="E674" s="374">
        <v>134</v>
      </c>
      <c r="F674" s="374">
        <v>134</v>
      </c>
      <c r="G674" s="119" t="s">
        <v>2100</v>
      </c>
      <c r="H674" s="43"/>
      <c r="I674" s="1" t="s">
        <v>2375</v>
      </c>
      <c r="J674" s="43"/>
    </row>
    <row r="675" spans="1:10" ht="33">
      <c r="A675" s="209" t="s">
        <v>879</v>
      </c>
      <c r="B675" s="11" t="s">
        <v>912</v>
      </c>
      <c r="C675" s="210" t="s">
        <v>920</v>
      </c>
      <c r="D675" s="77" t="s">
        <v>1481</v>
      </c>
      <c r="E675" s="374">
        <v>23</v>
      </c>
      <c r="F675" s="374">
        <v>23</v>
      </c>
      <c r="G675" s="119" t="s">
        <v>2100</v>
      </c>
      <c r="H675" s="43"/>
      <c r="I675" s="1" t="s">
        <v>2375</v>
      </c>
      <c r="J675" s="43"/>
    </row>
    <row r="676" spans="1:10" ht="33">
      <c r="A676" s="169" t="s">
        <v>1269</v>
      </c>
      <c r="B676" s="216" t="s">
        <v>874</v>
      </c>
      <c r="C676" s="216" t="s">
        <v>901</v>
      </c>
      <c r="D676" s="77" t="s">
        <v>1481</v>
      </c>
      <c r="E676" s="375">
        <v>525</v>
      </c>
      <c r="F676" s="375">
        <v>525</v>
      </c>
      <c r="G676" s="31" t="s">
        <v>2689</v>
      </c>
      <c r="H676" s="31" t="s">
        <v>1241</v>
      </c>
      <c r="I676" s="1" t="s">
        <v>2375</v>
      </c>
      <c r="J676" s="18"/>
    </row>
    <row r="677" spans="1:10" ht="33">
      <c r="A677" s="169" t="s">
        <v>1269</v>
      </c>
      <c r="B677" s="216" t="s">
        <v>875</v>
      </c>
      <c r="C677" s="216" t="s">
        <v>901</v>
      </c>
      <c r="D677" s="77" t="s">
        <v>1481</v>
      </c>
      <c r="E677" s="375">
        <v>634</v>
      </c>
      <c r="F677" s="375">
        <v>634</v>
      </c>
      <c r="G677" s="31" t="s">
        <v>2689</v>
      </c>
      <c r="H677" s="31" t="s">
        <v>1241</v>
      </c>
      <c r="I677" s="1" t="s">
        <v>2375</v>
      </c>
      <c r="J677" s="18"/>
    </row>
    <row r="678" spans="1:10" ht="33">
      <c r="A678" s="169" t="s">
        <v>1269</v>
      </c>
      <c r="B678" s="216" t="s">
        <v>873</v>
      </c>
      <c r="C678" s="216" t="s">
        <v>901</v>
      </c>
      <c r="D678" s="77" t="s">
        <v>1481</v>
      </c>
      <c r="E678" s="375">
        <v>407.1</v>
      </c>
      <c r="F678" s="375">
        <v>407.1</v>
      </c>
      <c r="G678" s="31" t="s">
        <v>2689</v>
      </c>
      <c r="H678" s="31" t="s">
        <v>1241</v>
      </c>
      <c r="I678" s="1" t="s">
        <v>2375</v>
      </c>
      <c r="J678" s="18"/>
    </row>
    <row r="679" spans="1:10" ht="33">
      <c r="A679" s="169" t="s">
        <v>1269</v>
      </c>
      <c r="B679" s="216" t="s">
        <v>873</v>
      </c>
      <c r="C679" s="216" t="s">
        <v>893</v>
      </c>
      <c r="D679" s="77" t="s">
        <v>1481</v>
      </c>
      <c r="E679" s="375">
        <v>1081</v>
      </c>
      <c r="F679" s="375">
        <v>1081</v>
      </c>
      <c r="G679" s="31" t="s">
        <v>2689</v>
      </c>
      <c r="H679" s="31" t="s">
        <v>1241</v>
      </c>
      <c r="I679" s="1" t="s">
        <v>2375</v>
      </c>
      <c r="J679" s="18"/>
    </row>
    <row r="680" spans="1:10" ht="33">
      <c r="A680" s="169" t="s">
        <v>1269</v>
      </c>
      <c r="B680" s="216" t="s">
        <v>875</v>
      </c>
      <c r="C680" s="216" t="s">
        <v>893</v>
      </c>
      <c r="D680" s="77" t="s">
        <v>1481</v>
      </c>
      <c r="E680" s="375">
        <v>318</v>
      </c>
      <c r="F680" s="375">
        <v>318</v>
      </c>
      <c r="G680" s="31" t="s">
        <v>2689</v>
      </c>
      <c r="H680" s="31" t="s">
        <v>1241</v>
      </c>
      <c r="I680" s="1" t="s">
        <v>2375</v>
      </c>
      <c r="J680" s="18"/>
    </row>
    <row r="681" spans="1:10" ht="33">
      <c r="A681" s="169" t="s">
        <v>1269</v>
      </c>
      <c r="B681" s="216" t="s">
        <v>1242</v>
      </c>
      <c r="C681" s="216" t="s">
        <v>892</v>
      </c>
      <c r="D681" s="77" t="s">
        <v>1481</v>
      </c>
      <c r="E681" s="375">
        <v>318</v>
      </c>
      <c r="F681" s="375">
        <v>318</v>
      </c>
      <c r="G681" s="31" t="s">
        <v>2689</v>
      </c>
      <c r="H681" s="31" t="s">
        <v>1241</v>
      </c>
      <c r="I681" s="1" t="s">
        <v>2375</v>
      </c>
      <c r="J681" s="18"/>
    </row>
    <row r="682" spans="1:10" ht="33">
      <c r="A682" s="169" t="s">
        <v>1269</v>
      </c>
      <c r="B682" s="216" t="s">
        <v>1243</v>
      </c>
      <c r="C682" s="216" t="s">
        <v>892</v>
      </c>
      <c r="D682" s="77" t="s">
        <v>1481</v>
      </c>
      <c r="E682" s="375">
        <v>40</v>
      </c>
      <c r="F682" s="375">
        <v>40</v>
      </c>
      <c r="G682" s="31" t="s">
        <v>2689</v>
      </c>
      <c r="H682" s="31" t="s">
        <v>1241</v>
      </c>
      <c r="I682" s="1" t="s">
        <v>2375</v>
      </c>
      <c r="J682" s="18"/>
    </row>
    <row r="683" spans="1:10" ht="33">
      <c r="A683" s="169" t="s">
        <v>1269</v>
      </c>
      <c r="B683" s="216" t="s">
        <v>874</v>
      </c>
      <c r="C683" s="216" t="s">
        <v>1244</v>
      </c>
      <c r="D683" s="77" t="s">
        <v>1481</v>
      </c>
      <c r="E683" s="375">
        <v>410</v>
      </c>
      <c r="F683" s="375">
        <v>410</v>
      </c>
      <c r="G683" s="31" t="s">
        <v>2689</v>
      </c>
      <c r="H683" s="31" t="s">
        <v>1241</v>
      </c>
      <c r="I683" s="1" t="s">
        <v>2375</v>
      </c>
      <c r="J683" s="18"/>
    </row>
    <row r="684" spans="1:10" ht="33">
      <c r="A684" s="169" t="s">
        <v>1269</v>
      </c>
      <c r="B684" s="216" t="s">
        <v>1242</v>
      </c>
      <c r="C684" s="216" t="s">
        <v>1244</v>
      </c>
      <c r="D684" s="77" t="s">
        <v>1481</v>
      </c>
      <c r="E684" s="375">
        <v>216</v>
      </c>
      <c r="F684" s="375">
        <v>216</v>
      </c>
      <c r="G684" s="31" t="s">
        <v>2689</v>
      </c>
      <c r="H684" s="31" t="s">
        <v>1241</v>
      </c>
      <c r="I684" s="1" t="s">
        <v>2375</v>
      </c>
      <c r="J684" s="18"/>
    </row>
    <row r="685" spans="1:10" ht="33">
      <c r="A685" s="169" t="s">
        <v>1269</v>
      </c>
      <c r="B685" s="216" t="s">
        <v>875</v>
      </c>
      <c r="C685" s="216" t="s">
        <v>1244</v>
      </c>
      <c r="D685" s="77" t="s">
        <v>1481</v>
      </c>
      <c r="E685" s="375">
        <v>904</v>
      </c>
      <c r="F685" s="375">
        <v>903.6</v>
      </c>
      <c r="G685" s="31" t="s">
        <v>2689</v>
      </c>
      <c r="H685" s="31" t="s">
        <v>1241</v>
      </c>
      <c r="I685" s="1" t="s">
        <v>2375</v>
      </c>
      <c r="J685" s="18"/>
    </row>
    <row r="686" spans="1:10" ht="33">
      <c r="A686" s="169" t="s">
        <v>1269</v>
      </c>
      <c r="B686" s="216" t="s">
        <v>873</v>
      </c>
      <c r="C686" s="216" t="s">
        <v>1244</v>
      </c>
      <c r="D686" s="77" t="s">
        <v>1481</v>
      </c>
      <c r="E686" s="375">
        <v>1872</v>
      </c>
      <c r="F686" s="375">
        <v>1872</v>
      </c>
      <c r="G686" s="31" t="s">
        <v>2689</v>
      </c>
      <c r="H686" s="31" t="s">
        <v>1241</v>
      </c>
      <c r="I686" s="1" t="s">
        <v>2375</v>
      </c>
      <c r="J686" s="18"/>
    </row>
    <row r="687" spans="1:10" ht="33">
      <c r="A687" s="169" t="s">
        <v>1269</v>
      </c>
      <c r="B687" s="216" t="s">
        <v>1245</v>
      </c>
      <c r="C687" s="216" t="s">
        <v>1246</v>
      </c>
      <c r="D687" s="77" t="s">
        <v>1481</v>
      </c>
      <c r="E687" s="375">
        <v>300</v>
      </c>
      <c r="F687" s="375">
        <v>300</v>
      </c>
      <c r="G687" s="31" t="s">
        <v>2689</v>
      </c>
      <c r="H687" s="31" t="s">
        <v>1241</v>
      </c>
      <c r="I687" s="1" t="s">
        <v>2375</v>
      </c>
      <c r="J687" s="18"/>
    </row>
    <row r="688" spans="1:10" ht="33">
      <c r="A688" s="169" t="s">
        <v>1269</v>
      </c>
      <c r="B688" s="216" t="s">
        <v>1247</v>
      </c>
      <c r="C688" s="216" t="s">
        <v>1248</v>
      </c>
      <c r="D688" s="77" t="s">
        <v>1481</v>
      </c>
      <c r="E688" s="375">
        <v>1000</v>
      </c>
      <c r="F688" s="375">
        <v>1000</v>
      </c>
      <c r="G688" s="31" t="s">
        <v>2689</v>
      </c>
      <c r="H688" s="31" t="s">
        <v>1241</v>
      </c>
      <c r="I688" s="1" t="s">
        <v>2375</v>
      </c>
      <c r="J688" s="18"/>
    </row>
    <row r="689" spans="1:10" ht="33">
      <c r="A689" s="169" t="s">
        <v>1269</v>
      </c>
      <c r="B689" s="216" t="s">
        <v>1249</v>
      </c>
      <c r="C689" s="73" t="s">
        <v>1248</v>
      </c>
      <c r="D689" s="77" t="s">
        <v>1481</v>
      </c>
      <c r="E689" s="375">
        <v>900</v>
      </c>
      <c r="F689" s="375">
        <v>900</v>
      </c>
      <c r="G689" s="31" t="s">
        <v>2689</v>
      </c>
      <c r="H689" s="31" t="s">
        <v>1241</v>
      </c>
      <c r="I689" s="1" t="s">
        <v>2375</v>
      </c>
      <c r="J689" s="18"/>
    </row>
    <row r="690" spans="1:10" ht="33">
      <c r="A690" s="169" t="s">
        <v>1269</v>
      </c>
      <c r="B690" s="216" t="s">
        <v>1250</v>
      </c>
      <c r="C690" s="216" t="s">
        <v>906</v>
      </c>
      <c r="D690" s="77" t="s">
        <v>1481</v>
      </c>
      <c r="E690" s="375">
        <v>500</v>
      </c>
      <c r="F690" s="375">
        <v>500</v>
      </c>
      <c r="G690" s="31" t="s">
        <v>2689</v>
      </c>
      <c r="H690" s="31" t="s">
        <v>1241</v>
      </c>
      <c r="I690" s="1" t="s">
        <v>2375</v>
      </c>
      <c r="J690" s="18"/>
    </row>
    <row r="691" spans="1:10" ht="33">
      <c r="A691" s="169" t="s">
        <v>1269</v>
      </c>
      <c r="B691" s="216" t="s">
        <v>1251</v>
      </c>
      <c r="C691" s="216" t="s">
        <v>1252</v>
      </c>
      <c r="D691" s="77" t="s">
        <v>1481</v>
      </c>
      <c r="E691" s="375">
        <v>165</v>
      </c>
      <c r="F691" s="375">
        <v>165</v>
      </c>
      <c r="G691" s="31" t="s">
        <v>2689</v>
      </c>
      <c r="H691" s="31" t="s">
        <v>1241</v>
      </c>
      <c r="I691" s="1" t="s">
        <v>2375</v>
      </c>
      <c r="J691" s="18"/>
    </row>
    <row r="692" spans="1:10" ht="33">
      <c r="A692" s="169" t="s">
        <v>1269</v>
      </c>
      <c r="B692" s="216" t="s">
        <v>1253</v>
      </c>
      <c r="C692" s="216" t="s">
        <v>1254</v>
      </c>
      <c r="D692" s="77" t="s">
        <v>1481</v>
      </c>
      <c r="E692" s="375">
        <v>630</v>
      </c>
      <c r="F692" s="375">
        <v>630</v>
      </c>
      <c r="G692" s="31" t="s">
        <v>2689</v>
      </c>
      <c r="H692" s="31" t="s">
        <v>1241</v>
      </c>
      <c r="I692" s="1" t="s">
        <v>2375</v>
      </c>
      <c r="J692" s="18"/>
    </row>
    <row r="693" spans="1:10" ht="33">
      <c r="A693" s="169" t="s">
        <v>1269</v>
      </c>
      <c r="B693" s="216" t="s">
        <v>1255</v>
      </c>
      <c r="C693" s="216" t="s">
        <v>1254</v>
      </c>
      <c r="D693" s="77" t="s">
        <v>1481</v>
      </c>
      <c r="E693" s="375">
        <v>300</v>
      </c>
      <c r="F693" s="375">
        <v>300</v>
      </c>
      <c r="G693" s="31" t="s">
        <v>2689</v>
      </c>
      <c r="H693" s="31" t="s">
        <v>1241</v>
      </c>
      <c r="I693" s="1" t="s">
        <v>2375</v>
      </c>
      <c r="J693" s="18"/>
    </row>
    <row r="694" spans="1:10" ht="33">
      <c r="A694" s="169" t="s">
        <v>1269</v>
      </c>
      <c r="B694" s="216" t="s">
        <v>1256</v>
      </c>
      <c r="C694" s="216" t="s">
        <v>1254</v>
      </c>
      <c r="D694" s="77" t="s">
        <v>1481</v>
      </c>
      <c r="E694" s="375">
        <v>600</v>
      </c>
      <c r="F694" s="375">
        <v>600</v>
      </c>
      <c r="G694" s="31" t="s">
        <v>2689</v>
      </c>
      <c r="H694" s="31" t="s">
        <v>1241</v>
      </c>
      <c r="I694" s="1" t="s">
        <v>2375</v>
      </c>
      <c r="J694" s="18"/>
    </row>
    <row r="695" spans="1:10" ht="33">
      <c r="A695" s="169" t="s">
        <v>1269</v>
      </c>
      <c r="B695" s="216" t="s">
        <v>1257</v>
      </c>
      <c r="C695" s="216" t="s">
        <v>1254</v>
      </c>
      <c r="D695" s="77" t="s">
        <v>1481</v>
      </c>
      <c r="E695" s="375">
        <v>300</v>
      </c>
      <c r="F695" s="375">
        <v>300</v>
      </c>
      <c r="G695" s="31" t="s">
        <v>2689</v>
      </c>
      <c r="H695" s="31" t="s">
        <v>1241</v>
      </c>
      <c r="I695" s="1" t="s">
        <v>2375</v>
      </c>
      <c r="J695" s="18"/>
    </row>
    <row r="696" spans="1:10" ht="33">
      <c r="A696" s="169" t="s">
        <v>1269</v>
      </c>
      <c r="B696" s="216" t="s">
        <v>1258</v>
      </c>
      <c r="C696" s="216" t="s">
        <v>1259</v>
      </c>
      <c r="D696" s="77" t="s">
        <v>1481</v>
      </c>
      <c r="E696" s="375">
        <v>2000</v>
      </c>
      <c r="F696" s="375">
        <v>2000</v>
      </c>
      <c r="G696" s="31" t="s">
        <v>2689</v>
      </c>
      <c r="H696" s="31" t="s">
        <v>1260</v>
      </c>
      <c r="I696" s="1" t="s">
        <v>2375</v>
      </c>
      <c r="J696" s="18"/>
    </row>
    <row r="697" spans="1:10" ht="33">
      <c r="A697" s="169" t="s">
        <v>1269</v>
      </c>
      <c r="B697" s="216" t="s">
        <v>1261</v>
      </c>
      <c r="C697" s="216" t="s">
        <v>1259</v>
      </c>
      <c r="D697" s="77" t="s">
        <v>1481</v>
      </c>
      <c r="E697" s="375">
        <v>630</v>
      </c>
      <c r="F697" s="375">
        <v>630</v>
      </c>
      <c r="G697" s="31" t="s">
        <v>2689</v>
      </c>
      <c r="H697" s="31" t="s">
        <v>1241</v>
      </c>
      <c r="I697" s="1" t="s">
        <v>2375</v>
      </c>
      <c r="J697" s="18"/>
    </row>
    <row r="698" spans="1:10" ht="33">
      <c r="A698" s="169" t="s">
        <v>1269</v>
      </c>
      <c r="B698" s="216" t="s">
        <v>873</v>
      </c>
      <c r="C698" s="216" t="s">
        <v>898</v>
      </c>
      <c r="D698" s="77" t="s">
        <v>1481</v>
      </c>
      <c r="E698" s="375">
        <v>946</v>
      </c>
      <c r="F698" s="375">
        <v>946</v>
      </c>
      <c r="G698" s="31" t="s">
        <v>2689</v>
      </c>
      <c r="H698" s="31" t="s">
        <v>1241</v>
      </c>
      <c r="I698" s="1" t="s">
        <v>2375</v>
      </c>
      <c r="J698" s="18"/>
    </row>
    <row r="699" spans="1:10" ht="33">
      <c r="A699" s="169" t="s">
        <v>1269</v>
      </c>
      <c r="B699" s="216" t="s">
        <v>875</v>
      </c>
      <c r="C699" s="216" t="s">
        <v>898</v>
      </c>
      <c r="D699" s="77" t="s">
        <v>1481</v>
      </c>
      <c r="E699" s="375">
        <v>928</v>
      </c>
      <c r="F699" s="375">
        <v>928</v>
      </c>
      <c r="G699" s="31" t="s">
        <v>2689</v>
      </c>
      <c r="H699" s="31" t="s">
        <v>1241</v>
      </c>
      <c r="I699" s="1" t="s">
        <v>2375</v>
      </c>
      <c r="J699" s="18"/>
    </row>
    <row r="700" spans="1:10" ht="33">
      <c r="A700" s="169" t="s">
        <v>1269</v>
      </c>
      <c r="B700" s="216" t="s">
        <v>1242</v>
      </c>
      <c r="C700" s="216" t="s">
        <v>886</v>
      </c>
      <c r="D700" s="77" t="s">
        <v>1481</v>
      </c>
      <c r="E700" s="375">
        <v>84</v>
      </c>
      <c r="F700" s="375">
        <v>84</v>
      </c>
      <c r="G700" s="31" t="s">
        <v>2689</v>
      </c>
      <c r="H700" s="31" t="s">
        <v>1241</v>
      </c>
      <c r="I700" s="1" t="s">
        <v>2375</v>
      </c>
      <c r="J700" s="18"/>
    </row>
    <row r="701" spans="1:10" ht="33">
      <c r="A701" s="169" t="s">
        <v>1269</v>
      </c>
      <c r="B701" s="216" t="s">
        <v>1262</v>
      </c>
      <c r="C701" s="216" t="s">
        <v>1263</v>
      </c>
      <c r="D701" s="77" t="s">
        <v>1481</v>
      </c>
      <c r="E701" s="375">
        <v>600</v>
      </c>
      <c r="F701" s="375">
        <v>600</v>
      </c>
      <c r="G701" s="31" t="s">
        <v>2689</v>
      </c>
      <c r="H701" s="31" t="s">
        <v>1241</v>
      </c>
      <c r="I701" s="1" t="s">
        <v>2375</v>
      </c>
      <c r="J701" s="18"/>
    </row>
    <row r="702" spans="1:10" ht="33">
      <c r="A702" s="169" t="s">
        <v>1269</v>
      </c>
      <c r="B702" s="216" t="s">
        <v>1264</v>
      </c>
      <c r="C702" s="216" t="s">
        <v>1263</v>
      </c>
      <c r="D702" s="77" t="s">
        <v>1481</v>
      </c>
      <c r="E702" s="375">
        <v>500</v>
      </c>
      <c r="F702" s="375">
        <v>500</v>
      </c>
      <c r="G702" s="31" t="s">
        <v>2689</v>
      </c>
      <c r="H702" s="31" t="s">
        <v>1241</v>
      </c>
      <c r="I702" s="1" t="s">
        <v>2375</v>
      </c>
      <c r="J702" s="18"/>
    </row>
    <row r="703" spans="1:10" ht="33">
      <c r="A703" s="169" t="s">
        <v>1269</v>
      </c>
      <c r="B703" s="216" t="s">
        <v>1265</v>
      </c>
      <c r="C703" s="216" t="s">
        <v>1263</v>
      </c>
      <c r="D703" s="77" t="s">
        <v>1481</v>
      </c>
      <c r="E703" s="375">
        <v>160</v>
      </c>
      <c r="F703" s="375">
        <v>160</v>
      </c>
      <c r="G703" s="31" t="s">
        <v>2689</v>
      </c>
      <c r="H703" s="31" t="s">
        <v>1241</v>
      </c>
      <c r="I703" s="1" t="s">
        <v>2375</v>
      </c>
      <c r="J703" s="18"/>
    </row>
    <row r="704" spans="1:10" ht="33">
      <c r="A704" s="169" t="s">
        <v>1269</v>
      </c>
      <c r="B704" s="216" t="s">
        <v>1266</v>
      </c>
      <c r="C704" s="216" t="s">
        <v>1267</v>
      </c>
      <c r="D704" s="77" t="s">
        <v>1481</v>
      </c>
      <c r="E704" s="375">
        <v>810</v>
      </c>
      <c r="F704" s="375">
        <v>809.93</v>
      </c>
      <c r="G704" s="31" t="s">
        <v>2689</v>
      </c>
      <c r="H704" s="31" t="s">
        <v>1241</v>
      </c>
      <c r="I704" s="1" t="s">
        <v>2375</v>
      </c>
      <c r="J704" s="18"/>
    </row>
    <row r="705" spans="1:10" ht="33">
      <c r="A705" s="169" t="s">
        <v>1269</v>
      </c>
      <c r="B705" s="216" t="s">
        <v>1268</v>
      </c>
      <c r="C705" s="216" t="s">
        <v>1267</v>
      </c>
      <c r="D705" s="77" t="s">
        <v>1481</v>
      </c>
      <c r="E705" s="375">
        <v>600</v>
      </c>
      <c r="F705" s="375">
        <v>600</v>
      </c>
      <c r="G705" s="31" t="s">
        <v>2689</v>
      </c>
      <c r="H705" s="31" t="s">
        <v>1241</v>
      </c>
      <c r="I705" s="1" t="s">
        <v>2375</v>
      </c>
      <c r="J705" s="18"/>
    </row>
    <row r="706" spans="1:10" ht="33">
      <c r="A706" s="169" t="s">
        <v>1269</v>
      </c>
      <c r="B706" s="216" t="s">
        <v>1242</v>
      </c>
      <c r="C706" s="216" t="s">
        <v>839</v>
      </c>
      <c r="D706" s="77" t="s">
        <v>1481</v>
      </c>
      <c r="E706" s="375">
        <v>36</v>
      </c>
      <c r="F706" s="375">
        <v>36</v>
      </c>
      <c r="G706" s="31" t="s">
        <v>2689</v>
      </c>
      <c r="H706" s="31" t="s">
        <v>1241</v>
      </c>
      <c r="I706" s="1" t="s">
        <v>2375</v>
      </c>
      <c r="J706" s="18"/>
    </row>
    <row r="707" spans="1:10" ht="33">
      <c r="A707" s="169" t="s">
        <v>1269</v>
      </c>
      <c r="B707" s="216" t="s">
        <v>1242</v>
      </c>
      <c r="C707" s="216" t="s">
        <v>896</v>
      </c>
      <c r="D707" s="77" t="s">
        <v>1481</v>
      </c>
      <c r="E707" s="375">
        <v>222</v>
      </c>
      <c r="F707" s="375">
        <v>222</v>
      </c>
      <c r="G707" s="31" t="s">
        <v>2689</v>
      </c>
      <c r="H707" s="31" t="s">
        <v>1241</v>
      </c>
      <c r="I707" s="1" t="s">
        <v>2375</v>
      </c>
      <c r="J707" s="18"/>
    </row>
    <row r="708" spans="1:10" ht="33">
      <c r="A708" s="169" t="s">
        <v>1269</v>
      </c>
      <c r="B708" s="216" t="s">
        <v>874</v>
      </c>
      <c r="C708" s="216" t="s">
        <v>896</v>
      </c>
      <c r="D708" s="77" t="s">
        <v>1481</v>
      </c>
      <c r="E708" s="375">
        <v>523</v>
      </c>
      <c r="F708" s="375">
        <v>523</v>
      </c>
      <c r="G708" s="31" t="s">
        <v>2689</v>
      </c>
      <c r="H708" s="31" t="s">
        <v>1241</v>
      </c>
      <c r="I708" s="1" t="s">
        <v>2375</v>
      </c>
      <c r="J708" s="18"/>
    </row>
    <row r="709" spans="1:10" ht="33">
      <c r="A709" s="169" t="s">
        <v>1269</v>
      </c>
      <c r="B709" s="216" t="s">
        <v>875</v>
      </c>
      <c r="C709" s="216" t="s">
        <v>896</v>
      </c>
      <c r="D709" s="77" t="s">
        <v>1481</v>
      </c>
      <c r="E709" s="375">
        <v>1734</v>
      </c>
      <c r="F709" s="375">
        <v>1733.6</v>
      </c>
      <c r="G709" s="31" t="s">
        <v>2689</v>
      </c>
      <c r="H709" s="31" t="s">
        <v>1241</v>
      </c>
      <c r="I709" s="1" t="s">
        <v>2375</v>
      </c>
      <c r="J709" s="18"/>
    </row>
    <row r="710" spans="1:11" ht="33">
      <c r="A710" s="377" t="s">
        <v>1298</v>
      </c>
      <c r="B710" s="15" t="s">
        <v>1270</v>
      </c>
      <c r="C710" s="15" t="s">
        <v>1271</v>
      </c>
      <c r="D710" s="77" t="s">
        <v>1481</v>
      </c>
      <c r="E710" s="71">
        <v>376</v>
      </c>
      <c r="F710" s="71">
        <v>376</v>
      </c>
      <c r="G710" s="77" t="s">
        <v>2100</v>
      </c>
      <c r="H710" s="77"/>
      <c r="I710" s="1"/>
      <c r="J710" s="1" t="s">
        <v>486</v>
      </c>
      <c r="K710" s="43"/>
    </row>
    <row r="711" spans="1:11" ht="33">
      <c r="A711" s="377" t="s">
        <v>1298</v>
      </c>
      <c r="B711" s="1" t="s">
        <v>1272</v>
      </c>
      <c r="C711" s="15" t="s">
        <v>1248</v>
      </c>
      <c r="D711" s="77" t="s">
        <v>1481</v>
      </c>
      <c r="E711" s="71">
        <v>2800</v>
      </c>
      <c r="F711" s="71">
        <v>2800</v>
      </c>
      <c r="G711" s="77" t="s">
        <v>2100</v>
      </c>
      <c r="H711" s="77"/>
      <c r="I711" s="1"/>
      <c r="J711" s="1" t="s">
        <v>486</v>
      </c>
      <c r="K711" s="43"/>
    </row>
    <row r="712" spans="1:11" ht="33">
      <c r="A712" s="377" t="s">
        <v>1298</v>
      </c>
      <c r="B712" s="15" t="s">
        <v>1273</v>
      </c>
      <c r="C712" s="15" t="s">
        <v>1248</v>
      </c>
      <c r="D712" s="77" t="s">
        <v>1481</v>
      </c>
      <c r="E712" s="71">
        <v>200</v>
      </c>
      <c r="F712" s="71">
        <v>200</v>
      </c>
      <c r="G712" s="77" t="s">
        <v>2100</v>
      </c>
      <c r="H712" s="77"/>
      <c r="I712" s="1"/>
      <c r="J712" s="1" t="s">
        <v>486</v>
      </c>
      <c r="K712" s="43"/>
    </row>
    <row r="713" spans="1:11" ht="33">
      <c r="A713" s="377" t="s">
        <v>1298</v>
      </c>
      <c r="B713" s="15" t="s">
        <v>1274</v>
      </c>
      <c r="C713" s="15" t="s">
        <v>1248</v>
      </c>
      <c r="D713" s="77" t="s">
        <v>1481</v>
      </c>
      <c r="E713" s="71">
        <v>4692</v>
      </c>
      <c r="F713" s="71">
        <v>4692</v>
      </c>
      <c r="G713" s="77" t="s">
        <v>2100</v>
      </c>
      <c r="H713" s="77"/>
      <c r="I713" s="1"/>
      <c r="J713" s="1" t="s">
        <v>486</v>
      </c>
      <c r="K713" s="43"/>
    </row>
    <row r="714" spans="1:11" ht="33">
      <c r="A714" s="377" t="s">
        <v>1298</v>
      </c>
      <c r="B714" s="15" t="s">
        <v>1275</v>
      </c>
      <c r="C714" s="15" t="s">
        <v>1276</v>
      </c>
      <c r="D714" s="77" t="s">
        <v>1481</v>
      </c>
      <c r="E714" s="71">
        <v>2286</v>
      </c>
      <c r="F714" s="71">
        <v>2286</v>
      </c>
      <c r="G714" s="77" t="s">
        <v>2100</v>
      </c>
      <c r="H714" s="77"/>
      <c r="I714" s="1"/>
      <c r="J714" s="1" t="s">
        <v>486</v>
      </c>
      <c r="K714" s="43"/>
    </row>
    <row r="715" spans="1:11" ht="33">
      <c r="A715" s="377" t="s">
        <v>1298</v>
      </c>
      <c r="B715" s="15" t="s">
        <v>1277</v>
      </c>
      <c r="C715" s="381" t="s">
        <v>1278</v>
      </c>
      <c r="D715" s="77" t="s">
        <v>1481</v>
      </c>
      <c r="E715" s="71">
        <v>4450</v>
      </c>
      <c r="F715" s="71">
        <v>4450</v>
      </c>
      <c r="G715" s="77" t="s">
        <v>2100</v>
      </c>
      <c r="H715" s="77"/>
      <c r="I715" s="1"/>
      <c r="J715" s="1" t="s">
        <v>486</v>
      </c>
      <c r="K715" s="43"/>
    </row>
    <row r="716" spans="1:11" ht="33">
      <c r="A716" s="377" t="s">
        <v>1298</v>
      </c>
      <c r="B716" s="15" t="s">
        <v>1279</v>
      </c>
      <c r="C716" s="15" t="s">
        <v>1280</v>
      </c>
      <c r="D716" s="77" t="s">
        <v>1481</v>
      </c>
      <c r="E716" s="71">
        <v>200</v>
      </c>
      <c r="F716" s="71">
        <v>200</v>
      </c>
      <c r="G716" s="77" t="s">
        <v>2100</v>
      </c>
      <c r="H716" s="77"/>
      <c r="I716" s="1"/>
      <c r="J716" s="1" t="s">
        <v>486</v>
      </c>
      <c r="K716" s="43"/>
    </row>
    <row r="717" spans="1:11" ht="33">
      <c r="A717" s="377" t="s">
        <v>1298</v>
      </c>
      <c r="B717" s="15" t="s">
        <v>1281</v>
      </c>
      <c r="C717" s="15" t="s">
        <v>1280</v>
      </c>
      <c r="D717" s="77" t="s">
        <v>1481</v>
      </c>
      <c r="E717" s="71">
        <v>180</v>
      </c>
      <c r="F717" s="71">
        <v>180</v>
      </c>
      <c r="G717" s="77" t="s">
        <v>2100</v>
      </c>
      <c r="H717" s="77"/>
      <c r="I717" s="1"/>
      <c r="J717" s="1" t="s">
        <v>486</v>
      </c>
      <c r="K717" s="43"/>
    </row>
    <row r="718" spans="1:11" ht="33">
      <c r="A718" s="377" t="s">
        <v>1298</v>
      </c>
      <c r="B718" s="15" t="s">
        <v>1282</v>
      </c>
      <c r="C718" s="15" t="s">
        <v>1271</v>
      </c>
      <c r="D718" s="77" t="s">
        <v>1481</v>
      </c>
      <c r="E718" s="71">
        <v>30</v>
      </c>
      <c r="F718" s="71">
        <v>30</v>
      </c>
      <c r="G718" s="77" t="s">
        <v>2100</v>
      </c>
      <c r="H718" s="77"/>
      <c r="I718" s="1"/>
      <c r="J718" s="1" t="s">
        <v>486</v>
      </c>
      <c r="K718" s="43"/>
    </row>
    <row r="719" spans="1:11" ht="33">
      <c r="A719" s="377" t="s">
        <v>1298</v>
      </c>
      <c r="B719" s="15" t="s">
        <v>1283</v>
      </c>
      <c r="C719" s="15" t="s">
        <v>1284</v>
      </c>
      <c r="D719" s="77" t="s">
        <v>1481</v>
      </c>
      <c r="E719" s="71">
        <v>40</v>
      </c>
      <c r="F719" s="71">
        <v>40</v>
      </c>
      <c r="G719" s="77" t="s">
        <v>2100</v>
      </c>
      <c r="H719" s="77"/>
      <c r="I719" s="1"/>
      <c r="J719" s="1" t="s">
        <v>486</v>
      </c>
      <c r="K719" s="43"/>
    </row>
    <row r="720" spans="1:11" ht="33">
      <c r="A720" s="377" t="s">
        <v>1298</v>
      </c>
      <c r="B720" s="15" t="s">
        <v>1285</v>
      </c>
      <c r="C720" s="15" t="s">
        <v>1284</v>
      </c>
      <c r="D720" s="77" t="s">
        <v>1481</v>
      </c>
      <c r="E720" s="71">
        <v>100</v>
      </c>
      <c r="F720" s="71">
        <v>100</v>
      </c>
      <c r="G720" s="77" t="s">
        <v>2100</v>
      </c>
      <c r="H720" s="77"/>
      <c r="I720" s="1"/>
      <c r="J720" s="1" t="s">
        <v>486</v>
      </c>
      <c r="K720" s="43"/>
    </row>
    <row r="721" spans="1:11" ht="33">
      <c r="A721" s="377" t="s">
        <v>1298</v>
      </c>
      <c r="B721" s="15" t="s">
        <v>1286</v>
      </c>
      <c r="C721" s="15" t="s">
        <v>1287</v>
      </c>
      <c r="D721" s="77" t="s">
        <v>1481</v>
      </c>
      <c r="E721" s="71">
        <v>540</v>
      </c>
      <c r="F721" s="71">
        <v>540</v>
      </c>
      <c r="G721" s="77" t="s">
        <v>2100</v>
      </c>
      <c r="H721" s="77"/>
      <c r="I721" s="1"/>
      <c r="J721" s="1" t="s">
        <v>486</v>
      </c>
      <c r="K721" s="43"/>
    </row>
    <row r="722" spans="1:11" ht="33">
      <c r="A722" s="377" t="s">
        <v>1298</v>
      </c>
      <c r="B722" s="15" t="s">
        <v>1288</v>
      </c>
      <c r="C722" s="15" t="s">
        <v>1289</v>
      </c>
      <c r="D722" s="77" t="s">
        <v>1481</v>
      </c>
      <c r="E722" s="71">
        <v>870</v>
      </c>
      <c r="F722" s="71">
        <v>870</v>
      </c>
      <c r="G722" s="77" t="s">
        <v>2100</v>
      </c>
      <c r="H722" s="77"/>
      <c r="I722" s="1"/>
      <c r="J722" s="1" t="s">
        <v>486</v>
      </c>
      <c r="K722" s="43"/>
    </row>
    <row r="723" spans="1:11" ht="33">
      <c r="A723" s="377" t="s">
        <v>1298</v>
      </c>
      <c r="B723" s="15" t="s">
        <v>1290</v>
      </c>
      <c r="C723" s="15" t="s">
        <v>1291</v>
      </c>
      <c r="D723" s="77" t="s">
        <v>1481</v>
      </c>
      <c r="E723" s="71">
        <v>100</v>
      </c>
      <c r="F723" s="71">
        <v>100</v>
      </c>
      <c r="G723" s="77" t="s">
        <v>2100</v>
      </c>
      <c r="H723" s="77"/>
      <c r="I723" s="1"/>
      <c r="J723" s="1" t="s">
        <v>486</v>
      </c>
      <c r="K723" s="43"/>
    </row>
    <row r="724" spans="1:11" ht="33">
      <c r="A724" s="377" t="s">
        <v>1298</v>
      </c>
      <c r="B724" s="15" t="s">
        <v>1292</v>
      </c>
      <c r="C724" s="15" t="s">
        <v>1293</v>
      </c>
      <c r="D724" s="77" t="s">
        <v>1481</v>
      </c>
      <c r="E724" s="71">
        <v>807</v>
      </c>
      <c r="F724" s="71">
        <v>807</v>
      </c>
      <c r="G724" s="77" t="s">
        <v>2100</v>
      </c>
      <c r="H724" s="77"/>
      <c r="I724" s="1"/>
      <c r="J724" s="1" t="s">
        <v>486</v>
      </c>
      <c r="K724" s="43"/>
    </row>
    <row r="725" spans="1:10" ht="33" customHeight="1">
      <c r="A725" s="169" t="s">
        <v>900</v>
      </c>
      <c r="B725" s="15" t="s">
        <v>1275</v>
      </c>
      <c r="C725" s="15" t="s">
        <v>1276</v>
      </c>
      <c r="D725" s="77" t="s">
        <v>1481</v>
      </c>
      <c r="E725" s="71">
        <v>357</v>
      </c>
      <c r="F725" s="71">
        <v>357</v>
      </c>
      <c r="G725" s="77" t="s">
        <v>2100</v>
      </c>
      <c r="H725" s="77"/>
      <c r="I725" s="1"/>
      <c r="J725" s="1" t="s">
        <v>486</v>
      </c>
    </row>
    <row r="726" spans="1:10" ht="33">
      <c r="A726" s="169" t="s">
        <v>900</v>
      </c>
      <c r="B726" s="376" t="s">
        <v>1294</v>
      </c>
      <c r="C726" s="15" t="s">
        <v>1295</v>
      </c>
      <c r="D726" s="77" t="s">
        <v>1481</v>
      </c>
      <c r="E726" s="71">
        <v>300</v>
      </c>
      <c r="F726" s="71">
        <v>300</v>
      </c>
      <c r="G726" s="77" t="s">
        <v>2100</v>
      </c>
      <c r="H726" s="77"/>
      <c r="I726" s="1"/>
      <c r="J726" s="1" t="s">
        <v>486</v>
      </c>
    </row>
    <row r="727" spans="1:10" ht="33">
      <c r="A727" s="169" t="s">
        <v>900</v>
      </c>
      <c r="B727" s="15" t="s">
        <v>1270</v>
      </c>
      <c r="C727" s="15" t="s">
        <v>1271</v>
      </c>
      <c r="D727" s="77" t="s">
        <v>1481</v>
      </c>
      <c r="E727" s="71">
        <v>254</v>
      </c>
      <c r="F727" s="71">
        <v>254</v>
      </c>
      <c r="G727" s="77" t="s">
        <v>2100</v>
      </c>
      <c r="H727" s="77"/>
      <c r="I727" s="1"/>
      <c r="J727" s="1" t="s">
        <v>486</v>
      </c>
    </row>
    <row r="728" spans="1:10" ht="33">
      <c r="A728" s="169" t="s">
        <v>900</v>
      </c>
      <c r="B728" s="15" t="s">
        <v>1296</v>
      </c>
      <c r="C728" s="15" t="s">
        <v>1289</v>
      </c>
      <c r="D728" s="77" t="s">
        <v>1481</v>
      </c>
      <c r="E728" s="71">
        <v>693</v>
      </c>
      <c r="F728" s="71">
        <v>693</v>
      </c>
      <c r="G728" s="77" t="s">
        <v>2100</v>
      </c>
      <c r="H728" s="77"/>
      <c r="I728" s="1"/>
      <c r="J728" s="1" t="s">
        <v>486</v>
      </c>
    </row>
    <row r="729" spans="1:10" ht="33">
      <c r="A729" s="169" t="s">
        <v>900</v>
      </c>
      <c r="B729" s="15" t="s">
        <v>1297</v>
      </c>
      <c r="C729" s="15" t="s">
        <v>1280</v>
      </c>
      <c r="D729" s="77" t="s">
        <v>1481</v>
      </c>
      <c r="E729" s="71">
        <v>740</v>
      </c>
      <c r="F729" s="71">
        <v>740</v>
      </c>
      <c r="G729" s="77" t="s">
        <v>2100</v>
      </c>
      <c r="H729" s="77"/>
      <c r="I729" s="1"/>
      <c r="J729" s="1" t="s">
        <v>486</v>
      </c>
    </row>
    <row r="730" spans="1:10" ht="33">
      <c r="A730" s="18" t="s">
        <v>1302</v>
      </c>
      <c r="B730" s="18" t="s">
        <v>1299</v>
      </c>
      <c r="C730" s="15" t="s">
        <v>1300</v>
      </c>
      <c r="D730" s="1" t="s">
        <v>1481</v>
      </c>
      <c r="E730" s="71">
        <v>1768</v>
      </c>
      <c r="F730" s="71">
        <v>1768</v>
      </c>
      <c r="G730" s="218" t="s">
        <v>2100</v>
      </c>
      <c r="H730" s="18"/>
      <c r="I730" s="1" t="s">
        <v>2375</v>
      </c>
      <c r="J730" s="43"/>
    </row>
    <row r="731" spans="1:10" ht="33">
      <c r="A731" s="18" t="s">
        <v>1302</v>
      </c>
      <c r="B731" s="11" t="s">
        <v>1301</v>
      </c>
      <c r="C731" s="15" t="s">
        <v>906</v>
      </c>
      <c r="D731" s="1" t="s">
        <v>1481</v>
      </c>
      <c r="E731" s="71">
        <v>400</v>
      </c>
      <c r="F731" s="71">
        <v>400</v>
      </c>
      <c r="G731" s="218" t="s">
        <v>2100</v>
      </c>
      <c r="H731" s="18"/>
      <c r="I731" s="1" t="s">
        <v>2375</v>
      </c>
      <c r="J731" s="43"/>
    </row>
    <row r="732" spans="1:10" ht="20.25" customHeight="1">
      <c r="A732" s="403" t="s">
        <v>2233</v>
      </c>
      <c r="B732" s="404"/>
      <c r="C732" s="382"/>
      <c r="D732" s="66"/>
      <c r="E732" s="64">
        <f>SUM(E488:E731)</f>
        <v>94524.25399999999</v>
      </c>
      <c r="F732" s="64">
        <f>SUM(F488:F731)</f>
        <v>136891.994</v>
      </c>
      <c r="G732" s="67"/>
      <c r="H732" s="67"/>
      <c r="I732" s="67"/>
      <c r="J732" s="67"/>
    </row>
    <row r="733" spans="1:10" ht="49.5">
      <c r="A733" s="18" t="s">
        <v>2309</v>
      </c>
      <c r="B733" s="18" t="s">
        <v>2310</v>
      </c>
      <c r="C733" s="15" t="s">
        <v>2311</v>
      </c>
      <c r="D733" s="1" t="s">
        <v>2312</v>
      </c>
      <c r="E733" s="25">
        <v>0</v>
      </c>
      <c r="F733" s="25">
        <v>400</v>
      </c>
      <c r="G733" s="1" t="s">
        <v>2380</v>
      </c>
      <c r="H733" s="1"/>
      <c r="I733" s="1" t="s">
        <v>2375</v>
      </c>
      <c r="J733" s="1"/>
    </row>
    <row r="734" spans="1:10" ht="33">
      <c r="A734" s="18" t="s">
        <v>2309</v>
      </c>
      <c r="B734" s="16" t="s">
        <v>2313</v>
      </c>
      <c r="C734" s="15" t="s">
        <v>2314</v>
      </c>
      <c r="D734" s="1" t="s">
        <v>2312</v>
      </c>
      <c r="E734" s="25">
        <v>0</v>
      </c>
      <c r="F734" s="25">
        <v>110</v>
      </c>
      <c r="G734" s="1" t="s">
        <v>2380</v>
      </c>
      <c r="H734" s="1"/>
      <c r="I734" s="1" t="s">
        <v>2375</v>
      </c>
      <c r="J734" s="1"/>
    </row>
    <row r="735" spans="1:10" ht="33">
      <c r="A735" s="18" t="s">
        <v>2101</v>
      </c>
      <c r="B735" s="18" t="s">
        <v>2315</v>
      </c>
      <c r="C735" s="15" t="s">
        <v>2316</v>
      </c>
      <c r="D735" s="1" t="s">
        <v>2312</v>
      </c>
      <c r="E735" s="25">
        <v>0</v>
      </c>
      <c r="F735" s="25">
        <v>664</v>
      </c>
      <c r="G735" s="1" t="s">
        <v>2380</v>
      </c>
      <c r="H735" s="1"/>
      <c r="I735" s="1" t="s">
        <v>2375</v>
      </c>
      <c r="J735" s="1"/>
    </row>
    <row r="736" spans="1:10" ht="33">
      <c r="A736" s="18" t="s">
        <v>2101</v>
      </c>
      <c r="B736" s="18" t="s">
        <v>2317</v>
      </c>
      <c r="C736" s="15" t="s">
        <v>2316</v>
      </c>
      <c r="D736" s="1" t="s">
        <v>2312</v>
      </c>
      <c r="E736" s="25">
        <v>0</v>
      </c>
      <c r="F736" s="25">
        <v>230</v>
      </c>
      <c r="G736" s="1" t="s">
        <v>2380</v>
      </c>
      <c r="H736" s="1"/>
      <c r="I736" s="1" t="s">
        <v>2375</v>
      </c>
      <c r="J736" s="1"/>
    </row>
    <row r="737" spans="1:10" ht="33">
      <c r="A737" s="18" t="s">
        <v>2101</v>
      </c>
      <c r="B737" s="18" t="s">
        <v>2318</v>
      </c>
      <c r="C737" s="15" t="s">
        <v>2316</v>
      </c>
      <c r="D737" s="1" t="s">
        <v>2312</v>
      </c>
      <c r="E737" s="25">
        <v>0</v>
      </c>
      <c r="F737" s="25">
        <v>70</v>
      </c>
      <c r="G737" s="1" t="s">
        <v>2380</v>
      </c>
      <c r="H737" s="1"/>
      <c r="I737" s="1" t="s">
        <v>2375</v>
      </c>
      <c r="J737" s="1"/>
    </row>
    <row r="738" spans="1:10" ht="33">
      <c r="A738" s="18" t="s">
        <v>2101</v>
      </c>
      <c r="B738" s="18" t="s">
        <v>2319</v>
      </c>
      <c r="C738" s="15" t="s">
        <v>2316</v>
      </c>
      <c r="D738" s="1" t="s">
        <v>2312</v>
      </c>
      <c r="E738" s="25">
        <v>0</v>
      </c>
      <c r="F738" s="25">
        <v>90</v>
      </c>
      <c r="G738" s="1" t="s">
        <v>2380</v>
      </c>
      <c r="H738" s="1"/>
      <c r="I738" s="1" t="s">
        <v>2375</v>
      </c>
      <c r="J738" s="1"/>
    </row>
    <row r="739" spans="1:10" ht="33">
      <c r="A739" s="15" t="s">
        <v>2320</v>
      </c>
      <c r="B739" s="43" t="s">
        <v>2321</v>
      </c>
      <c r="C739" s="210" t="s">
        <v>2322</v>
      </c>
      <c r="D739" s="77" t="s">
        <v>2312</v>
      </c>
      <c r="E739" s="25">
        <v>0</v>
      </c>
      <c r="F739" s="83">
        <v>80</v>
      </c>
      <c r="G739" s="1" t="s">
        <v>2380</v>
      </c>
      <c r="H739" s="43"/>
      <c r="I739" s="1" t="s">
        <v>2375</v>
      </c>
      <c r="J739" s="18"/>
    </row>
    <row r="740" spans="1:10" ht="33">
      <c r="A740" s="15" t="s">
        <v>2320</v>
      </c>
      <c r="B740" s="43" t="s">
        <v>821</v>
      </c>
      <c r="C740" s="210" t="s">
        <v>2323</v>
      </c>
      <c r="D740" s="77" t="s">
        <v>2312</v>
      </c>
      <c r="E740" s="25">
        <v>0</v>
      </c>
      <c r="F740" s="83">
        <v>80</v>
      </c>
      <c r="G740" s="1" t="s">
        <v>2380</v>
      </c>
      <c r="H740" s="43"/>
      <c r="I740" s="1" t="s">
        <v>2375</v>
      </c>
      <c r="J740" s="18"/>
    </row>
    <row r="741" spans="1:10" ht="33">
      <c r="A741" s="142" t="s">
        <v>2133</v>
      </c>
      <c r="B741" s="15" t="s">
        <v>2129</v>
      </c>
      <c r="C741" s="210" t="s">
        <v>2130</v>
      </c>
      <c r="D741" s="77" t="s">
        <v>1482</v>
      </c>
      <c r="E741" s="170">
        <v>80</v>
      </c>
      <c r="F741" s="170">
        <v>80</v>
      </c>
      <c r="G741" s="77" t="s">
        <v>2100</v>
      </c>
      <c r="H741" s="77"/>
      <c r="I741" s="1" t="s">
        <v>2375</v>
      </c>
      <c r="J741" s="18"/>
    </row>
    <row r="742" spans="1:10" ht="33">
      <c r="A742" s="142" t="s">
        <v>2133</v>
      </c>
      <c r="B742" s="15" t="s">
        <v>2134</v>
      </c>
      <c r="C742" s="210" t="s">
        <v>2131</v>
      </c>
      <c r="D742" s="77" t="s">
        <v>1482</v>
      </c>
      <c r="E742" s="170">
        <v>80</v>
      </c>
      <c r="F742" s="170">
        <v>80</v>
      </c>
      <c r="G742" s="77" t="s">
        <v>2100</v>
      </c>
      <c r="H742" s="77"/>
      <c r="I742" s="1" t="s">
        <v>2375</v>
      </c>
      <c r="J742" s="18"/>
    </row>
    <row r="743" spans="1:10" ht="33">
      <c r="A743" s="142" t="s">
        <v>2133</v>
      </c>
      <c r="B743" s="15" t="s">
        <v>2135</v>
      </c>
      <c r="C743" s="210" t="s">
        <v>2132</v>
      </c>
      <c r="D743" s="77" t="s">
        <v>1482</v>
      </c>
      <c r="E743" s="170">
        <v>80</v>
      </c>
      <c r="F743" s="170">
        <v>80</v>
      </c>
      <c r="G743" s="77" t="s">
        <v>2100</v>
      </c>
      <c r="H743" s="77"/>
      <c r="I743" s="1" t="s">
        <v>2375</v>
      </c>
      <c r="J743" s="18"/>
    </row>
    <row r="744" spans="1:10" ht="16.5">
      <c r="A744" s="403" t="s">
        <v>2233</v>
      </c>
      <c r="B744" s="404"/>
      <c r="C744" s="63"/>
      <c r="D744" s="59"/>
      <c r="E744" s="122">
        <f>SUM(E733:E743)</f>
        <v>240</v>
      </c>
      <c r="F744" s="122">
        <f>SUM(F733:F743)</f>
        <v>1964</v>
      </c>
      <c r="G744" s="61"/>
      <c r="H744" s="62"/>
      <c r="I744" s="61"/>
      <c r="J744" s="61"/>
    </row>
    <row r="745" spans="1:10" ht="33">
      <c r="A745" s="49" t="s">
        <v>39</v>
      </c>
      <c r="B745" s="18" t="s">
        <v>40</v>
      </c>
      <c r="C745" s="15" t="s">
        <v>41</v>
      </c>
      <c r="D745" s="1" t="s">
        <v>42</v>
      </c>
      <c r="E745" s="175">
        <v>589.655</v>
      </c>
      <c r="F745" s="175">
        <v>4375.183</v>
      </c>
      <c r="G745" s="1" t="s">
        <v>2380</v>
      </c>
      <c r="H745" s="18"/>
      <c r="I745" s="17" t="s">
        <v>2375</v>
      </c>
      <c r="J745" s="1"/>
    </row>
    <row r="746" spans="1:10" ht="33">
      <c r="A746" s="49" t="s">
        <v>43</v>
      </c>
      <c r="B746" s="18" t="s">
        <v>40</v>
      </c>
      <c r="C746" s="15" t="s">
        <v>44</v>
      </c>
      <c r="D746" s="1" t="s">
        <v>42</v>
      </c>
      <c r="E746" s="175">
        <v>250</v>
      </c>
      <c r="F746" s="180">
        <v>500</v>
      </c>
      <c r="G746" s="1" t="s">
        <v>2380</v>
      </c>
      <c r="H746" s="18"/>
      <c r="I746" s="17" t="s">
        <v>2375</v>
      </c>
      <c r="J746" s="16"/>
    </row>
    <row r="747" spans="1:10" ht="33">
      <c r="A747" s="49" t="s">
        <v>39</v>
      </c>
      <c r="B747" s="18" t="s">
        <v>45</v>
      </c>
      <c r="C747" s="15" t="s">
        <v>46</v>
      </c>
      <c r="D747" s="1" t="s">
        <v>42</v>
      </c>
      <c r="E747" s="25">
        <v>0</v>
      </c>
      <c r="F747" s="52">
        <v>55.439</v>
      </c>
      <c r="G747" s="17" t="s">
        <v>2380</v>
      </c>
      <c r="H747" s="18"/>
      <c r="I747" s="17" t="s">
        <v>2375</v>
      </c>
      <c r="J747" s="18"/>
    </row>
    <row r="748" spans="1:10" ht="33">
      <c r="A748" s="49" t="s">
        <v>39</v>
      </c>
      <c r="B748" s="18" t="s">
        <v>45</v>
      </c>
      <c r="C748" s="15" t="s">
        <v>47</v>
      </c>
      <c r="D748" s="1" t="s">
        <v>42</v>
      </c>
      <c r="E748" s="25">
        <v>0</v>
      </c>
      <c r="F748" s="52">
        <v>51.375</v>
      </c>
      <c r="G748" s="17" t="s">
        <v>2380</v>
      </c>
      <c r="H748" s="18"/>
      <c r="I748" s="17" t="s">
        <v>2375</v>
      </c>
      <c r="J748" s="18"/>
    </row>
    <row r="749" spans="1:10" ht="33">
      <c r="A749" s="49" t="s">
        <v>39</v>
      </c>
      <c r="B749" s="18" t="s">
        <v>45</v>
      </c>
      <c r="C749" s="15" t="s">
        <v>48</v>
      </c>
      <c r="D749" s="1" t="s">
        <v>42</v>
      </c>
      <c r="E749" s="25">
        <v>0</v>
      </c>
      <c r="F749" s="52">
        <v>20</v>
      </c>
      <c r="G749" s="17" t="s">
        <v>2380</v>
      </c>
      <c r="H749" s="18"/>
      <c r="I749" s="17" t="s">
        <v>2375</v>
      </c>
      <c r="J749" s="18"/>
    </row>
    <row r="750" spans="1:10" ht="33">
      <c r="A750" s="49" t="s">
        <v>39</v>
      </c>
      <c r="B750" s="18" t="s">
        <v>45</v>
      </c>
      <c r="C750" s="15" t="s">
        <v>49</v>
      </c>
      <c r="D750" s="1" t="s">
        <v>42</v>
      </c>
      <c r="E750" s="25">
        <v>0</v>
      </c>
      <c r="F750" s="52">
        <v>20</v>
      </c>
      <c r="G750" s="17" t="s">
        <v>2380</v>
      </c>
      <c r="H750" s="18"/>
      <c r="I750" s="17" t="s">
        <v>2375</v>
      </c>
      <c r="J750" s="18"/>
    </row>
    <row r="751" spans="1:10" ht="33">
      <c r="A751" s="49" t="s">
        <v>39</v>
      </c>
      <c r="B751" s="18" t="s">
        <v>45</v>
      </c>
      <c r="C751" s="15" t="s">
        <v>50</v>
      </c>
      <c r="D751" s="1" t="s">
        <v>42</v>
      </c>
      <c r="E751" s="25">
        <v>0</v>
      </c>
      <c r="F751" s="52">
        <v>89.1</v>
      </c>
      <c r="G751" s="17" t="s">
        <v>2380</v>
      </c>
      <c r="H751" s="18"/>
      <c r="I751" s="17" t="s">
        <v>2375</v>
      </c>
      <c r="J751" s="18"/>
    </row>
    <row r="752" spans="1:10" ht="33">
      <c r="A752" s="49" t="s">
        <v>39</v>
      </c>
      <c r="B752" s="18" t="s">
        <v>45</v>
      </c>
      <c r="C752" s="15" t="s">
        <v>51</v>
      </c>
      <c r="D752" s="1" t="s">
        <v>42</v>
      </c>
      <c r="E752" s="25">
        <v>0</v>
      </c>
      <c r="F752" s="52">
        <v>40.85</v>
      </c>
      <c r="G752" s="17" t="s">
        <v>2380</v>
      </c>
      <c r="H752" s="18"/>
      <c r="I752" s="17" t="s">
        <v>2375</v>
      </c>
      <c r="J752" s="18"/>
    </row>
    <row r="753" spans="1:10" ht="33">
      <c r="A753" s="49" t="s">
        <v>39</v>
      </c>
      <c r="B753" s="18" t="s">
        <v>45</v>
      </c>
      <c r="C753" s="15" t="s">
        <v>52</v>
      </c>
      <c r="D753" s="1" t="s">
        <v>42</v>
      </c>
      <c r="E753" s="25">
        <v>0</v>
      </c>
      <c r="F753" s="52">
        <v>55.9</v>
      </c>
      <c r="G753" s="17" t="s">
        <v>2380</v>
      </c>
      <c r="H753" s="18"/>
      <c r="I753" s="17" t="s">
        <v>2375</v>
      </c>
      <c r="J753" s="18"/>
    </row>
    <row r="754" spans="1:10" ht="33">
      <c r="A754" s="49" t="s">
        <v>39</v>
      </c>
      <c r="B754" s="18" t="s">
        <v>45</v>
      </c>
      <c r="C754" s="15" t="s">
        <v>53</v>
      </c>
      <c r="D754" s="1" t="s">
        <v>42</v>
      </c>
      <c r="E754" s="25">
        <v>0</v>
      </c>
      <c r="F754" s="52">
        <v>60.85</v>
      </c>
      <c r="G754" s="17" t="s">
        <v>2380</v>
      </c>
      <c r="H754" s="18"/>
      <c r="I754" s="17" t="s">
        <v>2375</v>
      </c>
      <c r="J754" s="18"/>
    </row>
    <row r="755" spans="1:10" ht="33">
      <c r="A755" s="49" t="s">
        <v>39</v>
      </c>
      <c r="B755" s="18" t="s">
        <v>45</v>
      </c>
      <c r="C755" s="15" t="s">
        <v>54</v>
      </c>
      <c r="D755" s="1" t="s">
        <v>42</v>
      </c>
      <c r="E755" s="25">
        <v>0</v>
      </c>
      <c r="F755" s="52">
        <v>37.666</v>
      </c>
      <c r="G755" s="17" t="s">
        <v>2380</v>
      </c>
      <c r="H755" s="18"/>
      <c r="I755" s="17" t="s">
        <v>2375</v>
      </c>
      <c r="J755" s="18"/>
    </row>
    <row r="756" spans="1:10" ht="33">
      <c r="A756" s="49" t="s">
        <v>39</v>
      </c>
      <c r="B756" s="18" t="s">
        <v>45</v>
      </c>
      <c r="C756" s="15" t="s">
        <v>55</v>
      </c>
      <c r="D756" s="1" t="s">
        <v>42</v>
      </c>
      <c r="E756" s="25">
        <v>0</v>
      </c>
      <c r="F756" s="52">
        <v>25</v>
      </c>
      <c r="G756" s="17" t="s">
        <v>2380</v>
      </c>
      <c r="H756" s="18"/>
      <c r="I756" s="17" t="s">
        <v>2375</v>
      </c>
      <c r="J756" s="18"/>
    </row>
    <row r="757" spans="1:10" ht="49.5">
      <c r="A757" s="49" t="s">
        <v>39</v>
      </c>
      <c r="B757" s="18" t="s">
        <v>45</v>
      </c>
      <c r="C757" s="15" t="s">
        <v>56</v>
      </c>
      <c r="D757" s="1" t="s">
        <v>42</v>
      </c>
      <c r="E757" s="25">
        <v>0</v>
      </c>
      <c r="F757" s="52">
        <v>25</v>
      </c>
      <c r="G757" s="17" t="s">
        <v>2380</v>
      </c>
      <c r="H757" s="18"/>
      <c r="I757" s="17" t="s">
        <v>2375</v>
      </c>
      <c r="J757" s="18"/>
    </row>
    <row r="758" spans="1:10" ht="33">
      <c r="A758" s="49" t="s">
        <v>39</v>
      </c>
      <c r="B758" s="18" t="s">
        <v>45</v>
      </c>
      <c r="C758" s="15" t="s">
        <v>57</v>
      </c>
      <c r="D758" s="1" t="s">
        <v>42</v>
      </c>
      <c r="E758" s="25">
        <v>0</v>
      </c>
      <c r="F758" s="52">
        <v>15</v>
      </c>
      <c r="G758" s="17" t="s">
        <v>2380</v>
      </c>
      <c r="H758" s="18"/>
      <c r="I758" s="17" t="s">
        <v>2375</v>
      </c>
      <c r="J758" s="18"/>
    </row>
    <row r="759" spans="1:10" ht="33">
      <c r="A759" s="49" t="s">
        <v>39</v>
      </c>
      <c r="B759" s="18" t="s">
        <v>45</v>
      </c>
      <c r="C759" s="15" t="s">
        <v>58</v>
      </c>
      <c r="D759" s="1" t="s">
        <v>42</v>
      </c>
      <c r="E759" s="25">
        <v>0</v>
      </c>
      <c r="F759" s="52">
        <v>25</v>
      </c>
      <c r="G759" s="17" t="s">
        <v>2380</v>
      </c>
      <c r="H759" s="18"/>
      <c r="I759" s="17" t="s">
        <v>2375</v>
      </c>
      <c r="J759" s="18"/>
    </row>
    <row r="760" spans="1:10" ht="49.5">
      <c r="A760" s="49" t="s">
        <v>39</v>
      </c>
      <c r="B760" s="18" t="s">
        <v>45</v>
      </c>
      <c r="C760" s="15" t="s">
        <v>59</v>
      </c>
      <c r="D760" s="1" t="s">
        <v>42</v>
      </c>
      <c r="E760" s="25">
        <v>0</v>
      </c>
      <c r="F760" s="52">
        <v>25</v>
      </c>
      <c r="G760" s="17" t="s">
        <v>2380</v>
      </c>
      <c r="H760" s="18"/>
      <c r="I760" s="17" t="s">
        <v>2375</v>
      </c>
      <c r="J760" s="18"/>
    </row>
    <row r="761" spans="1:10" ht="33">
      <c r="A761" s="49" t="s">
        <v>39</v>
      </c>
      <c r="B761" s="18" t="s">
        <v>45</v>
      </c>
      <c r="C761" s="15" t="s">
        <v>60</v>
      </c>
      <c r="D761" s="1" t="s">
        <v>42</v>
      </c>
      <c r="E761" s="25">
        <v>0</v>
      </c>
      <c r="F761" s="52">
        <v>25</v>
      </c>
      <c r="G761" s="17" t="s">
        <v>2380</v>
      </c>
      <c r="H761" s="18"/>
      <c r="I761" s="17" t="s">
        <v>2375</v>
      </c>
      <c r="J761" s="18"/>
    </row>
    <row r="762" spans="1:10" ht="33">
      <c r="A762" s="49" t="s">
        <v>39</v>
      </c>
      <c r="B762" s="18" t="s">
        <v>45</v>
      </c>
      <c r="C762" s="15" t="s">
        <v>61</v>
      </c>
      <c r="D762" s="1" t="s">
        <v>42</v>
      </c>
      <c r="E762" s="25">
        <v>0</v>
      </c>
      <c r="F762" s="52">
        <v>54.55</v>
      </c>
      <c r="G762" s="17" t="s">
        <v>2380</v>
      </c>
      <c r="H762" s="18"/>
      <c r="I762" s="17" t="s">
        <v>2375</v>
      </c>
      <c r="J762" s="18"/>
    </row>
    <row r="763" spans="1:10" ht="49.5">
      <c r="A763" s="49" t="s">
        <v>39</v>
      </c>
      <c r="B763" s="18" t="s">
        <v>45</v>
      </c>
      <c r="C763" s="15" t="s">
        <v>62</v>
      </c>
      <c r="D763" s="1" t="s">
        <v>42</v>
      </c>
      <c r="E763" s="25">
        <v>0</v>
      </c>
      <c r="F763" s="52">
        <v>20</v>
      </c>
      <c r="G763" s="17" t="s">
        <v>2380</v>
      </c>
      <c r="H763" s="18"/>
      <c r="I763" s="17" t="s">
        <v>2375</v>
      </c>
      <c r="J763" s="18"/>
    </row>
    <row r="764" spans="1:10" ht="49.5">
      <c r="A764" s="49" t="s">
        <v>39</v>
      </c>
      <c r="B764" s="18" t="s">
        <v>45</v>
      </c>
      <c r="C764" s="15" t="s">
        <v>63</v>
      </c>
      <c r="D764" s="1" t="s">
        <v>42</v>
      </c>
      <c r="E764" s="25">
        <v>0</v>
      </c>
      <c r="F764" s="52">
        <v>25</v>
      </c>
      <c r="G764" s="17" t="s">
        <v>2380</v>
      </c>
      <c r="H764" s="18"/>
      <c r="I764" s="17" t="s">
        <v>2375</v>
      </c>
      <c r="J764" s="18"/>
    </row>
    <row r="765" spans="1:10" ht="33">
      <c r="A765" s="49" t="s">
        <v>39</v>
      </c>
      <c r="B765" s="18" t="s">
        <v>45</v>
      </c>
      <c r="C765" s="15" t="s">
        <v>64</v>
      </c>
      <c r="D765" s="1" t="s">
        <v>42</v>
      </c>
      <c r="E765" s="25">
        <v>0</v>
      </c>
      <c r="F765" s="52">
        <v>134.9</v>
      </c>
      <c r="G765" s="17" t="s">
        <v>2380</v>
      </c>
      <c r="H765" s="18"/>
      <c r="I765" s="17" t="s">
        <v>2375</v>
      </c>
      <c r="J765" s="132"/>
    </row>
    <row r="766" spans="1:10" ht="33">
      <c r="A766" s="49" t="s">
        <v>39</v>
      </c>
      <c r="B766" s="18" t="s">
        <v>45</v>
      </c>
      <c r="C766" s="15" t="s">
        <v>65</v>
      </c>
      <c r="D766" s="1" t="s">
        <v>42</v>
      </c>
      <c r="E766" s="25">
        <v>0</v>
      </c>
      <c r="F766" s="52">
        <v>67.642</v>
      </c>
      <c r="G766" s="17" t="s">
        <v>2380</v>
      </c>
      <c r="H766" s="18"/>
      <c r="I766" s="17" t="s">
        <v>2375</v>
      </c>
      <c r="J766" s="132"/>
    </row>
    <row r="767" spans="1:10" ht="33">
      <c r="A767" s="49" t="s">
        <v>39</v>
      </c>
      <c r="B767" s="18" t="s">
        <v>45</v>
      </c>
      <c r="C767" s="15" t="s">
        <v>65</v>
      </c>
      <c r="D767" s="1" t="s">
        <v>42</v>
      </c>
      <c r="E767" s="25">
        <v>0</v>
      </c>
      <c r="F767" s="52">
        <v>25</v>
      </c>
      <c r="G767" s="17" t="s">
        <v>2380</v>
      </c>
      <c r="H767" s="18"/>
      <c r="I767" s="17" t="s">
        <v>2375</v>
      </c>
      <c r="J767" s="132"/>
    </row>
    <row r="768" spans="1:10" ht="33">
      <c r="A768" s="49" t="s">
        <v>39</v>
      </c>
      <c r="B768" s="18" t="s">
        <v>45</v>
      </c>
      <c r="C768" s="15" t="s">
        <v>66</v>
      </c>
      <c r="D768" s="1" t="s">
        <v>42</v>
      </c>
      <c r="E768" s="25">
        <v>0</v>
      </c>
      <c r="F768" s="52">
        <v>73.3</v>
      </c>
      <c r="G768" s="17" t="s">
        <v>2380</v>
      </c>
      <c r="H768" s="18"/>
      <c r="I768" s="17" t="s">
        <v>2375</v>
      </c>
      <c r="J768" s="132"/>
    </row>
    <row r="769" spans="1:10" ht="33">
      <c r="A769" s="49" t="s">
        <v>39</v>
      </c>
      <c r="B769" s="18" t="s">
        <v>45</v>
      </c>
      <c r="C769" s="15" t="s">
        <v>67</v>
      </c>
      <c r="D769" s="1" t="s">
        <v>42</v>
      </c>
      <c r="E769" s="25">
        <v>0</v>
      </c>
      <c r="F769" s="52">
        <v>166.4</v>
      </c>
      <c r="G769" s="17" t="s">
        <v>2380</v>
      </c>
      <c r="H769" s="18"/>
      <c r="I769" s="17" t="s">
        <v>2375</v>
      </c>
      <c r="J769" s="132"/>
    </row>
    <row r="770" spans="1:10" ht="33">
      <c r="A770" s="49" t="s">
        <v>39</v>
      </c>
      <c r="B770" s="18" t="s">
        <v>45</v>
      </c>
      <c r="C770" s="15" t="s">
        <v>68</v>
      </c>
      <c r="D770" s="1" t="s">
        <v>42</v>
      </c>
      <c r="E770" s="25">
        <v>0</v>
      </c>
      <c r="F770" s="52">
        <v>42.2</v>
      </c>
      <c r="G770" s="17" t="s">
        <v>2380</v>
      </c>
      <c r="H770" s="18"/>
      <c r="I770" s="17" t="s">
        <v>2375</v>
      </c>
      <c r="J770" s="132"/>
    </row>
    <row r="771" spans="1:10" ht="33">
      <c r="A771" s="49" t="s">
        <v>39</v>
      </c>
      <c r="B771" s="18" t="s">
        <v>45</v>
      </c>
      <c r="C771" s="15" t="s">
        <v>69</v>
      </c>
      <c r="D771" s="1" t="s">
        <v>42</v>
      </c>
      <c r="E771" s="25">
        <v>0</v>
      </c>
      <c r="F771" s="52">
        <v>66.743</v>
      </c>
      <c r="G771" s="17" t="s">
        <v>2380</v>
      </c>
      <c r="H771" s="18"/>
      <c r="I771" s="17" t="s">
        <v>2375</v>
      </c>
      <c r="J771" s="132"/>
    </row>
    <row r="772" spans="1:10" ht="33">
      <c r="A772" s="49" t="s">
        <v>39</v>
      </c>
      <c r="B772" s="18" t="s">
        <v>45</v>
      </c>
      <c r="C772" s="15" t="s">
        <v>70</v>
      </c>
      <c r="D772" s="1" t="s">
        <v>42</v>
      </c>
      <c r="E772" s="168">
        <v>19.55</v>
      </c>
      <c r="F772" s="173">
        <v>732.022</v>
      </c>
      <c r="G772" s="17" t="s">
        <v>2380</v>
      </c>
      <c r="H772" s="18"/>
      <c r="I772" s="17" t="s">
        <v>2375</v>
      </c>
      <c r="J772" s="132"/>
    </row>
    <row r="773" spans="1:10" ht="33">
      <c r="A773" s="49" t="s">
        <v>39</v>
      </c>
      <c r="B773" s="18" t="s">
        <v>45</v>
      </c>
      <c r="C773" s="15" t="s">
        <v>71</v>
      </c>
      <c r="D773" s="1" t="s">
        <v>42</v>
      </c>
      <c r="E773" s="25">
        <v>0</v>
      </c>
      <c r="F773" s="173">
        <v>66.487</v>
      </c>
      <c r="G773" s="17" t="s">
        <v>2380</v>
      </c>
      <c r="H773" s="18"/>
      <c r="I773" s="17" t="s">
        <v>2375</v>
      </c>
      <c r="J773" s="132"/>
    </row>
    <row r="774" spans="1:10" ht="33">
      <c r="A774" s="49" t="s">
        <v>39</v>
      </c>
      <c r="B774" s="18" t="s">
        <v>45</v>
      </c>
      <c r="C774" s="15" t="s">
        <v>72</v>
      </c>
      <c r="D774" s="1" t="s">
        <v>42</v>
      </c>
      <c r="E774" s="25">
        <v>0</v>
      </c>
      <c r="F774" s="52">
        <v>57.3</v>
      </c>
      <c r="G774" s="17" t="s">
        <v>2380</v>
      </c>
      <c r="H774" s="18"/>
      <c r="I774" s="17" t="s">
        <v>2375</v>
      </c>
      <c r="J774" s="132"/>
    </row>
    <row r="775" spans="1:10" ht="33">
      <c r="A775" s="49" t="s">
        <v>39</v>
      </c>
      <c r="B775" s="18" t="s">
        <v>45</v>
      </c>
      <c r="C775" s="15" t="s">
        <v>73</v>
      </c>
      <c r="D775" s="1" t="s">
        <v>42</v>
      </c>
      <c r="E775" s="25">
        <v>0</v>
      </c>
      <c r="F775" s="52">
        <v>76.4</v>
      </c>
      <c r="G775" s="17" t="s">
        <v>2380</v>
      </c>
      <c r="H775" s="18"/>
      <c r="I775" s="17" t="s">
        <v>2375</v>
      </c>
      <c r="J775" s="132"/>
    </row>
    <row r="776" spans="1:10" ht="33">
      <c r="A776" s="49" t="s">
        <v>39</v>
      </c>
      <c r="B776" s="18" t="s">
        <v>45</v>
      </c>
      <c r="C776" s="15" t="s">
        <v>74</v>
      </c>
      <c r="D776" s="1" t="s">
        <v>42</v>
      </c>
      <c r="E776" s="25">
        <v>0</v>
      </c>
      <c r="F776" s="52">
        <v>52.562</v>
      </c>
      <c r="G776" s="17" t="s">
        <v>2380</v>
      </c>
      <c r="H776" s="18"/>
      <c r="I776" s="17" t="s">
        <v>2375</v>
      </c>
      <c r="J776" s="132"/>
    </row>
    <row r="777" spans="1:10" ht="33">
      <c r="A777" s="49" t="s">
        <v>39</v>
      </c>
      <c r="B777" s="18" t="s">
        <v>45</v>
      </c>
      <c r="C777" s="15" t="s">
        <v>75</v>
      </c>
      <c r="D777" s="1" t="s">
        <v>42</v>
      </c>
      <c r="E777" s="25">
        <v>0</v>
      </c>
      <c r="F777" s="52">
        <v>97.43</v>
      </c>
      <c r="G777" s="17" t="s">
        <v>2380</v>
      </c>
      <c r="H777" s="18"/>
      <c r="I777" s="17" t="s">
        <v>2375</v>
      </c>
      <c r="J777" s="132"/>
    </row>
    <row r="778" spans="1:10" ht="33">
      <c r="A778" s="49" t="s">
        <v>39</v>
      </c>
      <c r="B778" s="18" t="s">
        <v>45</v>
      </c>
      <c r="C778" s="15" t="s">
        <v>76</v>
      </c>
      <c r="D778" s="1" t="s">
        <v>42</v>
      </c>
      <c r="E778" s="25">
        <v>0</v>
      </c>
      <c r="F778" s="52">
        <v>41.3</v>
      </c>
      <c r="G778" s="17" t="s">
        <v>2380</v>
      </c>
      <c r="H778" s="18"/>
      <c r="I778" s="17" t="s">
        <v>2375</v>
      </c>
      <c r="J778" s="132"/>
    </row>
    <row r="779" spans="1:10" ht="33">
      <c r="A779" s="49" t="s">
        <v>39</v>
      </c>
      <c r="B779" s="18" t="s">
        <v>45</v>
      </c>
      <c r="C779" s="15" t="s">
        <v>77</v>
      </c>
      <c r="D779" s="1" t="s">
        <v>42</v>
      </c>
      <c r="E779" s="25">
        <v>0</v>
      </c>
      <c r="F779" s="52">
        <v>25</v>
      </c>
      <c r="G779" s="17" t="s">
        <v>2380</v>
      </c>
      <c r="H779" s="18"/>
      <c r="I779" s="17" t="s">
        <v>2375</v>
      </c>
      <c r="J779" s="132"/>
    </row>
    <row r="780" spans="1:10" ht="33">
      <c r="A780" s="49" t="s">
        <v>39</v>
      </c>
      <c r="B780" s="18" t="s">
        <v>45</v>
      </c>
      <c r="C780" s="15" t="s">
        <v>78</v>
      </c>
      <c r="D780" s="1" t="s">
        <v>42</v>
      </c>
      <c r="E780" s="25">
        <v>0</v>
      </c>
      <c r="F780" s="52">
        <v>77.05</v>
      </c>
      <c r="G780" s="17" t="s">
        <v>2380</v>
      </c>
      <c r="H780" s="18"/>
      <c r="I780" s="17" t="s">
        <v>2375</v>
      </c>
      <c r="J780" s="132"/>
    </row>
    <row r="781" spans="1:10" ht="33">
      <c r="A781" s="49" t="s">
        <v>39</v>
      </c>
      <c r="B781" s="18" t="s">
        <v>45</v>
      </c>
      <c r="C781" s="15" t="s">
        <v>79</v>
      </c>
      <c r="D781" s="1" t="s">
        <v>42</v>
      </c>
      <c r="E781" s="25">
        <v>0</v>
      </c>
      <c r="F781" s="52">
        <v>15</v>
      </c>
      <c r="G781" s="17" t="s">
        <v>2380</v>
      </c>
      <c r="H781" s="18"/>
      <c r="I781" s="17" t="s">
        <v>2375</v>
      </c>
      <c r="J781" s="132"/>
    </row>
    <row r="782" spans="1:10" ht="33">
      <c r="A782" s="49" t="s">
        <v>39</v>
      </c>
      <c r="B782" s="18" t="s">
        <v>45</v>
      </c>
      <c r="C782" s="15" t="s">
        <v>80</v>
      </c>
      <c r="D782" s="1" t="s">
        <v>42</v>
      </c>
      <c r="E782" s="25">
        <v>0</v>
      </c>
      <c r="F782" s="52">
        <v>25</v>
      </c>
      <c r="G782" s="17" t="s">
        <v>2380</v>
      </c>
      <c r="H782" s="18"/>
      <c r="I782" s="17" t="s">
        <v>2375</v>
      </c>
      <c r="J782" s="132"/>
    </row>
    <row r="783" spans="1:10" ht="33">
      <c r="A783" s="49" t="s">
        <v>39</v>
      </c>
      <c r="B783" s="18" t="s">
        <v>45</v>
      </c>
      <c r="C783" s="15" t="s">
        <v>81</v>
      </c>
      <c r="D783" s="1" t="s">
        <v>42</v>
      </c>
      <c r="E783" s="25">
        <v>0</v>
      </c>
      <c r="F783" s="52">
        <v>25</v>
      </c>
      <c r="G783" s="17" t="s">
        <v>2380</v>
      </c>
      <c r="H783" s="18"/>
      <c r="I783" s="17" t="s">
        <v>2375</v>
      </c>
      <c r="J783" s="132"/>
    </row>
    <row r="784" spans="1:10" ht="33">
      <c r="A784" s="49" t="s">
        <v>39</v>
      </c>
      <c r="B784" s="18" t="s">
        <v>45</v>
      </c>
      <c r="C784" s="15" t="s">
        <v>82</v>
      </c>
      <c r="D784" s="1" t="s">
        <v>42</v>
      </c>
      <c r="E784" s="25">
        <v>0</v>
      </c>
      <c r="F784" s="52">
        <v>68.921</v>
      </c>
      <c r="G784" s="17" t="s">
        <v>2380</v>
      </c>
      <c r="H784" s="18"/>
      <c r="I784" s="17" t="s">
        <v>2375</v>
      </c>
      <c r="J784" s="132"/>
    </row>
    <row r="785" spans="1:10" ht="33">
      <c r="A785" s="49" t="s">
        <v>39</v>
      </c>
      <c r="B785" s="18" t="s">
        <v>45</v>
      </c>
      <c r="C785" s="15" t="s">
        <v>83</v>
      </c>
      <c r="D785" s="1" t="s">
        <v>42</v>
      </c>
      <c r="E785" s="25">
        <v>0</v>
      </c>
      <c r="F785" s="52">
        <v>128.05</v>
      </c>
      <c r="G785" s="17" t="s">
        <v>2380</v>
      </c>
      <c r="H785" s="18"/>
      <c r="I785" s="17" t="s">
        <v>2375</v>
      </c>
      <c r="J785" s="132"/>
    </row>
    <row r="786" spans="1:10" ht="49.5">
      <c r="A786" s="49" t="s">
        <v>39</v>
      </c>
      <c r="B786" s="18" t="s">
        <v>45</v>
      </c>
      <c r="C786" s="15" t="s">
        <v>84</v>
      </c>
      <c r="D786" s="1" t="s">
        <v>42</v>
      </c>
      <c r="E786" s="25">
        <v>0</v>
      </c>
      <c r="F786" s="52">
        <v>20</v>
      </c>
      <c r="G786" s="17" t="s">
        <v>2380</v>
      </c>
      <c r="H786" s="18"/>
      <c r="I786" s="17" t="s">
        <v>2375</v>
      </c>
      <c r="J786" s="132"/>
    </row>
    <row r="787" spans="1:10" ht="33">
      <c r="A787" s="49" t="s">
        <v>39</v>
      </c>
      <c r="B787" s="18" t="s">
        <v>45</v>
      </c>
      <c r="C787" s="15" t="s">
        <v>85</v>
      </c>
      <c r="D787" s="1" t="s">
        <v>42</v>
      </c>
      <c r="E787" s="25">
        <v>0</v>
      </c>
      <c r="F787" s="52">
        <v>322.7</v>
      </c>
      <c r="G787" s="17" t="s">
        <v>2380</v>
      </c>
      <c r="H787" s="18"/>
      <c r="I787" s="17" t="s">
        <v>2375</v>
      </c>
      <c r="J787" s="132"/>
    </row>
    <row r="788" spans="1:10" ht="33">
      <c r="A788" s="49" t="s">
        <v>39</v>
      </c>
      <c r="B788" s="18" t="s">
        <v>45</v>
      </c>
      <c r="C788" s="15" t="s">
        <v>86</v>
      </c>
      <c r="D788" s="1" t="s">
        <v>42</v>
      </c>
      <c r="E788" s="25">
        <v>0</v>
      </c>
      <c r="F788" s="52">
        <v>161.995</v>
      </c>
      <c r="G788" s="17" t="s">
        <v>2380</v>
      </c>
      <c r="H788" s="18"/>
      <c r="I788" s="17" t="s">
        <v>2375</v>
      </c>
      <c r="J788" s="132"/>
    </row>
    <row r="789" spans="1:10" ht="33">
      <c r="A789" s="49" t="s">
        <v>39</v>
      </c>
      <c r="B789" s="18" t="s">
        <v>45</v>
      </c>
      <c r="C789" s="15" t="s">
        <v>87</v>
      </c>
      <c r="D789" s="1" t="s">
        <v>42</v>
      </c>
      <c r="E789" s="25">
        <v>0</v>
      </c>
      <c r="F789" s="52">
        <v>50.078</v>
      </c>
      <c r="G789" s="17" t="s">
        <v>2380</v>
      </c>
      <c r="H789" s="18"/>
      <c r="I789" s="17" t="s">
        <v>2375</v>
      </c>
      <c r="J789" s="132"/>
    </row>
    <row r="790" spans="1:10" ht="33">
      <c r="A790" s="49" t="s">
        <v>39</v>
      </c>
      <c r="B790" s="18" t="s">
        <v>45</v>
      </c>
      <c r="C790" s="15" t="s">
        <v>88</v>
      </c>
      <c r="D790" s="1" t="s">
        <v>42</v>
      </c>
      <c r="E790" s="25">
        <v>0</v>
      </c>
      <c r="F790" s="52">
        <v>78.9</v>
      </c>
      <c r="G790" s="17" t="s">
        <v>2380</v>
      </c>
      <c r="H790" s="18"/>
      <c r="I790" s="17" t="s">
        <v>2375</v>
      </c>
      <c r="J790" s="132"/>
    </row>
    <row r="791" spans="1:10" ht="33">
      <c r="A791" s="49" t="s">
        <v>39</v>
      </c>
      <c r="B791" s="18" t="s">
        <v>45</v>
      </c>
      <c r="C791" s="15" t="s">
        <v>89</v>
      </c>
      <c r="D791" s="1" t="s">
        <v>42</v>
      </c>
      <c r="E791" s="25">
        <v>0</v>
      </c>
      <c r="F791" s="52">
        <v>20</v>
      </c>
      <c r="G791" s="17" t="s">
        <v>2380</v>
      </c>
      <c r="H791" s="18"/>
      <c r="I791" s="17" t="s">
        <v>2375</v>
      </c>
      <c r="J791" s="132"/>
    </row>
    <row r="792" spans="1:10" ht="33">
      <c r="A792" s="49" t="s">
        <v>39</v>
      </c>
      <c r="B792" s="18" t="s">
        <v>45</v>
      </c>
      <c r="C792" s="15" t="s">
        <v>90</v>
      </c>
      <c r="D792" s="1" t="s">
        <v>42</v>
      </c>
      <c r="E792" s="25">
        <v>0</v>
      </c>
      <c r="F792" s="52">
        <v>20</v>
      </c>
      <c r="G792" s="17" t="s">
        <v>2380</v>
      </c>
      <c r="H792" s="18"/>
      <c r="I792" s="17" t="s">
        <v>2375</v>
      </c>
      <c r="J792" s="132"/>
    </row>
    <row r="793" spans="1:10" ht="49.5">
      <c r="A793" s="49" t="s">
        <v>39</v>
      </c>
      <c r="B793" s="18" t="s">
        <v>45</v>
      </c>
      <c r="C793" s="15" t="s">
        <v>91</v>
      </c>
      <c r="D793" s="1" t="s">
        <v>42</v>
      </c>
      <c r="E793" s="25">
        <v>0</v>
      </c>
      <c r="F793" s="52">
        <v>15</v>
      </c>
      <c r="G793" s="17" t="s">
        <v>2380</v>
      </c>
      <c r="H793" s="18"/>
      <c r="I793" s="17" t="s">
        <v>2375</v>
      </c>
      <c r="J793" s="132"/>
    </row>
    <row r="794" spans="1:10" ht="33">
      <c r="A794" s="49" t="s">
        <v>39</v>
      </c>
      <c r="B794" s="18" t="s">
        <v>45</v>
      </c>
      <c r="C794" s="15" t="s">
        <v>92</v>
      </c>
      <c r="D794" s="1" t="s">
        <v>42</v>
      </c>
      <c r="E794" s="25">
        <v>0</v>
      </c>
      <c r="F794" s="52">
        <v>40.96</v>
      </c>
      <c r="G794" s="17" t="s">
        <v>2380</v>
      </c>
      <c r="H794" s="18"/>
      <c r="I794" s="17" t="s">
        <v>2375</v>
      </c>
      <c r="J794" s="132"/>
    </row>
    <row r="795" spans="1:10" ht="33">
      <c r="A795" s="49" t="s">
        <v>39</v>
      </c>
      <c r="B795" s="18" t="s">
        <v>45</v>
      </c>
      <c r="C795" s="15" t="s">
        <v>93</v>
      </c>
      <c r="D795" s="1" t="s">
        <v>42</v>
      </c>
      <c r="E795" s="25">
        <v>0</v>
      </c>
      <c r="F795" s="52">
        <v>41.85</v>
      </c>
      <c r="G795" s="17" t="s">
        <v>2380</v>
      </c>
      <c r="H795" s="18"/>
      <c r="I795" s="17" t="s">
        <v>2375</v>
      </c>
      <c r="J795" s="18"/>
    </row>
    <row r="796" spans="1:10" ht="33">
      <c r="A796" s="18" t="s">
        <v>94</v>
      </c>
      <c r="B796" s="18" t="s">
        <v>828</v>
      </c>
      <c r="C796" s="15" t="s">
        <v>829</v>
      </c>
      <c r="D796" s="1" t="s">
        <v>42</v>
      </c>
      <c r="E796" s="25">
        <v>0</v>
      </c>
      <c r="F796" s="211">
        <v>250</v>
      </c>
      <c r="G796" s="17" t="s">
        <v>2380</v>
      </c>
      <c r="H796" s="132"/>
      <c r="I796" s="17" t="s">
        <v>2375</v>
      </c>
      <c r="J796" s="132"/>
    </row>
    <row r="797" spans="1:190" s="177" customFormat="1" ht="33">
      <c r="A797" s="174" t="s">
        <v>2383</v>
      </c>
      <c r="B797" s="140" t="s">
        <v>45</v>
      </c>
      <c r="C797" s="141" t="s">
        <v>2384</v>
      </c>
      <c r="D797" s="139" t="s">
        <v>42</v>
      </c>
      <c r="E797" s="175">
        <v>154.25</v>
      </c>
      <c r="F797" s="175">
        <v>154.25</v>
      </c>
      <c r="G797" s="139" t="s">
        <v>2380</v>
      </c>
      <c r="H797" s="140"/>
      <c r="I797" s="139" t="s">
        <v>2375</v>
      </c>
      <c r="J797" s="140"/>
      <c r="K797" s="176"/>
      <c r="L797" s="176"/>
      <c r="M797" s="176"/>
      <c r="N797" s="176"/>
      <c r="O797" s="176"/>
      <c r="P797" s="176"/>
      <c r="Q797" s="176"/>
      <c r="R797" s="176"/>
      <c r="S797" s="176"/>
      <c r="T797" s="176"/>
      <c r="U797" s="176"/>
      <c r="V797" s="176"/>
      <c r="W797" s="176"/>
      <c r="X797" s="176"/>
      <c r="Y797" s="176"/>
      <c r="Z797" s="176"/>
      <c r="AA797" s="176"/>
      <c r="AB797" s="176"/>
      <c r="AC797" s="176"/>
      <c r="AD797" s="176"/>
      <c r="AE797" s="176"/>
      <c r="AF797" s="176"/>
      <c r="AG797" s="176"/>
      <c r="AH797" s="176"/>
      <c r="AI797" s="176"/>
      <c r="AJ797" s="176"/>
      <c r="AK797" s="176"/>
      <c r="AL797" s="176"/>
      <c r="AM797" s="176"/>
      <c r="AN797" s="176"/>
      <c r="AO797" s="176"/>
      <c r="AP797" s="176"/>
      <c r="AQ797" s="176"/>
      <c r="AR797" s="176"/>
      <c r="AS797" s="176"/>
      <c r="AT797" s="176"/>
      <c r="AU797" s="176"/>
      <c r="AV797" s="176"/>
      <c r="AW797" s="176"/>
      <c r="AX797" s="176"/>
      <c r="AY797" s="176"/>
      <c r="AZ797" s="176"/>
      <c r="BA797" s="176"/>
      <c r="BB797" s="176"/>
      <c r="BC797" s="176"/>
      <c r="BD797" s="176"/>
      <c r="BE797" s="176"/>
      <c r="BF797" s="176"/>
      <c r="BG797" s="176"/>
      <c r="BH797" s="176"/>
      <c r="BI797" s="176"/>
      <c r="BJ797" s="176"/>
      <c r="BK797" s="176"/>
      <c r="BL797" s="176"/>
      <c r="BM797" s="176"/>
      <c r="BN797" s="176"/>
      <c r="BO797" s="176"/>
      <c r="BP797" s="176"/>
      <c r="BQ797" s="176"/>
      <c r="BR797" s="176"/>
      <c r="BS797" s="176"/>
      <c r="BT797" s="176"/>
      <c r="BU797" s="176"/>
      <c r="BV797" s="176"/>
      <c r="BW797" s="176"/>
      <c r="BX797" s="176"/>
      <c r="BY797" s="176"/>
      <c r="BZ797" s="176"/>
      <c r="CA797" s="176"/>
      <c r="CB797" s="176"/>
      <c r="CC797" s="176"/>
      <c r="CD797" s="176"/>
      <c r="CE797" s="176"/>
      <c r="CF797" s="176"/>
      <c r="CG797" s="176"/>
      <c r="CH797" s="176"/>
      <c r="CI797" s="176"/>
      <c r="CJ797" s="176"/>
      <c r="CK797" s="176"/>
      <c r="CL797" s="176"/>
      <c r="CM797" s="176"/>
      <c r="CN797" s="176"/>
      <c r="CO797" s="176"/>
      <c r="CP797" s="176"/>
      <c r="CQ797" s="176"/>
      <c r="CR797" s="176"/>
      <c r="CS797" s="176"/>
      <c r="CT797" s="176"/>
      <c r="CU797" s="176"/>
      <c r="CV797" s="176"/>
      <c r="CW797" s="176"/>
      <c r="CX797" s="176"/>
      <c r="CY797" s="176"/>
      <c r="CZ797" s="176"/>
      <c r="DA797" s="176"/>
      <c r="DB797" s="176"/>
      <c r="DC797" s="176"/>
      <c r="DD797" s="176"/>
      <c r="DE797" s="176"/>
      <c r="DF797" s="176"/>
      <c r="DG797" s="176"/>
      <c r="DH797" s="176"/>
      <c r="DI797" s="176"/>
      <c r="DJ797" s="176"/>
      <c r="DK797" s="176"/>
      <c r="DL797" s="176"/>
      <c r="DM797" s="176"/>
      <c r="DN797" s="176"/>
      <c r="DO797" s="176"/>
      <c r="DP797" s="176"/>
      <c r="DQ797" s="176"/>
      <c r="DR797" s="176"/>
      <c r="DS797" s="176"/>
      <c r="DT797" s="176"/>
      <c r="DU797" s="176"/>
      <c r="DV797" s="176"/>
      <c r="DW797" s="176"/>
      <c r="DX797" s="176"/>
      <c r="DY797" s="176"/>
      <c r="DZ797" s="176"/>
      <c r="EA797" s="176"/>
      <c r="EB797" s="176"/>
      <c r="EC797" s="176"/>
      <c r="ED797" s="176"/>
      <c r="EE797" s="176"/>
      <c r="EF797" s="176"/>
      <c r="EG797" s="176"/>
      <c r="EH797" s="176"/>
      <c r="EI797" s="176"/>
      <c r="EJ797" s="176"/>
      <c r="EK797" s="176"/>
      <c r="EL797" s="176"/>
      <c r="EM797" s="176"/>
      <c r="EN797" s="176"/>
      <c r="EO797" s="176"/>
      <c r="EP797" s="176"/>
      <c r="EQ797" s="176"/>
      <c r="ER797" s="176"/>
      <c r="ES797" s="176"/>
      <c r="ET797" s="176"/>
      <c r="EU797" s="176"/>
      <c r="EV797" s="176"/>
      <c r="EW797" s="176"/>
      <c r="EX797" s="176"/>
      <c r="EY797" s="176"/>
      <c r="EZ797" s="176"/>
      <c r="FA797" s="176"/>
      <c r="FB797" s="176"/>
      <c r="FC797" s="176"/>
      <c r="FD797" s="176"/>
      <c r="FE797" s="176"/>
      <c r="FF797" s="176"/>
      <c r="FG797" s="176"/>
      <c r="FH797" s="176"/>
      <c r="FI797" s="176"/>
      <c r="FJ797" s="176"/>
      <c r="FK797" s="176"/>
      <c r="FL797" s="176"/>
      <c r="FM797" s="176"/>
      <c r="FN797" s="176"/>
      <c r="FO797" s="176"/>
      <c r="FP797" s="176"/>
      <c r="FQ797" s="176"/>
      <c r="FR797" s="176"/>
      <c r="FS797" s="176"/>
      <c r="FT797" s="176"/>
      <c r="FU797" s="176"/>
      <c r="FV797" s="176"/>
      <c r="FW797" s="176"/>
      <c r="FX797" s="176"/>
      <c r="FY797" s="176"/>
      <c r="FZ797" s="176"/>
      <c r="GA797" s="176"/>
      <c r="GB797" s="176"/>
      <c r="GC797" s="176"/>
      <c r="GD797" s="176"/>
      <c r="GE797" s="176"/>
      <c r="GF797" s="176"/>
      <c r="GG797" s="176"/>
      <c r="GH797" s="176"/>
    </row>
    <row r="798" spans="1:190" s="177" customFormat="1" ht="33">
      <c r="A798" s="174" t="s">
        <v>2383</v>
      </c>
      <c r="B798" s="140" t="s">
        <v>45</v>
      </c>
      <c r="C798" s="141" t="s">
        <v>2385</v>
      </c>
      <c r="D798" s="139" t="s">
        <v>42</v>
      </c>
      <c r="E798" s="175">
        <v>15</v>
      </c>
      <c r="F798" s="175">
        <v>15</v>
      </c>
      <c r="G798" s="139" t="s">
        <v>2380</v>
      </c>
      <c r="H798" s="140"/>
      <c r="I798" s="139" t="s">
        <v>2375</v>
      </c>
      <c r="J798" s="140"/>
      <c r="K798" s="176"/>
      <c r="L798" s="176"/>
      <c r="M798" s="176"/>
      <c r="N798" s="176"/>
      <c r="O798" s="176"/>
      <c r="P798" s="176"/>
      <c r="Q798" s="176"/>
      <c r="R798" s="176"/>
      <c r="S798" s="176"/>
      <c r="T798" s="176"/>
      <c r="U798" s="176"/>
      <c r="V798" s="176"/>
      <c r="W798" s="176"/>
      <c r="X798" s="176"/>
      <c r="Y798" s="176"/>
      <c r="Z798" s="176"/>
      <c r="AA798" s="176"/>
      <c r="AB798" s="176"/>
      <c r="AC798" s="176"/>
      <c r="AD798" s="176"/>
      <c r="AE798" s="176"/>
      <c r="AF798" s="176"/>
      <c r="AG798" s="176"/>
      <c r="AH798" s="176"/>
      <c r="AI798" s="176"/>
      <c r="AJ798" s="176"/>
      <c r="AK798" s="176"/>
      <c r="AL798" s="176"/>
      <c r="AM798" s="176"/>
      <c r="AN798" s="176"/>
      <c r="AO798" s="176"/>
      <c r="AP798" s="176"/>
      <c r="AQ798" s="176"/>
      <c r="AR798" s="176"/>
      <c r="AS798" s="176"/>
      <c r="AT798" s="176"/>
      <c r="AU798" s="176"/>
      <c r="AV798" s="176"/>
      <c r="AW798" s="176"/>
      <c r="AX798" s="176"/>
      <c r="AY798" s="176"/>
      <c r="AZ798" s="176"/>
      <c r="BA798" s="176"/>
      <c r="BB798" s="176"/>
      <c r="BC798" s="176"/>
      <c r="BD798" s="176"/>
      <c r="BE798" s="176"/>
      <c r="BF798" s="176"/>
      <c r="BG798" s="176"/>
      <c r="BH798" s="176"/>
      <c r="BI798" s="176"/>
      <c r="BJ798" s="176"/>
      <c r="BK798" s="176"/>
      <c r="BL798" s="176"/>
      <c r="BM798" s="176"/>
      <c r="BN798" s="176"/>
      <c r="BO798" s="176"/>
      <c r="BP798" s="176"/>
      <c r="BQ798" s="176"/>
      <c r="BR798" s="176"/>
      <c r="BS798" s="176"/>
      <c r="BT798" s="176"/>
      <c r="BU798" s="176"/>
      <c r="BV798" s="176"/>
      <c r="BW798" s="176"/>
      <c r="BX798" s="176"/>
      <c r="BY798" s="176"/>
      <c r="BZ798" s="176"/>
      <c r="CA798" s="176"/>
      <c r="CB798" s="176"/>
      <c r="CC798" s="176"/>
      <c r="CD798" s="176"/>
      <c r="CE798" s="176"/>
      <c r="CF798" s="176"/>
      <c r="CG798" s="176"/>
      <c r="CH798" s="176"/>
      <c r="CI798" s="176"/>
      <c r="CJ798" s="176"/>
      <c r="CK798" s="176"/>
      <c r="CL798" s="176"/>
      <c r="CM798" s="176"/>
      <c r="CN798" s="176"/>
      <c r="CO798" s="176"/>
      <c r="CP798" s="176"/>
      <c r="CQ798" s="176"/>
      <c r="CR798" s="176"/>
      <c r="CS798" s="176"/>
      <c r="CT798" s="176"/>
      <c r="CU798" s="176"/>
      <c r="CV798" s="176"/>
      <c r="CW798" s="176"/>
      <c r="CX798" s="176"/>
      <c r="CY798" s="176"/>
      <c r="CZ798" s="176"/>
      <c r="DA798" s="176"/>
      <c r="DB798" s="176"/>
      <c r="DC798" s="176"/>
      <c r="DD798" s="176"/>
      <c r="DE798" s="176"/>
      <c r="DF798" s="176"/>
      <c r="DG798" s="176"/>
      <c r="DH798" s="176"/>
      <c r="DI798" s="176"/>
      <c r="DJ798" s="176"/>
      <c r="DK798" s="176"/>
      <c r="DL798" s="176"/>
      <c r="DM798" s="176"/>
      <c r="DN798" s="176"/>
      <c r="DO798" s="176"/>
      <c r="DP798" s="176"/>
      <c r="DQ798" s="176"/>
      <c r="DR798" s="176"/>
      <c r="DS798" s="176"/>
      <c r="DT798" s="176"/>
      <c r="DU798" s="176"/>
      <c r="DV798" s="176"/>
      <c r="DW798" s="176"/>
      <c r="DX798" s="176"/>
      <c r="DY798" s="176"/>
      <c r="DZ798" s="176"/>
      <c r="EA798" s="176"/>
      <c r="EB798" s="176"/>
      <c r="EC798" s="176"/>
      <c r="ED798" s="176"/>
      <c r="EE798" s="176"/>
      <c r="EF798" s="176"/>
      <c r="EG798" s="176"/>
      <c r="EH798" s="176"/>
      <c r="EI798" s="176"/>
      <c r="EJ798" s="176"/>
      <c r="EK798" s="176"/>
      <c r="EL798" s="176"/>
      <c r="EM798" s="176"/>
      <c r="EN798" s="176"/>
      <c r="EO798" s="176"/>
      <c r="EP798" s="176"/>
      <c r="EQ798" s="176"/>
      <c r="ER798" s="176"/>
      <c r="ES798" s="176"/>
      <c r="ET798" s="176"/>
      <c r="EU798" s="176"/>
      <c r="EV798" s="176"/>
      <c r="EW798" s="176"/>
      <c r="EX798" s="176"/>
      <c r="EY798" s="176"/>
      <c r="EZ798" s="176"/>
      <c r="FA798" s="176"/>
      <c r="FB798" s="176"/>
      <c r="FC798" s="176"/>
      <c r="FD798" s="176"/>
      <c r="FE798" s="176"/>
      <c r="FF798" s="176"/>
      <c r="FG798" s="176"/>
      <c r="FH798" s="176"/>
      <c r="FI798" s="176"/>
      <c r="FJ798" s="176"/>
      <c r="FK798" s="176"/>
      <c r="FL798" s="176"/>
      <c r="FM798" s="176"/>
      <c r="FN798" s="176"/>
      <c r="FO798" s="176"/>
      <c r="FP798" s="176"/>
      <c r="FQ798" s="176"/>
      <c r="FR798" s="176"/>
      <c r="FS798" s="176"/>
      <c r="FT798" s="176"/>
      <c r="FU798" s="176"/>
      <c r="FV798" s="176"/>
      <c r="FW798" s="176"/>
      <c r="FX798" s="176"/>
      <c r="FY798" s="176"/>
      <c r="FZ798" s="176"/>
      <c r="GA798" s="176"/>
      <c r="GB798" s="176"/>
      <c r="GC798" s="176"/>
      <c r="GD798" s="176"/>
      <c r="GE798" s="176"/>
      <c r="GF798" s="176"/>
      <c r="GG798" s="176"/>
      <c r="GH798" s="176"/>
    </row>
    <row r="799" spans="1:190" s="177" customFormat="1" ht="33">
      <c r="A799" s="174" t="s">
        <v>2383</v>
      </c>
      <c r="B799" s="140" t="s">
        <v>45</v>
      </c>
      <c r="C799" s="141" t="s">
        <v>2386</v>
      </c>
      <c r="D799" s="139" t="s">
        <v>42</v>
      </c>
      <c r="E799" s="175">
        <v>49.745</v>
      </c>
      <c r="F799" s="175">
        <v>49.745</v>
      </c>
      <c r="G799" s="139" t="s">
        <v>2380</v>
      </c>
      <c r="H799" s="140"/>
      <c r="I799" s="139" t="s">
        <v>2375</v>
      </c>
      <c r="J799" s="140"/>
      <c r="K799" s="176"/>
      <c r="L799" s="176"/>
      <c r="M799" s="176"/>
      <c r="N799" s="176"/>
      <c r="O799" s="176"/>
      <c r="P799" s="176"/>
      <c r="Q799" s="176"/>
      <c r="R799" s="176"/>
      <c r="S799" s="176"/>
      <c r="T799" s="176"/>
      <c r="U799" s="176"/>
      <c r="V799" s="176"/>
      <c r="W799" s="176"/>
      <c r="X799" s="176"/>
      <c r="Y799" s="176"/>
      <c r="Z799" s="176"/>
      <c r="AA799" s="176"/>
      <c r="AB799" s="176"/>
      <c r="AC799" s="176"/>
      <c r="AD799" s="176"/>
      <c r="AE799" s="176"/>
      <c r="AF799" s="176"/>
      <c r="AG799" s="176"/>
      <c r="AH799" s="176"/>
      <c r="AI799" s="176"/>
      <c r="AJ799" s="176"/>
      <c r="AK799" s="176"/>
      <c r="AL799" s="176"/>
      <c r="AM799" s="176"/>
      <c r="AN799" s="176"/>
      <c r="AO799" s="176"/>
      <c r="AP799" s="176"/>
      <c r="AQ799" s="176"/>
      <c r="AR799" s="176"/>
      <c r="AS799" s="176"/>
      <c r="AT799" s="176"/>
      <c r="AU799" s="176"/>
      <c r="AV799" s="176"/>
      <c r="AW799" s="176"/>
      <c r="AX799" s="176"/>
      <c r="AY799" s="176"/>
      <c r="AZ799" s="176"/>
      <c r="BA799" s="176"/>
      <c r="BB799" s="176"/>
      <c r="BC799" s="176"/>
      <c r="BD799" s="176"/>
      <c r="BE799" s="176"/>
      <c r="BF799" s="176"/>
      <c r="BG799" s="176"/>
      <c r="BH799" s="176"/>
      <c r="BI799" s="176"/>
      <c r="BJ799" s="176"/>
      <c r="BK799" s="176"/>
      <c r="BL799" s="176"/>
      <c r="BM799" s="176"/>
      <c r="BN799" s="176"/>
      <c r="BO799" s="176"/>
      <c r="BP799" s="176"/>
      <c r="BQ799" s="176"/>
      <c r="BR799" s="176"/>
      <c r="BS799" s="176"/>
      <c r="BT799" s="176"/>
      <c r="BU799" s="176"/>
      <c r="BV799" s="176"/>
      <c r="BW799" s="176"/>
      <c r="BX799" s="176"/>
      <c r="BY799" s="176"/>
      <c r="BZ799" s="176"/>
      <c r="CA799" s="176"/>
      <c r="CB799" s="176"/>
      <c r="CC799" s="176"/>
      <c r="CD799" s="176"/>
      <c r="CE799" s="176"/>
      <c r="CF799" s="176"/>
      <c r="CG799" s="176"/>
      <c r="CH799" s="176"/>
      <c r="CI799" s="176"/>
      <c r="CJ799" s="176"/>
      <c r="CK799" s="176"/>
      <c r="CL799" s="176"/>
      <c r="CM799" s="176"/>
      <c r="CN799" s="176"/>
      <c r="CO799" s="176"/>
      <c r="CP799" s="176"/>
      <c r="CQ799" s="176"/>
      <c r="CR799" s="176"/>
      <c r="CS799" s="176"/>
      <c r="CT799" s="176"/>
      <c r="CU799" s="176"/>
      <c r="CV799" s="176"/>
      <c r="CW799" s="176"/>
      <c r="CX799" s="176"/>
      <c r="CY799" s="176"/>
      <c r="CZ799" s="176"/>
      <c r="DA799" s="176"/>
      <c r="DB799" s="176"/>
      <c r="DC799" s="176"/>
      <c r="DD799" s="176"/>
      <c r="DE799" s="176"/>
      <c r="DF799" s="176"/>
      <c r="DG799" s="176"/>
      <c r="DH799" s="176"/>
      <c r="DI799" s="176"/>
      <c r="DJ799" s="176"/>
      <c r="DK799" s="176"/>
      <c r="DL799" s="176"/>
      <c r="DM799" s="176"/>
      <c r="DN799" s="176"/>
      <c r="DO799" s="176"/>
      <c r="DP799" s="176"/>
      <c r="DQ799" s="176"/>
      <c r="DR799" s="176"/>
      <c r="DS799" s="176"/>
      <c r="DT799" s="176"/>
      <c r="DU799" s="176"/>
      <c r="DV799" s="176"/>
      <c r="DW799" s="176"/>
      <c r="DX799" s="176"/>
      <c r="DY799" s="176"/>
      <c r="DZ799" s="176"/>
      <c r="EA799" s="176"/>
      <c r="EB799" s="176"/>
      <c r="EC799" s="176"/>
      <c r="ED799" s="176"/>
      <c r="EE799" s="176"/>
      <c r="EF799" s="176"/>
      <c r="EG799" s="176"/>
      <c r="EH799" s="176"/>
      <c r="EI799" s="176"/>
      <c r="EJ799" s="176"/>
      <c r="EK799" s="176"/>
      <c r="EL799" s="176"/>
      <c r="EM799" s="176"/>
      <c r="EN799" s="176"/>
      <c r="EO799" s="176"/>
      <c r="EP799" s="176"/>
      <c r="EQ799" s="176"/>
      <c r="ER799" s="176"/>
      <c r="ES799" s="176"/>
      <c r="ET799" s="176"/>
      <c r="EU799" s="176"/>
      <c r="EV799" s="176"/>
      <c r="EW799" s="176"/>
      <c r="EX799" s="176"/>
      <c r="EY799" s="176"/>
      <c r="EZ799" s="176"/>
      <c r="FA799" s="176"/>
      <c r="FB799" s="176"/>
      <c r="FC799" s="176"/>
      <c r="FD799" s="176"/>
      <c r="FE799" s="176"/>
      <c r="FF799" s="176"/>
      <c r="FG799" s="176"/>
      <c r="FH799" s="176"/>
      <c r="FI799" s="176"/>
      <c r="FJ799" s="176"/>
      <c r="FK799" s="176"/>
      <c r="FL799" s="176"/>
      <c r="FM799" s="176"/>
      <c r="FN799" s="176"/>
      <c r="FO799" s="176"/>
      <c r="FP799" s="176"/>
      <c r="FQ799" s="176"/>
      <c r="FR799" s="176"/>
      <c r="FS799" s="176"/>
      <c r="FT799" s="176"/>
      <c r="FU799" s="176"/>
      <c r="FV799" s="176"/>
      <c r="FW799" s="176"/>
      <c r="FX799" s="176"/>
      <c r="FY799" s="176"/>
      <c r="FZ799" s="176"/>
      <c r="GA799" s="176"/>
      <c r="GB799" s="176"/>
      <c r="GC799" s="176"/>
      <c r="GD799" s="176"/>
      <c r="GE799" s="176"/>
      <c r="GF799" s="176"/>
      <c r="GG799" s="176"/>
      <c r="GH799" s="176"/>
    </row>
    <row r="800" spans="1:190" s="177" customFormat="1" ht="33">
      <c r="A800" s="174" t="s">
        <v>2383</v>
      </c>
      <c r="B800" s="140" t="s">
        <v>45</v>
      </c>
      <c r="C800" s="141" t="s">
        <v>2387</v>
      </c>
      <c r="D800" s="139" t="s">
        <v>42</v>
      </c>
      <c r="E800" s="175">
        <v>74.1</v>
      </c>
      <c r="F800" s="175">
        <v>74.1</v>
      </c>
      <c r="G800" s="139" t="s">
        <v>2380</v>
      </c>
      <c r="H800" s="140"/>
      <c r="I800" s="139" t="s">
        <v>2375</v>
      </c>
      <c r="J800" s="140"/>
      <c r="K800" s="176"/>
      <c r="L800" s="176"/>
      <c r="M800" s="176"/>
      <c r="N800" s="176"/>
      <c r="O800" s="176"/>
      <c r="P800" s="176"/>
      <c r="Q800" s="176"/>
      <c r="R800" s="176"/>
      <c r="S800" s="176"/>
      <c r="T800" s="176"/>
      <c r="U800" s="176"/>
      <c r="V800" s="176"/>
      <c r="W800" s="176"/>
      <c r="X800" s="176"/>
      <c r="Y800" s="176"/>
      <c r="Z800" s="176"/>
      <c r="AA800" s="176"/>
      <c r="AB800" s="176"/>
      <c r="AC800" s="176"/>
      <c r="AD800" s="176"/>
      <c r="AE800" s="176"/>
      <c r="AF800" s="176"/>
      <c r="AG800" s="176"/>
      <c r="AH800" s="176"/>
      <c r="AI800" s="176"/>
      <c r="AJ800" s="176"/>
      <c r="AK800" s="176"/>
      <c r="AL800" s="176"/>
      <c r="AM800" s="176"/>
      <c r="AN800" s="176"/>
      <c r="AO800" s="176"/>
      <c r="AP800" s="176"/>
      <c r="AQ800" s="176"/>
      <c r="AR800" s="176"/>
      <c r="AS800" s="176"/>
      <c r="AT800" s="176"/>
      <c r="AU800" s="176"/>
      <c r="AV800" s="176"/>
      <c r="AW800" s="176"/>
      <c r="AX800" s="176"/>
      <c r="AY800" s="176"/>
      <c r="AZ800" s="176"/>
      <c r="BA800" s="176"/>
      <c r="BB800" s="176"/>
      <c r="BC800" s="176"/>
      <c r="BD800" s="176"/>
      <c r="BE800" s="176"/>
      <c r="BF800" s="176"/>
      <c r="BG800" s="176"/>
      <c r="BH800" s="176"/>
      <c r="BI800" s="176"/>
      <c r="BJ800" s="176"/>
      <c r="BK800" s="176"/>
      <c r="BL800" s="176"/>
      <c r="BM800" s="176"/>
      <c r="BN800" s="176"/>
      <c r="BO800" s="176"/>
      <c r="BP800" s="176"/>
      <c r="BQ800" s="176"/>
      <c r="BR800" s="176"/>
      <c r="BS800" s="176"/>
      <c r="BT800" s="176"/>
      <c r="BU800" s="176"/>
      <c r="BV800" s="176"/>
      <c r="BW800" s="176"/>
      <c r="BX800" s="176"/>
      <c r="BY800" s="176"/>
      <c r="BZ800" s="176"/>
      <c r="CA800" s="176"/>
      <c r="CB800" s="176"/>
      <c r="CC800" s="176"/>
      <c r="CD800" s="176"/>
      <c r="CE800" s="176"/>
      <c r="CF800" s="176"/>
      <c r="CG800" s="176"/>
      <c r="CH800" s="176"/>
      <c r="CI800" s="176"/>
      <c r="CJ800" s="176"/>
      <c r="CK800" s="176"/>
      <c r="CL800" s="176"/>
      <c r="CM800" s="176"/>
      <c r="CN800" s="176"/>
      <c r="CO800" s="176"/>
      <c r="CP800" s="176"/>
      <c r="CQ800" s="176"/>
      <c r="CR800" s="176"/>
      <c r="CS800" s="176"/>
      <c r="CT800" s="176"/>
      <c r="CU800" s="176"/>
      <c r="CV800" s="176"/>
      <c r="CW800" s="176"/>
      <c r="CX800" s="176"/>
      <c r="CY800" s="176"/>
      <c r="CZ800" s="176"/>
      <c r="DA800" s="176"/>
      <c r="DB800" s="176"/>
      <c r="DC800" s="176"/>
      <c r="DD800" s="176"/>
      <c r="DE800" s="176"/>
      <c r="DF800" s="176"/>
      <c r="DG800" s="176"/>
      <c r="DH800" s="176"/>
      <c r="DI800" s="176"/>
      <c r="DJ800" s="176"/>
      <c r="DK800" s="176"/>
      <c r="DL800" s="176"/>
      <c r="DM800" s="176"/>
      <c r="DN800" s="176"/>
      <c r="DO800" s="176"/>
      <c r="DP800" s="176"/>
      <c r="DQ800" s="176"/>
      <c r="DR800" s="176"/>
      <c r="DS800" s="176"/>
      <c r="DT800" s="176"/>
      <c r="DU800" s="176"/>
      <c r="DV800" s="176"/>
      <c r="DW800" s="176"/>
      <c r="DX800" s="176"/>
      <c r="DY800" s="176"/>
      <c r="DZ800" s="176"/>
      <c r="EA800" s="176"/>
      <c r="EB800" s="176"/>
      <c r="EC800" s="176"/>
      <c r="ED800" s="176"/>
      <c r="EE800" s="176"/>
      <c r="EF800" s="176"/>
      <c r="EG800" s="176"/>
      <c r="EH800" s="176"/>
      <c r="EI800" s="176"/>
      <c r="EJ800" s="176"/>
      <c r="EK800" s="176"/>
      <c r="EL800" s="176"/>
      <c r="EM800" s="176"/>
      <c r="EN800" s="176"/>
      <c r="EO800" s="176"/>
      <c r="EP800" s="176"/>
      <c r="EQ800" s="176"/>
      <c r="ER800" s="176"/>
      <c r="ES800" s="176"/>
      <c r="ET800" s="176"/>
      <c r="EU800" s="176"/>
      <c r="EV800" s="176"/>
      <c r="EW800" s="176"/>
      <c r="EX800" s="176"/>
      <c r="EY800" s="176"/>
      <c r="EZ800" s="176"/>
      <c r="FA800" s="176"/>
      <c r="FB800" s="176"/>
      <c r="FC800" s="176"/>
      <c r="FD800" s="176"/>
      <c r="FE800" s="176"/>
      <c r="FF800" s="176"/>
      <c r="FG800" s="176"/>
      <c r="FH800" s="176"/>
      <c r="FI800" s="176"/>
      <c r="FJ800" s="176"/>
      <c r="FK800" s="176"/>
      <c r="FL800" s="176"/>
      <c r="FM800" s="176"/>
      <c r="FN800" s="176"/>
      <c r="FO800" s="176"/>
      <c r="FP800" s="176"/>
      <c r="FQ800" s="176"/>
      <c r="FR800" s="176"/>
      <c r="FS800" s="176"/>
      <c r="FT800" s="176"/>
      <c r="FU800" s="176"/>
      <c r="FV800" s="176"/>
      <c r="FW800" s="176"/>
      <c r="FX800" s="176"/>
      <c r="FY800" s="176"/>
      <c r="FZ800" s="176"/>
      <c r="GA800" s="176"/>
      <c r="GB800" s="176"/>
      <c r="GC800" s="176"/>
      <c r="GD800" s="176"/>
      <c r="GE800" s="176"/>
      <c r="GF800" s="176"/>
      <c r="GG800" s="176"/>
      <c r="GH800" s="176"/>
    </row>
    <row r="801" spans="1:190" s="177" customFormat="1" ht="33">
      <c r="A801" s="174" t="s">
        <v>2383</v>
      </c>
      <c r="B801" s="140" t="s">
        <v>45</v>
      </c>
      <c r="C801" s="141" t="s">
        <v>2388</v>
      </c>
      <c r="D801" s="139" t="s">
        <v>42</v>
      </c>
      <c r="E801" s="175">
        <v>55.6</v>
      </c>
      <c r="F801" s="175">
        <v>55.6</v>
      </c>
      <c r="G801" s="139" t="s">
        <v>2380</v>
      </c>
      <c r="H801" s="140"/>
      <c r="I801" s="139" t="s">
        <v>2375</v>
      </c>
      <c r="J801" s="140"/>
      <c r="K801" s="176"/>
      <c r="L801" s="176"/>
      <c r="M801" s="176"/>
      <c r="N801" s="176"/>
      <c r="O801" s="176"/>
      <c r="P801" s="176"/>
      <c r="Q801" s="176"/>
      <c r="R801" s="176"/>
      <c r="S801" s="176"/>
      <c r="T801" s="176"/>
      <c r="U801" s="176"/>
      <c r="V801" s="176"/>
      <c r="W801" s="176"/>
      <c r="X801" s="176"/>
      <c r="Y801" s="176"/>
      <c r="Z801" s="176"/>
      <c r="AA801" s="176"/>
      <c r="AB801" s="176"/>
      <c r="AC801" s="176"/>
      <c r="AD801" s="176"/>
      <c r="AE801" s="176"/>
      <c r="AF801" s="176"/>
      <c r="AG801" s="176"/>
      <c r="AH801" s="176"/>
      <c r="AI801" s="176"/>
      <c r="AJ801" s="176"/>
      <c r="AK801" s="176"/>
      <c r="AL801" s="176"/>
      <c r="AM801" s="176"/>
      <c r="AN801" s="176"/>
      <c r="AO801" s="176"/>
      <c r="AP801" s="176"/>
      <c r="AQ801" s="176"/>
      <c r="AR801" s="176"/>
      <c r="AS801" s="176"/>
      <c r="AT801" s="176"/>
      <c r="AU801" s="176"/>
      <c r="AV801" s="176"/>
      <c r="AW801" s="176"/>
      <c r="AX801" s="176"/>
      <c r="AY801" s="176"/>
      <c r="AZ801" s="176"/>
      <c r="BA801" s="176"/>
      <c r="BB801" s="176"/>
      <c r="BC801" s="176"/>
      <c r="BD801" s="176"/>
      <c r="BE801" s="176"/>
      <c r="BF801" s="176"/>
      <c r="BG801" s="176"/>
      <c r="BH801" s="176"/>
      <c r="BI801" s="176"/>
      <c r="BJ801" s="176"/>
      <c r="BK801" s="176"/>
      <c r="BL801" s="176"/>
      <c r="BM801" s="176"/>
      <c r="BN801" s="176"/>
      <c r="BO801" s="176"/>
      <c r="BP801" s="176"/>
      <c r="BQ801" s="176"/>
      <c r="BR801" s="176"/>
      <c r="BS801" s="176"/>
      <c r="BT801" s="176"/>
      <c r="BU801" s="176"/>
      <c r="BV801" s="176"/>
      <c r="BW801" s="176"/>
      <c r="BX801" s="176"/>
      <c r="BY801" s="176"/>
      <c r="BZ801" s="176"/>
      <c r="CA801" s="176"/>
      <c r="CB801" s="176"/>
      <c r="CC801" s="176"/>
      <c r="CD801" s="176"/>
      <c r="CE801" s="176"/>
      <c r="CF801" s="176"/>
      <c r="CG801" s="176"/>
      <c r="CH801" s="176"/>
      <c r="CI801" s="176"/>
      <c r="CJ801" s="176"/>
      <c r="CK801" s="176"/>
      <c r="CL801" s="176"/>
      <c r="CM801" s="176"/>
      <c r="CN801" s="176"/>
      <c r="CO801" s="176"/>
      <c r="CP801" s="176"/>
      <c r="CQ801" s="176"/>
      <c r="CR801" s="176"/>
      <c r="CS801" s="176"/>
      <c r="CT801" s="176"/>
      <c r="CU801" s="176"/>
      <c r="CV801" s="176"/>
      <c r="CW801" s="176"/>
      <c r="CX801" s="176"/>
      <c r="CY801" s="176"/>
      <c r="CZ801" s="176"/>
      <c r="DA801" s="176"/>
      <c r="DB801" s="176"/>
      <c r="DC801" s="176"/>
      <c r="DD801" s="176"/>
      <c r="DE801" s="176"/>
      <c r="DF801" s="176"/>
      <c r="DG801" s="176"/>
      <c r="DH801" s="176"/>
      <c r="DI801" s="176"/>
      <c r="DJ801" s="176"/>
      <c r="DK801" s="176"/>
      <c r="DL801" s="176"/>
      <c r="DM801" s="176"/>
      <c r="DN801" s="176"/>
      <c r="DO801" s="176"/>
      <c r="DP801" s="176"/>
      <c r="DQ801" s="176"/>
      <c r="DR801" s="176"/>
      <c r="DS801" s="176"/>
      <c r="DT801" s="176"/>
      <c r="DU801" s="176"/>
      <c r="DV801" s="176"/>
      <c r="DW801" s="176"/>
      <c r="DX801" s="176"/>
      <c r="DY801" s="176"/>
      <c r="DZ801" s="176"/>
      <c r="EA801" s="176"/>
      <c r="EB801" s="176"/>
      <c r="EC801" s="176"/>
      <c r="ED801" s="176"/>
      <c r="EE801" s="176"/>
      <c r="EF801" s="176"/>
      <c r="EG801" s="176"/>
      <c r="EH801" s="176"/>
      <c r="EI801" s="176"/>
      <c r="EJ801" s="176"/>
      <c r="EK801" s="176"/>
      <c r="EL801" s="176"/>
      <c r="EM801" s="176"/>
      <c r="EN801" s="176"/>
      <c r="EO801" s="176"/>
      <c r="EP801" s="176"/>
      <c r="EQ801" s="176"/>
      <c r="ER801" s="176"/>
      <c r="ES801" s="176"/>
      <c r="ET801" s="176"/>
      <c r="EU801" s="176"/>
      <c r="EV801" s="176"/>
      <c r="EW801" s="176"/>
      <c r="EX801" s="176"/>
      <c r="EY801" s="176"/>
      <c r="EZ801" s="176"/>
      <c r="FA801" s="176"/>
      <c r="FB801" s="176"/>
      <c r="FC801" s="176"/>
      <c r="FD801" s="176"/>
      <c r="FE801" s="176"/>
      <c r="FF801" s="176"/>
      <c r="FG801" s="176"/>
      <c r="FH801" s="176"/>
      <c r="FI801" s="176"/>
      <c r="FJ801" s="176"/>
      <c r="FK801" s="176"/>
      <c r="FL801" s="176"/>
      <c r="FM801" s="176"/>
      <c r="FN801" s="176"/>
      <c r="FO801" s="176"/>
      <c r="FP801" s="176"/>
      <c r="FQ801" s="176"/>
      <c r="FR801" s="176"/>
      <c r="FS801" s="176"/>
      <c r="FT801" s="176"/>
      <c r="FU801" s="176"/>
      <c r="FV801" s="176"/>
      <c r="FW801" s="176"/>
      <c r="FX801" s="176"/>
      <c r="FY801" s="176"/>
      <c r="FZ801" s="176"/>
      <c r="GA801" s="176"/>
      <c r="GB801" s="176"/>
      <c r="GC801" s="176"/>
      <c r="GD801" s="176"/>
      <c r="GE801" s="176"/>
      <c r="GF801" s="176"/>
      <c r="GG801" s="176"/>
      <c r="GH801" s="176"/>
    </row>
    <row r="802" spans="1:190" s="177" customFormat="1" ht="33">
      <c r="A802" s="174" t="s">
        <v>2383</v>
      </c>
      <c r="B802" s="140" t="s">
        <v>45</v>
      </c>
      <c r="C802" s="141" t="s">
        <v>2389</v>
      </c>
      <c r="D802" s="139" t="s">
        <v>42</v>
      </c>
      <c r="E802" s="175">
        <v>25</v>
      </c>
      <c r="F802" s="175">
        <v>25</v>
      </c>
      <c r="G802" s="139" t="s">
        <v>2380</v>
      </c>
      <c r="H802" s="140"/>
      <c r="I802" s="139" t="s">
        <v>2375</v>
      </c>
      <c r="J802" s="140"/>
      <c r="K802" s="176"/>
      <c r="L802" s="176"/>
      <c r="M802" s="176"/>
      <c r="N802" s="176"/>
      <c r="O802" s="176"/>
      <c r="P802" s="176"/>
      <c r="Q802" s="176"/>
      <c r="R802" s="176"/>
      <c r="S802" s="176"/>
      <c r="T802" s="176"/>
      <c r="U802" s="176"/>
      <c r="V802" s="176"/>
      <c r="W802" s="176"/>
      <c r="X802" s="176"/>
      <c r="Y802" s="176"/>
      <c r="Z802" s="176"/>
      <c r="AA802" s="176"/>
      <c r="AB802" s="176"/>
      <c r="AC802" s="176"/>
      <c r="AD802" s="176"/>
      <c r="AE802" s="176"/>
      <c r="AF802" s="176"/>
      <c r="AG802" s="176"/>
      <c r="AH802" s="176"/>
      <c r="AI802" s="176"/>
      <c r="AJ802" s="176"/>
      <c r="AK802" s="176"/>
      <c r="AL802" s="176"/>
      <c r="AM802" s="176"/>
      <c r="AN802" s="176"/>
      <c r="AO802" s="176"/>
      <c r="AP802" s="176"/>
      <c r="AQ802" s="176"/>
      <c r="AR802" s="176"/>
      <c r="AS802" s="176"/>
      <c r="AT802" s="176"/>
      <c r="AU802" s="176"/>
      <c r="AV802" s="176"/>
      <c r="AW802" s="176"/>
      <c r="AX802" s="176"/>
      <c r="AY802" s="176"/>
      <c r="AZ802" s="176"/>
      <c r="BA802" s="176"/>
      <c r="BB802" s="176"/>
      <c r="BC802" s="176"/>
      <c r="BD802" s="176"/>
      <c r="BE802" s="176"/>
      <c r="BF802" s="176"/>
      <c r="BG802" s="176"/>
      <c r="BH802" s="176"/>
      <c r="BI802" s="176"/>
      <c r="BJ802" s="176"/>
      <c r="BK802" s="176"/>
      <c r="BL802" s="176"/>
      <c r="BM802" s="176"/>
      <c r="BN802" s="176"/>
      <c r="BO802" s="176"/>
      <c r="BP802" s="176"/>
      <c r="BQ802" s="176"/>
      <c r="BR802" s="176"/>
      <c r="BS802" s="176"/>
      <c r="BT802" s="176"/>
      <c r="BU802" s="176"/>
      <c r="BV802" s="176"/>
      <c r="BW802" s="176"/>
      <c r="BX802" s="176"/>
      <c r="BY802" s="176"/>
      <c r="BZ802" s="176"/>
      <c r="CA802" s="176"/>
      <c r="CB802" s="176"/>
      <c r="CC802" s="176"/>
      <c r="CD802" s="176"/>
      <c r="CE802" s="176"/>
      <c r="CF802" s="176"/>
      <c r="CG802" s="176"/>
      <c r="CH802" s="176"/>
      <c r="CI802" s="176"/>
      <c r="CJ802" s="176"/>
      <c r="CK802" s="176"/>
      <c r="CL802" s="176"/>
      <c r="CM802" s="176"/>
      <c r="CN802" s="176"/>
      <c r="CO802" s="176"/>
      <c r="CP802" s="176"/>
      <c r="CQ802" s="176"/>
      <c r="CR802" s="176"/>
      <c r="CS802" s="176"/>
      <c r="CT802" s="176"/>
      <c r="CU802" s="176"/>
      <c r="CV802" s="176"/>
      <c r="CW802" s="176"/>
      <c r="CX802" s="176"/>
      <c r="CY802" s="176"/>
      <c r="CZ802" s="176"/>
      <c r="DA802" s="176"/>
      <c r="DB802" s="176"/>
      <c r="DC802" s="176"/>
      <c r="DD802" s="176"/>
      <c r="DE802" s="176"/>
      <c r="DF802" s="176"/>
      <c r="DG802" s="176"/>
      <c r="DH802" s="176"/>
      <c r="DI802" s="176"/>
      <c r="DJ802" s="176"/>
      <c r="DK802" s="176"/>
      <c r="DL802" s="176"/>
      <c r="DM802" s="176"/>
      <c r="DN802" s="176"/>
      <c r="DO802" s="176"/>
      <c r="DP802" s="176"/>
      <c r="DQ802" s="176"/>
      <c r="DR802" s="176"/>
      <c r="DS802" s="176"/>
      <c r="DT802" s="176"/>
      <c r="DU802" s="176"/>
      <c r="DV802" s="176"/>
      <c r="DW802" s="176"/>
      <c r="DX802" s="176"/>
      <c r="DY802" s="176"/>
      <c r="DZ802" s="176"/>
      <c r="EA802" s="176"/>
      <c r="EB802" s="176"/>
      <c r="EC802" s="176"/>
      <c r="ED802" s="176"/>
      <c r="EE802" s="176"/>
      <c r="EF802" s="176"/>
      <c r="EG802" s="176"/>
      <c r="EH802" s="176"/>
      <c r="EI802" s="176"/>
      <c r="EJ802" s="176"/>
      <c r="EK802" s="176"/>
      <c r="EL802" s="176"/>
      <c r="EM802" s="176"/>
      <c r="EN802" s="176"/>
      <c r="EO802" s="176"/>
      <c r="EP802" s="176"/>
      <c r="EQ802" s="176"/>
      <c r="ER802" s="176"/>
      <c r="ES802" s="176"/>
      <c r="ET802" s="176"/>
      <c r="EU802" s="176"/>
      <c r="EV802" s="176"/>
      <c r="EW802" s="176"/>
      <c r="EX802" s="176"/>
      <c r="EY802" s="176"/>
      <c r="EZ802" s="176"/>
      <c r="FA802" s="176"/>
      <c r="FB802" s="176"/>
      <c r="FC802" s="176"/>
      <c r="FD802" s="176"/>
      <c r="FE802" s="176"/>
      <c r="FF802" s="176"/>
      <c r="FG802" s="176"/>
      <c r="FH802" s="176"/>
      <c r="FI802" s="176"/>
      <c r="FJ802" s="176"/>
      <c r="FK802" s="176"/>
      <c r="FL802" s="176"/>
      <c r="FM802" s="176"/>
      <c r="FN802" s="176"/>
      <c r="FO802" s="176"/>
      <c r="FP802" s="176"/>
      <c r="FQ802" s="176"/>
      <c r="FR802" s="176"/>
      <c r="FS802" s="176"/>
      <c r="FT802" s="176"/>
      <c r="FU802" s="176"/>
      <c r="FV802" s="176"/>
      <c r="FW802" s="176"/>
      <c r="FX802" s="176"/>
      <c r="FY802" s="176"/>
      <c r="FZ802" s="176"/>
      <c r="GA802" s="176"/>
      <c r="GB802" s="176"/>
      <c r="GC802" s="176"/>
      <c r="GD802" s="176"/>
      <c r="GE802" s="176"/>
      <c r="GF802" s="176"/>
      <c r="GG802" s="176"/>
      <c r="GH802" s="176"/>
    </row>
    <row r="803" spans="1:190" s="177" customFormat="1" ht="33">
      <c r="A803" s="174" t="s">
        <v>2383</v>
      </c>
      <c r="B803" s="140" t="s">
        <v>45</v>
      </c>
      <c r="C803" s="141" t="s">
        <v>2390</v>
      </c>
      <c r="D803" s="139" t="s">
        <v>42</v>
      </c>
      <c r="E803" s="175">
        <v>121.75</v>
      </c>
      <c r="F803" s="175">
        <v>121.75</v>
      </c>
      <c r="G803" s="139" t="s">
        <v>2380</v>
      </c>
      <c r="H803" s="140"/>
      <c r="I803" s="139" t="s">
        <v>2375</v>
      </c>
      <c r="J803" s="140"/>
      <c r="K803" s="176"/>
      <c r="L803" s="176"/>
      <c r="M803" s="176"/>
      <c r="N803" s="176"/>
      <c r="O803" s="176"/>
      <c r="P803" s="176"/>
      <c r="Q803" s="176"/>
      <c r="R803" s="176"/>
      <c r="S803" s="176"/>
      <c r="T803" s="176"/>
      <c r="U803" s="176"/>
      <c r="V803" s="176"/>
      <c r="W803" s="176"/>
      <c r="X803" s="176"/>
      <c r="Y803" s="176"/>
      <c r="Z803" s="176"/>
      <c r="AA803" s="176"/>
      <c r="AB803" s="176"/>
      <c r="AC803" s="176"/>
      <c r="AD803" s="176"/>
      <c r="AE803" s="176"/>
      <c r="AF803" s="176"/>
      <c r="AG803" s="176"/>
      <c r="AH803" s="176"/>
      <c r="AI803" s="176"/>
      <c r="AJ803" s="176"/>
      <c r="AK803" s="176"/>
      <c r="AL803" s="176"/>
      <c r="AM803" s="176"/>
      <c r="AN803" s="176"/>
      <c r="AO803" s="176"/>
      <c r="AP803" s="176"/>
      <c r="AQ803" s="176"/>
      <c r="AR803" s="176"/>
      <c r="AS803" s="176"/>
      <c r="AT803" s="176"/>
      <c r="AU803" s="176"/>
      <c r="AV803" s="176"/>
      <c r="AW803" s="176"/>
      <c r="AX803" s="176"/>
      <c r="AY803" s="176"/>
      <c r="AZ803" s="176"/>
      <c r="BA803" s="176"/>
      <c r="BB803" s="176"/>
      <c r="BC803" s="176"/>
      <c r="BD803" s="176"/>
      <c r="BE803" s="176"/>
      <c r="BF803" s="176"/>
      <c r="BG803" s="176"/>
      <c r="BH803" s="176"/>
      <c r="BI803" s="176"/>
      <c r="BJ803" s="176"/>
      <c r="BK803" s="176"/>
      <c r="BL803" s="176"/>
      <c r="BM803" s="176"/>
      <c r="BN803" s="176"/>
      <c r="BO803" s="176"/>
      <c r="BP803" s="176"/>
      <c r="BQ803" s="176"/>
      <c r="BR803" s="176"/>
      <c r="BS803" s="176"/>
      <c r="BT803" s="176"/>
      <c r="BU803" s="176"/>
      <c r="BV803" s="176"/>
      <c r="BW803" s="176"/>
      <c r="BX803" s="176"/>
      <c r="BY803" s="176"/>
      <c r="BZ803" s="176"/>
      <c r="CA803" s="176"/>
      <c r="CB803" s="176"/>
      <c r="CC803" s="176"/>
      <c r="CD803" s="176"/>
      <c r="CE803" s="176"/>
      <c r="CF803" s="176"/>
      <c r="CG803" s="176"/>
      <c r="CH803" s="176"/>
      <c r="CI803" s="176"/>
      <c r="CJ803" s="176"/>
      <c r="CK803" s="176"/>
      <c r="CL803" s="176"/>
      <c r="CM803" s="176"/>
      <c r="CN803" s="176"/>
      <c r="CO803" s="176"/>
      <c r="CP803" s="176"/>
      <c r="CQ803" s="176"/>
      <c r="CR803" s="176"/>
      <c r="CS803" s="176"/>
      <c r="CT803" s="176"/>
      <c r="CU803" s="176"/>
      <c r="CV803" s="176"/>
      <c r="CW803" s="176"/>
      <c r="CX803" s="176"/>
      <c r="CY803" s="176"/>
      <c r="CZ803" s="176"/>
      <c r="DA803" s="176"/>
      <c r="DB803" s="176"/>
      <c r="DC803" s="176"/>
      <c r="DD803" s="176"/>
      <c r="DE803" s="176"/>
      <c r="DF803" s="176"/>
      <c r="DG803" s="176"/>
      <c r="DH803" s="176"/>
      <c r="DI803" s="176"/>
      <c r="DJ803" s="176"/>
      <c r="DK803" s="176"/>
      <c r="DL803" s="176"/>
      <c r="DM803" s="176"/>
      <c r="DN803" s="176"/>
      <c r="DO803" s="176"/>
      <c r="DP803" s="176"/>
      <c r="DQ803" s="176"/>
      <c r="DR803" s="176"/>
      <c r="DS803" s="176"/>
      <c r="DT803" s="176"/>
      <c r="DU803" s="176"/>
      <c r="DV803" s="176"/>
      <c r="DW803" s="176"/>
      <c r="DX803" s="176"/>
      <c r="DY803" s="176"/>
      <c r="DZ803" s="176"/>
      <c r="EA803" s="176"/>
      <c r="EB803" s="176"/>
      <c r="EC803" s="176"/>
      <c r="ED803" s="176"/>
      <c r="EE803" s="176"/>
      <c r="EF803" s="176"/>
      <c r="EG803" s="176"/>
      <c r="EH803" s="176"/>
      <c r="EI803" s="176"/>
      <c r="EJ803" s="176"/>
      <c r="EK803" s="176"/>
      <c r="EL803" s="176"/>
      <c r="EM803" s="176"/>
      <c r="EN803" s="176"/>
      <c r="EO803" s="176"/>
      <c r="EP803" s="176"/>
      <c r="EQ803" s="176"/>
      <c r="ER803" s="176"/>
      <c r="ES803" s="176"/>
      <c r="ET803" s="176"/>
      <c r="EU803" s="176"/>
      <c r="EV803" s="176"/>
      <c r="EW803" s="176"/>
      <c r="EX803" s="176"/>
      <c r="EY803" s="176"/>
      <c r="EZ803" s="176"/>
      <c r="FA803" s="176"/>
      <c r="FB803" s="176"/>
      <c r="FC803" s="176"/>
      <c r="FD803" s="176"/>
      <c r="FE803" s="176"/>
      <c r="FF803" s="176"/>
      <c r="FG803" s="176"/>
      <c r="FH803" s="176"/>
      <c r="FI803" s="176"/>
      <c r="FJ803" s="176"/>
      <c r="FK803" s="176"/>
      <c r="FL803" s="176"/>
      <c r="FM803" s="176"/>
      <c r="FN803" s="176"/>
      <c r="FO803" s="176"/>
      <c r="FP803" s="176"/>
      <c r="FQ803" s="176"/>
      <c r="FR803" s="176"/>
      <c r="FS803" s="176"/>
      <c r="FT803" s="176"/>
      <c r="FU803" s="176"/>
      <c r="FV803" s="176"/>
      <c r="FW803" s="176"/>
      <c r="FX803" s="176"/>
      <c r="FY803" s="176"/>
      <c r="FZ803" s="176"/>
      <c r="GA803" s="176"/>
      <c r="GB803" s="176"/>
      <c r="GC803" s="176"/>
      <c r="GD803" s="176"/>
      <c r="GE803" s="176"/>
      <c r="GF803" s="176"/>
      <c r="GG803" s="176"/>
      <c r="GH803" s="176"/>
    </row>
    <row r="804" spans="1:190" s="177" customFormat="1" ht="33">
      <c r="A804" s="174" t="s">
        <v>2383</v>
      </c>
      <c r="B804" s="140" t="s">
        <v>45</v>
      </c>
      <c r="C804" s="141" t="s">
        <v>2391</v>
      </c>
      <c r="D804" s="139" t="s">
        <v>42</v>
      </c>
      <c r="E804" s="175">
        <v>20</v>
      </c>
      <c r="F804" s="175">
        <v>20</v>
      </c>
      <c r="G804" s="139" t="s">
        <v>2380</v>
      </c>
      <c r="H804" s="140"/>
      <c r="I804" s="139" t="s">
        <v>2375</v>
      </c>
      <c r="J804" s="140"/>
      <c r="K804" s="176"/>
      <c r="L804" s="176"/>
      <c r="M804" s="176"/>
      <c r="N804" s="176"/>
      <c r="O804" s="176"/>
      <c r="P804" s="176"/>
      <c r="Q804" s="176"/>
      <c r="R804" s="176"/>
      <c r="S804" s="176"/>
      <c r="T804" s="176"/>
      <c r="U804" s="176"/>
      <c r="V804" s="176"/>
      <c r="W804" s="176"/>
      <c r="X804" s="176"/>
      <c r="Y804" s="176"/>
      <c r="Z804" s="176"/>
      <c r="AA804" s="176"/>
      <c r="AB804" s="176"/>
      <c r="AC804" s="176"/>
      <c r="AD804" s="176"/>
      <c r="AE804" s="176"/>
      <c r="AF804" s="176"/>
      <c r="AG804" s="176"/>
      <c r="AH804" s="176"/>
      <c r="AI804" s="176"/>
      <c r="AJ804" s="176"/>
      <c r="AK804" s="176"/>
      <c r="AL804" s="176"/>
      <c r="AM804" s="176"/>
      <c r="AN804" s="176"/>
      <c r="AO804" s="176"/>
      <c r="AP804" s="176"/>
      <c r="AQ804" s="176"/>
      <c r="AR804" s="176"/>
      <c r="AS804" s="176"/>
      <c r="AT804" s="176"/>
      <c r="AU804" s="176"/>
      <c r="AV804" s="176"/>
      <c r="AW804" s="176"/>
      <c r="AX804" s="176"/>
      <c r="AY804" s="176"/>
      <c r="AZ804" s="176"/>
      <c r="BA804" s="176"/>
      <c r="BB804" s="176"/>
      <c r="BC804" s="176"/>
      <c r="BD804" s="176"/>
      <c r="BE804" s="176"/>
      <c r="BF804" s="176"/>
      <c r="BG804" s="176"/>
      <c r="BH804" s="176"/>
      <c r="BI804" s="176"/>
      <c r="BJ804" s="176"/>
      <c r="BK804" s="176"/>
      <c r="BL804" s="176"/>
      <c r="BM804" s="176"/>
      <c r="BN804" s="176"/>
      <c r="BO804" s="176"/>
      <c r="BP804" s="176"/>
      <c r="BQ804" s="176"/>
      <c r="BR804" s="176"/>
      <c r="BS804" s="176"/>
      <c r="BT804" s="176"/>
      <c r="BU804" s="176"/>
      <c r="BV804" s="176"/>
      <c r="BW804" s="176"/>
      <c r="BX804" s="176"/>
      <c r="BY804" s="176"/>
      <c r="BZ804" s="176"/>
      <c r="CA804" s="176"/>
      <c r="CB804" s="176"/>
      <c r="CC804" s="176"/>
      <c r="CD804" s="176"/>
      <c r="CE804" s="176"/>
      <c r="CF804" s="176"/>
      <c r="CG804" s="176"/>
      <c r="CH804" s="176"/>
      <c r="CI804" s="176"/>
      <c r="CJ804" s="176"/>
      <c r="CK804" s="176"/>
      <c r="CL804" s="176"/>
      <c r="CM804" s="176"/>
      <c r="CN804" s="176"/>
      <c r="CO804" s="176"/>
      <c r="CP804" s="176"/>
      <c r="CQ804" s="176"/>
      <c r="CR804" s="176"/>
      <c r="CS804" s="176"/>
      <c r="CT804" s="176"/>
      <c r="CU804" s="176"/>
      <c r="CV804" s="176"/>
      <c r="CW804" s="176"/>
      <c r="CX804" s="176"/>
      <c r="CY804" s="176"/>
      <c r="CZ804" s="176"/>
      <c r="DA804" s="176"/>
      <c r="DB804" s="176"/>
      <c r="DC804" s="176"/>
      <c r="DD804" s="176"/>
      <c r="DE804" s="176"/>
      <c r="DF804" s="176"/>
      <c r="DG804" s="176"/>
      <c r="DH804" s="176"/>
      <c r="DI804" s="176"/>
      <c r="DJ804" s="176"/>
      <c r="DK804" s="176"/>
      <c r="DL804" s="176"/>
      <c r="DM804" s="176"/>
      <c r="DN804" s="176"/>
      <c r="DO804" s="176"/>
      <c r="DP804" s="176"/>
      <c r="DQ804" s="176"/>
      <c r="DR804" s="176"/>
      <c r="DS804" s="176"/>
      <c r="DT804" s="176"/>
      <c r="DU804" s="176"/>
      <c r="DV804" s="176"/>
      <c r="DW804" s="176"/>
      <c r="DX804" s="176"/>
      <c r="DY804" s="176"/>
      <c r="DZ804" s="176"/>
      <c r="EA804" s="176"/>
      <c r="EB804" s="176"/>
      <c r="EC804" s="176"/>
      <c r="ED804" s="176"/>
      <c r="EE804" s="176"/>
      <c r="EF804" s="176"/>
      <c r="EG804" s="176"/>
      <c r="EH804" s="176"/>
      <c r="EI804" s="176"/>
      <c r="EJ804" s="176"/>
      <c r="EK804" s="176"/>
      <c r="EL804" s="176"/>
      <c r="EM804" s="176"/>
      <c r="EN804" s="176"/>
      <c r="EO804" s="176"/>
      <c r="EP804" s="176"/>
      <c r="EQ804" s="176"/>
      <c r="ER804" s="176"/>
      <c r="ES804" s="176"/>
      <c r="ET804" s="176"/>
      <c r="EU804" s="176"/>
      <c r="EV804" s="176"/>
      <c r="EW804" s="176"/>
      <c r="EX804" s="176"/>
      <c r="EY804" s="176"/>
      <c r="EZ804" s="176"/>
      <c r="FA804" s="176"/>
      <c r="FB804" s="176"/>
      <c r="FC804" s="176"/>
      <c r="FD804" s="176"/>
      <c r="FE804" s="176"/>
      <c r="FF804" s="176"/>
      <c r="FG804" s="176"/>
      <c r="FH804" s="176"/>
      <c r="FI804" s="176"/>
      <c r="FJ804" s="176"/>
      <c r="FK804" s="176"/>
      <c r="FL804" s="176"/>
      <c r="FM804" s="176"/>
      <c r="FN804" s="176"/>
      <c r="FO804" s="176"/>
      <c r="FP804" s="176"/>
      <c r="FQ804" s="176"/>
      <c r="FR804" s="176"/>
      <c r="FS804" s="176"/>
      <c r="FT804" s="176"/>
      <c r="FU804" s="176"/>
      <c r="FV804" s="176"/>
      <c r="FW804" s="176"/>
      <c r="FX804" s="176"/>
      <c r="FY804" s="176"/>
      <c r="FZ804" s="176"/>
      <c r="GA804" s="176"/>
      <c r="GB804" s="176"/>
      <c r="GC804" s="176"/>
      <c r="GD804" s="176"/>
      <c r="GE804" s="176"/>
      <c r="GF804" s="176"/>
      <c r="GG804" s="176"/>
      <c r="GH804" s="176"/>
    </row>
    <row r="805" spans="1:190" s="177" customFormat="1" ht="33">
      <c r="A805" s="174" t="s">
        <v>2383</v>
      </c>
      <c r="B805" s="140" t="s">
        <v>45</v>
      </c>
      <c r="C805" s="141" t="s">
        <v>2392</v>
      </c>
      <c r="D805" s="139" t="s">
        <v>42</v>
      </c>
      <c r="E805" s="175">
        <v>79.15</v>
      </c>
      <c r="F805" s="175">
        <v>79.15</v>
      </c>
      <c r="G805" s="139" t="s">
        <v>2380</v>
      </c>
      <c r="H805" s="140"/>
      <c r="I805" s="139" t="s">
        <v>2375</v>
      </c>
      <c r="J805" s="140"/>
      <c r="K805" s="176"/>
      <c r="L805" s="176"/>
      <c r="M805" s="176"/>
      <c r="N805" s="176"/>
      <c r="O805" s="176"/>
      <c r="P805" s="176"/>
      <c r="Q805" s="176"/>
      <c r="R805" s="176"/>
      <c r="S805" s="176"/>
      <c r="T805" s="176"/>
      <c r="U805" s="176"/>
      <c r="V805" s="176"/>
      <c r="W805" s="176"/>
      <c r="X805" s="176"/>
      <c r="Y805" s="176"/>
      <c r="Z805" s="176"/>
      <c r="AA805" s="176"/>
      <c r="AB805" s="176"/>
      <c r="AC805" s="176"/>
      <c r="AD805" s="176"/>
      <c r="AE805" s="176"/>
      <c r="AF805" s="176"/>
      <c r="AG805" s="176"/>
      <c r="AH805" s="176"/>
      <c r="AI805" s="176"/>
      <c r="AJ805" s="176"/>
      <c r="AK805" s="176"/>
      <c r="AL805" s="176"/>
      <c r="AM805" s="176"/>
      <c r="AN805" s="176"/>
      <c r="AO805" s="176"/>
      <c r="AP805" s="176"/>
      <c r="AQ805" s="176"/>
      <c r="AR805" s="176"/>
      <c r="AS805" s="176"/>
      <c r="AT805" s="176"/>
      <c r="AU805" s="176"/>
      <c r="AV805" s="176"/>
      <c r="AW805" s="176"/>
      <c r="AX805" s="176"/>
      <c r="AY805" s="176"/>
      <c r="AZ805" s="176"/>
      <c r="BA805" s="176"/>
      <c r="BB805" s="176"/>
      <c r="BC805" s="176"/>
      <c r="BD805" s="176"/>
      <c r="BE805" s="176"/>
      <c r="BF805" s="176"/>
      <c r="BG805" s="176"/>
      <c r="BH805" s="176"/>
      <c r="BI805" s="176"/>
      <c r="BJ805" s="176"/>
      <c r="BK805" s="176"/>
      <c r="BL805" s="176"/>
      <c r="BM805" s="176"/>
      <c r="BN805" s="176"/>
      <c r="BO805" s="176"/>
      <c r="BP805" s="176"/>
      <c r="BQ805" s="176"/>
      <c r="BR805" s="176"/>
      <c r="BS805" s="176"/>
      <c r="BT805" s="176"/>
      <c r="BU805" s="176"/>
      <c r="BV805" s="176"/>
      <c r="BW805" s="176"/>
      <c r="BX805" s="176"/>
      <c r="BY805" s="176"/>
      <c r="BZ805" s="176"/>
      <c r="CA805" s="176"/>
      <c r="CB805" s="176"/>
      <c r="CC805" s="176"/>
      <c r="CD805" s="176"/>
      <c r="CE805" s="176"/>
      <c r="CF805" s="176"/>
      <c r="CG805" s="176"/>
      <c r="CH805" s="176"/>
      <c r="CI805" s="176"/>
      <c r="CJ805" s="176"/>
      <c r="CK805" s="176"/>
      <c r="CL805" s="176"/>
      <c r="CM805" s="176"/>
      <c r="CN805" s="176"/>
      <c r="CO805" s="176"/>
      <c r="CP805" s="176"/>
      <c r="CQ805" s="176"/>
      <c r="CR805" s="176"/>
      <c r="CS805" s="176"/>
      <c r="CT805" s="176"/>
      <c r="CU805" s="176"/>
      <c r="CV805" s="176"/>
      <c r="CW805" s="176"/>
      <c r="CX805" s="176"/>
      <c r="CY805" s="176"/>
      <c r="CZ805" s="176"/>
      <c r="DA805" s="176"/>
      <c r="DB805" s="176"/>
      <c r="DC805" s="176"/>
      <c r="DD805" s="176"/>
      <c r="DE805" s="176"/>
      <c r="DF805" s="176"/>
      <c r="DG805" s="176"/>
      <c r="DH805" s="176"/>
      <c r="DI805" s="176"/>
      <c r="DJ805" s="176"/>
      <c r="DK805" s="176"/>
      <c r="DL805" s="176"/>
      <c r="DM805" s="176"/>
      <c r="DN805" s="176"/>
      <c r="DO805" s="176"/>
      <c r="DP805" s="176"/>
      <c r="DQ805" s="176"/>
      <c r="DR805" s="176"/>
      <c r="DS805" s="176"/>
      <c r="DT805" s="176"/>
      <c r="DU805" s="176"/>
      <c r="DV805" s="176"/>
      <c r="DW805" s="176"/>
      <c r="DX805" s="176"/>
      <c r="DY805" s="176"/>
      <c r="DZ805" s="176"/>
      <c r="EA805" s="176"/>
      <c r="EB805" s="176"/>
      <c r="EC805" s="176"/>
      <c r="ED805" s="176"/>
      <c r="EE805" s="176"/>
      <c r="EF805" s="176"/>
      <c r="EG805" s="176"/>
      <c r="EH805" s="176"/>
      <c r="EI805" s="176"/>
      <c r="EJ805" s="176"/>
      <c r="EK805" s="176"/>
      <c r="EL805" s="176"/>
      <c r="EM805" s="176"/>
      <c r="EN805" s="176"/>
      <c r="EO805" s="176"/>
      <c r="EP805" s="176"/>
      <c r="EQ805" s="176"/>
      <c r="ER805" s="176"/>
      <c r="ES805" s="176"/>
      <c r="ET805" s="176"/>
      <c r="EU805" s="176"/>
      <c r="EV805" s="176"/>
      <c r="EW805" s="176"/>
      <c r="EX805" s="176"/>
      <c r="EY805" s="176"/>
      <c r="EZ805" s="176"/>
      <c r="FA805" s="176"/>
      <c r="FB805" s="176"/>
      <c r="FC805" s="176"/>
      <c r="FD805" s="176"/>
      <c r="FE805" s="176"/>
      <c r="FF805" s="176"/>
      <c r="FG805" s="176"/>
      <c r="FH805" s="176"/>
      <c r="FI805" s="176"/>
      <c r="FJ805" s="176"/>
      <c r="FK805" s="176"/>
      <c r="FL805" s="176"/>
      <c r="FM805" s="176"/>
      <c r="FN805" s="176"/>
      <c r="FO805" s="176"/>
      <c r="FP805" s="176"/>
      <c r="FQ805" s="176"/>
      <c r="FR805" s="176"/>
      <c r="FS805" s="176"/>
      <c r="FT805" s="176"/>
      <c r="FU805" s="176"/>
      <c r="FV805" s="176"/>
      <c r="FW805" s="176"/>
      <c r="FX805" s="176"/>
      <c r="FY805" s="176"/>
      <c r="FZ805" s="176"/>
      <c r="GA805" s="176"/>
      <c r="GB805" s="176"/>
      <c r="GC805" s="176"/>
      <c r="GD805" s="176"/>
      <c r="GE805" s="176"/>
      <c r="GF805" s="176"/>
      <c r="GG805" s="176"/>
      <c r="GH805" s="176"/>
    </row>
    <row r="806" spans="1:190" s="177" customFormat="1" ht="33">
      <c r="A806" s="174" t="s">
        <v>2383</v>
      </c>
      <c r="B806" s="140" t="s">
        <v>45</v>
      </c>
      <c r="C806" s="141" t="s">
        <v>2393</v>
      </c>
      <c r="D806" s="139" t="s">
        <v>42</v>
      </c>
      <c r="E806" s="175">
        <v>57.3</v>
      </c>
      <c r="F806" s="175">
        <v>57.3</v>
      </c>
      <c r="G806" s="139" t="s">
        <v>2380</v>
      </c>
      <c r="H806" s="140"/>
      <c r="I806" s="139" t="s">
        <v>2375</v>
      </c>
      <c r="J806" s="140"/>
      <c r="K806" s="176"/>
      <c r="L806" s="176"/>
      <c r="M806" s="176"/>
      <c r="N806" s="176"/>
      <c r="O806" s="176"/>
      <c r="P806" s="176"/>
      <c r="Q806" s="176"/>
      <c r="R806" s="176"/>
      <c r="S806" s="176"/>
      <c r="T806" s="176"/>
      <c r="U806" s="176"/>
      <c r="V806" s="176"/>
      <c r="W806" s="176"/>
      <c r="X806" s="176"/>
      <c r="Y806" s="176"/>
      <c r="Z806" s="176"/>
      <c r="AA806" s="176"/>
      <c r="AB806" s="176"/>
      <c r="AC806" s="176"/>
      <c r="AD806" s="176"/>
      <c r="AE806" s="176"/>
      <c r="AF806" s="176"/>
      <c r="AG806" s="176"/>
      <c r="AH806" s="176"/>
      <c r="AI806" s="176"/>
      <c r="AJ806" s="176"/>
      <c r="AK806" s="176"/>
      <c r="AL806" s="176"/>
      <c r="AM806" s="176"/>
      <c r="AN806" s="176"/>
      <c r="AO806" s="176"/>
      <c r="AP806" s="176"/>
      <c r="AQ806" s="176"/>
      <c r="AR806" s="176"/>
      <c r="AS806" s="176"/>
      <c r="AT806" s="176"/>
      <c r="AU806" s="176"/>
      <c r="AV806" s="176"/>
      <c r="AW806" s="176"/>
      <c r="AX806" s="176"/>
      <c r="AY806" s="176"/>
      <c r="AZ806" s="176"/>
      <c r="BA806" s="176"/>
      <c r="BB806" s="176"/>
      <c r="BC806" s="176"/>
      <c r="BD806" s="176"/>
      <c r="BE806" s="176"/>
      <c r="BF806" s="176"/>
      <c r="BG806" s="176"/>
      <c r="BH806" s="176"/>
      <c r="BI806" s="176"/>
      <c r="BJ806" s="176"/>
      <c r="BK806" s="176"/>
      <c r="BL806" s="176"/>
      <c r="BM806" s="176"/>
      <c r="BN806" s="176"/>
      <c r="BO806" s="176"/>
      <c r="BP806" s="176"/>
      <c r="BQ806" s="176"/>
      <c r="BR806" s="176"/>
      <c r="BS806" s="176"/>
      <c r="BT806" s="176"/>
      <c r="BU806" s="176"/>
      <c r="BV806" s="176"/>
      <c r="BW806" s="176"/>
      <c r="BX806" s="176"/>
      <c r="BY806" s="176"/>
      <c r="BZ806" s="176"/>
      <c r="CA806" s="176"/>
      <c r="CB806" s="176"/>
      <c r="CC806" s="176"/>
      <c r="CD806" s="176"/>
      <c r="CE806" s="176"/>
      <c r="CF806" s="176"/>
      <c r="CG806" s="176"/>
      <c r="CH806" s="176"/>
      <c r="CI806" s="176"/>
      <c r="CJ806" s="176"/>
      <c r="CK806" s="176"/>
      <c r="CL806" s="176"/>
      <c r="CM806" s="176"/>
      <c r="CN806" s="176"/>
      <c r="CO806" s="176"/>
      <c r="CP806" s="176"/>
      <c r="CQ806" s="176"/>
      <c r="CR806" s="176"/>
      <c r="CS806" s="176"/>
      <c r="CT806" s="176"/>
      <c r="CU806" s="176"/>
      <c r="CV806" s="176"/>
      <c r="CW806" s="176"/>
      <c r="CX806" s="176"/>
      <c r="CY806" s="176"/>
      <c r="CZ806" s="176"/>
      <c r="DA806" s="176"/>
      <c r="DB806" s="176"/>
      <c r="DC806" s="176"/>
      <c r="DD806" s="176"/>
      <c r="DE806" s="176"/>
      <c r="DF806" s="176"/>
      <c r="DG806" s="176"/>
      <c r="DH806" s="176"/>
      <c r="DI806" s="176"/>
      <c r="DJ806" s="176"/>
      <c r="DK806" s="176"/>
      <c r="DL806" s="176"/>
      <c r="DM806" s="176"/>
      <c r="DN806" s="176"/>
      <c r="DO806" s="176"/>
      <c r="DP806" s="176"/>
      <c r="DQ806" s="176"/>
      <c r="DR806" s="176"/>
      <c r="DS806" s="176"/>
      <c r="DT806" s="176"/>
      <c r="DU806" s="176"/>
      <c r="DV806" s="176"/>
      <c r="DW806" s="176"/>
      <c r="DX806" s="176"/>
      <c r="DY806" s="176"/>
      <c r="DZ806" s="176"/>
      <c r="EA806" s="176"/>
      <c r="EB806" s="176"/>
      <c r="EC806" s="176"/>
      <c r="ED806" s="176"/>
      <c r="EE806" s="176"/>
      <c r="EF806" s="176"/>
      <c r="EG806" s="176"/>
      <c r="EH806" s="176"/>
      <c r="EI806" s="176"/>
      <c r="EJ806" s="176"/>
      <c r="EK806" s="176"/>
      <c r="EL806" s="176"/>
      <c r="EM806" s="176"/>
      <c r="EN806" s="176"/>
      <c r="EO806" s="176"/>
      <c r="EP806" s="176"/>
      <c r="EQ806" s="176"/>
      <c r="ER806" s="176"/>
      <c r="ES806" s="176"/>
      <c r="ET806" s="176"/>
      <c r="EU806" s="176"/>
      <c r="EV806" s="176"/>
      <c r="EW806" s="176"/>
      <c r="EX806" s="176"/>
      <c r="EY806" s="176"/>
      <c r="EZ806" s="176"/>
      <c r="FA806" s="176"/>
      <c r="FB806" s="176"/>
      <c r="FC806" s="176"/>
      <c r="FD806" s="176"/>
      <c r="FE806" s="176"/>
      <c r="FF806" s="176"/>
      <c r="FG806" s="176"/>
      <c r="FH806" s="176"/>
      <c r="FI806" s="176"/>
      <c r="FJ806" s="176"/>
      <c r="FK806" s="176"/>
      <c r="FL806" s="176"/>
      <c r="FM806" s="176"/>
      <c r="FN806" s="176"/>
      <c r="FO806" s="176"/>
      <c r="FP806" s="176"/>
      <c r="FQ806" s="176"/>
      <c r="FR806" s="176"/>
      <c r="FS806" s="176"/>
      <c r="FT806" s="176"/>
      <c r="FU806" s="176"/>
      <c r="FV806" s="176"/>
      <c r="FW806" s="176"/>
      <c r="FX806" s="176"/>
      <c r="FY806" s="176"/>
      <c r="FZ806" s="176"/>
      <c r="GA806" s="176"/>
      <c r="GB806" s="176"/>
      <c r="GC806" s="176"/>
      <c r="GD806" s="176"/>
      <c r="GE806" s="176"/>
      <c r="GF806" s="176"/>
      <c r="GG806" s="176"/>
      <c r="GH806" s="176"/>
    </row>
    <row r="807" spans="1:190" s="177" customFormat="1" ht="49.5">
      <c r="A807" s="174" t="s">
        <v>2383</v>
      </c>
      <c r="B807" s="140" t="s">
        <v>45</v>
      </c>
      <c r="C807" s="141" t="s">
        <v>2394</v>
      </c>
      <c r="D807" s="139" t="s">
        <v>42</v>
      </c>
      <c r="E807" s="175">
        <v>25</v>
      </c>
      <c r="F807" s="175">
        <v>25</v>
      </c>
      <c r="G807" s="139" t="s">
        <v>2380</v>
      </c>
      <c r="H807" s="140"/>
      <c r="I807" s="139" t="s">
        <v>2375</v>
      </c>
      <c r="J807" s="140"/>
      <c r="K807" s="176"/>
      <c r="L807" s="176"/>
      <c r="M807" s="176"/>
      <c r="N807" s="176"/>
      <c r="O807" s="176"/>
      <c r="P807" s="176"/>
      <c r="Q807" s="176"/>
      <c r="R807" s="176"/>
      <c r="S807" s="176"/>
      <c r="T807" s="176"/>
      <c r="U807" s="176"/>
      <c r="V807" s="176"/>
      <c r="W807" s="176"/>
      <c r="X807" s="176"/>
      <c r="Y807" s="176"/>
      <c r="Z807" s="176"/>
      <c r="AA807" s="176"/>
      <c r="AB807" s="176"/>
      <c r="AC807" s="176"/>
      <c r="AD807" s="176"/>
      <c r="AE807" s="176"/>
      <c r="AF807" s="176"/>
      <c r="AG807" s="176"/>
      <c r="AH807" s="176"/>
      <c r="AI807" s="176"/>
      <c r="AJ807" s="176"/>
      <c r="AK807" s="176"/>
      <c r="AL807" s="176"/>
      <c r="AM807" s="176"/>
      <c r="AN807" s="176"/>
      <c r="AO807" s="176"/>
      <c r="AP807" s="176"/>
      <c r="AQ807" s="176"/>
      <c r="AR807" s="176"/>
      <c r="AS807" s="176"/>
      <c r="AT807" s="176"/>
      <c r="AU807" s="176"/>
      <c r="AV807" s="176"/>
      <c r="AW807" s="176"/>
      <c r="AX807" s="176"/>
      <c r="AY807" s="176"/>
      <c r="AZ807" s="176"/>
      <c r="BA807" s="176"/>
      <c r="BB807" s="176"/>
      <c r="BC807" s="176"/>
      <c r="BD807" s="176"/>
      <c r="BE807" s="176"/>
      <c r="BF807" s="176"/>
      <c r="BG807" s="176"/>
      <c r="BH807" s="176"/>
      <c r="BI807" s="176"/>
      <c r="BJ807" s="176"/>
      <c r="BK807" s="176"/>
      <c r="BL807" s="176"/>
      <c r="BM807" s="176"/>
      <c r="BN807" s="176"/>
      <c r="BO807" s="176"/>
      <c r="BP807" s="176"/>
      <c r="BQ807" s="176"/>
      <c r="BR807" s="176"/>
      <c r="BS807" s="176"/>
      <c r="BT807" s="176"/>
      <c r="BU807" s="176"/>
      <c r="BV807" s="176"/>
      <c r="BW807" s="176"/>
      <c r="BX807" s="176"/>
      <c r="BY807" s="176"/>
      <c r="BZ807" s="176"/>
      <c r="CA807" s="176"/>
      <c r="CB807" s="176"/>
      <c r="CC807" s="176"/>
      <c r="CD807" s="176"/>
      <c r="CE807" s="176"/>
      <c r="CF807" s="176"/>
      <c r="CG807" s="176"/>
      <c r="CH807" s="176"/>
      <c r="CI807" s="176"/>
      <c r="CJ807" s="176"/>
      <c r="CK807" s="176"/>
      <c r="CL807" s="176"/>
      <c r="CM807" s="176"/>
      <c r="CN807" s="176"/>
      <c r="CO807" s="176"/>
      <c r="CP807" s="176"/>
      <c r="CQ807" s="176"/>
      <c r="CR807" s="176"/>
      <c r="CS807" s="176"/>
      <c r="CT807" s="176"/>
      <c r="CU807" s="176"/>
      <c r="CV807" s="176"/>
      <c r="CW807" s="176"/>
      <c r="CX807" s="176"/>
      <c r="CY807" s="176"/>
      <c r="CZ807" s="176"/>
      <c r="DA807" s="176"/>
      <c r="DB807" s="176"/>
      <c r="DC807" s="176"/>
      <c r="DD807" s="176"/>
      <c r="DE807" s="176"/>
      <c r="DF807" s="176"/>
      <c r="DG807" s="176"/>
      <c r="DH807" s="176"/>
      <c r="DI807" s="176"/>
      <c r="DJ807" s="176"/>
      <c r="DK807" s="176"/>
      <c r="DL807" s="176"/>
      <c r="DM807" s="176"/>
      <c r="DN807" s="176"/>
      <c r="DO807" s="176"/>
      <c r="DP807" s="176"/>
      <c r="DQ807" s="176"/>
      <c r="DR807" s="176"/>
      <c r="DS807" s="176"/>
      <c r="DT807" s="176"/>
      <c r="DU807" s="176"/>
      <c r="DV807" s="176"/>
      <c r="DW807" s="176"/>
      <c r="DX807" s="176"/>
      <c r="DY807" s="176"/>
      <c r="DZ807" s="176"/>
      <c r="EA807" s="176"/>
      <c r="EB807" s="176"/>
      <c r="EC807" s="176"/>
      <c r="ED807" s="176"/>
      <c r="EE807" s="176"/>
      <c r="EF807" s="176"/>
      <c r="EG807" s="176"/>
      <c r="EH807" s="176"/>
      <c r="EI807" s="176"/>
      <c r="EJ807" s="176"/>
      <c r="EK807" s="176"/>
      <c r="EL807" s="176"/>
      <c r="EM807" s="176"/>
      <c r="EN807" s="176"/>
      <c r="EO807" s="176"/>
      <c r="EP807" s="176"/>
      <c r="EQ807" s="176"/>
      <c r="ER807" s="176"/>
      <c r="ES807" s="176"/>
      <c r="ET807" s="176"/>
      <c r="EU807" s="176"/>
      <c r="EV807" s="176"/>
      <c r="EW807" s="176"/>
      <c r="EX807" s="176"/>
      <c r="EY807" s="176"/>
      <c r="EZ807" s="176"/>
      <c r="FA807" s="176"/>
      <c r="FB807" s="176"/>
      <c r="FC807" s="176"/>
      <c r="FD807" s="176"/>
      <c r="FE807" s="176"/>
      <c r="FF807" s="176"/>
      <c r="FG807" s="176"/>
      <c r="FH807" s="176"/>
      <c r="FI807" s="176"/>
      <c r="FJ807" s="176"/>
      <c r="FK807" s="176"/>
      <c r="FL807" s="176"/>
      <c r="FM807" s="176"/>
      <c r="FN807" s="176"/>
      <c r="FO807" s="176"/>
      <c r="FP807" s="176"/>
      <c r="FQ807" s="176"/>
      <c r="FR807" s="176"/>
      <c r="FS807" s="176"/>
      <c r="FT807" s="176"/>
      <c r="FU807" s="176"/>
      <c r="FV807" s="176"/>
      <c r="FW807" s="176"/>
      <c r="FX807" s="176"/>
      <c r="FY807" s="176"/>
      <c r="FZ807" s="176"/>
      <c r="GA807" s="176"/>
      <c r="GB807" s="176"/>
      <c r="GC807" s="176"/>
      <c r="GD807" s="176"/>
      <c r="GE807" s="176"/>
      <c r="GF807" s="176"/>
      <c r="GG807" s="176"/>
      <c r="GH807" s="176"/>
    </row>
    <row r="808" spans="1:190" s="177" customFormat="1" ht="49.5">
      <c r="A808" s="174" t="s">
        <v>2383</v>
      </c>
      <c r="B808" s="140" t="s">
        <v>45</v>
      </c>
      <c r="C808" s="141" t="s">
        <v>2395</v>
      </c>
      <c r="D808" s="139" t="s">
        <v>42</v>
      </c>
      <c r="E808" s="175">
        <v>25</v>
      </c>
      <c r="F808" s="175">
        <v>25</v>
      </c>
      <c r="G808" s="139" t="s">
        <v>2380</v>
      </c>
      <c r="H808" s="140"/>
      <c r="I808" s="139" t="s">
        <v>2375</v>
      </c>
      <c r="J808" s="140"/>
      <c r="K808" s="176"/>
      <c r="L808" s="176"/>
      <c r="M808" s="176"/>
      <c r="N808" s="176"/>
      <c r="O808" s="176"/>
      <c r="P808" s="176"/>
      <c r="Q808" s="176"/>
      <c r="R808" s="176"/>
      <c r="S808" s="176"/>
      <c r="T808" s="176"/>
      <c r="U808" s="176"/>
      <c r="V808" s="176"/>
      <c r="W808" s="176"/>
      <c r="X808" s="176"/>
      <c r="Y808" s="176"/>
      <c r="Z808" s="176"/>
      <c r="AA808" s="176"/>
      <c r="AB808" s="176"/>
      <c r="AC808" s="176"/>
      <c r="AD808" s="176"/>
      <c r="AE808" s="176"/>
      <c r="AF808" s="176"/>
      <c r="AG808" s="176"/>
      <c r="AH808" s="176"/>
      <c r="AI808" s="176"/>
      <c r="AJ808" s="176"/>
      <c r="AK808" s="176"/>
      <c r="AL808" s="176"/>
      <c r="AM808" s="176"/>
      <c r="AN808" s="176"/>
      <c r="AO808" s="176"/>
      <c r="AP808" s="176"/>
      <c r="AQ808" s="176"/>
      <c r="AR808" s="176"/>
      <c r="AS808" s="176"/>
      <c r="AT808" s="176"/>
      <c r="AU808" s="176"/>
      <c r="AV808" s="176"/>
      <c r="AW808" s="176"/>
      <c r="AX808" s="176"/>
      <c r="AY808" s="176"/>
      <c r="AZ808" s="176"/>
      <c r="BA808" s="176"/>
      <c r="BB808" s="176"/>
      <c r="BC808" s="176"/>
      <c r="BD808" s="176"/>
      <c r="BE808" s="176"/>
      <c r="BF808" s="176"/>
      <c r="BG808" s="176"/>
      <c r="BH808" s="176"/>
      <c r="BI808" s="176"/>
      <c r="BJ808" s="176"/>
      <c r="BK808" s="176"/>
      <c r="BL808" s="176"/>
      <c r="BM808" s="176"/>
      <c r="BN808" s="176"/>
      <c r="BO808" s="176"/>
      <c r="BP808" s="176"/>
      <c r="BQ808" s="176"/>
      <c r="BR808" s="176"/>
      <c r="BS808" s="176"/>
      <c r="BT808" s="176"/>
      <c r="BU808" s="176"/>
      <c r="BV808" s="176"/>
      <c r="BW808" s="176"/>
      <c r="BX808" s="176"/>
      <c r="BY808" s="176"/>
      <c r="BZ808" s="176"/>
      <c r="CA808" s="176"/>
      <c r="CB808" s="176"/>
      <c r="CC808" s="176"/>
      <c r="CD808" s="176"/>
      <c r="CE808" s="176"/>
      <c r="CF808" s="176"/>
      <c r="CG808" s="176"/>
      <c r="CH808" s="176"/>
      <c r="CI808" s="176"/>
      <c r="CJ808" s="176"/>
      <c r="CK808" s="176"/>
      <c r="CL808" s="176"/>
      <c r="CM808" s="176"/>
      <c r="CN808" s="176"/>
      <c r="CO808" s="176"/>
      <c r="CP808" s="176"/>
      <c r="CQ808" s="176"/>
      <c r="CR808" s="176"/>
      <c r="CS808" s="176"/>
      <c r="CT808" s="176"/>
      <c r="CU808" s="176"/>
      <c r="CV808" s="176"/>
      <c r="CW808" s="176"/>
      <c r="CX808" s="176"/>
      <c r="CY808" s="176"/>
      <c r="CZ808" s="176"/>
      <c r="DA808" s="176"/>
      <c r="DB808" s="176"/>
      <c r="DC808" s="176"/>
      <c r="DD808" s="176"/>
      <c r="DE808" s="176"/>
      <c r="DF808" s="176"/>
      <c r="DG808" s="176"/>
      <c r="DH808" s="176"/>
      <c r="DI808" s="176"/>
      <c r="DJ808" s="176"/>
      <c r="DK808" s="176"/>
      <c r="DL808" s="176"/>
      <c r="DM808" s="176"/>
      <c r="DN808" s="176"/>
      <c r="DO808" s="176"/>
      <c r="DP808" s="176"/>
      <c r="DQ808" s="176"/>
      <c r="DR808" s="176"/>
      <c r="DS808" s="176"/>
      <c r="DT808" s="176"/>
      <c r="DU808" s="176"/>
      <c r="DV808" s="176"/>
      <c r="DW808" s="176"/>
      <c r="DX808" s="176"/>
      <c r="DY808" s="176"/>
      <c r="DZ808" s="176"/>
      <c r="EA808" s="176"/>
      <c r="EB808" s="176"/>
      <c r="EC808" s="176"/>
      <c r="ED808" s="176"/>
      <c r="EE808" s="176"/>
      <c r="EF808" s="176"/>
      <c r="EG808" s="176"/>
      <c r="EH808" s="176"/>
      <c r="EI808" s="176"/>
      <c r="EJ808" s="176"/>
      <c r="EK808" s="176"/>
      <c r="EL808" s="176"/>
      <c r="EM808" s="176"/>
      <c r="EN808" s="176"/>
      <c r="EO808" s="176"/>
      <c r="EP808" s="176"/>
      <c r="EQ808" s="176"/>
      <c r="ER808" s="176"/>
      <c r="ES808" s="176"/>
      <c r="ET808" s="176"/>
      <c r="EU808" s="176"/>
      <c r="EV808" s="176"/>
      <c r="EW808" s="176"/>
      <c r="EX808" s="176"/>
      <c r="EY808" s="176"/>
      <c r="EZ808" s="176"/>
      <c r="FA808" s="176"/>
      <c r="FB808" s="176"/>
      <c r="FC808" s="176"/>
      <c r="FD808" s="176"/>
      <c r="FE808" s="176"/>
      <c r="FF808" s="176"/>
      <c r="FG808" s="176"/>
      <c r="FH808" s="176"/>
      <c r="FI808" s="176"/>
      <c r="FJ808" s="176"/>
      <c r="FK808" s="176"/>
      <c r="FL808" s="176"/>
      <c r="FM808" s="176"/>
      <c r="FN808" s="176"/>
      <c r="FO808" s="176"/>
      <c r="FP808" s="176"/>
      <c r="FQ808" s="176"/>
      <c r="FR808" s="176"/>
      <c r="FS808" s="176"/>
      <c r="FT808" s="176"/>
      <c r="FU808" s="176"/>
      <c r="FV808" s="176"/>
      <c r="FW808" s="176"/>
      <c r="FX808" s="176"/>
      <c r="FY808" s="176"/>
      <c r="FZ808" s="176"/>
      <c r="GA808" s="176"/>
      <c r="GB808" s="176"/>
      <c r="GC808" s="176"/>
      <c r="GD808" s="176"/>
      <c r="GE808" s="176"/>
      <c r="GF808" s="176"/>
      <c r="GG808" s="176"/>
      <c r="GH808" s="176"/>
    </row>
    <row r="809" spans="1:190" s="177" customFormat="1" ht="33">
      <c r="A809" s="174" t="s">
        <v>2383</v>
      </c>
      <c r="B809" s="140" t="s">
        <v>45</v>
      </c>
      <c r="C809" s="141" t="s">
        <v>2396</v>
      </c>
      <c r="D809" s="139" t="s">
        <v>42</v>
      </c>
      <c r="E809" s="175">
        <v>44.268</v>
      </c>
      <c r="F809" s="175">
        <v>44.268</v>
      </c>
      <c r="G809" s="139" t="s">
        <v>2380</v>
      </c>
      <c r="H809" s="140"/>
      <c r="I809" s="139" t="s">
        <v>2375</v>
      </c>
      <c r="J809" s="140"/>
      <c r="K809" s="176"/>
      <c r="L809" s="176"/>
      <c r="M809" s="176"/>
      <c r="N809" s="176"/>
      <c r="O809" s="176"/>
      <c r="P809" s="176"/>
      <c r="Q809" s="176"/>
      <c r="R809" s="176"/>
      <c r="S809" s="176"/>
      <c r="T809" s="176"/>
      <c r="U809" s="176"/>
      <c r="V809" s="176"/>
      <c r="W809" s="176"/>
      <c r="X809" s="176"/>
      <c r="Y809" s="176"/>
      <c r="Z809" s="176"/>
      <c r="AA809" s="176"/>
      <c r="AB809" s="176"/>
      <c r="AC809" s="176"/>
      <c r="AD809" s="176"/>
      <c r="AE809" s="176"/>
      <c r="AF809" s="176"/>
      <c r="AG809" s="176"/>
      <c r="AH809" s="176"/>
      <c r="AI809" s="176"/>
      <c r="AJ809" s="176"/>
      <c r="AK809" s="176"/>
      <c r="AL809" s="176"/>
      <c r="AM809" s="176"/>
      <c r="AN809" s="176"/>
      <c r="AO809" s="176"/>
      <c r="AP809" s="176"/>
      <c r="AQ809" s="176"/>
      <c r="AR809" s="176"/>
      <c r="AS809" s="176"/>
      <c r="AT809" s="176"/>
      <c r="AU809" s="176"/>
      <c r="AV809" s="176"/>
      <c r="AW809" s="176"/>
      <c r="AX809" s="176"/>
      <c r="AY809" s="176"/>
      <c r="AZ809" s="176"/>
      <c r="BA809" s="176"/>
      <c r="BB809" s="176"/>
      <c r="BC809" s="176"/>
      <c r="BD809" s="176"/>
      <c r="BE809" s="176"/>
      <c r="BF809" s="176"/>
      <c r="BG809" s="176"/>
      <c r="BH809" s="176"/>
      <c r="BI809" s="176"/>
      <c r="BJ809" s="176"/>
      <c r="BK809" s="176"/>
      <c r="BL809" s="176"/>
      <c r="BM809" s="176"/>
      <c r="BN809" s="176"/>
      <c r="BO809" s="176"/>
      <c r="BP809" s="176"/>
      <c r="BQ809" s="176"/>
      <c r="BR809" s="176"/>
      <c r="BS809" s="176"/>
      <c r="BT809" s="176"/>
      <c r="BU809" s="176"/>
      <c r="BV809" s="176"/>
      <c r="BW809" s="176"/>
      <c r="BX809" s="176"/>
      <c r="BY809" s="176"/>
      <c r="BZ809" s="176"/>
      <c r="CA809" s="176"/>
      <c r="CB809" s="176"/>
      <c r="CC809" s="176"/>
      <c r="CD809" s="176"/>
      <c r="CE809" s="176"/>
      <c r="CF809" s="176"/>
      <c r="CG809" s="176"/>
      <c r="CH809" s="176"/>
      <c r="CI809" s="176"/>
      <c r="CJ809" s="176"/>
      <c r="CK809" s="176"/>
      <c r="CL809" s="176"/>
      <c r="CM809" s="176"/>
      <c r="CN809" s="176"/>
      <c r="CO809" s="176"/>
      <c r="CP809" s="176"/>
      <c r="CQ809" s="176"/>
      <c r="CR809" s="176"/>
      <c r="CS809" s="176"/>
      <c r="CT809" s="176"/>
      <c r="CU809" s="176"/>
      <c r="CV809" s="176"/>
      <c r="CW809" s="176"/>
      <c r="CX809" s="176"/>
      <c r="CY809" s="176"/>
      <c r="CZ809" s="176"/>
      <c r="DA809" s="176"/>
      <c r="DB809" s="176"/>
      <c r="DC809" s="176"/>
      <c r="DD809" s="176"/>
      <c r="DE809" s="176"/>
      <c r="DF809" s="176"/>
      <c r="DG809" s="176"/>
      <c r="DH809" s="176"/>
      <c r="DI809" s="176"/>
      <c r="DJ809" s="176"/>
      <c r="DK809" s="176"/>
      <c r="DL809" s="176"/>
      <c r="DM809" s="176"/>
      <c r="DN809" s="176"/>
      <c r="DO809" s="176"/>
      <c r="DP809" s="176"/>
      <c r="DQ809" s="176"/>
      <c r="DR809" s="176"/>
      <c r="DS809" s="176"/>
      <c r="DT809" s="176"/>
      <c r="DU809" s="176"/>
      <c r="DV809" s="176"/>
      <c r="DW809" s="176"/>
      <c r="DX809" s="176"/>
      <c r="DY809" s="176"/>
      <c r="DZ809" s="176"/>
      <c r="EA809" s="176"/>
      <c r="EB809" s="176"/>
      <c r="EC809" s="176"/>
      <c r="ED809" s="176"/>
      <c r="EE809" s="176"/>
      <c r="EF809" s="176"/>
      <c r="EG809" s="176"/>
      <c r="EH809" s="176"/>
      <c r="EI809" s="176"/>
      <c r="EJ809" s="176"/>
      <c r="EK809" s="176"/>
      <c r="EL809" s="176"/>
      <c r="EM809" s="176"/>
      <c r="EN809" s="176"/>
      <c r="EO809" s="176"/>
      <c r="EP809" s="176"/>
      <c r="EQ809" s="176"/>
      <c r="ER809" s="176"/>
      <c r="ES809" s="176"/>
      <c r="ET809" s="176"/>
      <c r="EU809" s="176"/>
      <c r="EV809" s="176"/>
      <c r="EW809" s="176"/>
      <c r="EX809" s="176"/>
      <c r="EY809" s="176"/>
      <c r="EZ809" s="176"/>
      <c r="FA809" s="176"/>
      <c r="FB809" s="176"/>
      <c r="FC809" s="176"/>
      <c r="FD809" s="176"/>
      <c r="FE809" s="176"/>
      <c r="FF809" s="176"/>
      <c r="FG809" s="176"/>
      <c r="FH809" s="176"/>
      <c r="FI809" s="176"/>
      <c r="FJ809" s="176"/>
      <c r="FK809" s="176"/>
      <c r="FL809" s="176"/>
      <c r="FM809" s="176"/>
      <c r="FN809" s="176"/>
      <c r="FO809" s="176"/>
      <c r="FP809" s="176"/>
      <c r="FQ809" s="176"/>
      <c r="FR809" s="176"/>
      <c r="FS809" s="176"/>
      <c r="FT809" s="176"/>
      <c r="FU809" s="176"/>
      <c r="FV809" s="176"/>
      <c r="FW809" s="176"/>
      <c r="FX809" s="176"/>
      <c r="FY809" s="176"/>
      <c r="FZ809" s="176"/>
      <c r="GA809" s="176"/>
      <c r="GB809" s="176"/>
      <c r="GC809" s="176"/>
      <c r="GD809" s="176"/>
      <c r="GE809" s="176"/>
      <c r="GF809" s="176"/>
      <c r="GG809" s="176"/>
      <c r="GH809" s="176"/>
    </row>
    <row r="810" spans="1:190" s="177" customFormat="1" ht="33">
      <c r="A810" s="174" t="s">
        <v>2383</v>
      </c>
      <c r="B810" s="140" t="s">
        <v>45</v>
      </c>
      <c r="C810" s="141" t="s">
        <v>2397</v>
      </c>
      <c r="D810" s="139" t="s">
        <v>42</v>
      </c>
      <c r="E810" s="175">
        <v>49.5</v>
      </c>
      <c r="F810" s="175">
        <v>49.5</v>
      </c>
      <c r="G810" s="139" t="s">
        <v>2380</v>
      </c>
      <c r="H810" s="140"/>
      <c r="I810" s="139" t="s">
        <v>2375</v>
      </c>
      <c r="J810" s="140"/>
      <c r="K810" s="176"/>
      <c r="L810" s="176"/>
      <c r="M810" s="176"/>
      <c r="N810" s="176"/>
      <c r="O810" s="176"/>
      <c r="P810" s="176"/>
      <c r="Q810" s="176"/>
      <c r="R810" s="176"/>
      <c r="S810" s="176"/>
      <c r="T810" s="176"/>
      <c r="U810" s="176"/>
      <c r="V810" s="176"/>
      <c r="W810" s="176"/>
      <c r="X810" s="176"/>
      <c r="Y810" s="176"/>
      <c r="Z810" s="176"/>
      <c r="AA810" s="176"/>
      <c r="AB810" s="176"/>
      <c r="AC810" s="176"/>
      <c r="AD810" s="176"/>
      <c r="AE810" s="176"/>
      <c r="AF810" s="176"/>
      <c r="AG810" s="176"/>
      <c r="AH810" s="176"/>
      <c r="AI810" s="176"/>
      <c r="AJ810" s="176"/>
      <c r="AK810" s="176"/>
      <c r="AL810" s="176"/>
      <c r="AM810" s="176"/>
      <c r="AN810" s="176"/>
      <c r="AO810" s="176"/>
      <c r="AP810" s="176"/>
      <c r="AQ810" s="176"/>
      <c r="AR810" s="176"/>
      <c r="AS810" s="176"/>
      <c r="AT810" s="176"/>
      <c r="AU810" s="176"/>
      <c r="AV810" s="176"/>
      <c r="AW810" s="176"/>
      <c r="AX810" s="176"/>
      <c r="AY810" s="176"/>
      <c r="AZ810" s="176"/>
      <c r="BA810" s="176"/>
      <c r="BB810" s="176"/>
      <c r="BC810" s="176"/>
      <c r="BD810" s="176"/>
      <c r="BE810" s="176"/>
      <c r="BF810" s="176"/>
      <c r="BG810" s="176"/>
      <c r="BH810" s="176"/>
      <c r="BI810" s="176"/>
      <c r="BJ810" s="176"/>
      <c r="BK810" s="176"/>
      <c r="BL810" s="176"/>
      <c r="BM810" s="176"/>
      <c r="BN810" s="176"/>
      <c r="BO810" s="176"/>
      <c r="BP810" s="176"/>
      <c r="BQ810" s="176"/>
      <c r="BR810" s="176"/>
      <c r="BS810" s="176"/>
      <c r="BT810" s="176"/>
      <c r="BU810" s="176"/>
      <c r="BV810" s="176"/>
      <c r="BW810" s="176"/>
      <c r="BX810" s="176"/>
      <c r="BY810" s="176"/>
      <c r="BZ810" s="176"/>
      <c r="CA810" s="176"/>
      <c r="CB810" s="176"/>
      <c r="CC810" s="176"/>
      <c r="CD810" s="176"/>
      <c r="CE810" s="176"/>
      <c r="CF810" s="176"/>
      <c r="CG810" s="176"/>
      <c r="CH810" s="176"/>
      <c r="CI810" s="176"/>
      <c r="CJ810" s="176"/>
      <c r="CK810" s="176"/>
      <c r="CL810" s="176"/>
      <c r="CM810" s="176"/>
      <c r="CN810" s="176"/>
      <c r="CO810" s="176"/>
      <c r="CP810" s="176"/>
      <c r="CQ810" s="176"/>
      <c r="CR810" s="176"/>
      <c r="CS810" s="176"/>
      <c r="CT810" s="176"/>
      <c r="CU810" s="176"/>
      <c r="CV810" s="176"/>
      <c r="CW810" s="176"/>
      <c r="CX810" s="176"/>
      <c r="CY810" s="176"/>
      <c r="CZ810" s="176"/>
      <c r="DA810" s="176"/>
      <c r="DB810" s="176"/>
      <c r="DC810" s="176"/>
      <c r="DD810" s="176"/>
      <c r="DE810" s="176"/>
      <c r="DF810" s="176"/>
      <c r="DG810" s="176"/>
      <c r="DH810" s="176"/>
      <c r="DI810" s="176"/>
      <c r="DJ810" s="176"/>
      <c r="DK810" s="176"/>
      <c r="DL810" s="176"/>
      <c r="DM810" s="176"/>
      <c r="DN810" s="176"/>
      <c r="DO810" s="176"/>
      <c r="DP810" s="176"/>
      <c r="DQ810" s="176"/>
      <c r="DR810" s="176"/>
      <c r="DS810" s="176"/>
      <c r="DT810" s="176"/>
      <c r="DU810" s="176"/>
      <c r="DV810" s="176"/>
      <c r="DW810" s="176"/>
      <c r="DX810" s="176"/>
      <c r="DY810" s="176"/>
      <c r="DZ810" s="176"/>
      <c r="EA810" s="176"/>
      <c r="EB810" s="176"/>
      <c r="EC810" s="176"/>
      <c r="ED810" s="176"/>
      <c r="EE810" s="176"/>
      <c r="EF810" s="176"/>
      <c r="EG810" s="176"/>
      <c r="EH810" s="176"/>
      <c r="EI810" s="176"/>
      <c r="EJ810" s="176"/>
      <c r="EK810" s="176"/>
      <c r="EL810" s="176"/>
      <c r="EM810" s="176"/>
      <c r="EN810" s="176"/>
      <c r="EO810" s="176"/>
      <c r="EP810" s="176"/>
      <c r="EQ810" s="176"/>
      <c r="ER810" s="176"/>
      <c r="ES810" s="176"/>
      <c r="ET810" s="176"/>
      <c r="EU810" s="176"/>
      <c r="EV810" s="176"/>
      <c r="EW810" s="176"/>
      <c r="EX810" s="176"/>
      <c r="EY810" s="176"/>
      <c r="EZ810" s="176"/>
      <c r="FA810" s="176"/>
      <c r="FB810" s="176"/>
      <c r="FC810" s="176"/>
      <c r="FD810" s="176"/>
      <c r="FE810" s="176"/>
      <c r="FF810" s="176"/>
      <c r="FG810" s="176"/>
      <c r="FH810" s="176"/>
      <c r="FI810" s="176"/>
      <c r="FJ810" s="176"/>
      <c r="FK810" s="176"/>
      <c r="FL810" s="176"/>
      <c r="FM810" s="176"/>
      <c r="FN810" s="176"/>
      <c r="FO810" s="176"/>
      <c r="FP810" s="176"/>
      <c r="FQ810" s="176"/>
      <c r="FR810" s="176"/>
      <c r="FS810" s="176"/>
      <c r="FT810" s="176"/>
      <c r="FU810" s="176"/>
      <c r="FV810" s="176"/>
      <c r="FW810" s="176"/>
      <c r="FX810" s="176"/>
      <c r="FY810" s="176"/>
      <c r="FZ810" s="176"/>
      <c r="GA810" s="176"/>
      <c r="GB810" s="176"/>
      <c r="GC810" s="176"/>
      <c r="GD810" s="176"/>
      <c r="GE810" s="176"/>
      <c r="GF810" s="176"/>
      <c r="GG810" s="176"/>
      <c r="GH810" s="176"/>
    </row>
    <row r="811" spans="1:190" s="177" customFormat="1" ht="49.5">
      <c r="A811" s="174" t="s">
        <v>2383</v>
      </c>
      <c r="B811" s="140" t="s">
        <v>45</v>
      </c>
      <c r="C811" s="141" t="s">
        <v>2398</v>
      </c>
      <c r="D811" s="139" t="s">
        <v>42</v>
      </c>
      <c r="E811" s="175">
        <v>20</v>
      </c>
      <c r="F811" s="175">
        <v>20</v>
      </c>
      <c r="G811" s="139" t="s">
        <v>2380</v>
      </c>
      <c r="H811" s="140"/>
      <c r="I811" s="139" t="s">
        <v>2375</v>
      </c>
      <c r="J811" s="140"/>
      <c r="K811" s="176"/>
      <c r="L811" s="176"/>
      <c r="M811" s="176"/>
      <c r="N811" s="176"/>
      <c r="O811" s="176"/>
      <c r="P811" s="176"/>
      <c r="Q811" s="176"/>
      <c r="R811" s="176"/>
      <c r="S811" s="176"/>
      <c r="T811" s="176"/>
      <c r="U811" s="176"/>
      <c r="V811" s="176"/>
      <c r="W811" s="176"/>
      <c r="X811" s="176"/>
      <c r="Y811" s="176"/>
      <c r="Z811" s="176"/>
      <c r="AA811" s="176"/>
      <c r="AB811" s="176"/>
      <c r="AC811" s="176"/>
      <c r="AD811" s="176"/>
      <c r="AE811" s="176"/>
      <c r="AF811" s="176"/>
      <c r="AG811" s="176"/>
      <c r="AH811" s="176"/>
      <c r="AI811" s="176"/>
      <c r="AJ811" s="176"/>
      <c r="AK811" s="176"/>
      <c r="AL811" s="176"/>
      <c r="AM811" s="176"/>
      <c r="AN811" s="176"/>
      <c r="AO811" s="176"/>
      <c r="AP811" s="176"/>
      <c r="AQ811" s="176"/>
      <c r="AR811" s="176"/>
      <c r="AS811" s="176"/>
      <c r="AT811" s="176"/>
      <c r="AU811" s="176"/>
      <c r="AV811" s="176"/>
      <c r="AW811" s="176"/>
      <c r="AX811" s="176"/>
      <c r="AY811" s="176"/>
      <c r="AZ811" s="176"/>
      <c r="BA811" s="176"/>
      <c r="BB811" s="176"/>
      <c r="BC811" s="176"/>
      <c r="BD811" s="176"/>
      <c r="BE811" s="176"/>
      <c r="BF811" s="176"/>
      <c r="BG811" s="176"/>
      <c r="BH811" s="176"/>
      <c r="BI811" s="176"/>
      <c r="BJ811" s="176"/>
      <c r="BK811" s="176"/>
      <c r="BL811" s="176"/>
      <c r="BM811" s="176"/>
      <c r="BN811" s="176"/>
      <c r="BO811" s="176"/>
      <c r="BP811" s="176"/>
      <c r="BQ811" s="176"/>
      <c r="BR811" s="176"/>
      <c r="BS811" s="176"/>
      <c r="BT811" s="176"/>
      <c r="BU811" s="176"/>
      <c r="BV811" s="176"/>
      <c r="BW811" s="176"/>
      <c r="BX811" s="176"/>
      <c r="BY811" s="176"/>
      <c r="BZ811" s="176"/>
      <c r="CA811" s="176"/>
      <c r="CB811" s="176"/>
      <c r="CC811" s="176"/>
      <c r="CD811" s="176"/>
      <c r="CE811" s="176"/>
      <c r="CF811" s="176"/>
      <c r="CG811" s="176"/>
      <c r="CH811" s="176"/>
      <c r="CI811" s="176"/>
      <c r="CJ811" s="176"/>
      <c r="CK811" s="176"/>
      <c r="CL811" s="176"/>
      <c r="CM811" s="176"/>
      <c r="CN811" s="176"/>
      <c r="CO811" s="176"/>
      <c r="CP811" s="176"/>
      <c r="CQ811" s="176"/>
      <c r="CR811" s="176"/>
      <c r="CS811" s="176"/>
      <c r="CT811" s="176"/>
      <c r="CU811" s="176"/>
      <c r="CV811" s="176"/>
      <c r="CW811" s="176"/>
      <c r="CX811" s="176"/>
      <c r="CY811" s="176"/>
      <c r="CZ811" s="176"/>
      <c r="DA811" s="176"/>
      <c r="DB811" s="176"/>
      <c r="DC811" s="176"/>
      <c r="DD811" s="176"/>
      <c r="DE811" s="176"/>
      <c r="DF811" s="176"/>
      <c r="DG811" s="176"/>
      <c r="DH811" s="176"/>
      <c r="DI811" s="176"/>
      <c r="DJ811" s="176"/>
      <c r="DK811" s="176"/>
      <c r="DL811" s="176"/>
      <c r="DM811" s="176"/>
      <c r="DN811" s="176"/>
      <c r="DO811" s="176"/>
      <c r="DP811" s="176"/>
      <c r="DQ811" s="176"/>
      <c r="DR811" s="176"/>
      <c r="DS811" s="176"/>
      <c r="DT811" s="176"/>
      <c r="DU811" s="176"/>
      <c r="DV811" s="176"/>
      <c r="DW811" s="176"/>
      <c r="DX811" s="176"/>
      <c r="DY811" s="176"/>
      <c r="DZ811" s="176"/>
      <c r="EA811" s="176"/>
      <c r="EB811" s="176"/>
      <c r="EC811" s="176"/>
      <c r="ED811" s="176"/>
      <c r="EE811" s="176"/>
      <c r="EF811" s="176"/>
      <c r="EG811" s="176"/>
      <c r="EH811" s="176"/>
      <c r="EI811" s="176"/>
      <c r="EJ811" s="176"/>
      <c r="EK811" s="176"/>
      <c r="EL811" s="176"/>
      <c r="EM811" s="176"/>
      <c r="EN811" s="176"/>
      <c r="EO811" s="176"/>
      <c r="EP811" s="176"/>
      <c r="EQ811" s="176"/>
      <c r="ER811" s="176"/>
      <c r="ES811" s="176"/>
      <c r="ET811" s="176"/>
      <c r="EU811" s="176"/>
      <c r="EV811" s="176"/>
      <c r="EW811" s="176"/>
      <c r="EX811" s="176"/>
      <c r="EY811" s="176"/>
      <c r="EZ811" s="176"/>
      <c r="FA811" s="176"/>
      <c r="FB811" s="176"/>
      <c r="FC811" s="176"/>
      <c r="FD811" s="176"/>
      <c r="FE811" s="176"/>
      <c r="FF811" s="176"/>
      <c r="FG811" s="176"/>
      <c r="FH811" s="176"/>
      <c r="FI811" s="176"/>
      <c r="FJ811" s="176"/>
      <c r="FK811" s="176"/>
      <c r="FL811" s="176"/>
      <c r="FM811" s="176"/>
      <c r="FN811" s="176"/>
      <c r="FO811" s="176"/>
      <c r="FP811" s="176"/>
      <c r="FQ811" s="176"/>
      <c r="FR811" s="176"/>
      <c r="FS811" s="176"/>
      <c r="FT811" s="176"/>
      <c r="FU811" s="176"/>
      <c r="FV811" s="176"/>
      <c r="FW811" s="176"/>
      <c r="FX811" s="176"/>
      <c r="FY811" s="176"/>
      <c r="FZ811" s="176"/>
      <c r="GA811" s="176"/>
      <c r="GB811" s="176"/>
      <c r="GC811" s="176"/>
      <c r="GD811" s="176"/>
      <c r="GE811" s="176"/>
      <c r="GF811" s="176"/>
      <c r="GG811" s="176"/>
      <c r="GH811" s="176"/>
    </row>
    <row r="812" spans="1:190" s="177" customFormat="1" ht="33">
      <c r="A812" s="174" t="s">
        <v>2383</v>
      </c>
      <c r="B812" s="140" t="s">
        <v>2399</v>
      </c>
      <c r="C812" s="141" t="s">
        <v>41</v>
      </c>
      <c r="D812" s="139" t="s">
        <v>42</v>
      </c>
      <c r="E812" s="175">
        <v>500</v>
      </c>
      <c r="F812" s="175">
        <v>500</v>
      </c>
      <c r="G812" s="139" t="s">
        <v>2380</v>
      </c>
      <c r="H812" s="140"/>
      <c r="I812" s="139" t="s">
        <v>2375</v>
      </c>
      <c r="J812" s="140"/>
      <c r="K812" s="176"/>
      <c r="L812" s="176"/>
      <c r="M812" s="176"/>
      <c r="N812" s="176"/>
      <c r="O812" s="176"/>
      <c r="P812" s="176"/>
      <c r="Q812" s="176"/>
      <c r="R812" s="176"/>
      <c r="S812" s="176"/>
      <c r="T812" s="176"/>
      <c r="U812" s="176"/>
      <c r="V812" s="176"/>
      <c r="W812" s="176"/>
      <c r="X812" s="176"/>
      <c r="Y812" s="176"/>
      <c r="Z812" s="176"/>
      <c r="AA812" s="176"/>
      <c r="AB812" s="176"/>
      <c r="AC812" s="176"/>
      <c r="AD812" s="176"/>
      <c r="AE812" s="176"/>
      <c r="AF812" s="176"/>
      <c r="AG812" s="176"/>
      <c r="AH812" s="176"/>
      <c r="AI812" s="176"/>
      <c r="AJ812" s="176"/>
      <c r="AK812" s="176"/>
      <c r="AL812" s="176"/>
      <c r="AM812" s="176"/>
      <c r="AN812" s="176"/>
      <c r="AO812" s="176"/>
      <c r="AP812" s="176"/>
      <c r="AQ812" s="176"/>
      <c r="AR812" s="176"/>
      <c r="AS812" s="176"/>
      <c r="AT812" s="176"/>
      <c r="AU812" s="176"/>
      <c r="AV812" s="176"/>
      <c r="AW812" s="176"/>
      <c r="AX812" s="176"/>
      <c r="AY812" s="176"/>
      <c r="AZ812" s="176"/>
      <c r="BA812" s="176"/>
      <c r="BB812" s="176"/>
      <c r="BC812" s="176"/>
      <c r="BD812" s="176"/>
      <c r="BE812" s="176"/>
      <c r="BF812" s="176"/>
      <c r="BG812" s="176"/>
      <c r="BH812" s="176"/>
      <c r="BI812" s="176"/>
      <c r="BJ812" s="176"/>
      <c r="BK812" s="176"/>
      <c r="BL812" s="176"/>
      <c r="BM812" s="176"/>
      <c r="BN812" s="176"/>
      <c r="BO812" s="176"/>
      <c r="BP812" s="176"/>
      <c r="BQ812" s="176"/>
      <c r="BR812" s="176"/>
      <c r="BS812" s="176"/>
      <c r="BT812" s="176"/>
      <c r="BU812" s="176"/>
      <c r="BV812" s="176"/>
      <c r="BW812" s="176"/>
      <c r="BX812" s="176"/>
      <c r="BY812" s="176"/>
      <c r="BZ812" s="176"/>
      <c r="CA812" s="176"/>
      <c r="CB812" s="176"/>
      <c r="CC812" s="176"/>
      <c r="CD812" s="176"/>
      <c r="CE812" s="176"/>
      <c r="CF812" s="176"/>
      <c r="CG812" s="176"/>
      <c r="CH812" s="176"/>
      <c r="CI812" s="176"/>
      <c r="CJ812" s="176"/>
      <c r="CK812" s="176"/>
      <c r="CL812" s="176"/>
      <c r="CM812" s="176"/>
      <c r="CN812" s="176"/>
      <c r="CO812" s="176"/>
      <c r="CP812" s="176"/>
      <c r="CQ812" s="176"/>
      <c r="CR812" s="176"/>
      <c r="CS812" s="176"/>
      <c r="CT812" s="176"/>
      <c r="CU812" s="176"/>
      <c r="CV812" s="176"/>
      <c r="CW812" s="176"/>
      <c r="CX812" s="176"/>
      <c r="CY812" s="176"/>
      <c r="CZ812" s="176"/>
      <c r="DA812" s="176"/>
      <c r="DB812" s="176"/>
      <c r="DC812" s="176"/>
      <c r="DD812" s="176"/>
      <c r="DE812" s="176"/>
      <c r="DF812" s="176"/>
      <c r="DG812" s="176"/>
      <c r="DH812" s="176"/>
      <c r="DI812" s="176"/>
      <c r="DJ812" s="176"/>
      <c r="DK812" s="176"/>
      <c r="DL812" s="176"/>
      <c r="DM812" s="176"/>
      <c r="DN812" s="176"/>
      <c r="DO812" s="176"/>
      <c r="DP812" s="176"/>
      <c r="DQ812" s="176"/>
      <c r="DR812" s="176"/>
      <c r="DS812" s="176"/>
      <c r="DT812" s="176"/>
      <c r="DU812" s="176"/>
      <c r="DV812" s="176"/>
      <c r="DW812" s="176"/>
      <c r="DX812" s="176"/>
      <c r="DY812" s="176"/>
      <c r="DZ812" s="176"/>
      <c r="EA812" s="176"/>
      <c r="EB812" s="176"/>
      <c r="EC812" s="176"/>
      <c r="ED812" s="176"/>
      <c r="EE812" s="176"/>
      <c r="EF812" s="176"/>
      <c r="EG812" s="176"/>
      <c r="EH812" s="176"/>
      <c r="EI812" s="176"/>
      <c r="EJ812" s="176"/>
      <c r="EK812" s="176"/>
      <c r="EL812" s="176"/>
      <c r="EM812" s="176"/>
      <c r="EN812" s="176"/>
      <c r="EO812" s="176"/>
      <c r="EP812" s="176"/>
      <c r="EQ812" s="176"/>
      <c r="ER812" s="176"/>
      <c r="ES812" s="176"/>
      <c r="ET812" s="176"/>
      <c r="EU812" s="176"/>
      <c r="EV812" s="176"/>
      <c r="EW812" s="176"/>
      <c r="EX812" s="176"/>
      <c r="EY812" s="176"/>
      <c r="EZ812" s="176"/>
      <c r="FA812" s="176"/>
      <c r="FB812" s="176"/>
      <c r="FC812" s="176"/>
      <c r="FD812" s="176"/>
      <c r="FE812" s="176"/>
      <c r="FF812" s="176"/>
      <c r="FG812" s="176"/>
      <c r="FH812" s="176"/>
      <c r="FI812" s="176"/>
      <c r="FJ812" s="176"/>
      <c r="FK812" s="176"/>
      <c r="FL812" s="176"/>
      <c r="FM812" s="176"/>
      <c r="FN812" s="176"/>
      <c r="FO812" s="176"/>
      <c r="FP812" s="176"/>
      <c r="FQ812" s="176"/>
      <c r="FR812" s="176"/>
      <c r="FS812" s="176"/>
      <c r="FT812" s="176"/>
      <c r="FU812" s="176"/>
      <c r="FV812" s="176"/>
      <c r="FW812" s="176"/>
      <c r="FX812" s="176"/>
      <c r="FY812" s="176"/>
      <c r="FZ812" s="176"/>
      <c r="GA812" s="176"/>
      <c r="GB812" s="176"/>
      <c r="GC812" s="176"/>
      <c r="GD812" s="176"/>
      <c r="GE812" s="176"/>
      <c r="GF812" s="176"/>
      <c r="GG812" s="176"/>
      <c r="GH812" s="176"/>
    </row>
    <row r="813" spans="1:190" s="177" customFormat="1" ht="33">
      <c r="A813" s="174" t="s">
        <v>2383</v>
      </c>
      <c r="B813" s="140" t="s">
        <v>2400</v>
      </c>
      <c r="C813" s="141" t="s">
        <v>41</v>
      </c>
      <c r="D813" s="139" t="s">
        <v>42</v>
      </c>
      <c r="E813" s="175">
        <v>3804</v>
      </c>
      <c r="F813" s="175">
        <v>3804</v>
      </c>
      <c r="G813" s="139" t="s">
        <v>2380</v>
      </c>
      <c r="H813" s="140"/>
      <c r="I813" s="139" t="s">
        <v>2375</v>
      </c>
      <c r="J813" s="140"/>
      <c r="K813" s="176"/>
      <c r="L813" s="176"/>
      <c r="M813" s="176"/>
      <c r="N813" s="176"/>
      <c r="O813" s="176"/>
      <c r="P813" s="176"/>
      <c r="Q813" s="176"/>
      <c r="R813" s="176"/>
      <c r="S813" s="176"/>
      <c r="T813" s="176"/>
      <c r="U813" s="176"/>
      <c r="V813" s="176"/>
      <c r="W813" s="176"/>
      <c r="X813" s="176"/>
      <c r="Y813" s="176"/>
      <c r="Z813" s="176"/>
      <c r="AA813" s="176"/>
      <c r="AB813" s="176"/>
      <c r="AC813" s="176"/>
      <c r="AD813" s="176"/>
      <c r="AE813" s="176"/>
      <c r="AF813" s="176"/>
      <c r="AG813" s="176"/>
      <c r="AH813" s="176"/>
      <c r="AI813" s="176"/>
      <c r="AJ813" s="176"/>
      <c r="AK813" s="176"/>
      <c r="AL813" s="176"/>
      <c r="AM813" s="176"/>
      <c r="AN813" s="176"/>
      <c r="AO813" s="176"/>
      <c r="AP813" s="176"/>
      <c r="AQ813" s="176"/>
      <c r="AR813" s="176"/>
      <c r="AS813" s="176"/>
      <c r="AT813" s="176"/>
      <c r="AU813" s="176"/>
      <c r="AV813" s="176"/>
      <c r="AW813" s="176"/>
      <c r="AX813" s="176"/>
      <c r="AY813" s="176"/>
      <c r="AZ813" s="176"/>
      <c r="BA813" s="176"/>
      <c r="BB813" s="176"/>
      <c r="BC813" s="176"/>
      <c r="BD813" s="176"/>
      <c r="BE813" s="176"/>
      <c r="BF813" s="176"/>
      <c r="BG813" s="176"/>
      <c r="BH813" s="176"/>
      <c r="BI813" s="176"/>
      <c r="BJ813" s="176"/>
      <c r="BK813" s="176"/>
      <c r="BL813" s="176"/>
      <c r="BM813" s="176"/>
      <c r="BN813" s="176"/>
      <c r="BO813" s="176"/>
      <c r="BP813" s="176"/>
      <c r="BQ813" s="176"/>
      <c r="BR813" s="176"/>
      <c r="BS813" s="176"/>
      <c r="BT813" s="176"/>
      <c r="BU813" s="176"/>
      <c r="BV813" s="176"/>
      <c r="BW813" s="176"/>
      <c r="BX813" s="176"/>
      <c r="BY813" s="176"/>
      <c r="BZ813" s="176"/>
      <c r="CA813" s="176"/>
      <c r="CB813" s="176"/>
      <c r="CC813" s="176"/>
      <c r="CD813" s="176"/>
      <c r="CE813" s="176"/>
      <c r="CF813" s="176"/>
      <c r="CG813" s="176"/>
      <c r="CH813" s="176"/>
      <c r="CI813" s="176"/>
      <c r="CJ813" s="176"/>
      <c r="CK813" s="176"/>
      <c r="CL813" s="176"/>
      <c r="CM813" s="176"/>
      <c r="CN813" s="176"/>
      <c r="CO813" s="176"/>
      <c r="CP813" s="176"/>
      <c r="CQ813" s="176"/>
      <c r="CR813" s="176"/>
      <c r="CS813" s="176"/>
      <c r="CT813" s="176"/>
      <c r="CU813" s="176"/>
      <c r="CV813" s="176"/>
      <c r="CW813" s="176"/>
      <c r="CX813" s="176"/>
      <c r="CY813" s="176"/>
      <c r="CZ813" s="176"/>
      <c r="DA813" s="176"/>
      <c r="DB813" s="176"/>
      <c r="DC813" s="176"/>
      <c r="DD813" s="176"/>
      <c r="DE813" s="176"/>
      <c r="DF813" s="176"/>
      <c r="DG813" s="176"/>
      <c r="DH813" s="176"/>
      <c r="DI813" s="176"/>
      <c r="DJ813" s="176"/>
      <c r="DK813" s="176"/>
      <c r="DL813" s="176"/>
      <c r="DM813" s="176"/>
      <c r="DN813" s="176"/>
      <c r="DO813" s="176"/>
      <c r="DP813" s="176"/>
      <c r="DQ813" s="176"/>
      <c r="DR813" s="176"/>
      <c r="DS813" s="176"/>
      <c r="DT813" s="176"/>
      <c r="DU813" s="176"/>
      <c r="DV813" s="176"/>
      <c r="DW813" s="176"/>
      <c r="DX813" s="176"/>
      <c r="DY813" s="176"/>
      <c r="DZ813" s="176"/>
      <c r="EA813" s="176"/>
      <c r="EB813" s="176"/>
      <c r="EC813" s="176"/>
      <c r="ED813" s="176"/>
      <c r="EE813" s="176"/>
      <c r="EF813" s="176"/>
      <c r="EG813" s="176"/>
      <c r="EH813" s="176"/>
      <c r="EI813" s="176"/>
      <c r="EJ813" s="176"/>
      <c r="EK813" s="176"/>
      <c r="EL813" s="176"/>
      <c r="EM813" s="176"/>
      <c r="EN813" s="176"/>
      <c r="EO813" s="176"/>
      <c r="EP813" s="176"/>
      <c r="EQ813" s="176"/>
      <c r="ER813" s="176"/>
      <c r="ES813" s="176"/>
      <c r="ET813" s="176"/>
      <c r="EU813" s="176"/>
      <c r="EV813" s="176"/>
      <c r="EW813" s="176"/>
      <c r="EX813" s="176"/>
      <c r="EY813" s="176"/>
      <c r="EZ813" s="176"/>
      <c r="FA813" s="176"/>
      <c r="FB813" s="176"/>
      <c r="FC813" s="176"/>
      <c r="FD813" s="176"/>
      <c r="FE813" s="176"/>
      <c r="FF813" s="176"/>
      <c r="FG813" s="176"/>
      <c r="FH813" s="176"/>
      <c r="FI813" s="176"/>
      <c r="FJ813" s="176"/>
      <c r="FK813" s="176"/>
      <c r="FL813" s="176"/>
      <c r="FM813" s="176"/>
      <c r="FN813" s="176"/>
      <c r="FO813" s="176"/>
      <c r="FP813" s="176"/>
      <c r="FQ813" s="176"/>
      <c r="FR813" s="176"/>
      <c r="FS813" s="176"/>
      <c r="FT813" s="176"/>
      <c r="FU813" s="176"/>
      <c r="FV813" s="176"/>
      <c r="FW813" s="176"/>
      <c r="FX813" s="176"/>
      <c r="FY813" s="176"/>
      <c r="FZ813" s="176"/>
      <c r="GA813" s="176"/>
      <c r="GB813" s="176"/>
      <c r="GC813" s="176"/>
      <c r="GD813" s="176"/>
      <c r="GE813" s="176"/>
      <c r="GF813" s="176"/>
      <c r="GG813" s="176"/>
      <c r="GH813" s="176"/>
    </row>
    <row r="814" spans="1:190" s="177" customFormat="1" ht="33">
      <c r="A814" s="174" t="s">
        <v>2383</v>
      </c>
      <c r="B814" s="140" t="s">
        <v>2400</v>
      </c>
      <c r="C814" s="141" t="s">
        <v>2401</v>
      </c>
      <c r="D814" s="139" t="s">
        <v>42</v>
      </c>
      <c r="E814" s="175">
        <v>150</v>
      </c>
      <c r="F814" s="175">
        <v>150</v>
      </c>
      <c r="G814" s="139" t="s">
        <v>2380</v>
      </c>
      <c r="H814" s="140"/>
      <c r="I814" s="139" t="s">
        <v>2375</v>
      </c>
      <c r="J814" s="140"/>
      <c r="K814" s="176"/>
      <c r="L814" s="176"/>
      <c r="M814" s="176"/>
      <c r="N814" s="176"/>
      <c r="O814" s="176"/>
      <c r="P814" s="176"/>
      <c r="Q814" s="176"/>
      <c r="R814" s="176"/>
      <c r="S814" s="176"/>
      <c r="T814" s="176"/>
      <c r="U814" s="176"/>
      <c r="V814" s="176"/>
      <c r="W814" s="176"/>
      <c r="X814" s="176"/>
      <c r="Y814" s="176"/>
      <c r="Z814" s="176"/>
      <c r="AA814" s="176"/>
      <c r="AB814" s="176"/>
      <c r="AC814" s="176"/>
      <c r="AD814" s="176"/>
      <c r="AE814" s="176"/>
      <c r="AF814" s="176"/>
      <c r="AG814" s="176"/>
      <c r="AH814" s="176"/>
      <c r="AI814" s="176"/>
      <c r="AJ814" s="176"/>
      <c r="AK814" s="176"/>
      <c r="AL814" s="176"/>
      <c r="AM814" s="176"/>
      <c r="AN814" s="176"/>
      <c r="AO814" s="176"/>
      <c r="AP814" s="176"/>
      <c r="AQ814" s="176"/>
      <c r="AR814" s="176"/>
      <c r="AS814" s="176"/>
      <c r="AT814" s="176"/>
      <c r="AU814" s="176"/>
      <c r="AV814" s="176"/>
      <c r="AW814" s="176"/>
      <c r="AX814" s="176"/>
      <c r="AY814" s="176"/>
      <c r="AZ814" s="176"/>
      <c r="BA814" s="176"/>
      <c r="BB814" s="176"/>
      <c r="BC814" s="176"/>
      <c r="BD814" s="176"/>
      <c r="BE814" s="176"/>
      <c r="BF814" s="176"/>
      <c r="BG814" s="176"/>
      <c r="BH814" s="176"/>
      <c r="BI814" s="176"/>
      <c r="BJ814" s="176"/>
      <c r="BK814" s="176"/>
      <c r="BL814" s="176"/>
      <c r="BM814" s="176"/>
      <c r="BN814" s="176"/>
      <c r="BO814" s="176"/>
      <c r="BP814" s="176"/>
      <c r="BQ814" s="176"/>
      <c r="BR814" s="176"/>
      <c r="BS814" s="176"/>
      <c r="BT814" s="176"/>
      <c r="BU814" s="176"/>
      <c r="BV814" s="176"/>
      <c r="BW814" s="176"/>
      <c r="BX814" s="176"/>
      <c r="BY814" s="176"/>
      <c r="BZ814" s="176"/>
      <c r="CA814" s="176"/>
      <c r="CB814" s="176"/>
      <c r="CC814" s="176"/>
      <c r="CD814" s="176"/>
      <c r="CE814" s="176"/>
      <c r="CF814" s="176"/>
      <c r="CG814" s="176"/>
      <c r="CH814" s="176"/>
      <c r="CI814" s="176"/>
      <c r="CJ814" s="176"/>
      <c r="CK814" s="176"/>
      <c r="CL814" s="176"/>
      <c r="CM814" s="176"/>
      <c r="CN814" s="176"/>
      <c r="CO814" s="176"/>
      <c r="CP814" s="176"/>
      <c r="CQ814" s="176"/>
      <c r="CR814" s="176"/>
      <c r="CS814" s="176"/>
      <c r="CT814" s="176"/>
      <c r="CU814" s="176"/>
      <c r="CV814" s="176"/>
      <c r="CW814" s="176"/>
      <c r="CX814" s="176"/>
      <c r="CY814" s="176"/>
      <c r="CZ814" s="176"/>
      <c r="DA814" s="176"/>
      <c r="DB814" s="176"/>
      <c r="DC814" s="176"/>
      <c r="DD814" s="176"/>
      <c r="DE814" s="176"/>
      <c r="DF814" s="176"/>
      <c r="DG814" s="176"/>
      <c r="DH814" s="176"/>
      <c r="DI814" s="176"/>
      <c r="DJ814" s="176"/>
      <c r="DK814" s="176"/>
      <c r="DL814" s="176"/>
      <c r="DM814" s="176"/>
      <c r="DN814" s="176"/>
      <c r="DO814" s="176"/>
      <c r="DP814" s="176"/>
      <c r="DQ814" s="176"/>
      <c r="DR814" s="176"/>
      <c r="DS814" s="176"/>
      <c r="DT814" s="176"/>
      <c r="DU814" s="176"/>
      <c r="DV814" s="176"/>
      <c r="DW814" s="176"/>
      <c r="DX814" s="176"/>
      <c r="DY814" s="176"/>
      <c r="DZ814" s="176"/>
      <c r="EA814" s="176"/>
      <c r="EB814" s="176"/>
      <c r="EC814" s="176"/>
      <c r="ED814" s="176"/>
      <c r="EE814" s="176"/>
      <c r="EF814" s="176"/>
      <c r="EG814" s="176"/>
      <c r="EH814" s="176"/>
      <c r="EI814" s="176"/>
      <c r="EJ814" s="176"/>
      <c r="EK814" s="176"/>
      <c r="EL814" s="176"/>
      <c r="EM814" s="176"/>
      <c r="EN814" s="176"/>
      <c r="EO814" s="176"/>
      <c r="EP814" s="176"/>
      <c r="EQ814" s="176"/>
      <c r="ER814" s="176"/>
      <c r="ES814" s="176"/>
      <c r="ET814" s="176"/>
      <c r="EU814" s="176"/>
      <c r="EV814" s="176"/>
      <c r="EW814" s="176"/>
      <c r="EX814" s="176"/>
      <c r="EY814" s="176"/>
      <c r="EZ814" s="176"/>
      <c r="FA814" s="176"/>
      <c r="FB814" s="176"/>
      <c r="FC814" s="176"/>
      <c r="FD814" s="176"/>
      <c r="FE814" s="176"/>
      <c r="FF814" s="176"/>
      <c r="FG814" s="176"/>
      <c r="FH814" s="176"/>
      <c r="FI814" s="176"/>
      <c r="FJ814" s="176"/>
      <c r="FK814" s="176"/>
      <c r="FL814" s="176"/>
      <c r="FM814" s="176"/>
      <c r="FN814" s="176"/>
      <c r="FO814" s="176"/>
      <c r="FP814" s="176"/>
      <c r="FQ814" s="176"/>
      <c r="FR814" s="176"/>
      <c r="FS814" s="176"/>
      <c r="FT814" s="176"/>
      <c r="FU814" s="176"/>
      <c r="FV814" s="176"/>
      <c r="FW814" s="176"/>
      <c r="FX814" s="176"/>
      <c r="FY814" s="176"/>
      <c r="FZ814" s="176"/>
      <c r="GA814" s="176"/>
      <c r="GB814" s="176"/>
      <c r="GC814" s="176"/>
      <c r="GD814" s="176"/>
      <c r="GE814" s="176"/>
      <c r="GF814" s="176"/>
      <c r="GG814" s="176"/>
      <c r="GH814" s="176"/>
    </row>
    <row r="815" spans="1:190" s="177" customFormat="1" ht="33">
      <c r="A815" s="178" t="s">
        <v>2402</v>
      </c>
      <c r="B815" s="178" t="s">
        <v>2403</v>
      </c>
      <c r="C815" s="141" t="s">
        <v>41</v>
      </c>
      <c r="D815" s="139" t="s">
        <v>42</v>
      </c>
      <c r="E815" s="179">
        <v>2000</v>
      </c>
      <c r="F815" s="179">
        <v>2000</v>
      </c>
      <c r="G815" s="139" t="s">
        <v>2380</v>
      </c>
      <c r="H815" s="140"/>
      <c r="I815" s="139" t="s">
        <v>2375</v>
      </c>
      <c r="J815" s="140"/>
      <c r="K815" s="176"/>
      <c r="L815" s="176"/>
      <c r="M815" s="176"/>
      <c r="N815" s="176"/>
      <c r="O815" s="176"/>
      <c r="P815" s="176"/>
      <c r="Q815" s="176"/>
      <c r="R815" s="176"/>
      <c r="S815" s="176"/>
      <c r="T815" s="176"/>
      <c r="U815" s="176"/>
      <c r="V815" s="176"/>
      <c r="W815" s="176"/>
      <c r="X815" s="176"/>
      <c r="Y815" s="176"/>
      <c r="Z815" s="176"/>
      <c r="AA815" s="176"/>
      <c r="AB815" s="176"/>
      <c r="AC815" s="176"/>
      <c r="AD815" s="176"/>
      <c r="AE815" s="176"/>
      <c r="AF815" s="176"/>
      <c r="AG815" s="176"/>
      <c r="AH815" s="176"/>
      <c r="AI815" s="176"/>
      <c r="AJ815" s="176"/>
      <c r="AK815" s="176"/>
      <c r="AL815" s="176"/>
      <c r="AM815" s="176"/>
      <c r="AN815" s="176"/>
      <c r="AO815" s="176"/>
      <c r="AP815" s="176"/>
      <c r="AQ815" s="176"/>
      <c r="AR815" s="176"/>
      <c r="AS815" s="176"/>
      <c r="AT815" s="176"/>
      <c r="AU815" s="176"/>
      <c r="AV815" s="176"/>
      <c r="AW815" s="176"/>
      <c r="AX815" s="176"/>
      <c r="AY815" s="176"/>
      <c r="AZ815" s="176"/>
      <c r="BA815" s="176"/>
      <c r="BB815" s="176"/>
      <c r="BC815" s="176"/>
      <c r="BD815" s="176"/>
      <c r="BE815" s="176"/>
      <c r="BF815" s="176"/>
      <c r="BG815" s="176"/>
      <c r="BH815" s="176"/>
      <c r="BI815" s="176"/>
      <c r="BJ815" s="176"/>
      <c r="BK815" s="176"/>
      <c r="BL815" s="176"/>
      <c r="BM815" s="176"/>
      <c r="BN815" s="176"/>
      <c r="BO815" s="176"/>
      <c r="BP815" s="176"/>
      <c r="BQ815" s="176"/>
      <c r="BR815" s="176"/>
      <c r="BS815" s="176"/>
      <c r="BT815" s="176"/>
      <c r="BU815" s="176"/>
      <c r="BV815" s="176"/>
      <c r="BW815" s="176"/>
      <c r="BX815" s="176"/>
      <c r="BY815" s="176"/>
      <c r="BZ815" s="176"/>
      <c r="CA815" s="176"/>
      <c r="CB815" s="176"/>
      <c r="CC815" s="176"/>
      <c r="CD815" s="176"/>
      <c r="CE815" s="176"/>
      <c r="CF815" s="176"/>
      <c r="CG815" s="176"/>
      <c r="CH815" s="176"/>
      <c r="CI815" s="176"/>
      <c r="CJ815" s="176"/>
      <c r="CK815" s="176"/>
      <c r="CL815" s="176"/>
      <c r="CM815" s="176"/>
      <c r="CN815" s="176"/>
      <c r="CO815" s="176"/>
      <c r="CP815" s="176"/>
      <c r="CQ815" s="176"/>
      <c r="CR815" s="176"/>
      <c r="CS815" s="176"/>
      <c r="CT815" s="176"/>
      <c r="CU815" s="176"/>
      <c r="CV815" s="176"/>
      <c r="CW815" s="176"/>
      <c r="CX815" s="176"/>
      <c r="CY815" s="176"/>
      <c r="CZ815" s="176"/>
      <c r="DA815" s="176"/>
      <c r="DB815" s="176"/>
      <c r="DC815" s="176"/>
      <c r="DD815" s="176"/>
      <c r="DE815" s="176"/>
      <c r="DF815" s="176"/>
      <c r="DG815" s="176"/>
      <c r="DH815" s="176"/>
      <c r="DI815" s="176"/>
      <c r="DJ815" s="176"/>
      <c r="DK815" s="176"/>
      <c r="DL815" s="176"/>
      <c r="DM815" s="176"/>
      <c r="DN815" s="176"/>
      <c r="DO815" s="176"/>
      <c r="DP815" s="176"/>
      <c r="DQ815" s="176"/>
      <c r="DR815" s="176"/>
      <c r="DS815" s="176"/>
      <c r="DT815" s="176"/>
      <c r="DU815" s="176"/>
      <c r="DV815" s="176"/>
      <c r="DW815" s="176"/>
      <c r="DX815" s="176"/>
      <c r="DY815" s="176"/>
      <c r="DZ815" s="176"/>
      <c r="EA815" s="176"/>
      <c r="EB815" s="176"/>
      <c r="EC815" s="176"/>
      <c r="ED815" s="176"/>
      <c r="EE815" s="176"/>
      <c r="EF815" s="176"/>
      <c r="EG815" s="176"/>
      <c r="EH815" s="176"/>
      <c r="EI815" s="176"/>
      <c r="EJ815" s="176"/>
      <c r="EK815" s="176"/>
      <c r="EL815" s="176"/>
      <c r="EM815" s="176"/>
      <c r="EN815" s="176"/>
      <c r="EO815" s="176"/>
      <c r="EP815" s="176"/>
      <c r="EQ815" s="176"/>
      <c r="ER815" s="176"/>
      <c r="ES815" s="176"/>
      <c r="ET815" s="176"/>
      <c r="EU815" s="176"/>
      <c r="EV815" s="176"/>
      <c r="EW815" s="176"/>
      <c r="EX815" s="176"/>
      <c r="EY815" s="176"/>
      <c r="EZ815" s="176"/>
      <c r="FA815" s="176"/>
      <c r="FB815" s="176"/>
      <c r="FC815" s="176"/>
      <c r="FD815" s="176"/>
      <c r="FE815" s="176"/>
      <c r="FF815" s="176"/>
      <c r="FG815" s="176"/>
      <c r="FH815" s="176"/>
      <c r="FI815" s="176"/>
      <c r="FJ815" s="176"/>
      <c r="FK815" s="176"/>
      <c r="FL815" s="176"/>
      <c r="FM815" s="176"/>
      <c r="FN815" s="176"/>
      <c r="FO815" s="176"/>
      <c r="FP815" s="176"/>
      <c r="FQ815" s="176"/>
      <c r="FR815" s="176"/>
      <c r="FS815" s="176"/>
      <c r="FT815" s="176"/>
      <c r="FU815" s="176"/>
      <c r="FV815" s="176"/>
      <c r="FW815" s="176"/>
      <c r="FX815" s="176"/>
      <c r="FY815" s="176"/>
      <c r="FZ815" s="176"/>
      <c r="GA815" s="176"/>
      <c r="GB815" s="176"/>
      <c r="GC815" s="176"/>
      <c r="GD815" s="176"/>
      <c r="GE815" s="176"/>
      <c r="GF815" s="176"/>
      <c r="GG815" s="176"/>
      <c r="GH815" s="176"/>
    </row>
    <row r="816" spans="1:190" s="177" customFormat="1" ht="33">
      <c r="A816" s="178" t="s">
        <v>2402</v>
      </c>
      <c r="B816" s="140" t="s">
        <v>2404</v>
      </c>
      <c r="C816" s="383" t="s">
        <v>41</v>
      </c>
      <c r="D816" s="139" t="s">
        <v>42</v>
      </c>
      <c r="E816" s="175">
        <v>901.517</v>
      </c>
      <c r="F816" s="175">
        <v>901.517</v>
      </c>
      <c r="G816" s="139" t="s">
        <v>2380</v>
      </c>
      <c r="H816" s="140"/>
      <c r="I816" s="139" t="s">
        <v>2375</v>
      </c>
      <c r="J816" s="140"/>
      <c r="K816" s="176"/>
      <c r="L816" s="176"/>
      <c r="M816" s="176"/>
      <c r="N816" s="176"/>
      <c r="O816" s="176"/>
      <c r="P816" s="176"/>
      <c r="Q816" s="176"/>
      <c r="R816" s="176"/>
      <c r="S816" s="176"/>
      <c r="T816" s="176"/>
      <c r="U816" s="176"/>
      <c r="V816" s="176"/>
      <c r="W816" s="176"/>
      <c r="X816" s="176"/>
      <c r="Y816" s="176"/>
      <c r="Z816" s="176"/>
      <c r="AA816" s="176"/>
      <c r="AB816" s="176"/>
      <c r="AC816" s="176"/>
      <c r="AD816" s="176"/>
      <c r="AE816" s="176"/>
      <c r="AF816" s="176"/>
      <c r="AG816" s="176"/>
      <c r="AH816" s="176"/>
      <c r="AI816" s="176"/>
      <c r="AJ816" s="176"/>
      <c r="AK816" s="176"/>
      <c r="AL816" s="176"/>
      <c r="AM816" s="176"/>
      <c r="AN816" s="176"/>
      <c r="AO816" s="176"/>
      <c r="AP816" s="176"/>
      <c r="AQ816" s="176"/>
      <c r="AR816" s="176"/>
      <c r="AS816" s="176"/>
      <c r="AT816" s="176"/>
      <c r="AU816" s="176"/>
      <c r="AV816" s="176"/>
      <c r="AW816" s="176"/>
      <c r="AX816" s="176"/>
      <c r="AY816" s="176"/>
      <c r="AZ816" s="176"/>
      <c r="BA816" s="176"/>
      <c r="BB816" s="176"/>
      <c r="BC816" s="176"/>
      <c r="BD816" s="176"/>
      <c r="BE816" s="176"/>
      <c r="BF816" s="176"/>
      <c r="BG816" s="176"/>
      <c r="BH816" s="176"/>
      <c r="BI816" s="176"/>
      <c r="BJ816" s="176"/>
      <c r="BK816" s="176"/>
      <c r="BL816" s="176"/>
      <c r="BM816" s="176"/>
      <c r="BN816" s="176"/>
      <c r="BO816" s="176"/>
      <c r="BP816" s="176"/>
      <c r="BQ816" s="176"/>
      <c r="BR816" s="176"/>
      <c r="BS816" s="176"/>
      <c r="BT816" s="176"/>
      <c r="BU816" s="176"/>
      <c r="BV816" s="176"/>
      <c r="BW816" s="176"/>
      <c r="BX816" s="176"/>
      <c r="BY816" s="176"/>
      <c r="BZ816" s="176"/>
      <c r="CA816" s="176"/>
      <c r="CB816" s="176"/>
      <c r="CC816" s="176"/>
      <c r="CD816" s="176"/>
      <c r="CE816" s="176"/>
      <c r="CF816" s="176"/>
      <c r="CG816" s="176"/>
      <c r="CH816" s="176"/>
      <c r="CI816" s="176"/>
      <c r="CJ816" s="176"/>
      <c r="CK816" s="176"/>
      <c r="CL816" s="176"/>
      <c r="CM816" s="176"/>
      <c r="CN816" s="176"/>
      <c r="CO816" s="176"/>
      <c r="CP816" s="176"/>
      <c r="CQ816" s="176"/>
      <c r="CR816" s="176"/>
      <c r="CS816" s="176"/>
      <c r="CT816" s="176"/>
      <c r="CU816" s="176"/>
      <c r="CV816" s="176"/>
      <c r="CW816" s="176"/>
      <c r="CX816" s="176"/>
      <c r="CY816" s="176"/>
      <c r="CZ816" s="176"/>
      <c r="DA816" s="176"/>
      <c r="DB816" s="176"/>
      <c r="DC816" s="176"/>
      <c r="DD816" s="176"/>
      <c r="DE816" s="176"/>
      <c r="DF816" s="176"/>
      <c r="DG816" s="176"/>
      <c r="DH816" s="176"/>
      <c r="DI816" s="176"/>
      <c r="DJ816" s="176"/>
      <c r="DK816" s="176"/>
      <c r="DL816" s="176"/>
      <c r="DM816" s="176"/>
      <c r="DN816" s="176"/>
      <c r="DO816" s="176"/>
      <c r="DP816" s="176"/>
      <c r="DQ816" s="176"/>
      <c r="DR816" s="176"/>
      <c r="DS816" s="176"/>
      <c r="DT816" s="176"/>
      <c r="DU816" s="176"/>
      <c r="DV816" s="176"/>
      <c r="DW816" s="176"/>
      <c r="DX816" s="176"/>
      <c r="DY816" s="176"/>
      <c r="DZ816" s="176"/>
      <c r="EA816" s="176"/>
      <c r="EB816" s="176"/>
      <c r="EC816" s="176"/>
      <c r="ED816" s="176"/>
      <c r="EE816" s="176"/>
      <c r="EF816" s="176"/>
      <c r="EG816" s="176"/>
      <c r="EH816" s="176"/>
      <c r="EI816" s="176"/>
      <c r="EJ816" s="176"/>
      <c r="EK816" s="176"/>
      <c r="EL816" s="176"/>
      <c r="EM816" s="176"/>
      <c r="EN816" s="176"/>
      <c r="EO816" s="176"/>
      <c r="EP816" s="176"/>
      <c r="EQ816" s="176"/>
      <c r="ER816" s="176"/>
      <c r="ES816" s="176"/>
      <c r="ET816" s="176"/>
      <c r="EU816" s="176"/>
      <c r="EV816" s="176"/>
      <c r="EW816" s="176"/>
      <c r="EX816" s="176"/>
      <c r="EY816" s="176"/>
      <c r="EZ816" s="176"/>
      <c r="FA816" s="176"/>
      <c r="FB816" s="176"/>
      <c r="FC816" s="176"/>
      <c r="FD816" s="176"/>
      <c r="FE816" s="176"/>
      <c r="FF816" s="176"/>
      <c r="FG816" s="176"/>
      <c r="FH816" s="176"/>
      <c r="FI816" s="176"/>
      <c r="FJ816" s="176"/>
      <c r="FK816" s="176"/>
      <c r="FL816" s="176"/>
      <c r="FM816" s="176"/>
      <c r="FN816" s="176"/>
      <c r="FO816" s="176"/>
      <c r="FP816" s="176"/>
      <c r="FQ816" s="176"/>
      <c r="FR816" s="176"/>
      <c r="FS816" s="176"/>
      <c r="FT816" s="176"/>
      <c r="FU816" s="176"/>
      <c r="FV816" s="176"/>
      <c r="FW816" s="176"/>
      <c r="FX816" s="176"/>
      <c r="FY816" s="176"/>
      <c r="FZ816" s="176"/>
      <c r="GA816" s="176"/>
      <c r="GB816" s="176"/>
      <c r="GC816" s="176"/>
      <c r="GD816" s="176"/>
      <c r="GE816" s="176"/>
      <c r="GF816" s="176"/>
      <c r="GG816" s="176"/>
      <c r="GH816" s="176"/>
    </row>
    <row r="817" spans="1:190" s="177" customFormat="1" ht="33">
      <c r="A817" s="178" t="s">
        <v>2402</v>
      </c>
      <c r="B817" s="140" t="s">
        <v>2405</v>
      </c>
      <c r="C817" s="141" t="s">
        <v>70</v>
      </c>
      <c r="D817" s="139" t="s">
        <v>42</v>
      </c>
      <c r="E817" s="175">
        <v>198</v>
      </c>
      <c r="F817" s="175">
        <v>198</v>
      </c>
      <c r="G817" s="139" t="s">
        <v>2380</v>
      </c>
      <c r="H817" s="140"/>
      <c r="I817" s="139" t="s">
        <v>2375</v>
      </c>
      <c r="J817" s="140"/>
      <c r="K817" s="176"/>
      <c r="L817" s="176"/>
      <c r="M817" s="176"/>
      <c r="N817" s="176"/>
      <c r="O817" s="176"/>
      <c r="P817" s="176"/>
      <c r="Q817" s="176"/>
      <c r="R817" s="176"/>
      <c r="S817" s="176"/>
      <c r="T817" s="176"/>
      <c r="U817" s="176"/>
      <c r="V817" s="176"/>
      <c r="W817" s="176"/>
      <c r="X817" s="176"/>
      <c r="Y817" s="176"/>
      <c r="Z817" s="176"/>
      <c r="AA817" s="176"/>
      <c r="AB817" s="176"/>
      <c r="AC817" s="176"/>
      <c r="AD817" s="176"/>
      <c r="AE817" s="176"/>
      <c r="AF817" s="176"/>
      <c r="AG817" s="176"/>
      <c r="AH817" s="176"/>
      <c r="AI817" s="176"/>
      <c r="AJ817" s="176"/>
      <c r="AK817" s="176"/>
      <c r="AL817" s="176"/>
      <c r="AM817" s="176"/>
      <c r="AN817" s="176"/>
      <c r="AO817" s="176"/>
      <c r="AP817" s="176"/>
      <c r="AQ817" s="176"/>
      <c r="AR817" s="176"/>
      <c r="AS817" s="176"/>
      <c r="AT817" s="176"/>
      <c r="AU817" s="176"/>
      <c r="AV817" s="176"/>
      <c r="AW817" s="176"/>
      <c r="AX817" s="176"/>
      <c r="AY817" s="176"/>
      <c r="AZ817" s="176"/>
      <c r="BA817" s="176"/>
      <c r="BB817" s="176"/>
      <c r="BC817" s="176"/>
      <c r="BD817" s="176"/>
      <c r="BE817" s="176"/>
      <c r="BF817" s="176"/>
      <c r="BG817" s="176"/>
      <c r="BH817" s="176"/>
      <c r="BI817" s="176"/>
      <c r="BJ817" s="176"/>
      <c r="BK817" s="176"/>
      <c r="BL817" s="176"/>
      <c r="BM817" s="176"/>
      <c r="BN817" s="176"/>
      <c r="BO817" s="176"/>
      <c r="BP817" s="176"/>
      <c r="BQ817" s="176"/>
      <c r="BR817" s="176"/>
      <c r="BS817" s="176"/>
      <c r="BT817" s="176"/>
      <c r="BU817" s="176"/>
      <c r="BV817" s="176"/>
      <c r="BW817" s="176"/>
      <c r="BX817" s="176"/>
      <c r="BY817" s="176"/>
      <c r="BZ817" s="176"/>
      <c r="CA817" s="176"/>
      <c r="CB817" s="176"/>
      <c r="CC817" s="176"/>
      <c r="CD817" s="176"/>
      <c r="CE817" s="176"/>
      <c r="CF817" s="176"/>
      <c r="CG817" s="176"/>
      <c r="CH817" s="176"/>
      <c r="CI817" s="176"/>
      <c r="CJ817" s="176"/>
      <c r="CK817" s="176"/>
      <c r="CL817" s="176"/>
      <c r="CM817" s="176"/>
      <c r="CN817" s="176"/>
      <c r="CO817" s="176"/>
      <c r="CP817" s="176"/>
      <c r="CQ817" s="176"/>
      <c r="CR817" s="176"/>
      <c r="CS817" s="176"/>
      <c r="CT817" s="176"/>
      <c r="CU817" s="176"/>
      <c r="CV817" s="176"/>
      <c r="CW817" s="176"/>
      <c r="CX817" s="176"/>
      <c r="CY817" s="176"/>
      <c r="CZ817" s="176"/>
      <c r="DA817" s="176"/>
      <c r="DB817" s="176"/>
      <c r="DC817" s="176"/>
      <c r="DD817" s="176"/>
      <c r="DE817" s="176"/>
      <c r="DF817" s="176"/>
      <c r="DG817" s="176"/>
      <c r="DH817" s="176"/>
      <c r="DI817" s="176"/>
      <c r="DJ817" s="176"/>
      <c r="DK817" s="176"/>
      <c r="DL817" s="176"/>
      <c r="DM817" s="176"/>
      <c r="DN817" s="176"/>
      <c r="DO817" s="176"/>
      <c r="DP817" s="176"/>
      <c r="DQ817" s="176"/>
      <c r="DR817" s="176"/>
      <c r="DS817" s="176"/>
      <c r="DT817" s="176"/>
      <c r="DU817" s="176"/>
      <c r="DV817" s="176"/>
      <c r="DW817" s="176"/>
      <c r="DX817" s="176"/>
      <c r="DY817" s="176"/>
      <c r="DZ817" s="176"/>
      <c r="EA817" s="176"/>
      <c r="EB817" s="176"/>
      <c r="EC817" s="176"/>
      <c r="ED817" s="176"/>
      <c r="EE817" s="176"/>
      <c r="EF817" s="176"/>
      <c r="EG817" s="176"/>
      <c r="EH817" s="176"/>
      <c r="EI817" s="176"/>
      <c r="EJ817" s="176"/>
      <c r="EK817" s="176"/>
      <c r="EL817" s="176"/>
      <c r="EM817" s="176"/>
      <c r="EN817" s="176"/>
      <c r="EO817" s="176"/>
      <c r="EP817" s="176"/>
      <c r="EQ817" s="176"/>
      <c r="ER817" s="176"/>
      <c r="ES817" s="176"/>
      <c r="ET817" s="176"/>
      <c r="EU817" s="176"/>
      <c r="EV817" s="176"/>
      <c r="EW817" s="176"/>
      <c r="EX817" s="176"/>
      <c r="EY817" s="176"/>
      <c r="EZ817" s="176"/>
      <c r="FA817" s="176"/>
      <c r="FB817" s="176"/>
      <c r="FC817" s="176"/>
      <c r="FD817" s="176"/>
      <c r="FE817" s="176"/>
      <c r="FF817" s="176"/>
      <c r="FG817" s="176"/>
      <c r="FH817" s="176"/>
      <c r="FI817" s="176"/>
      <c r="FJ817" s="176"/>
      <c r="FK817" s="176"/>
      <c r="FL817" s="176"/>
      <c r="FM817" s="176"/>
      <c r="FN817" s="176"/>
      <c r="FO817" s="176"/>
      <c r="FP817" s="176"/>
      <c r="FQ817" s="176"/>
      <c r="FR817" s="176"/>
      <c r="FS817" s="176"/>
      <c r="FT817" s="176"/>
      <c r="FU817" s="176"/>
      <c r="FV817" s="176"/>
      <c r="FW817" s="176"/>
      <c r="FX817" s="176"/>
      <c r="FY817" s="176"/>
      <c r="FZ817" s="176"/>
      <c r="GA817" s="176"/>
      <c r="GB817" s="176"/>
      <c r="GC817" s="176"/>
      <c r="GD817" s="176"/>
      <c r="GE817" s="176"/>
      <c r="GF817" s="176"/>
      <c r="GG817" s="176"/>
      <c r="GH817" s="176"/>
    </row>
    <row r="818" spans="1:190" s="177" customFormat="1" ht="33">
      <c r="A818" s="178" t="s">
        <v>2402</v>
      </c>
      <c r="B818" s="140" t="s">
        <v>2405</v>
      </c>
      <c r="C818" s="141" t="s">
        <v>70</v>
      </c>
      <c r="D818" s="139" t="s">
        <v>42</v>
      </c>
      <c r="E818" s="175">
        <v>350</v>
      </c>
      <c r="F818" s="175">
        <v>350</v>
      </c>
      <c r="G818" s="139" t="s">
        <v>2380</v>
      </c>
      <c r="H818" s="140"/>
      <c r="I818" s="139" t="s">
        <v>2375</v>
      </c>
      <c r="J818" s="140"/>
      <c r="K818" s="176"/>
      <c r="L818" s="176"/>
      <c r="M818" s="176"/>
      <c r="N818" s="176"/>
      <c r="O818" s="176"/>
      <c r="P818" s="176"/>
      <c r="Q818" s="176"/>
      <c r="R818" s="176"/>
      <c r="S818" s="176"/>
      <c r="T818" s="176"/>
      <c r="U818" s="176"/>
      <c r="V818" s="176"/>
      <c r="W818" s="176"/>
      <c r="X818" s="176"/>
      <c r="Y818" s="176"/>
      <c r="Z818" s="176"/>
      <c r="AA818" s="176"/>
      <c r="AB818" s="176"/>
      <c r="AC818" s="176"/>
      <c r="AD818" s="176"/>
      <c r="AE818" s="176"/>
      <c r="AF818" s="176"/>
      <c r="AG818" s="176"/>
      <c r="AH818" s="176"/>
      <c r="AI818" s="176"/>
      <c r="AJ818" s="176"/>
      <c r="AK818" s="176"/>
      <c r="AL818" s="176"/>
      <c r="AM818" s="176"/>
      <c r="AN818" s="176"/>
      <c r="AO818" s="176"/>
      <c r="AP818" s="176"/>
      <c r="AQ818" s="176"/>
      <c r="AR818" s="176"/>
      <c r="AS818" s="176"/>
      <c r="AT818" s="176"/>
      <c r="AU818" s="176"/>
      <c r="AV818" s="176"/>
      <c r="AW818" s="176"/>
      <c r="AX818" s="176"/>
      <c r="AY818" s="176"/>
      <c r="AZ818" s="176"/>
      <c r="BA818" s="176"/>
      <c r="BB818" s="176"/>
      <c r="BC818" s="176"/>
      <c r="BD818" s="176"/>
      <c r="BE818" s="176"/>
      <c r="BF818" s="176"/>
      <c r="BG818" s="176"/>
      <c r="BH818" s="176"/>
      <c r="BI818" s="176"/>
      <c r="BJ818" s="176"/>
      <c r="BK818" s="176"/>
      <c r="BL818" s="176"/>
      <c r="BM818" s="176"/>
      <c r="BN818" s="176"/>
      <c r="BO818" s="176"/>
      <c r="BP818" s="176"/>
      <c r="BQ818" s="176"/>
      <c r="BR818" s="176"/>
      <c r="BS818" s="176"/>
      <c r="BT818" s="176"/>
      <c r="BU818" s="176"/>
      <c r="BV818" s="176"/>
      <c r="BW818" s="176"/>
      <c r="BX818" s="176"/>
      <c r="BY818" s="176"/>
      <c r="BZ818" s="176"/>
      <c r="CA818" s="176"/>
      <c r="CB818" s="176"/>
      <c r="CC818" s="176"/>
      <c r="CD818" s="176"/>
      <c r="CE818" s="176"/>
      <c r="CF818" s="176"/>
      <c r="CG818" s="176"/>
      <c r="CH818" s="176"/>
      <c r="CI818" s="176"/>
      <c r="CJ818" s="176"/>
      <c r="CK818" s="176"/>
      <c r="CL818" s="176"/>
      <c r="CM818" s="176"/>
      <c r="CN818" s="176"/>
      <c r="CO818" s="176"/>
      <c r="CP818" s="176"/>
      <c r="CQ818" s="176"/>
      <c r="CR818" s="176"/>
      <c r="CS818" s="176"/>
      <c r="CT818" s="176"/>
      <c r="CU818" s="176"/>
      <c r="CV818" s="176"/>
      <c r="CW818" s="176"/>
      <c r="CX818" s="176"/>
      <c r="CY818" s="176"/>
      <c r="CZ818" s="176"/>
      <c r="DA818" s="176"/>
      <c r="DB818" s="176"/>
      <c r="DC818" s="176"/>
      <c r="DD818" s="176"/>
      <c r="DE818" s="176"/>
      <c r="DF818" s="176"/>
      <c r="DG818" s="176"/>
      <c r="DH818" s="176"/>
      <c r="DI818" s="176"/>
      <c r="DJ818" s="176"/>
      <c r="DK818" s="176"/>
      <c r="DL818" s="176"/>
      <c r="DM818" s="176"/>
      <c r="DN818" s="176"/>
      <c r="DO818" s="176"/>
      <c r="DP818" s="176"/>
      <c r="DQ818" s="176"/>
      <c r="DR818" s="176"/>
      <c r="DS818" s="176"/>
      <c r="DT818" s="176"/>
      <c r="DU818" s="176"/>
      <c r="DV818" s="176"/>
      <c r="DW818" s="176"/>
      <c r="DX818" s="176"/>
      <c r="DY818" s="176"/>
      <c r="DZ818" s="176"/>
      <c r="EA818" s="176"/>
      <c r="EB818" s="176"/>
      <c r="EC818" s="176"/>
      <c r="ED818" s="176"/>
      <c r="EE818" s="176"/>
      <c r="EF818" s="176"/>
      <c r="EG818" s="176"/>
      <c r="EH818" s="176"/>
      <c r="EI818" s="176"/>
      <c r="EJ818" s="176"/>
      <c r="EK818" s="176"/>
      <c r="EL818" s="176"/>
      <c r="EM818" s="176"/>
      <c r="EN818" s="176"/>
      <c r="EO818" s="176"/>
      <c r="EP818" s="176"/>
      <c r="EQ818" s="176"/>
      <c r="ER818" s="176"/>
      <c r="ES818" s="176"/>
      <c r="ET818" s="176"/>
      <c r="EU818" s="176"/>
      <c r="EV818" s="176"/>
      <c r="EW818" s="176"/>
      <c r="EX818" s="176"/>
      <c r="EY818" s="176"/>
      <c r="EZ818" s="176"/>
      <c r="FA818" s="176"/>
      <c r="FB818" s="176"/>
      <c r="FC818" s="176"/>
      <c r="FD818" s="176"/>
      <c r="FE818" s="176"/>
      <c r="FF818" s="176"/>
      <c r="FG818" s="176"/>
      <c r="FH818" s="176"/>
      <c r="FI818" s="176"/>
      <c r="FJ818" s="176"/>
      <c r="FK818" s="176"/>
      <c r="FL818" s="176"/>
      <c r="FM818" s="176"/>
      <c r="FN818" s="176"/>
      <c r="FO818" s="176"/>
      <c r="FP818" s="176"/>
      <c r="FQ818" s="176"/>
      <c r="FR818" s="176"/>
      <c r="FS818" s="176"/>
      <c r="FT818" s="176"/>
      <c r="FU818" s="176"/>
      <c r="FV818" s="176"/>
      <c r="FW818" s="176"/>
      <c r="FX818" s="176"/>
      <c r="FY818" s="176"/>
      <c r="FZ818" s="176"/>
      <c r="GA818" s="176"/>
      <c r="GB818" s="176"/>
      <c r="GC818" s="176"/>
      <c r="GD818" s="176"/>
      <c r="GE818" s="176"/>
      <c r="GF818" s="176"/>
      <c r="GG818" s="176"/>
      <c r="GH818" s="176"/>
    </row>
    <row r="819" spans="1:10" ht="16.5">
      <c r="A819" s="403" t="s">
        <v>2233</v>
      </c>
      <c r="B819" s="404"/>
      <c r="C819" s="63"/>
      <c r="D819" s="59"/>
      <c r="E819" s="64">
        <f>SUM(E745:E818)</f>
        <v>9578.385</v>
      </c>
      <c r="F819" s="64">
        <f>SUM(F745:F818)</f>
        <v>17350.283000000003</v>
      </c>
      <c r="G819" s="61"/>
      <c r="H819" s="62"/>
      <c r="I819" s="65"/>
      <c r="J819" s="61"/>
    </row>
    <row r="820" spans="1:10" ht="33">
      <c r="A820" s="15" t="s">
        <v>2406</v>
      </c>
      <c r="B820" s="18" t="s">
        <v>2407</v>
      </c>
      <c r="C820" s="15" t="s">
        <v>2408</v>
      </c>
      <c r="D820" s="1" t="s">
        <v>2409</v>
      </c>
      <c r="E820" s="83">
        <v>177</v>
      </c>
      <c r="F820" s="83">
        <v>545</v>
      </c>
      <c r="G820" s="1" t="s">
        <v>2380</v>
      </c>
      <c r="H820" s="18"/>
      <c r="I820" s="17" t="s">
        <v>2375</v>
      </c>
      <c r="J820" s="1"/>
    </row>
    <row r="821" spans="1:10" ht="33">
      <c r="A821" s="15" t="s">
        <v>2406</v>
      </c>
      <c r="B821" s="43" t="s">
        <v>1807</v>
      </c>
      <c r="C821" s="210" t="s">
        <v>1808</v>
      </c>
      <c r="D821" s="1" t="s">
        <v>2409</v>
      </c>
      <c r="E821" s="53">
        <v>0</v>
      </c>
      <c r="F821" s="172">
        <v>100</v>
      </c>
      <c r="G821" s="1" t="s">
        <v>2380</v>
      </c>
      <c r="H821" s="43"/>
      <c r="I821" s="17" t="s">
        <v>2375</v>
      </c>
      <c r="J821" s="18"/>
    </row>
    <row r="822" spans="1:10" ht="33">
      <c r="A822" s="15" t="s">
        <v>1809</v>
      </c>
      <c r="B822" s="43" t="s">
        <v>1810</v>
      </c>
      <c r="C822" s="210" t="s">
        <v>1811</v>
      </c>
      <c r="D822" s="1" t="s">
        <v>2409</v>
      </c>
      <c r="E822" s="53">
        <v>0</v>
      </c>
      <c r="F822" s="172">
        <v>100</v>
      </c>
      <c r="G822" s="1" t="s">
        <v>2380</v>
      </c>
      <c r="H822" s="43"/>
      <c r="I822" s="17" t="s">
        <v>2375</v>
      </c>
      <c r="J822" s="18"/>
    </row>
    <row r="823" spans="1:10" ht="30.75" customHeight="1">
      <c r="A823" s="15" t="s">
        <v>1809</v>
      </c>
      <c r="B823" s="43" t="s">
        <v>1812</v>
      </c>
      <c r="C823" s="210" t="s">
        <v>1813</v>
      </c>
      <c r="D823" s="1" t="s">
        <v>2409</v>
      </c>
      <c r="E823" s="53">
        <v>0</v>
      </c>
      <c r="F823" s="172">
        <v>50</v>
      </c>
      <c r="G823" s="1" t="s">
        <v>2380</v>
      </c>
      <c r="H823" s="43"/>
      <c r="I823" s="17" t="s">
        <v>2375</v>
      </c>
      <c r="J823" s="18"/>
    </row>
    <row r="824" spans="1:10" ht="33">
      <c r="A824" s="15" t="s">
        <v>1814</v>
      </c>
      <c r="B824" s="43" t="s">
        <v>1815</v>
      </c>
      <c r="C824" s="210" t="s">
        <v>1816</v>
      </c>
      <c r="D824" s="1" t="s">
        <v>2409</v>
      </c>
      <c r="E824" s="53">
        <v>0</v>
      </c>
      <c r="F824" s="172">
        <v>100</v>
      </c>
      <c r="G824" s="1" t="s">
        <v>2380</v>
      </c>
      <c r="H824" s="43"/>
      <c r="I824" s="17" t="s">
        <v>2375</v>
      </c>
      <c r="J824" s="18"/>
    </row>
    <row r="825" spans="1:10" ht="30.75" customHeight="1">
      <c r="A825" s="15" t="s">
        <v>1809</v>
      </c>
      <c r="B825" s="43" t="s">
        <v>1817</v>
      </c>
      <c r="C825" s="210" t="s">
        <v>1818</v>
      </c>
      <c r="D825" s="1" t="s">
        <v>2409</v>
      </c>
      <c r="E825" s="53">
        <v>0</v>
      </c>
      <c r="F825" s="83">
        <v>200</v>
      </c>
      <c r="G825" s="1" t="s">
        <v>2380</v>
      </c>
      <c r="H825" s="43"/>
      <c r="I825" s="17" t="s">
        <v>2375</v>
      </c>
      <c r="J825" s="18"/>
    </row>
    <row r="826" spans="1:10" ht="35.25" customHeight="1">
      <c r="A826" s="15" t="s">
        <v>1809</v>
      </c>
      <c r="B826" s="43" t="s">
        <v>1819</v>
      </c>
      <c r="C826" s="210" t="s">
        <v>2408</v>
      </c>
      <c r="D826" s="1" t="s">
        <v>2409</v>
      </c>
      <c r="E826" s="53">
        <v>0</v>
      </c>
      <c r="F826" s="83">
        <v>100</v>
      </c>
      <c r="G826" s="1" t="s">
        <v>2380</v>
      </c>
      <c r="H826" s="43"/>
      <c r="I826" s="17" t="s">
        <v>2375</v>
      </c>
      <c r="J826" s="18"/>
    </row>
    <row r="827" spans="1:10" ht="27" customHeight="1">
      <c r="A827" s="15" t="s">
        <v>1809</v>
      </c>
      <c r="B827" s="43" t="s">
        <v>1820</v>
      </c>
      <c r="C827" s="210" t="s">
        <v>1821</v>
      </c>
      <c r="D827" s="1" t="s">
        <v>2409</v>
      </c>
      <c r="E827" s="53">
        <v>0</v>
      </c>
      <c r="F827" s="83">
        <v>100</v>
      </c>
      <c r="G827" s="1" t="s">
        <v>2380</v>
      </c>
      <c r="H827" s="43"/>
      <c r="I827" s="17" t="s">
        <v>2375</v>
      </c>
      <c r="J827" s="18"/>
    </row>
    <row r="828" spans="1:10" ht="33">
      <c r="A828" s="15" t="s">
        <v>1809</v>
      </c>
      <c r="B828" s="43" t="s">
        <v>1822</v>
      </c>
      <c r="C828" s="210" t="s">
        <v>1823</v>
      </c>
      <c r="D828" s="1" t="s">
        <v>2409</v>
      </c>
      <c r="E828" s="53">
        <v>0</v>
      </c>
      <c r="F828" s="83">
        <v>100</v>
      </c>
      <c r="G828" s="1" t="s">
        <v>2380</v>
      </c>
      <c r="H828" s="43"/>
      <c r="I828" s="17" t="s">
        <v>2375</v>
      </c>
      <c r="J828" s="18"/>
    </row>
    <row r="829" spans="1:10" ht="33">
      <c r="A829" s="15" t="s">
        <v>1809</v>
      </c>
      <c r="B829" s="43" t="s">
        <v>1824</v>
      </c>
      <c r="C829" s="210" t="s">
        <v>1825</v>
      </c>
      <c r="D829" s="1" t="s">
        <v>2409</v>
      </c>
      <c r="E829" s="53">
        <v>0</v>
      </c>
      <c r="F829" s="83">
        <v>300</v>
      </c>
      <c r="G829" s="1" t="s">
        <v>2380</v>
      </c>
      <c r="H829" s="43"/>
      <c r="I829" s="17" t="s">
        <v>2375</v>
      </c>
      <c r="J829" s="18"/>
    </row>
    <row r="830" spans="1:10" ht="33">
      <c r="A830" s="15" t="s">
        <v>1814</v>
      </c>
      <c r="B830" s="43" t="s">
        <v>1815</v>
      </c>
      <c r="C830" s="210" t="s">
        <v>1826</v>
      </c>
      <c r="D830" s="1" t="s">
        <v>2409</v>
      </c>
      <c r="E830" s="53">
        <v>0</v>
      </c>
      <c r="F830" s="83">
        <v>495</v>
      </c>
      <c r="G830" s="1" t="s">
        <v>2380</v>
      </c>
      <c r="H830" s="43"/>
      <c r="I830" s="17" t="s">
        <v>2375</v>
      </c>
      <c r="J830" s="18"/>
    </row>
    <row r="831" spans="1:10" ht="33">
      <c r="A831" s="15" t="s">
        <v>1814</v>
      </c>
      <c r="B831" s="43" t="s">
        <v>1815</v>
      </c>
      <c r="C831" s="210" t="s">
        <v>1827</v>
      </c>
      <c r="D831" s="1" t="s">
        <v>2409</v>
      </c>
      <c r="E831" s="53">
        <v>0</v>
      </c>
      <c r="F831" s="83">
        <v>800</v>
      </c>
      <c r="G831" s="1" t="s">
        <v>2380</v>
      </c>
      <c r="H831" s="43"/>
      <c r="I831" s="17" t="s">
        <v>2375</v>
      </c>
      <c r="J831" s="18"/>
    </row>
    <row r="832" spans="1:10" ht="33">
      <c r="A832" s="15" t="s">
        <v>2406</v>
      </c>
      <c r="B832" s="43" t="s">
        <v>1828</v>
      </c>
      <c r="C832" s="210" t="s">
        <v>1829</v>
      </c>
      <c r="D832" s="1" t="s">
        <v>2409</v>
      </c>
      <c r="E832" s="83">
        <v>300</v>
      </c>
      <c r="F832" s="83">
        <v>300</v>
      </c>
      <c r="G832" s="1" t="s">
        <v>2380</v>
      </c>
      <c r="H832" s="43"/>
      <c r="I832" s="17" t="s">
        <v>2375</v>
      </c>
      <c r="J832" s="18"/>
    </row>
    <row r="833" spans="1:10" ht="33">
      <c r="A833" s="15" t="s">
        <v>1809</v>
      </c>
      <c r="B833" s="193" t="s">
        <v>1830</v>
      </c>
      <c r="C833" s="101" t="s">
        <v>1831</v>
      </c>
      <c r="D833" s="1" t="s">
        <v>2409</v>
      </c>
      <c r="E833" s="83">
        <v>20</v>
      </c>
      <c r="F833" s="83">
        <v>20</v>
      </c>
      <c r="G833" s="1" t="s">
        <v>2380</v>
      </c>
      <c r="H833" s="43"/>
      <c r="I833" s="17" t="s">
        <v>2375</v>
      </c>
      <c r="J833" s="18"/>
    </row>
    <row r="834" spans="1:10" ht="33">
      <c r="A834" s="15" t="s">
        <v>1809</v>
      </c>
      <c r="B834" s="193" t="s">
        <v>1832</v>
      </c>
      <c r="C834" s="101" t="s">
        <v>1833</v>
      </c>
      <c r="D834" s="1" t="s">
        <v>2409</v>
      </c>
      <c r="E834" s="83">
        <v>20</v>
      </c>
      <c r="F834" s="83">
        <v>20</v>
      </c>
      <c r="G834" s="1" t="s">
        <v>2380</v>
      </c>
      <c r="H834" s="43"/>
      <c r="I834" s="17" t="s">
        <v>2375</v>
      </c>
      <c r="J834" s="18"/>
    </row>
    <row r="835" spans="1:10" ht="33">
      <c r="A835" s="15" t="s">
        <v>1809</v>
      </c>
      <c r="B835" s="193" t="s">
        <v>1834</v>
      </c>
      <c r="C835" s="101" t="s">
        <v>1835</v>
      </c>
      <c r="D835" s="1" t="s">
        <v>2409</v>
      </c>
      <c r="E835" s="83">
        <v>950</v>
      </c>
      <c r="F835" s="83">
        <v>950</v>
      </c>
      <c r="G835" s="1" t="s">
        <v>2380</v>
      </c>
      <c r="H835" s="43"/>
      <c r="I835" s="17" t="s">
        <v>2375</v>
      </c>
      <c r="J835" s="18"/>
    </row>
    <row r="836" spans="1:10" ht="33">
      <c r="A836" s="15" t="s">
        <v>1809</v>
      </c>
      <c r="B836" s="193" t="s">
        <v>1836</v>
      </c>
      <c r="C836" s="101" t="s">
        <v>1837</v>
      </c>
      <c r="D836" s="1" t="s">
        <v>2409</v>
      </c>
      <c r="E836" s="83">
        <v>50</v>
      </c>
      <c r="F836" s="83">
        <v>50</v>
      </c>
      <c r="G836" s="1" t="s">
        <v>2380</v>
      </c>
      <c r="H836" s="43"/>
      <c r="I836" s="17" t="s">
        <v>2375</v>
      </c>
      <c r="J836" s="18"/>
    </row>
    <row r="837" spans="1:10" ht="33">
      <c r="A837" s="15" t="s">
        <v>1809</v>
      </c>
      <c r="B837" s="193" t="s">
        <v>1838</v>
      </c>
      <c r="C837" s="101" t="s">
        <v>1839</v>
      </c>
      <c r="D837" s="1" t="s">
        <v>2409</v>
      </c>
      <c r="E837" s="83">
        <v>100</v>
      </c>
      <c r="F837" s="83">
        <v>100</v>
      </c>
      <c r="G837" s="1" t="s">
        <v>2380</v>
      </c>
      <c r="H837" s="43"/>
      <c r="I837" s="17" t="s">
        <v>2375</v>
      </c>
      <c r="J837" s="18"/>
    </row>
    <row r="838" spans="1:10" ht="33">
      <c r="A838" s="15" t="s">
        <v>1809</v>
      </c>
      <c r="B838" s="193" t="s">
        <v>1840</v>
      </c>
      <c r="C838" s="101" t="s">
        <v>1839</v>
      </c>
      <c r="D838" s="1" t="s">
        <v>2409</v>
      </c>
      <c r="E838" s="83">
        <v>900</v>
      </c>
      <c r="F838" s="83">
        <v>900</v>
      </c>
      <c r="G838" s="1" t="s">
        <v>2380</v>
      </c>
      <c r="H838" s="43"/>
      <c r="I838" s="17" t="s">
        <v>2375</v>
      </c>
      <c r="J838" s="18"/>
    </row>
    <row r="839" spans="1:10" ht="33">
      <c r="A839" s="15" t="s">
        <v>1809</v>
      </c>
      <c r="B839" s="193" t="s">
        <v>1841</v>
      </c>
      <c r="C839" s="15" t="s">
        <v>1842</v>
      </c>
      <c r="D839" s="1" t="s">
        <v>2409</v>
      </c>
      <c r="E839" s="83">
        <v>350</v>
      </c>
      <c r="F839" s="83">
        <v>350</v>
      </c>
      <c r="G839" s="1" t="s">
        <v>2380</v>
      </c>
      <c r="H839" s="43"/>
      <c r="I839" s="17" t="s">
        <v>2375</v>
      </c>
      <c r="J839" s="18"/>
    </row>
    <row r="840" spans="1:10" ht="33">
      <c r="A840" s="15" t="s">
        <v>1809</v>
      </c>
      <c r="B840" s="193" t="s">
        <v>1843</v>
      </c>
      <c r="C840" s="101" t="s">
        <v>1844</v>
      </c>
      <c r="D840" s="1" t="s">
        <v>2409</v>
      </c>
      <c r="E840" s="83">
        <v>350</v>
      </c>
      <c r="F840" s="83">
        <v>350</v>
      </c>
      <c r="G840" s="1" t="s">
        <v>2380</v>
      </c>
      <c r="H840" s="43"/>
      <c r="I840" s="17" t="s">
        <v>2375</v>
      </c>
      <c r="J840" s="18"/>
    </row>
    <row r="841" spans="1:10" ht="33">
      <c r="A841" s="15" t="s">
        <v>1814</v>
      </c>
      <c r="B841" s="43" t="s">
        <v>1845</v>
      </c>
      <c r="C841" s="210" t="s">
        <v>2408</v>
      </c>
      <c r="D841" s="1" t="s">
        <v>2409</v>
      </c>
      <c r="E841" s="83">
        <v>600</v>
      </c>
      <c r="F841" s="83">
        <v>600</v>
      </c>
      <c r="G841" s="1" t="s">
        <v>2380</v>
      </c>
      <c r="H841" s="43"/>
      <c r="I841" s="17" t="s">
        <v>2375</v>
      </c>
      <c r="J841" s="43"/>
    </row>
    <row r="842" spans="1:10" ht="16.5">
      <c r="A842" s="401" t="s">
        <v>2233</v>
      </c>
      <c r="B842" s="401"/>
      <c r="C842" s="63"/>
      <c r="D842" s="59"/>
      <c r="E842" s="64">
        <f>SUM(E820:E841)</f>
        <v>3817</v>
      </c>
      <c r="F842" s="64">
        <f>SUM(F820:F841)</f>
        <v>6630</v>
      </c>
      <c r="G842" s="61"/>
      <c r="H842" s="62"/>
      <c r="I842" s="65"/>
      <c r="J842" s="61"/>
    </row>
    <row r="843" spans="1:10" ht="33">
      <c r="A843" s="15" t="s">
        <v>1846</v>
      </c>
      <c r="B843" s="149" t="s">
        <v>1847</v>
      </c>
      <c r="C843" s="215" t="s">
        <v>1848</v>
      </c>
      <c r="D843" s="212" t="s">
        <v>1849</v>
      </c>
      <c r="E843" s="53">
        <v>0</v>
      </c>
      <c r="F843" s="20">
        <v>8000</v>
      </c>
      <c r="G843" s="1" t="s">
        <v>2380</v>
      </c>
      <c r="H843" s="16"/>
      <c r="I843" s="2"/>
      <c r="J843" s="1" t="s">
        <v>486</v>
      </c>
    </row>
    <row r="844" spans="1:10" ht="33">
      <c r="A844" s="15" t="s">
        <v>1850</v>
      </c>
      <c r="B844" s="149" t="s">
        <v>1851</v>
      </c>
      <c r="C844" s="215" t="s">
        <v>1852</v>
      </c>
      <c r="D844" s="212" t="s">
        <v>1849</v>
      </c>
      <c r="E844" s="53">
        <v>236.5</v>
      </c>
      <c r="F844" s="53">
        <v>495.6</v>
      </c>
      <c r="G844" s="1" t="s">
        <v>2380</v>
      </c>
      <c r="H844" s="16"/>
      <c r="I844" s="17" t="s">
        <v>2375</v>
      </c>
      <c r="J844" s="1"/>
    </row>
    <row r="845" spans="1:10" ht="33">
      <c r="A845" s="15" t="s">
        <v>1850</v>
      </c>
      <c r="B845" s="149" t="s">
        <v>1851</v>
      </c>
      <c r="C845" s="215" t="s">
        <v>1853</v>
      </c>
      <c r="D845" s="212" t="s">
        <v>1849</v>
      </c>
      <c r="E845" s="53">
        <v>282.5</v>
      </c>
      <c r="F845" s="53">
        <v>282.5</v>
      </c>
      <c r="G845" s="1" t="s">
        <v>2380</v>
      </c>
      <c r="H845" s="16"/>
      <c r="I845" s="17" t="s">
        <v>2375</v>
      </c>
      <c r="J845" s="1"/>
    </row>
    <row r="846" spans="1:10" ht="16.5">
      <c r="A846" s="401" t="s">
        <v>2233</v>
      </c>
      <c r="B846" s="401"/>
      <c r="C846" s="63"/>
      <c r="D846" s="59"/>
      <c r="E846" s="64">
        <f>SUM(E843:E845)</f>
        <v>519</v>
      </c>
      <c r="F846" s="64">
        <f>SUM(F843:F845)</f>
        <v>8778.1</v>
      </c>
      <c r="G846" s="61"/>
      <c r="H846" s="62"/>
      <c r="I846" s="65"/>
      <c r="J846" s="61"/>
    </row>
    <row r="847" spans="1:10" ht="33">
      <c r="A847" s="141" t="s">
        <v>1854</v>
      </c>
      <c r="B847" s="141" t="s">
        <v>1855</v>
      </c>
      <c r="C847" s="213" t="s">
        <v>1856</v>
      </c>
      <c r="D847" s="138" t="s">
        <v>1857</v>
      </c>
      <c r="E847" s="83">
        <v>300</v>
      </c>
      <c r="F847" s="83">
        <v>594</v>
      </c>
      <c r="G847" s="1" t="s">
        <v>2380</v>
      </c>
      <c r="H847" s="139"/>
      <c r="I847" s="17" t="s">
        <v>2375</v>
      </c>
      <c r="J847" s="1"/>
    </row>
    <row r="848" spans="1:10" ht="38.25" customHeight="1">
      <c r="A848" s="401" t="s">
        <v>2233</v>
      </c>
      <c r="B848" s="401"/>
      <c r="C848" s="63"/>
      <c r="D848" s="59"/>
      <c r="E848" s="64">
        <f>SUM(E847)</f>
        <v>300</v>
      </c>
      <c r="F848" s="64">
        <f>SUM(F847)</f>
        <v>594</v>
      </c>
      <c r="G848" s="61"/>
      <c r="H848" s="62"/>
      <c r="I848" s="65"/>
      <c r="J848" s="61"/>
    </row>
    <row r="849" spans="1:10" ht="33">
      <c r="A849" s="139" t="s">
        <v>1858</v>
      </c>
      <c r="B849" s="141" t="s">
        <v>1859</v>
      </c>
      <c r="C849" s="213" t="s">
        <v>1860</v>
      </c>
      <c r="D849" s="138" t="s">
        <v>1861</v>
      </c>
      <c r="E849" s="53">
        <v>0</v>
      </c>
      <c r="F849" s="166">
        <v>200</v>
      </c>
      <c r="G849" s="1" t="s">
        <v>2380</v>
      </c>
      <c r="H849" s="140"/>
      <c r="I849" s="17" t="s">
        <v>2375</v>
      </c>
      <c r="J849" s="139"/>
    </row>
    <row r="850" spans="1:10" ht="33">
      <c r="A850" s="139" t="s">
        <v>1862</v>
      </c>
      <c r="B850" s="141" t="s">
        <v>1863</v>
      </c>
      <c r="C850" s="213"/>
      <c r="D850" s="138" t="s">
        <v>1861</v>
      </c>
      <c r="E850" s="245">
        <v>-500</v>
      </c>
      <c r="F850" s="53">
        <v>0</v>
      </c>
      <c r="G850" s="139" t="s">
        <v>2274</v>
      </c>
      <c r="H850" s="139" t="s">
        <v>1864</v>
      </c>
      <c r="I850" s="114"/>
      <c r="J850" s="1" t="s">
        <v>486</v>
      </c>
    </row>
    <row r="851" spans="1:10" ht="16.5">
      <c r="A851" s="401" t="s">
        <v>2233</v>
      </c>
      <c r="B851" s="401"/>
      <c r="C851" s="63"/>
      <c r="D851" s="59"/>
      <c r="E851" s="64">
        <f>SUM(E849:E850)</f>
        <v>-500</v>
      </c>
      <c r="F851" s="64">
        <f>SUM(F849:F850)</f>
        <v>200</v>
      </c>
      <c r="G851" s="61"/>
      <c r="H851" s="62"/>
      <c r="I851" s="65"/>
      <c r="J851" s="61"/>
    </row>
    <row r="852" spans="1:10" ht="49.5">
      <c r="A852" s="15" t="s">
        <v>1865</v>
      </c>
      <c r="B852" s="16" t="s">
        <v>1866</v>
      </c>
      <c r="C852" s="213" t="s">
        <v>1867</v>
      </c>
      <c r="D852" s="138" t="s">
        <v>1868</v>
      </c>
      <c r="E852" s="168">
        <v>0</v>
      </c>
      <c r="F852" s="168">
        <v>240</v>
      </c>
      <c r="G852" s="1" t="s">
        <v>2380</v>
      </c>
      <c r="H852" s="16"/>
      <c r="I852" s="17" t="s">
        <v>2375</v>
      </c>
      <c r="J852" s="1"/>
    </row>
    <row r="853" spans="1:10" ht="49.5">
      <c r="A853" s="15" t="s">
        <v>1865</v>
      </c>
      <c r="B853" s="16" t="s">
        <v>1869</v>
      </c>
      <c r="C853" s="213" t="s">
        <v>1867</v>
      </c>
      <c r="D853" s="138" t="s">
        <v>1868</v>
      </c>
      <c r="E853" s="168">
        <v>0</v>
      </c>
      <c r="F853" s="168">
        <v>200</v>
      </c>
      <c r="G853" s="1" t="s">
        <v>2380</v>
      </c>
      <c r="H853" s="16"/>
      <c r="I853" s="17" t="s">
        <v>2375</v>
      </c>
      <c r="J853" s="1"/>
    </row>
    <row r="854" spans="1:10" ht="49.5">
      <c r="A854" s="15" t="s">
        <v>1870</v>
      </c>
      <c r="B854" s="149" t="s">
        <v>1871</v>
      </c>
      <c r="C854" s="215" t="s">
        <v>1872</v>
      </c>
      <c r="D854" s="212" t="s">
        <v>1868</v>
      </c>
      <c r="E854" s="168">
        <v>165</v>
      </c>
      <c r="F854" s="168">
        <v>184</v>
      </c>
      <c r="G854" s="1" t="s">
        <v>2380</v>
      </c>
      <c r="H854" s="16"/>
      <c r="I854" s="17" t="s">
        <v>2375</v>
      </c>
      <c r="J854" s="2"/>
    </row>
    <row r="855" spans="1:10" ht="49.5">
      <c r="A855" s="15" t="s">
        <v>1870</v>
      </c>
      <c r="B855" s="149" t="s">
        <v>1873</v>
      </c>
      <c r="C855" s="215" t="s">
        <v>1874</v>
      </c>
      <c r="D855" s="212" t="s">
        <v>1868</v>
      </c>
      <c r="E855" s="167">
        <v>0</v>
      </c>
      <c r="F855" s="239">
        <v>5800</v>
      </c>
      <c r="G855" s="1" t="s">
        <v>2380</v>
      </c>
      <c r="H855" s="16"/>
      <c r="I855" s="17" t="s">
        <v>2375</v>
      </c>
      <c r="J855" s="1"/>
    </row>
    <row r="856" spans="1:10" ht="33.75" customHeight="1">
      <c r="A856" s="15" t="s">
        <v>1870</v>
      </c>
      <c r="B856" s="149" t="s">
        <v>1875</v>
      </c>
      <c r="C856" s="215" t="s">
        <v>1876</v>
      </c>
      <c r="D856" s="212" t="s">
        <v>1868</v>
      </c>
      <c r="E856" s="165">
        <v>75</v>
      </c>
      <c r="F856" s="165">
        <v>3244</v>
      </c>
      <c r="G856" s="1" t="s">
        <v>2380</v>
      </c>
      <c r="H856" s="16"/>
      <c r="I856" s="17" t="s">
        <v>2375</v>
      </c>
      <c r="J856" s="1"/>
    </row>
    <row r="857" spans="1:10" ht="33.75" customHeight="1">
      <c r="A857" s="15" t="s">
        <v>1870</v>
      </c>
      <c r="B857" s="149" t="s">
        <v>1877</v>
      </c>
      <c r="C857" s="215" t="s">
        <v>1878</v>
      </c>
      <c r="D857" s="212" t="s">
        <v>1868</v>
      </c>
      <c r="E857" s="167">
        <v>0</v>
      </c>
      <c r="F857" s="165">
        <v>225</v>
      </c>
      <c r="G857" s="1" t="s">
        <v>2380</v>
      </c>
      <c r="H857" s="16"/>
      <c r="I857" s="17" t="s">
        <v>2375</v>
      </c>
      <c r="J857" s="1"/>
    </row>
    <row r="858" spans="1:10" ht="49.5">
      <c r="A858" s="15" t="s">
        <v>1870</v>
      </c>
      <c r="B858" s="149" t="s">
        <v>1879</v>
      </c>
      <c r="C858" s="215" t="s">
        <v>1880</v>
      </c>
      <c r="D858" s="212" t="s">
        <v>1868</v>
      </c>
      <c r="E858" s="166">
        <v>56</v>
      </c>
      <c r="F858" s="166">
        <v>321</v>
      </c>
      <c r="G858" s="1" t="s">
        <v>2380</v>
      </c>
      <c r="H858" s="16"/>
      <c r="I858" s="17" t="s">
        <v>2375</v>
      </c>
      <c r="J858" s="2"/>
    </row>
    <row r="859" spans="1:10" ht="49.5">
      <c r="A859" s="15" t="s">
        <v>1870</v>
      </c>
      <c r="B859" s="149" t="s">
        <v>1881</v>
      </c>
      <c r="C859" s="215" t="s">
        <v>1882</v>
      </c>
      <c r="D859" s="212" t="s">
        <v>1868</v>
      </c>
      <c r="E859" s="167">
        <v>0</v>
      </c>
      <c r="F859" s="166">
        <v>96</v>
      </c>
      <c r="G859" s="1" t="s">
        <v>2380</v>
      </c>
      <c r="H859" s="16"/>
      <c r="I859" s="17" t="s">
        <v>2375</v>
      </c>
      <c r="J859" s="2"/>
    </row>
    <row r="860" spans="1:10" ht="37.5" customHeight="1">
      <c r="A860" s="15" t="s">
        <v>1870</v>
      </c>
      <c r="B860" s="149" t="s">
        <v>1883</v>
      </c>
      <c r="C860" s="215" t="s">
        <v>1884</v>
      </c>
      <c r="D860" s="212" t="s">
        <v>1868</v>
      </c>
      <c r="E860" s="167">
        <v>0</v>
      </c>
      <c r="F860" s="240">
        <v>70</v>
      </c>
      <c r="G860" s="1" t="s">
        <v>2380</v>
      </c>
      <c r="H860" s="16"/>
      <c r="I860" s="17" t="s">
        <v>2375</v>
      </c>
      <c r="J860" s="2"/>
    </row>
    <row r="861" spans="1:10" ht="33" customHeight="1">
      <c r="A861" s="15" t="s">
        <v>1870</v>
      </c>
      <c r="B861" s="149" t="s">
        <v>1885</v>
      </c>
      <c r="C861" s="215" t="s">
        <v>1886</v>
      </c>
      <c r="D861" s="212" t="s">
        <v>1868</v>
      </c>
      <c r="E861" s="167">
        <v>0</v>
      </c>
      <c r="F861" s="166">
        <v>185</v>
      </c>
      <c r="G861" s="1" t="s">
        <v>2380</v>
      </c>
      <c r="H861" s="16"/>
      <c r="I861" s="17" t="s">
        <v>2375</v>
      </c>
      <c r="J861" s="2"/>
    </row>
    <row r="862" spans="1:10" ht="33" customHeight="1">
      <c r="A862" s="15" t="s">
        <v>1865</v>
      </c>
      <c r="B862" s="149" t="s">
        <v>1887</v>
      </c>
      <c r="C862" s="213" t="s">
        <v>1888</v>
      </c>
      <c r="D862" s="138" t="s">
        <v>1868</v>
      </c>
      <c r="E862" s="165">
        <v>135</v>
      </c>
      <c r="F862" s="165">
        <v>996</v>
      </c>
      <c r="G862" s="1" t="s">
        <v>2380</v>
      </c>
      <c r="H862" s="16"/>
      <c r="I862" s="17" t="s">
        <v>2375</v>
      </c>
      <c r="J862" s="2"/>
    </row>
    <row r="863" spans="1:10" ht="49.5">
      <c r="A863" s="15" t="s">
        <v>1865</v>
      </c>
      <c r="B863" s="149" t="s">
        <v>1889</v>
      </c>
      <c r="C863" s="213" t="s">
        <v>1890</v>
      </c>
      <c r="D863" s="138" t="s">
        <v>1868</v>
      </c>
      <c r="E863" s="167">
        <v>0</v>
      </c>
      <c r="F863" s="168">
        <v>20</v>
      </c>
      <c r="G863" s="1" t="s">
        <v>2380</v>
      </c>
      <c r="H863" s="16"/>
      <c r="I863" s="17" t="s">
        <v>2375</v>
      </c>
      <c r="J863" s="2"/>
    </row>
    <row r="864" spans="1:10" ht="36.75" customHeight="1">
      <c r="A864" s="15" t="s">
        <v>1865</v>
      </c>
      <c r="B864" s="149" t="s">
        <v>1891</v>
      </c>
      <c r="C864" s="213" t="s">
        <v>1892</v>
      </c>
      <c r="D864" s="138" t="s">
        <v>1868</v>
      </c>
      <c r="E864" s="167">
        <v>0</v>
      </c>
      <c r="F864" s="168">
        <v>20</v>
      </c>
      <c r="G864" s="1" t="s">
        <v>2380</v>
      </c>
      <c r="H864" s="16"/>
      <c r="I864" s="17" t="s">
        <v>2375</v>
      </c>
      <c r="J864" s="2"/>
    </row>
    <row r="865" spans="1:10" ht="36" customHeight="1">
      <c r="A865" s="15" t="s">
        <v>1865</v>
      </c>
      <c r="B865" s="149" t="s">
        <v>1893</v>
      </c>
      <c r="C865" s="213" t="s">
        <v>1894</v>
      </c>
      <c r="D865" s="138" t="s">
        <v>1868</v>
      </c>
      <c r="E865" s="167">
        <v>0</v>
      </c>
      <c r="F865" s="168">
        <v>30</v>
      </c>
      <c r="G865" s="1" t="s">
        <v>2380</v>
      </c>
      <c r="H865" s="16"/>
      <c r="I865" s="17" t="s">
        <v>2375</v>
      </c>
      <c r="J865" s="2"/>
    </row>
    <row r="866" spans="1:10" ht="49.5">
      <c r="A866" s="15" t="s">
        <v>1865</v>
      </c>
      <c r="B866" s="149" t="s">
        <v>1895</v>
      </c>
      <c r="C866" s="213" t="s">
        <v>1896</v>
      </c>
      <c r="D866" s="138" t="s">
        <v>1868</v>
      </c>
      <c r="E866" s="167">
        <v>0</v>
      </c>
      <c r="F866" s="168">
        <v>30</v>
      </c>
      <c r="G866" s="1" t="s">
        <v>2380</v>
      </c>
      <c r="H866" s="16"/>
      <c r="I866" s="17" t="s">
        <v>2375</v>
      </c>
      <c r="J866" s="2"/>
    </row>
    <row r="867" spans="1:10" ht="49.5">
      <c r="A867" s="15" t="s">
        <v>1865</v>
      </c>
      <c r="B867" s="149" t="s">
        <v>1897</v>
      </c>
      <c r="C867" s="213" t="s">
        <v>1898</v>
      </c>
      <c r="D867" s="138" t="s">
        <v>1868</v>
      </c>
      <c r="E867" s="167">
        <v>0</v>
      </c>
      <c r="F867" s="168">
        <v>20</v>
      </c>
      <c r="G867" s="1" t="s">
        <v>2380</v>
      </c>
      <c r="H867" s="16"/>
      <c r="I867" s="17" t="s">
        <v>2375</v>
      </c>
      <c r="J867" s="2"/>
    </row>
    <row r="868" spans="1:10" ht="49.5">
      <c r="A868" s="15" t="s">
        <v>1865</v>
      </c>
      <c r="B868" s="149" t="s">
        <v>1899</v>
      </c>
      <c r="C868" s="213" t="s">
        <v>1900</v>
      </c>
      <c r="D868" s="138" t="s">
        <v>1868</v>
      </c>
      <c r="E868" s="167">
        <v>0</v>
      </c>
      <c r="F868" s="168">
        <v>20</v>
      </c>
      <c r="G868" s="1" t="s">
        <v>2380</v>
      </c>
      <c r="H868" s="16"/>
      <c r="I868" s="17" t="s">
        <v>2375</v>
      </c>
      <c r="J868" s="2"/>
    </row>
    <row r="869" spans="1:10" ht="49.5">
      <c r="A869" s="15" t="s">
        <v>1865</v>
      </c>
      <c r="B869" s="149" t="s">
        <v>1899</v>
      </c>
      <c r="C869" s="213" t="s">
        <v>1901</v>
      </c>
      <c r="D869" s="138" t="s">
        <v>1868</v>
      </c>
      <c r="E869" s="167">
        <v>0</v>
      </c>
      <c r="F869" s="168">
        <v>20</v>
      </c>
      <c r="G869" s="1" t="s">
        <v>2380</v>
      </c>
      <c r="H869" s="16"/>
      <c r="I869" s="17" t="s">
        <v>2375</v>
      </c>
      <c r="J869" s="2"/>
    </row>
    <row r="870" spans="1:10" ht="49.5">
      <c r="A870" s="15" t="s">
        <v>1865</v>
      </c>
      <c r="B870" s="149" t="s">
        <v>1899</v>
      </c>
      <c r="C870" s="213" t="s">
        <v>1902</v>
      </c>
      <c r="D870" s="138" t="s">
        <v>1868</v>
      </c>
      <c r="E870" s="167">
        <v>0</v>
      </c>
      <c r="F870" s="168">
        <v>20</v>
      </c>
      <c r="G870" s="1" t="s">
        <v>2380</v>
      </c>
      <c r="H870" s="16"/>
      <c r="I870" s="17" t="s">
        <v>2375</v>
      </c>
      <c r="J870" s="2"/>
    </row>
    <row r="871" spans="1:10" ht="49.5">
      <c r="A871" s="15" t="s">
        <v>1865</v>
      </c>
      <c r="B871" s="149" t="s">
        <v>1903</v>
      </c>
      <c r="C871" s="213" t="s">
        <v>1904</v>
      </c>
      <c r="D871" s="138" t="s">
        <v>1868</v>
      </c>
      <c r="E871" s="167">
        <v>0</v>
      </c>
      <c r="F871" s="168">
        <v>20</v>
      </c>
      <c r="G871" s="1" t="s">
        <v>2380</v>
      </c>
      <c r="H871" s="16"/>
      <c r="I871" s="17" t="s">
        <v>2375</v>
      </c>
      <c r="J871" s="2"/>
    </row>
    <row r="872" spans="1:10" ht="49.5">
      <c r="A872" s="15" t="s">
        <v>1865</v>
      </c>
      <c r="B872" s="149" t="s">
        <v>1905</v>
      </c>
      <c r="C872" s="213" t="s">
        <v>1906</v>
      </c>
      <c r="D872" s="138" t="s">
        <v>1868</v>
      </c>
      <c r="E872" s="167">
        <v>0</v>
      </c>
      <c r="F872" s="168">
        <v>20</v>
      </c>
      <c r="G872" s="1" t="s">
        <v>2380</v>
      </c>
      <c r="H872" s="16"/>
      <c r="I872" s="17" t="s">
        <v>2375</v>
      </c>
      <c r="J872" s="2"/>
    </row>
    <row r="873" spans="1:10" ht="49.5">
      <c r="A873" s="15" t="s">
        <v>1865</v>
      </c>
      <c r="B873" s="149" t="s">
        <v>1907</v>
      </c>
      <c r="C873" s="213" t="s">
        <v>1908</v>
      </c>
      <c r="D873" s="138" t="s">
        <v>1868</v>
      </c>
      <c r="E873" s="167">
        <v>0</v>
      </c>
      <c r="F873" s="168">
        <v>100</v>
      </c>
      <c r="G873" s="1" t="s">
        <v>2380</v>
      </c>
      <c r="H873" s="16"/>
      <c r="I873" s="17" t="s">
        <v>2375</v>
      </c>
      <c r="J873" s="2"/>
    </row>
    <row r="874" spans="1:10" ht="49.5">
      <c r="A874" s="15" t="s">
        <v>1870</v>
      </c>
      <c r="B874" s="149" t="s">
        <v>1909</v>
      </c>
      <c r="C874" s="215" t="s">
        <v>1910</v>
      </c>
      <c r="D874" s="212" t="s">
        <v>1868</v>
      </c>
      <c r="E874" s="165">
        <v>50</v>
      </c>
      <c r="F874" s="165">
        <v>335</v>
      </c>
      <c r="G874" s="1" t="s">
        <v>2380</v>
      </c>
      <c r="H874" s="16"/>
      <c r="I874" s="17" t="s">
        <v>2375</v>
      </c>
      <c r="J874" s="2"/>
    </row>
    <row r="875" spans="1:10" ht="49.5">
      <c r="A875" s="15" t="s">
        <v>1870</v>
      </c>
      <c r="B875" s="149" t="s">
        <v>1911</v>
      </c>
      <c r="C875" s="215" t="s">
        <v>1912</v>
      </c>
      <c r="D875" s="212" t="s">
        <v>1868</v>
      </c>
      <c r="E875" s="167">
        <v>0</v>
      </c>
      <c r="F875" s="166">
        <v>50</v>
      </c>
      <c r="G875" s="1" t="s">
        <v>2380</v>
      </c>
      <c r="H875" s="16"/>
      <c r="I875" s="17" t="s">
        <v>2375</v>
      </c>
      <c r="J875" s="2"/>
    </row>
    <row r="876" spans="1:10" ht="49.5">
      <c r="A876" s="15" t="s">
        <v>1870</v>
      </c>
      <c r="B876" s="149" t="s">
        <v>1913</v>
      </c>
      <c r="C876" s="215" t="s">
        <v>1914</v>
      </c>
      <c r="D876" s="212" t="s">
        <v>1868</v>
      </c>
      <c r="E876" s="167">
        <v>0</v>
      </c>
      <c r="F876" s="168">
        <v>57</v>
      </c>
      <c r="G876" s="1" t="s">
        <v>2380</v>
      </c>
      <c r="H876" s="16"/>
      <c r="I876" s="17" t="s">
        <v>2375</v>
      </c>
      <c r="J876" s="2"/>
    </row>
    <row r="877" spans="1:10" ht="49.5">
      <c r="A877" s="15" t="s">
        <v>1870</v>
      </c>
      <c r="B877" s="149" t="s">
        <v>1915</v>
      </c>
      <c r="C877" s="215" t="s">
        <v>1916</v>
      </c>
      <c r="D877" s="212" t="s">
        <v>1868</v>
      </c>
      <c r="E877" s="167">
        <v>0</v>
      </c>
      <c r="F877" s="168">
        <v>600</v>
      </c>
      <c r="G877" s="1" t="s">
        <v>2380</v>
      </c>
      <c r="H877" s="16"/>
      <c r="I877" s="17" t="s">
        <v>2375</v>
      </c>
      <c r="J877" s="2"/>
    </row>
    <row r="878" spans="1:10" ht="49.5">
      <c r="A878" s="15" t="s">
        <v>1870</v>
      </c>
      <c r="B878" s="149" t="s">
        <v>1917</v>
      </c>
      <c r="C878" s="215" t="s">
        <v>1918</v>
      </c>
      <c r="D878" s="212" t="s">
        <v>1868</v>
      </c>
      <c r="E878" s="167">
        <v>0</v>
      </c>
      <c r="F878" s="168">
        <v>100</v>
      </c>
      <c r="G878" s="1" t="s">
        <v>2380</v>
      </c>
      <c r="H878" s="16"/>
      <c r="I878" s="17" t="s">
        <v>2375</v>
      </c>
      <c r="J878" s="2"/>
    </row>
    <row r="879" spans="1:10" ht="49.5">
      <c r="A879" s="15" t="s">
        <v>1870</v>
      </c>
      <c r="B879" s="149" t="s">
        <v>1919</v>
      </c>
      <c r="C879" s="215" t="s">
        <v>1920</v>
      </c>
      <c r="D879" s="212" t="s">
        <v>1868</v>
      </c>
      <c r="E879" s="167">
        <v>0</v>
      </c>
      <c r="F879" s="168">
        <v>136</v>
      </c>
      <c r="G879" s="1" t="s">
        <v>2380</v>
      </c>
      <c r="H879" s="16"/>
      <c r="I879" s="17" t="s">
        <v>2375</v>
      </c>
      <c r="J879" s="2"/>
    </row>
    <row r="880" spans="1:10" ht="49.5">
      <c r="A880" s="15" t="s">
        <v>1870</v>
      </c>
      <c r="B880" s="149" t="s">
        <v>1921</v>
      </c>
      <c r="C880" s="215" t="s">
        <v>1922</v>
      </c>
      <c r="D880" s="212" t="s">
        <v>1868</v>
      </c>
      <c r="E880" s="167">
        <v>0</v>
      </c>
      <c r="F880" s="168">
        <v>10</v>
      </c>
      <c r="G880" s="1" t="s">
        <v>2380</v>
      </c>
      <c r="H880" s="16"/>
      <c r="I880" s="17" t="s">
        <v>2375</v>
      </c>
      <c r="J880" s="2"/>
    </row>
    <row r="881" spans="1:10" ht="49.5">
      <c r="A881" s="15" t="s">
        <v>1870</v>
      </c>
      <c r="B881" s="149" t="s">
        <v>1923</v>
      </c>
      <c r="C881" s="215" t="s">
        <v>1924</v>
      </c>
      <c r="D881" s="212" t="s">
        <v>1868</v>
      </c>
      <c r="E881" s="167">
        <v>0</v>
      </c>
      <c r="F881" s="168">
        <v>213</v>
      </c>
      <c r="G881" s="1" t="s">
        <v>2380</v>
      </c>
      <c r="H881" s="16"/>
      <c r="I881" s="17" t="s">
        <v>2375</v>
      </c>
      <c r="J881" s="2"/>
    </row>
    <row r="882" spans="1:10" ht="49.5">
      <c r="A882" s="15" t="s">
        <v>1870</v>
      </c>
      <c r="B882" s="149" t="s">
        <v>1925</v>
      </c>
      <c r="C882" s="215" t="s">
        <v>1926</v>
      </c>
      <c r="D882" s="212" t="s">
        <v>1868</v>
      </c>
      <c r="E882" s="167">
        <v>0</v>
      </c>
      <c r="F882" s="168">
        <v>172</v>
      </c>
      <c r="G882" s="1" t="s">
        <v>2380</v>
      </c>
      <c r="H882" s="16"/>
      <c r="I882" s="17" t="s">
        <v>2375</v>
      </c>
      <c r="J882" s="2"/>
    </row>
    <row r="883" spans="1:10" ht="49.5">
      <c r="A883" s="15" t="s">
        <v>1870</v>
      </c>
      <c r="B883" s="149" t="s">
        <v>1927</v>
      </c>
      <c r="C883" s="215" t="s">
        <v>1928</v>
      </c>
      <c r="D883" s="212" t="s">
        <v>1868</v>
      </c>
      <c r="E883" s="167">
        <v>132</v>
      </c>
      <c r="F883" s="168">
        <v>282</v>
      </c>
      <c r="G883" s="1" t="s">
        <v>2380</v>
      </c>
      <c r="H883" s="16"/>
      <c r="I883" s="17" t="s">
        <v>2375</v>
      </c>
      <c r="J883" s="2"/>
    </row>
    <row r="884" spans="1:10" ht="49.5">
      <c r="A884" s="15" t="s">
        <v>1870</v>
      </c>
      <c r="B884" s="149" t="s">
        <v>1929</v>
      </c>
      <c r="C884" s="215" t="s">
        <v>1930</v>
      </c>
      <c r="D884" s="212" t="s">
        <v>1868</v>
      </c>
      <c r="E884" s="167">
        <v>0</v>
      </c>
      <c r="F884" s="168">
        <v>63</v>
      </c>
      <c r="G884" s="1" t="s">
        <v>2380</v>
      </c>
      <c r="H884" s="16"/>
      <c r="I884" s="17" t="s">
        <v>2375</v>
      </c>
      <c r="J884" s="2"/>
    </row>
    <row r="885" spans="1:10" ht="49.5">
      <c r="A885" s="15" t="s">
        <v>1870</v>
      </c>
      <c r="B885" s="149" t="s">
        <v>1931</v>
      </c>
      <c r="C885" s="215" t="s">
        <v>95</v>
      </c>
      <c r="D885" s="212" t="s">
        <v>1868</v>
      </c>
      <c r="E885" s="167">
        <v>0</v>
      </c>
      <c r="F885" s="165">
        <v>71</v>
      </c>
      <c r="G885" s="1" t="s">
        <v>2380</v>
      </c>
      <c r="H885" s="16"/>
      <c r="I885" s="17" t="s">
        <v>2375</v>
      </c>
      <c r="J885" s="2"/>
    </row>
    <row r="886" spans="1:10" ht="49.5">
      <c r="A886" s="15" t="s">
        <v>1870</v>
      </c>
      <c r="B886" s="149" t="s">
        <v>1929</v>
      </c>
      <c r="C886" s="215" t="s">
        <v>96</v>
      </c>
      <c r="D886" s="212" t="s">
        <v>1868</v>
      </c>
      <c r="E886" s="167">
        <v>0</v>
      </c>
      <c r="F886" s="168">
        <v>30</v>
      </c>
      <c r="G886" s="1" t="s">
        <v>2380</v>
      </c>
      <c r="H886" s="16"/>
      <c r="I886" s="17" t="s">
        <v>2375</v>
      </c>
      <c r="J886" s="2"/>
    </row>
    <row r="887" spans="1:10" ht="49.5">
      <c r="A887" s="15" t="s">
        <v>1870</v>
      </c>
      <c r="B887" s="149" t="s">
        <v>767</v>
      </c>
      <c r="C887" s="215" t="s">
        <v>97</v>
      </c>
      <c r="D887" s="212" t="s">
        <v>1868</v>
      </c>
      <c r="E887" s="167">
        <v>0</v>
      </c>
      <c r="F887" s="168">
        <v>51</v>
      </c>
      <c r="G887" s="1" t="s">
        <v>2380</v>
      </c>
      <c r="H887" s="16"/>
      <c r="I887" s="17" t="s">
        <v>2375</v>
      </c>
      <c r="J887" s="2"/>
    </row>
    <row r="888" spans="1:10" ht="49.5">
      <c r="A888" s="15" t="s">
        <v>1870</v>
      </c>
      <c r="B888" s="149" t="s">
        <v>768</v>
      </c>
      <c r="C888" s="215" t="s">
        <v>98</v>
      </c>
      <c r="D888" s="212" t="s">
        <v>1868</v>
      </c>
      <c r="E888" s="167">
        <v>0</v>
      </c>
      <c r="F888" s="168">
        <v>99</v>
      </c>
      <c r="G888" s="1" t="s">
        <v>2380</v>
      </c>
      <c r="H888" s="16"/>
      <c r="I888" s="17" t="s">
        <v>2375</v>
      </c>
      <c r="J888" s="2"/>
    </row>
    <row r="889" spans="1:10" ht="49.5">
      <c r="A889" s="15" t="s">
        <v>1870</v>
      </c>
      <c r="B889" s="149" t="s">
        <v>769</v>
      </c>
      <c r="C889" s="215" t="s">
        <v>99</v>
      </c>
      <c r="D889" s="212" t="s">
        <v>1868</v>
      </c>
      <c r="E889" s="167">
        <v>0</v>
      </c>
      <c r="F889" s="168">
        <v>33</v>
      </c>
      <c r="G889" s="1" t="s">
        <v>2380</v>
      </c>
      <c r="H889" s="16"/>
      <c r="I889" s="17" t="s">
        <v>2375</v>
      </c>
      <c r="J889" s="2"/>
    </row>
    <row r="890" spans="1:10" ht="49.5">
      <c r="A890" s="15" t="s">
        <v>100</v>
      </c>
      <c r="B890" s="210" t="s">
        <v>101</v>
      </c>
      <c r="C890" s="210" t="s">
        <v>102</v>
      </c>
      <c r="D890" s="77" t="s">
        <v>1868</v>
      </c>
      <c r="E890" s="167">
        <v>0</v>
      </c>
      <c r="F890" s="165">
        <v>39</v>
      </c>
      <c r="G890" s="1" t="s">
        <v>2380</v>
      </c>
      <c r="H890" s="131"/>
      <c r="I890" s="17" t="s">
        <v>2375</v>
      </c>
      <c r="J890" s="205"/>
    </row>
    <row r="891" spans="1:10" ht="49.5">
      <c r="A891" s="15" t="s">
        <v>103</v>
      </c>
      <c r="B891" s="210" t="s">
        <v>104</v>
      </c>
      <c r="C891" s="210" t="s">
        <v>105</v>
      </c>
      <c r="D891" s="77" t="s">
        <v>1868</v>
      </c>
      <c r="E891" s="165">
        <v>180</v>
      </c>
      <c r="F891" s="165">
        <v>206</v>
      </c>
      <c r="G891" s="1" t="s">
        <v>2380</v>
      </c>
      <c r="H891" s="131"/>
      <c r="I891" s="17" t="s">
        <v>2375</v>
      </c>
      <c r="J891" s="205"/>
    </row>
    <row r="892" spans="1:10" ht="49.5">
      <c r="A892" s="15" t="s">
        <v>103</v>
      </c>
      <c r="B892" s="210" t="s">
        <v>106</v>
      </c>
      <c r="C892" s="210" t="s">
        <v>539</v>
      </c>
      <c r="D892" s="77" t="s">
        <v>1868</v>
      </c>
      <c r="E892" s="167">
        <v>0</v>
      </c>
      <c r="F892" s="166">
        <v>51</v>
      </c>
      <c r="G892" s="1" t="s">
        <v>2380</v>
      </c>
      <c r="H892" s="131"/>
      <c r="I892" s="17" t="s">
        <v>2375</v>
      </c>
      <c r="J892" s="205"/>
    </row>
    <row r="893" spans="1:10" ht="49.5">
      <c r="A893" s="15" t="s">
        <v>103</v>
      </c>
      <c r="B893" s="210" t="s">
        <v>107</v>
      </c>
      <c r="C893" s="210" t="s">
        <v>540</v>
      </c>
      <c r="D893" s="77" t="s">
        <v>1868</v>
      </c>
      <c r="E893" s="167">
        <v>0</v>
      </c>
      <c r="F893" s="166">
        <v>50</v>
      </c>
      <c r="G893" s="1" t="s">
        <v>2380</v>
      </c>
      <c r="H893" s="131"/>
      <c r="I893" s="17" t="s">
        <v>2375</v>
      </c>
      <c r="J893" s="196"/>
    </row>
    <row r="894" spans="1:10" ht="49.5">
      <c r="A894" s="15" t="s">
        <v>103</v>
      </c>
      <c r="B894" s="210" t="s">
        <v>108</v>
      </c>
      <c r="C894" s="210" t="s">
        <v>541</v>
      </c>
      <c r="D894" s="77" t="s">
        <v>1868</v>
      </c>
      <c r="E894" s="167">
        <v>0</v>
      </c>
      <c r="F894" s="166">
        <v>250</v>
      </c>
      <c r="G894" s="1" t="s">
        <v>2380</v>
      </c>
      <c r="H894" s="131"/>
      <c r="I894" s="17" t="s">
        <v>2375</v>
      </c>
      <c r="J894" s="196"/>
    </row>
    <row r="895" spans="1:10" ht="49.5">
      <c r="A895" s="15" t="s">
        <v>103</v>
      </c>
      <c r="B895" s="210" t="s">
        <v>109</v>
      </c>
      <c r="C895" s="210" t="s">
        <v>542</v>
      </c>
      <c r="D895" s="77" t="s">
        <v>1868</v>
      </c>
      <c r="E895" s="167">
        <v>0</v>
      </c>
      <c r="F895" s="166">
        <v>30</v>
      </c>
      <c r="G895" s="1" t="s">
        <v>2380</v>
      </c>
      <c r="H895" s="131"/>
      <c r="I895" s="17" t="s">
        <v>2375</v>
      </c>
      <c r="J895" s="205"/>
    </row>
    <row r="896" spans="1:10" ht="49.5">
      <c r="A896" s="15" t="s">
        <v>103</v>
      </c>
      <c r="B896" s="210" t="s">
        <v>110</v>
      </c>
      <c r="C896" s="210" t="s">
        <v>111</v>
      </c>
      <c r="D896" s="77" t="s">
        <v>1868</v>
      </c>
      <c r="E896" s="167">
        <v>0</v>
      </c>
      <c r="F896" s="166">
        <v>59</v>
      </c>
      <c r="G896" s="1" t="s">
        <v>2380</v>
      </c>
      <c r="H896" s="131"/>
      <c r="I896" s="17" t="s">
        <v>2375</v>
      </c>
      <c r="J896" s="205"/>
    </row>
    <row r="897" spans="1:10" ht="49.5">
      <c r="A897" s="15" t="s">
        <v>103</v>
      </c>
      <c r="B897" s="43" t="s">
        <v>112</v>
      </c>
      <c r="C897" s="210" t="s">
        <v>113</v>
      </c>
      <c r="D897" s="77" t="s">
        <v>1868</v>
      </c>
      <c r="E897" s="167">
        <v>0</v>
      </c>
      <c r="F897" s="166">
        <v>8</v>
      </c>
      <c r="G897" s="1" t="s">
        <v>2380</v>
      </c>
      <c r="H897" s="131"/>
      <c r="I897" s="17" t="s">
        <v>2375</v>
      </c>
      <c r="J897" s="205"/>
    </row>
    <row r="898" spans="1:10" ht="49.5">
      <c r="A898" s="15" t="s">
        <v>103</v>
      </c>
      <c r="B898" s="43" t="s">
        <v>114</v>
      </c>
      <c r="C898" s="210" t="s">
        <v>115</v>
      </c>
      <c r="D898" s="77" t="s">
        <v>1868</v>
      </c>
      <c r="E898" s="167">
        <v>0</v>
      </c>
      <c r="F898" s="166">
        <v>30</v>
      </c>
      <c r="G898" s="1" t="s">
        <v>2380</v>
      </c>
      <c r="H898" s="131"/>
      <c r="I898" s="17" t="s">
        <v>2375</v>
      </c>
      <c r="J898" s="205"/>
    </row>
    <row r="899" spans="1:10" ht="49.5">
      <c r="A899" s="15" t="s">
        <v>103</v>
      </c>
      <c r="B899" s="210" t="s">
        <v>116</v>
      </c>
      <c r="C899" s="210" t="s">
        <v>117</v>
      </c>
      <c r="D899" s="77" t="s">
        <v>1868</v>
      </c>
      <c r="E899" s="167">
        <v>0</v>
      </c>
      <c r="F899" s="166">
        <v>40</v>
      </c>
      <c r="G899" s="1" t="s">
        <v>2380</v>
      </c>
      <c r="H899" s="131"/>
      <c r="I899" s="17" t="s">
        <v>2375</v>
      </c>
      <c r="J899" s="196"/>
    </row>
    <row r="900" spans="1:10" ht="49.5">
      <c r="A900" s="15" t="s">
        <v>103</v>
      </c>
      <c r="B900" s="210" t="s">
        <v>118</v>
      </c>
      <c r="C900" s="210" t="s">
        <v>543</v>
      </c>
      <c r="D900" s="77" t="s">
        <v>1868</v>
      </c>
      <c r="E900" s="167">
        <v>0</v>
      </c>
      <c r="F900" s="166">
        <v>33</v>
      </c>
      <c r="G900" s="1" t="s">
        <v>2380</v>
      </c>
      <c r="H900" s="131"/>
      <c r="I900" s="17" t="s">
        <v>2375</v>
      </c>
      <c r="J900" s="77"/>
    </row>
    <row r="901" spans="1:10" ht="49.5">
      <c r="A901" s="15" t="s">
        <v>103</v>
      </c>
      <c r="B901" s="210" t="s">
        <v>119</v>
      </c>
      <c r="C901" s="210" t="s">
        <v>1444</v>
      </c>
      <c r="D901" s="77" t="s">
        <v>1868</v>
      </c>
      <c r="E901" s="167">
        <v>0</v>
      </c>
      <c r="F901" s="166">
        <v>21</v>
      </c>
      <c r="G901" s="1" t="s">
        <v>2380</v>
      </c>
      <c r="H901" s="131"/>
      <c r="I901" s="17" t="s">
        <v>2375</v>
      </c>
      <c r="J901" s="196"/>
    </row>
    <row r="902" spans="1:10" ht="49.5">
      <c r="A902" s="15" t="s">
        <v>103</v>
      </c>
      <c r="B902" s="43" t="s">
        <v>120</v>
      </c>
      <c r="C902" s="210" t="s">
        <v>121</v>
      </c>
      <c r="D902" s="77" t="s">
        <v>1868</v>
      </c>
      <c r="E902" s="167">
        <v>0</v>
      </c>
      <c r="F902" s="166">
        <v>37</v>
      </c>
      <c r="G902" s="1" t="s">
        <v>2380</v>
      </c>
      <c r="H902" s="131"/>
      <c r="I902" s="17" t="s">
        <v>2375</v>
      </c>
      <c r="J902" s="205"/>
    </row>
    <row r="903" spans="1:10" ht="49.5">
      <c r="A903" s="15" t="s">
        <v>103</v>
      </c>
      <c r="B903" s="43" t="s">
        <v>122</v>
      </c>
      <c r="C903" s="210" t="s">
        <v>123</v>
      </c>
      <c r="D903" s="77" t="s">
        <v>1868</v>
      </c>
      <c r="E903" s="167">
        <v>94</v>
      </c>
      <c r="F903" s="166">
        <v>101</v>
      </c>
      <c r="G903" s="1" t="s">
        <v>2380</v>
      </c>
      <c r="H903" s="131"/>
      <c r="I903" s="17" t="s">
        <v>2375</v>
      </c>
      <c r="J903" s="205"/>
    </row>
    <row r="904" spans="1:10" ht="49.5">
      <c r="A904" s="15" t="s">
        <v>103</v>
      </c>
      <c r="B904" s="43" t="s">
        <v>124</v>
      </c>
      <c r="C904" s="210" t="s">
        <v>125</v>
      </c>
      <c r="D904" s="77" t="s">
        <v>1868</v>
      </c>
      <c r="E904" s="167">
        <v>0</v>
      </c>
      <c r="F904" s="166">
        <v>43</v>
      </c>
      <c r="G904" s="1" t="s">
        <v>2380</v>
      </c>
      <c r="H904" s="131"/>
      <c r="I904" s="17" t="s">
        <v>2375</v>
      </c>
      <c r="J904" s="205"/>
    </row>
    <row r="905" spans="1:10" ht="49.5">
      <c r="A905" s="15" t="s">
        <v>103</v>
      </c>
      <c r="B905" s="43" t="s">
        <v>126</v>
      </c>
      <c r="C905" s="210" t="s">
        <v>113</v>
      </c>
      <c r="D905" s="77" t="s">
        <v>1868</v>
      </c>
      <c r="E905" s="167">
        <v>0</v>
      </c>
      <c r="F905" s="166">
        <v>16</v>
      </c>
      <c r="G905" s="1" t="s">
        <v>2380</v>
      </c>
      <c r="H905" s="131"/>
      <c r="I905" s="17" t="s">
        <v>2375</v>
      </c>
      <c r="J905" s="205"/>
    </row>
    <row r="906" spans="1:10" ht="49.5">
      <c r="A906" s="18" t="s">
        <v>127</v>
      </c>
      <c r="B906" s="18" t="s">
        <v>128</v>
      </c>
      <c r="C906" s="101" t="s">
        <v>129</v>
      </c>
      <c r="D906" s="77" t="s">
        <v>1868</v>
      </c>
      <c r="E906" s="167">
        <v>0</v>
      </c>
      <c r="F906" s="241">
        <v>100</v>
      </c>
      <c r="G906" s="1" t="s">
        <v>2380</v>
      </c>
      <c r="H906" s="18"/>
      <c r="I906" s="17" t="s">
        <v>2375</v>
      </c>
      <c r="J906" s="18"/>
    </row>
    <row r="907" spans="1:10" ht="49.5">
      <c r="A907" s="18" t="s">
        <v>127</v>
      </c>
      <c r="B907" s="18" t="s">
        <v>130</v>
      </c>
      <c r="C907" s="15" t="s">
        <v>131</v>
      </c>
      <c r="D907" s="77" t="s">
        <v>1868</v>
      </c>
      <c r="E907" s="167">
        <v>0</v>
      </c>
      <c r="F907" s="241">
        <v>20</v>
      </c>
      <c r="G907" s="1" t="s">
        <v>2380</v>
      </c>
      <c r="H907" s="18"/>
      <c r="I907" s="17" t="s">
        <v>2375</v>
      </c>
      <c r="J907" s="18"/>
    </row>
    <row r="908" spans="1:10" ht="49.5">
      <c r="A908" s="18" t="s">
        <v>2160</v>
      </c>
      <c r="B908" s="18" t="s">
        <v>2156</v>
      </c>
      <c r="C908" s="15" t="s">
        <v>2157</v>
      </c>
      <c r="D908" s="77" t="s">
        <v>1868</v>
      </c>
      <c r="E908" s="165">
        <v>20</v>
      </c>
      <c r="F908" s="165">
        <v>20</v>
      </c>
      <c r="G908" s="1" t="s">
        <v>2100</v>
      </c>
      <c r="H908" s="18"/>
      <c r="I908" s="17" t="s">
        <v>2375</v>
      </c>
      <c r="J908" s="18"/>
    </row>
    <row r="909" spans="1:10" ht="49.5">
      <c r="A909" s="18" t="s">
        <v>2160</v>
      </c>
      <c r="B909" s="18" t="s">
        <v>2158</v>
      </c>
      <c r="C909" s="15" t="s">
        <v>2159</v>
      </c>
      <c r="D909" s="77" t="s">
        <v>1868</v>
      </c>
      <c r="E909" s="165">
        <v>20</v>
      </c>
      <c r="F909" s="165">
        <v>20</v>
      </c>
      <c r="G909" s="1" t="s">
        <v>2100</v>
      </c>
      <c r="H909" s="18"/>
      <c r="I909" s="17" t="s">
        <v>2375</v>
      </c>
      <c r="J909" s="18"/>
    </row>
    <row r="910" spans="1:10" ht="49.5">
      <c r="A910" s="15" t="s">
        <v>2163</v>
      </c>
      <c r="B910" s="210" t="s">
        <v>2161</v>
      </c>
      <c r="C910" s="210" t="s">
        <v>2162</v>
      </c>
      <c r="D910" s="77" t="s">
        <v>1487</v>
      </c>
      <c r="E910" s="166">
        <v>40</v>
      </c>
      <c r="F910" s="166">
        <v>40</v>
      </c>
      <c r="G910" s="1" t="s">
        <v>2100</v>
      </c>
      <c r="H910" s="43"/>
      <c r="I910" s="17" t="s">
        <v>2375</v>
      </c>
      <c r="J910" s="43"/>
    </row>
    <row r="911" spans="1:10" ht="49.5">
      <c r="A911" s="15" t="s">
        <v>2163</v>
      </c>
      <c r="B911" s="43" t="s">
        <v>2164</v>
      </c>
      <c r="C911" s="210" t="s">
        <v>2165</v>
      </c>
      <c r="D911" s="77" t="s">
        <v>1487</v>
      </c>
      <c r="E911" s="242">
        <v>500</v>
      </c>
      <c r="F911" s="242">
        <v>500</v>
      </c>
      <c r="G911" s="1" t="s">
        <v>2100</v>
      </c>
      <c r="H911" s="43"/>
      <c r="I911" s="17" t="s">
        <v>2375</v>
      </c>
      <c r="J911" s="43"/>
    </row>
    <row r="912" spans="1:10" ht="49.5">
      <c r="A912" s="15" t="s">
        <v>2163</v>
      </c>
      <c r="B912" s="43" t="s">
        <v>2168</v>
      </c>
      <c r="C912" s="210" t="s">
        <v>2169</v>
      </c>
      <c r="D912" s="77" t="s">
        <v>1487</v>
      </c>
      <c r="E912" s="242">
        <v>28</v>
      </c>
      <c r="F912" s="242">
        <v>28</v>
      </c>
      <c r="G912" s="1" t="s">
        <v>2100</v>
      </c>
      <c r="H912" s="43"/>
      <c r="I912" s="17" t="s">
        <v>2375</v>
      </c>
      <c r="J912" s="43"/>
    </row>
    <row r="913" spans="1:10" ht="49.5">
      <c r="A913" s="15" t="s">
        <v>2163</v>
      </c>
      <c r="B913" s="43" t="s">
        <v>2168</v>
      </c>
      <c r="C913" s="210" t="s">
        <v>2170</v>
      </c>
      <c r="D913" s="77" t="s">
        <v>1487</v>
      </c>
      <c r="E913" s="242">
        <v>21</v>
      </c>
      <c r="F913" s="242">
        <v>21</v>
      </c>
      <c r="G913" s="1" t="s">
        <v>2100</v>
      </c>
      <c r="H913" s="43"/>
      <c r="I913" s="17" t="s">
        <v>2375</v>
      </c>
      <c r="J913" s="43"/>
    </row>
    <row r="914" spans="1:10" ht="49.5">
      <c r="A914" s="15" t="s">
        <v>2163</v>
      </c>
      <c r="B914" s="43" t="s">
        <v>2171</v>
      </c>
      <c r="C914" s="210" t="s">
        <v>2172</v>
      </c>
      <c r="D914" s="77" t="s">
        <v>1487</v>
      </c>
      <c r="E914" s="242">
        <v>30</v>
      </c>
      <c r="F914" s="242">
        <v>30</v>
      </c>
      <c r="G914" s="1" t="s">
        <v>2100</v>
      </c>
      <c r="H914" s="43"/>
      <c r="I914" s="17" t="s">
        <v>2375</v>
      </c>
      <c r="J914" s="43"/>
    </row>
    <row r="915" spans="1:10" ht="49.5">
      <c r="A915" s="15" t="s">
        <v>2163</v>
      </c>
      <c r="B915" s="43" t="s">
        <v>2173</v>
      </c>
      <c r="C915" s="210" t="s">
        <v>2166</v>
      </c>
      <c r="D915" s="77" t="s">
        <v>1487</v>
      </c>
      <c r="E915" s="242">
        <v>8</v>
      </c>
      <c r="F915" s="242">
        <v>8</v>
      </c>
      <c r="G915" s="1" t="s">
        <v>2100</v>
      </c>
      <c r="H915" s="43"/>
      <c r="I915" s="17" t="s">
        <v>2375</v>
      </c>
      <c r="J915" s="43"/>
    </row>
    <row r="916" spans="1:10" ht="49.5">
      <c r="A916" s="15" t="s">
        <v>2163</v>
      </c>
      <c r="B916" s="43" t="s">
        <v>2174</v>
      </c>
      <c r="C916" s="210" t="s">
        <v>2175</v>
      </c>
      <c r="D916" s="77" t="s">
        <v>1487</v>
      </c>
      <c r="E916" s="242">
        <v>21</v>
      </c>
      <c r="F916" s="242">
        <v>21</v>
      </c>
      <c r="G916" s="1" t="s">
        <v>2100</v>
      </c>
      <c r="H916" s="43"/>
      <c r="I916" s="17" t="s">
        <v>2375</v>
      </c>
      <c r="J916" s="43"/>
    </row>
    <row r="917" spans="1:10" ht="33">
      <c r="A917" s="15" t="s">
        <v>2177</v>
      </c>
      <c r="B917" s="43" t="s">
        <v>2176</v>
      </c>
      <c r="C917" s="210" t="s">
        <v>2167</v>
      </c>
      <c r="D917" s="77" t="s">
        <v>1487</v>
      </c>
      <c r="E917" s="242">
        <v>1500</v>
      </c>
      <c r="F917" s="242">
        <v>1500</v>
      </c>
      <c r="G917" s="77" t="s">
        <v>2100</v>
      </c>
      <c r="H917" s="43"/>
      <c r="I917" s="17" t="s">
        <v>2375</v>
      </c>
      <c r="J917" s="18"/>
    </row>
    <row r="918" spans="1:10" ht="49.5">
      <c r="A918" s="15" t="s">
        <v>2177</v>
      </c>
      <c r="B918" s="43" t="s">
        <v>2178</v>
      </c>
      <c r="C918" s="210" t="s">
        <v>2179</v>
      </c>
      <c r="D918" s="77" t="s">
        <v>1487</v>
      </c>
      <c r="E918" s="243">
        <v>500</v>
      </c>
      <c r="F918" s="243">
        <v>500</v>
      </c>
      <c r="G918" s="77" t="s">
        <v>2100</v>
      </c>
      <c r="H918" s="43"/>
      <c r="I918" s="17" t="s">
        <v>2375</v>
      </c>
      <c r="J918" s="18"/>
    </row>
    <row r="919" spans="1:10" ht="33">
      <c r="A919" s="15" t="s">
        <v>2177</v>
      </c>
      <c r="B919" s="43" t="s">
        <v>2180</v>
      </c>
      <c r="C919" s="210" t="s">
        <v>2181</v>
      </c>
      <c r="D919" s="77" t="s">
        <v>1487</v>
      </c>
      <c r="E919" s="243">
        <v>200</v>
      </c>
      <c r="F919" s="243">
        <v>200</v>
      </c>
      <c r="G919" s="77" t="s">
        <v>2100</v>
      </c>
      <c r="H919" s="43"/>
      <c r="I919" s="17" t="s">
        <v>2375</v>
      </c>
      <c r="J919" s="18"/>
    </row>
    <row r="920" spans="1:10" ht="21.75" customHeight="1">
      <c r="A920" s="401" t="s">
        <v>2233</v>
      </c>
      <c r="B920" s="401"/>
      <c r="C920" s="63"/>
      <c r="D920" s="59"/>
      <c r="E920" s="64">
        <f>SUM(E852:E919)</f>
        <v>3775</v>
      </c>
      <c r="F920" s="64">
        <f>SUM(F852:F919)</f>
        <v>18205</v>
      </c>
      <c r="G920" s="61"/>
      <c r="H920" s="62"/>
      <c r="I920" s="62"/>
      <c r="J920" s="61"/>
    </row>
    <row r="921" spans="1:10" ht="33">
      <c r="A921" s="160" t="s">
        <v>132</v>
      </c>
      <c r="B921" s="18" t="s">
        <v>133</v>
      </c>
      <c r="C921" s="15" t="s">
        <v>134</v>
      </c>
      <c r="D921" s="214" t="s">
        <v>135</v>
      </c>
      <c r="E921" s="22">
        <v>0</v>
      </c>
      <c r="F921" s="26">
        <v>200</v>
      </c>
      <c r="G921" s="1" t="s">
        <v>2380</v>
      </c>
      <c r="H921" s="1"/>
      <c r="I921" s="1" t="s">
        <v>2375</v>
      </c>
      <c r="J921" s="1"/>
    </row>
    <row r="922" spans="1:10" ht="33">
      <c r="A922" s="15" t="s">
        <v>136</v>
      </c>
      <c r="B922" s="18" t="s">
        <v>137</v>
      </c>
      <c r="C922" s="15" t="s">
        <v>138</v>
      </c>
      <c r="D922" s="214" t="s">
        <v>135</v>
      </c>
      <c r="E922" s="22">
        <v>0</v>
      </c>
      <c r="F922" s="22">
        <v>30</v>
      </c>
      <c r="G922" s="1" t="s">
        <v>2380</v>
      </c>
      <c r="H922" s="18"/>
      <c r="I922" s="1" t="s">
        <v>2375</v>
      </c>
      <c r="J922" s="1"/>
    </row>
    <row r="923" spans="1:10" ht="33">
      <c r="A923" s="15" t="s">
        <v>136</v>
      </c>
      <c r="B923" s="18" t="s">
        <v>139</v>
      </c>
      <c r="C923" s="15" t="s">
        <v>140</v>
      </c>
      <c r="D923" s="214" t="s">
        <v>135</v>
      </c>
      <c r="E923" s="22">
        <v>0</v>
      </c>
      <c r="F923" s="22">
        <v>30</v>
      </c>
      <c r="G923" s="1" t="s">
        <v>2380</v>
      </c>
      <c r="H923" s="18"/>
      <c r="I923" s="1" t="s">
        <v>2375</v>
      </c>
      <c r="J923" s="1"/>
    </row>
    <row r="924" spans="1:10" ht="33">
      <c r="A924" s="15" t="s">
        <v>136</v>
      </c>
      <c r="B924" s="18" t="s">
        <v>141</v>
      </c>
      <c r="C924" s="15" t="s">
        <v>142</v>
      </c>
      <c r="D924" s="214" t="s">
        <v>135</v>
      </c>
      <c r="E924" s="22">
        <v>0</v>
      </c>
      <c r="F924" s="22">
        <v>50</v>
      </c>
      <c r="G924" s="1" t="s">
        <v>2380</v>
      </c>
      <c r="H924" s="18"/>
      <c r="I924" s="1" t="s">
        <v>2375</v>
      </c>
      <c r="J924" s="1"/>
    </row>
    <row r="925" spans="1:10" ht="33">
      <c r="A925" s="15" t="s">
        <v>136</v>
      </c>
      <c r="B925" s="18" t="s">
        <v>143</v>
      </c>
      <c r="C925" s="15" t="s">
        <v>143</v>
      </c>
      <c r="D925" s="214" t="s">
        <v>135</v>
      </c>
      <c r="E925" s="22">
        <v>0</v>
      </c>
      <c r="F925" s="22">
        <v>60</v>
      </c>
      <c r="G925" s="1" t="s">
        <v>2380</v>
      </c>
      <c r="H925" s="18"/>
      <c r="I925" s="1" t="s">
        <v>2375</v>
      </c>
      <c r="J925" s="1"/>
    </row>
    <row r="926" spans="1:10" ht="33">
      <c r="A926" s="15" t="s">
        <v>136</v>
      </c>
      <c r="B926" s="18" t="s">
        <v>144</v>
      </c>
      <c r="C926" s="15" t="s">
        <v>145</v>
      </c>
      <c r="D926" s="214" t="s">
        <v>135</v>
      </c>
      <c r="E926" s="22">
        <v>0</v>
      </c>
      <c r="F926" s="22">
        <v>90</v>
      </c>
      <c r="G926" s="1" t="s">
        <v>2380</v>
      </c>
      <c r="H926" s="18"/>
      <c r="I926" s="1" t="s">
        <v>2375</v>
      </c>
      <c r="J926" s="1"/>
    </row>
    <row r="927" spans="1:10" ht="33">
      <c r="A927" s="15" t="s">
        <v>136</v>
      </c>
      <c r="B927" s="18" t="s">
        <v>146</v>
      </c>
      <c r="C927" s="15" t="s">
        <v>142</v>
      </c>
      <c r="D927" s="214" t="s">
        <v>135</v>
      </c>
      <c r="E927" s="22">
        <v>0</v>
      </c>
      <c r="F927" s="22">
        <v>35</v>
      </c>
      <c r="G927" s="1" t="s">
        <v>2380</v>
      </c>
      <c r="H927" s="18"/>
      <c r="I927" s="1" t="s">
        <v>2375</v>
      </c>
      <c r="J927" s="1"/>
    </row>
    <row r="928" spans="1:10" ht="33">
      <c r="A928" s="15" t="s">
        <v>136</v>
      </c>
      <c r="B928" s="18" t="s">
        <v>147</v>
      </c>
      <c r="C928" s="15" t="s">
        <v>148</v>
      </c>
      <c r="D928" s="214" t="s">
        <v>135</v>
      </c>
      <c r="E928" s="22">
        <v>0</v>
      </c>
      <c r="F928" s="22">
        <v>60</v>
      </c>
      <c r="G928" s="1" t="s">
        <v>2380</v>
      </c>
      <c r="H928" s="18"/>
      <c r="I928" s="1" t="s">
        <v>2375</v>
      </c>
      <c r="J928" s="1"/>
    </row>
    <row r="929" spans="1:10" ht="33">
      <c r="A929" s="15" t="s">
        <v>136</v>
      </c>
      <c r="B929" s="18" t="s">
        <v>149</v>
      </c>
      <c r="C929" s="15" t="s">
        <v>150</v>
      </c>
      <c r="D929" s="214" t="s">
        <v>135</v>
      </c>
      <c r="E929" s="22">
        <v>0</v>
      </c>
      <c r="F929" s="22">
        <v>75</v>
      </c>
      <c r="G929" s="1" t="s">
        <v>2380</v>
      </c>
      <c r="H929" s="18"/>
      <c r="I929" s="1" t="s">
        <v>2375</v>
      </c>
      <c r="J929" s="1"/>
    </row>
    <row r="930" spans="1:10" ht="33">
      <c r="A930" s="15" t="s">
        <v>136</v>
      </c>
      <c r="B930" s="18" t="s">
        <v>151</v>
      </c>
      <c r="C930" s="15" t="s">
        <v>138</v>
      </c>
      <c r="D930" s="214" t="s">
        <v>135</v>
      </c>
      <c r="E930" s="22">
        <v>0</v>
      </c>
      <c r="F930" s="22">
        <v>30</v>
      </c>
      <c r="G930" s="1" t="s">
        <v>2380</v>
      </c>
      <c r="H930" s="18"/>
      <c r="I930" s="1" t="s">
        <v>2375</v>
      </c>
      <c r="J930" s="16"/>
    </row>
    <row r="931" spans="1:10" ht="33">
      <c r="A931" s="15" t="s">
        <v>136</v>
      </c>
      <c r="B931" s="18" t="s">
        <v>152</v>
      </c>
      <c r="C931" s="15" t="s">
        <v>138</v>
      </c>
      <c r="D931" s="214" t="s">
        <v>135</v>
      </c>
      <c r="E931" s="22">
        <v>0</v>
      </c>
      <c r="F931" s="22">
        <v>55</v>
      </c>
      <c r="G931" s="1" t="s">
        <v>2380</v>
      </c>
      <c r="H931" s="18"/>
      <c r="I931" s="1" t="s">
        <v>2375</v>
      </c>
      <c r="J931" s="2"/>
    </row>
    <row r="932" spans="1:10" ht="33">
      <c r="A932" s="15" t="s">
        <v>136</v>
      </c>
      <c r="B932" s="18" t="s">
        <v>153</v>
      </c>
      <c r="C932" s="15" t="s">
        <v>154</v>
      </c>
      <c r="D932" s="214" t="s">
        <v>135</v>
      </c>
      <c r="E932" s="22">
        <v>0</v>
      </c>
      <c r="F932" s="22">
        <v>200</v>
      </c>
      <c r="G932" s="1" t="s">
        <v>2380</v>
      </c>
      <c r="H932" s="18"/>
      <c r="I932" s="1" t="s">
        <v>2375</v>
      </c>
      <c r="J932" s="16"/>
    </row>
    <row r="933" spans="1:10" ht="33">
      <c r="A933" s="15" t="s">
        <v>136</v>
      </c>
      <c r="B933" s="18" t="s">
        <v>155</v>
      </c>
      <c r="C933" s="15" t="s">
        <v>142</v>
      </c>
      <c r="D933" s="214" t="s">
        <v>135</v>
      </c>
      <c r="E933" s="22">
        <v>0</v>
      </c>
      <c r="F933" s="22">
        <v>40</v>
      </c>
      <c r="G933" s="1" t="s">
        <v>2380</v>
      </c>
      <c r="H933" s="18"/>
      <c r="I933" s="1" t="s">
        <v>2375</v>
      </c>
      <c r="J933" s="1"/>
    </row>
    <row r="934" spans="1:10" ht="33">
      <c r="A934" s="15" t="s">
        <v>136</v>
      </c>
      <c r="B934" s="18" t="s">
        <v>156</v>
      </c>
      <c r="C934" s="15" t="s">
        <v>157</v>
      </c>
      <c r="D934" s="214" t="s">
        <v>135</v>
      </c>
      <c r="E934" s="22">
        <v>0</v>
      </c>
      <c r="F934" s="22">
        <v>45</v>
      </c>
      <c r="G934" s="1" t="s">
        <v>2380</v>
      </c>
      <c r="H934" s="18"/>
      <c r="I934" s="1" t="s">
        <v>2375</v>
      </c>
      <c r="J934" s="1"/>
    </row>
    <row r="935" spans="1:10" ht="33">
      <c r="A935" s="15" t="s">
        <v>136</v>
      </c>
      <c r="B935" s="18" t="s">
        <v>158</v>
      </c>
      <c r="C935" s="15" t="s">
        <v>159</v>
      </c>
      <c r="D935" s="214" t="s">
        <v>135</v>
      </c>
      <c r="E935" s="22">
        <v>0</v>
      </c>
      <c r="F935" s="22">
        <v>46</v>
      </c>
      <c r="G935" s="1" t="s">
        <v>2380</v>
      </c>
      <c r="H935" s="18"/>
      <c r="I935" s="1" t="s">
        <v>2375</v>
      </c>
      <c r="J935" s="1"/>
    </row>
    <row r="936" spans="1:10" ht="33">
      <c r="A936" s="15" t="s">
        <v>136</v>
      </c>
      <c r="B936" s="18" t="s">
        <v>160</v>
      </c>
      <c r="C936" s="15" t="s">
        <v>161</v>
      </c>
      <c r="D936" s="214" t="s">
        <v>135</v>
      </c>
      <c r="E936" s="22">
        <v>0</v>
      </c>
      <c r="F936" s="22">
        <v>10</v>
      </c>
      <c r="G936" s="1" t="s">
        <v>2380</v>
      </c>
      <c r="H936" s="18"/>
      <c r="I936" s="1" t="s">
        <v>2375</v>
      </c>
      <c r="J936" s="1"/>
    </row>
    <row r="937" spans="1:10" ht="33">
      <c r="A937" s="15" t="s">
        <v>136</v>
      </c>
      <c r="B937" s="18" t="s">
        <v>162</v>
      </c>
      <c r="C937" s="15" t="s">
        <v>163</v>
      </c>
      <c r="D937" s="214" t="s">
        <v>135</v>
      </c>
      <c r="E937" s="22">
        <v>0</v>
      </c>
      <c r="F937" s="22">
        <v>100</v>
      </c>
      <c r="G937" s="1" t="s">
        <v>2380</v>
      </c>
      <c r="H937" s="18"/>
      <c r="I937" s="1" t="s">
        <v>2375</v>
      </c>
      <c r="J937" s="16"/>
    </row>
    <row r="938" spans="1:10" ht="33">
      <c r="A938" s="15" t="s">
        <v>136</v>
      </c>
      <c r="B938" s="43" t="s">
        <v>164</v>
      </c>
      <c r="C938" s="210" t="s">
        <v>165</v>
      </c>
      <c r="D938" s="214" t="s">
        <v>135</v>
      </c>
      <c r="E938" s="22">
        <v>0</v>
      </c>
      <c r="F938" s="83">
        <v>300.5</v>
      </c>
      <c r="G938" s="1" t="s">
        <v>2380</v>
      </c>
      <c r="H938" s="18"/>
      <c r="I938" s="1" t="s">
        <v>2375</v>
      </c>
      <c r="J938" s="16"/>
    </row>
    <row r="939" spans="1:10" ht="33">
      <c r="A939" s="15" t="s">
        <v>136</v>
      </c>
      <c r="B939" s="18" t="s">
        <v>166</v>
      </c>
      <c r="C939" s="15" t="s">
        <v>167</v>
      </c>
      <c r="D939" s="214" t="s">
        <v>135</v>
      </c>
      <c r="E939" s="22">
        <v>0</v>
      </c>
      <c r="F939" s="22">
        <v>300</v>
      </c>
      <c r="G939" s="1" t="s">
        <v>2380</v>
      </c>
      <c r="H939" s="18"/>
      <c r="I939" s="1" t="s">
        <v>2375</v>
      </c>
      <c r="J939" s="16"/>
    </row>
    <row r="940" spans="1:10" ht="33">
      <c r="A940" s="15" t="s">
        <v>136</v>
      </c>
      <c r="B940" s="18" t="s">
        <v>168</v>
      </c>
      <c r="C940" s="15" t="s">
        <v>169</v>
      </c>
      <c r="D940" s="214" t="s">
        <v>135</v>
      </c>
      <c r="E940" s="22">
        <v>0</v>
      </c>
      <c r="F940" s="22">
        <v>20</v>
      </c>
      <c r="G940" s="1" t="s">
        <v>2380</v>
      </c>
      <c r="H940" s="18"/>
      <c r="I940" s="1" t="s">
        <v>2375</v>
      </c>
      <c r="J940" s="16"/>
    </row>
    <row r="941" spans="1:10" ht="33">
      <c r="A941" s="15" t="s">
        <v>136</v>
      </c>
      <c r="B941" s="18" t="s">
        <v>170</v>
      </c>
      <c r="C941" s="15" t="s">
        <v>171</v>
      </c>
      <c r="D941" s="214" t="s">
        <v>135</v>
      </c>
      <c r="E941" s="22">
        <v>0</v>
      </c>
      <c r="F941" s="22">
        <v>30</v>
      </c>
      <c r="G941" s="1" t="s">
        <v>2380</v>
      </c>
      <c r="H941" s="18"/>
      <c r="I941" s="1" t="s">
        <v>2375</v>
      </c>
      <c r="J941" s="1"/>
    </row>
    <row r="942" spans="1:10" ht="33">
      <c r="A942" s="15" t="s">
        <v>136</v>
      </c>
      <c r="B942" s="18" t="s">
        <v>172</v>
      </c>
      <c r="C942" s="15" t="s">
        <v>1831</v>
      </c>
      <c r="D942" s="214" t="s">
        <v>135</v>
      </c>
      <c r="E942" s="22">
        <v>0</v>
      </c>
      <c r="F942" s="22">
        <v>50</v>
      </c>
      <c r="G942" s="1" t="s">
        <v>2380</v>
      </c>
      <c r="H942" s="18"/>
      <c r="I942" s="1" t="s">
        <v>2375</v>
      </c>
      <c r="J942" s="1"/>
    </row>
    <row r="943" spans="1:10" ht="33">
      <c r="A943" s="15" t="s">
        <v>136</v>
      </c>
      <c r="B943" s="18" t="s">
        <v>173</v>
      </c>
      <c r="C943" s="15" t="s">
        <v>174</v>
      </c>
      <c r="D943" s="214" t="s">
        <v>135</v>
      </c>
      <c r="E943" s="22">
        <v>0</v>
      </c>
      <c r="F943" s="22">
        <v>25</v>
      </c>
      <c r="G943" s="1" t="s">
        <v>2380</v>
      </c>
      <c r="H943" s="18"/>
      <c r="I943" s="1" t="s">
        <v>2375</v>
      </c>
      <c r="J943" s="1"/>
    </row>
    <row r="944" spans="1:10" ht="33">
      <c r="A944" s="15" t="s">
        <v>136</v>
      </c>
      <c r="B944" s="18" t="s">
        <v>175</v>
      </c>
      <c r="C944" s="15" t="s">
        <v>176</v>
      </c>
      <c r="D944" s="214" t="s">
        <v>135</v>
      </c>
      <c r="E944" s="22">
        <v>0</v>
      </c>
      <c r="F944" s="22">
        <v>20</v>
      </c>
      <c r="G944" s="1" t="s">
        <v>2380</v>
      </c>
      <c r="H944" s="18"/>
      <c r="I944" s="1" t="s">
        <v>2375</v>
      </c>
      <c r="J944" s="18"/>
    </row>
    <row r="945" spans="1:10" ht="33">
      <c r="A945" s="15" t="s">
        <v>136</v>
      </c>
      <c r="B945" s="18" t="s">
        <v>177</v>
      </c>
      <c r="C945" s="15" t="s">
        <v>178</v>
      </c>
      <c r="D945" s="214" t="s">
        <v>135</v>
      </c>
      <c r="E945" s="22">
        <v>0</v>
      </c>
      <c r="F945" s="22">
        <v>20</v>
      </c>
      <c r="G945" s="1" t="s">
        <v>2380</v>
      </c>
      <c r="H945" s="18"/>
      <c r="I945" s="1" t="s">
        <v>2375</v>
      </c>
      <c r="J945" s="1"/>
    </row>
    <row r="946" spans="1:10" ht="33">
      <c r="A946" s="15" t="s">
        <v>136</v>
      </c>
      <c r="B946" s="18" t="s">
        <v>179</v>
      </c>
      <c r="C946" s="15" t="s">
        <v>180</v>
      </c>
      <c r="D946" s="214" t="s">
        <v>135</v>
      </c>
      <c r="E946" s="22">
        <v>0</v>
      </c>
      <c r="F946" s="22">
        <v>25</v>
      </c>
      <c r="G946" s="1" t="s">
        <v>2380</v>
      </c>
      <c r="H946" s="18"/>
      <c r="I946" s="1" t="s">
        <v>2375</v>
      </c>
      <c r="J946" s="1"/>
    </row>
    <row r="947" spans="1:10" ht="33">
      <c r="A947" s="15" t="s">
        <v>136</v>
      </c>
      <c r="B947" s="18" t="s">
        <v>181</v>
      </c>
      <c r="C947" s="15" t="s">
        <v>182</v>
      </c>
      <c r="D947" s="214" t="s">
        <v>135</v>
      </c>
      <c r="E947" s="22">
        <v>0</v>
      </c>
      <c r="F947" s="22">
        <v>300</v>
      </c>
      <c r="G947" s="1" t="s">
        <v>2380</v>
      </c>
      <c r="H947" s="18"/>
      <c r="I947" s="1" t="s">
        <v>2375</v>
      </c>
      <c r="J947" s="2"/>
    </row>
    <row r="948" spans="1:10" ht="33">
      <c r="A948" s="160" t="s">
        <v>183</v>
      </c>
      <c r="B948" s="18" t="s">
        <v>184</v>
      </c>
      <c r="C948" s="384" t="s">
        <v>185</v>
      </c>
      <c r="D948" s="214" t="s">
        <v>135</v>
      </c>
      <c r="E948" s="22">
        <v>0</v>
      </c>
      <c r="F948" s="27">
        <v>100</v>
      </c>
      <c r="G948" s="1" t="s">
        <v>2380</v>
      </c>
      <c r="H948" s="1"/>
      <c r="I948" s="1" t="s">
        <v>2375</v>
      </c>
      <c r="J948" s="1"/>
    </row>
    <row r="949" spans="1:10" ht="33">
      <c r="A949" s="160" t="s">
        <v>183</v>
      </c>
      <c r="B949" s="18" t="s">
        <v>186</v>
      </c>
      <c r="C949" s="384" t="s">
        <v>187</v>
      </c>
      <c r="D949" s="214" t="s">
        <v>135</v>
      </c>
      <c r="E949" s="22">
        <v>0</v>
      </c>
      <c r="F949" s="27">
        <v>50</v>
      </c>
      <c r="G949" s="1" t="s">
        <v>2380</v>
      </c>
      <c r="H949" s="1"/>
      <c r="I949" s="1" t="s">
        <v>2375</v>
      </c>
      <c r="J949" s="1"/>
    </row>
    <row r="950" spans="1:10" ht="33">
      <c r="A950" s="160" t="s">
        <v>132</v>
      </c>
      <c r="B950" s="18" t="s">
        <v>188</v>
      </c>
      <c r="C950" s="384" t="s">
        <v>189</v>
      </c>
      <c r="D950" s="214" t="s">
        <v>135</v>
      </c>
      <c r="E950" s="167">
        <v>259</v>
      </c>
      <c r="F950" s="164">
        <v>634</v>
      </c>
      <c r="G950" s="77" t="s">
        <v>2380</v>
      </c>
      <c r="H950" s="77"/>
      <c r="I950" s="1"/>
      <c r="J950" s="1" t="s">
        <v>486</v>
      </c>
    </row>
    <row r="951" spans="1:10" ht="33">
      <c r="A951" s="160" t="s">
        <v>132</v>
      </c>
      <c r="B951" s="18" t="s">
        <v>188</v>
      </c>
      <c r="C951" s="384" t="s">
        <v>190</v>
      </c>
      <c r="D951" s="214" t="s">
        <v>135</v>
      </c>
      <c r="E951" s="167">
        <v>375</v>
      </c>
      <c r="F951" s="164">
        <v>750</v>
      </c>
      <c r="G951" s="77" t="s">
        <v>2380</v>
      </c>
      <c r="H951" s="77"/>
      <c r="I951" s="1"/>
      <c r="J951" s="1" t="s">
        <v>486</v>
      </c>
    </row>
    <row r="952" spans="1:10" ht="33">
      <c r="A952" s="160" t="s">
        <v>132</v>
      </c>
      <c r="B952" s="18" t="s">
        <v>188</v>
      </c>
      <c r="C952" s="384" t="s">
        <v>191</v>
      </c>
      <c r="D952" s="214" t="s">
        <v>135</v>
      </c>
      <c r="E952" s="167">
        <v>400</v>
      </c>
      <c r="F952" s="164">
        <v>800</v>
      </c>
      <c r="G952" s="77" t="s">
        <v>2380</v>
      </c>
      <c r="H952" s="77"/>
      <c r="I952" s="1"/>
      <c r="J952" s="1" t="s">
        <v>486</v>
      </c>
    </row>
    <row r="953" spans="1:10" ht="33">
      <c r="A953" s="160" t="s">
        <v>132</v>
      </c>
      <c r="B953" s="18" t="s">
        <v>188</v>
      </c>
      <c r="C953" s="384" t="s">
        <v>192</v>
      </c>
      <c r="D953" s="214" t="s">
        <v>135</v>
      </c>
      <c r="E953" s="167">
        <v>400</v>
      </c>
      <c r="F953" s="164">
        <v>800</v>
      </c>
      <c r="G953" s="77" t="s">
        <v>2380</v>
      </c>
      <c r="H953" s="77"/>
      <c r="I953" s="1"/>
      <c r="J953" s="1" t="s">
        <v>486</v>
      </c>
    </row>
    <row r="954" spans="1:10" ht="33">
      <c r="A954" s="160" t="s">
        <v>132</v>
      </c>
      <c r="B954" s="18" t="s">
        <v>188</v>
      </c>
      <c r="C954" s="384" t="s">
        <v>193</v>
      </c>
      <c r="D954" s="214" t="s">
        <v>135</v>
      </c>
      <c r="E954" s="167">
        <v>100</v>
      </c>
      <c r="F954" s="164">
        <v>200</v>
      </c>
      <c r="G954" s="77" t="s">
        <v>2380</v>
      </c>
      <c r="H954" s="77"/>
      <c r="I954" s="1"/>
      <c r="J954" s="1" t="s">
        <v>486</v>
      </c>
    </row>
    <row r="955" spans="1:10" ht="33">
      <c r="A955" s="160" t="s">
        <v>132</v>
      </c>
      <c r="B955" s="18" t="s">
        <v>188</v>
      </c>
      <c r="C955" s="384" t="s">
        <v>194</v>
      </c>
      <c r="D955" s="214" t="s">
        <v>135</v>
      </c>
      <c r="E955" s="167">
        <v>50</v>
      </c>
      <c r="F955" s="164">
        <v>100</v>
      </c>
      <c r="G955" s="77" t="s">
        <v>2380</v>
      </c>
      <c r="H955" s="77"/>
      <c r="I955" s="1"/>
      <c r="J955" s="1" t="s">
        <v>486</v>
      </c>
    </row>
    <row r="956" spans="1:10" ht="33">
      <c r="A956" s="160" t="s">
        <v>132</v>
      </c>
      <c r="B956" s="18" t="s">
        <v>188</v>
      </c>
      <c r="C956" s="384" t="s">
        <v>195</v>
      </c>
      <c r="D956" s="214" t="s">
        <v>135</v>
      </c>
      <c r="E956" s="167">
        <v>100</v>
      </c>
      <c r="F956" s="164">
        <v>200</v>
      </c>
      <c r="G956" s="77" t="s">
        <v>2380</v>
      </c>
      <c r="H956" s="77"/>
      <c r="I956" s="1"/>
      <c r="J956" s="1" t="s">
        <v>486</v>
      </c>
    </row>
    <row r="957" spans="1:10" ht="33">
      <c r="A957" s="160" t="s">
        <v>132</v>
      </c>
      <c r="B957" s="18" t="s">
        <v>188</v>
      </c>
      <c r="C957" s="384" t="s">
        <v>196</v>
      </c>
      <c r="D957" s="214" t="s">
        <v>135</v>
      </c>
      <c r="E957" s="167">
        <v>75</v>
      </c>
      <c r="F957" s="164">
        <v>150</v>
      </c>
      <c r="G957" s="77" t="s">
        <v>2380</v>
      </c>
      <c r="H957" s="77"/>
      <c r="I957" s="1"/>
      <c r="J957" s="1" t="s">
        <v>486</v>
      </c>
    </row>
    <row r="958" spans="1:10" ht="33">
      <c r="A958" s="160" t="s">
        <v>132</v>
      </c>
      <c r="B958" s="18" t="s">
        <v>188</v>
      </c>
      <c r="C958" s="384" t="s">
        <v>197</v>
      </c>
      <c r="D958" s="214" t="s">
        <v>135</v>
      </c>
      <c r="E958" s="167">
        <v>100</v>
      </c>
      <c r="F958" s="164">
        <v>200</v>
      </c>
      <c r="G958" s="77" t="s">
        <v>2380</v>
      </c>
      <c r="H958" s="77"/>
      <c r="I958" s="1"/>
      <c r="J958" s="1" t="s">
        <v>486</v>
      </c>
    </row>
    <row r="959" spans="1:10" ht="33">
      <c r="A959" s="160" t="s">
        <v>132</v>
      </c>
      <c r="B959" s="18" t="s">
        <v>188</v>
      </c>
      <c r="C959" s="384" t="s">
        <v>198</v>
      </c>
      <c r="D959" s="214" t="s">
        <v>135</v>
      </c>
      <c r="E959" s="167">
        <v>100</v>
      </c>
      <c r="F959" s="164">
        <v>200</v>
      </c>
      <c r="G959" s="77" t="s">
        <v>2380</v>
      </c>
      <c r="H959" s="77"/>
      <c r="I959" s="1"/>
      <c r="J959" s="1" t="s">
        <v>486</v>
      </c>
    </row>
    <row r="960" spans="1:10" ht="33">
      <c r="A960" s="160" t="s">
        <v>132</v>
      </c>
      <c r="B960" s="18" t="s">
        <v>188</v>
      </c>
      <c r="C960" s="384" t="s">
        <v>190</v>
      </c>
      <c r="D960" s="214" t="s">
        <v>135</v>
      </c>
      <c r="E960" s="167">
        <v>100</v>
      </c>
      <c r="F960" s="164">
        <v>200</v>
      </c>
      <c r="G960" s="77" t="s">
        <v>2380</v>
      </c>
      <c r="H960" s="77"/>
      <c r="I960" s="1"/>
      <c r="J960" s="1" t="s">
        <v>486</v>
      </c>
    </row>
    <row r="961" spans="1:10" ht="33">
      <c r="A961" s="15" t="s">
        <v>136</v>
      </c>
      <c r="B961" s="43" t="s">
        <v>199</v>
      </c>
      <c r="C961" s="210" t="s">
        <v>200</v>
      </c>
      <c r="D961" s="214" t="s">
        <v>135</v>
      </c>
      <c r="E961" s="167">
        <v>0</v>
      </c>
      <c r="F961" s="242">
        <v>60</v>
      </c>
      <c r="G961" s="77" t="s">
        <v>2380</v>
      </c>
      <c r="H961" s="77"/>
      <c r="I961" s="1" t="s">
        <v>2375</v>
      </c>
      <c r="J961" s="1"/>
    </row>
    <row r="962" spans="1:10" ht="33">
      <c r="A962" s="15" t="s">
        <v>136</v>
      </c>
      <c r="B962" s="43" t="s">
        <v>201</v>
      </c>
      <c r="C962" s="210" t="s">
        <v>202</v>
      </c>
      <c r="D962" s="214" t="s">
        <v>135</v>
      </c>
      <c r="E962" s="167">
        <v>0</v>
      </c>
      <c r="F962" s="242">
        <v>50</v>
      </c>
      <c r="G962" s="77" t="s">
        <v>2380</v>
      </c>
      <c r="H962" s="77"/>
      <c r="I962" s="1" t="s">
        <v>2375</v>
      </c>
      <c r="J962" s="1"/>
    </row>
    <row r="963" spans="1:10" ht="33">
      <c r="A963" s="15" t="s">
        <v>136</v>
      </c>
      <c r="B963" s="43" t="s">
        <v>203</v>
      </c>
      <c r="C963" s="210" t="s">
        <v>204</v>
      </c>
      <c r="D963" s="214" t="s">
        <v>135</v>
      </c>
      <c r="E963" s="167">
        <v>0</v>
      </c>
      <c r="F963" s="242">
        <v>70</v>
      </c>
      <c r="G963" s="77" t="s">
        <v>2380</v>
      </c>
      <c r="H963" s="77"/>
      <c r="I963" s="1" t="s">
        <v>2375</v>
      </c>
      <c r="J963" s="1"/>
    </row>
    <row r="964" spans="1:10" ht="33">
      <c r="A964" s="15" t="s">
        <v>136</v>
      </c>
      <c r="B964" s="43" t="s">
        <v>205</v>
      </c>
      <c r="C964" s="210" t="s">
        <v>200</v>
      </c>
      <c r="D964" s="214" t="s">
        <v>135</v>
      </c>
      <c r="E964" s="167">
        <v>0</v>
      </c>
      <c r="F964" s="242">
        <v>120</v>
      </c>
      <c r="G964" s="77" t="s">
        <v>2380</v>
      </c>
      <c r="H964" s="77"/>
      <c r="I964" s="1" t="s">
        <v>2375</v>
      </c>
      <c r="J964" s="1"/>
    </row>
    <row r="965" spans="1:10" ht="33">
      <c r="A965" s="15" t="s">
        <v>136</v>
      </c>
      <c r="B965" s="43" t="s">
        <v>206</v>
      </c>
      <c r="C965" s="210" t="s">
        <v>207</v>
      </c>
      <c r="D965" s="214" t="s">
        <v>135</v>
      </c>
      <c r="E965" s="167">
        <v>0</v>
      </c>
      <c r="F965" s="242">
        <v>70</v>
      </c>
      <c r="G965" s="77" t="s">
        <v>2380</v>
      </c>
      <c r="H965" s="77"/>
      <c r="I965" s="1" t="s">
        <v>2375</v>
      </c>
      <c r="J965" s="1"/>
    </row>
    <row r="966" spans="1:10" ht="33">
      <c r="A966" s="15" t="s">
        <v>136</v>
      </c>
      <c r="B966" s="43" t="s">
        <v>208</v>
      </c>
      <c r="C966" s="210" t="s">
        <v>209</v>
      </c>
      <c r="D966" s="214" t="s">
        <v>135</v>
      </c>
      <c r="E966" s="167">
        <v>0</v>
      </c>
      <c r="F966" s="242">
        <v>90</v>
      </c>
      <c r="G966" s="77" t="s">
        <v>2380</v>
      </c>
      <c r="H966" s="77"/>
      <c r="I966" s="1" t="s">
        <v>2375</v>
      </c>
      <c r="J966" s="1"/>
    </row>
    <row r="967" spans="1:10" ht="33">
      <c r="A967" s="15" t="s">
        <v>136</v>
      </c>
      <c r="B967" s="43" t="s">
        <v>210</v>
      </c>
      <c r="C967" s="210" t="s">
        <v>211</v>
      </c>
      <c r="D967" s="214" t="s">
        <v>135</v>
      </c>
      <c r="E967" s="167">
        <v>0</v>
      </c>
      <c r="F967" s="242">
        <v>80</v>
      </c>
      <c r="G967" s="77" t="s">
        <v>2380</v>
      </c>
      <c r="H967" s="77"/>
      <c r="I967" s="1" t="s">
        <v>2375</v>
      </c>
      <c r="J967" s="1"/>
    </row>
    <row r="968" spans="1:10" ht="33">
      <c r="A968" s="15" t="s">
        <v>136</v>
      </c>
      <c r="B968" s="43" t="s">
        <v>212</v>
      </c>
      <c r="C968" s="210" t="s">
        <v>209</v>
      </c>
      <c r="D968" s="214" t="s">
        <v>135</v>
      </c>
      <c r="E968" s="167">
        <v>0</v>
      </c>
      <c r="F968" s="242">
        <v>65</v>
      </c>
      <c r="G968" s="77" t="s">
        <v>2380</v>
      </c>
      <c r="H968" s="77"/>
      <c r="I968" s="1" t="s">
        <v>2375</v>
      </c>
      <c r="J968" s="1"/>
    </row>
    <row r="969" spans="1:10" ht="33">
      <c r="A969" s="15" t="s">
        <v>136</v>
      </c>
      <c r="B969" s="43" t="s">
        <v>213</v>
      </c>
      <c r="C969" s="210" t="s">
        <v>154</v>
      </c>
      <c r="D969" s="214" t="s">
        <v>135</v>
      </c>
      <c r="E969" s="167">
        <v>0</v>
      </c>
      <c r="F969" s="242">
        <v>300</v>
      </c>
      <c r="G969" s="77" t="s">
        <v>2380</v>
      </c>
      <c r="H969" s="77"/>
      <c r="I969" s="1" t="s">
        <v>2375</v>
      </c>
      <c r="J969" s="1"/>
    </row>
    <row r="970" spans="1:10" ht="33">
      <c r="A970" s="15" t="s">
        <v>136</v>
      </c>
      <c r="B970" s="43" t="s">
        <v>214</v>
      </c>
      <c r="C970" s="210" t="s">
        <v>215</v>
      </c>
      <c r="D970" s="214" t="s">
        <v>135</v>
      </c>
      <c r="E970" s="167">
        <v>0</v>
      </c>
      <c r="F970" s="242">
        <v>50</v>
      </c>
      <c r="G970" s="77" t="s">
        <v>2380</v>
      </c>
      <c r="H970" s="77"/>
      <c r="I970" s="1" t="s">
        <v>2375</v>
      </c>
      <c r="J970" s="1"/>
    </row>
    <row r="971" spans="1:10" ht="33">
      <c r="A971" s="15" t="s">
        <v>136</v>
      </c>
      <c r="B971" s="43" t="s">
        <v>216</v>
      </c>
      <c r="C971" s="210" t="s">
        <v>217</v>
      </c>
      <c r="D971" s="214" t="s">
        <v>135</v>
      </c>
      <c r="E971" s="167">
        <v>0</v>
      </c>
      <c r="F971" s="242">
        <v>140</v>
      </c>
      <c r="G971" s="77" t="s">
        <v>2380</v>
      </c>
      <c r="H971" s="77"/>
      <c r="I971" s="1" t="s">
        <v>2375</v>
      </c>
      <c r="J971" s="1"/>
    </row>
    <row r="972" spans="1:10" ht="33">
      <c r="A972" s="15" t="s">
        <v>136</v>
      </c>
      <c r="B972" s="43" t="s">
        <v>218</v>
      </c>
      <c r="C972" s="210" t="s">
        <v>219</v>
      </c>
      <c r="D972" s="214" t="s">
        <v>135</v>
      </c>
      <c r="E972" s="167">
        <v>0</v>
      </c>
      <c r="F972" s="242">
        <v>30</v>
      </c>
      <c r="G972" s="77" t="s">
        <v>2380</v>
      </c>
      <c r="H972" s="77"/>
      <c r="I972" s="1" t="s">
        <v>2375</v>
      </c>
      <c r="J972" s="1"/>
    </row>
    <row r="973" spans="1:10" ht="33">
      <c r="A973" s="15" t="s">
        <v>136</v>
      </c>
      <c r="B973" s="43" t="s">
        <v>220</v>
      </c>
      <c r="C973" s="210" t="s">
        <v>221</v>
      </c>
      <c r="D973" s="214" t="s">
        <v>135</v>
      </c>
      <c r="E973" s="167">
        <v>0</v>
      </c>
      <c r="F973" s="242">
        <v>90</v>
      </c>
      <c r="G973" s="77" t="s">
        <v>2380</v>
      </c>
      <c r="H973" s="77"/>
      <c r="I973" s="1" t="s">
        <v>2375</v>
      </c>
      <c r="J973" s="1"/>
    </row>
    <row r="974" spans="1:10" ht="33">
      <c r="A974" s="15" t="s">
        <v>136</v>
      </c>
      <c r="B974" s="43" t="s">
        <v>222</v>
      </c>
      <c r="C974" s="210" t="s">
        <v>223</v>
      </c>
      <c r="D974" s="214" t="s">
        <v>135</v>
      </c>
      <c r="E974" s="167">
        <v>0</v>
      </c>
      <c r="F974" s="242">
        <v>85</v>
      </c>
      <c r="G974" s="77" t="s">
        <v>2380</v>
      </c>
      <c r="H974" s="77"/>
      <c r="I974" s="1" t="s">
        <v>2375</v>
      </c>
      <c r="J974" s="1"/>
    </row>
    <row r="975" spans="1:10" ht="33">
      <c r="A975" s="15" t="s">
        <v>136</v>
      </c>
      <c r="B975" s="43" t="s">
        <v>224</v>
      </c>
      <c r="C975" s="210" t="s">
        <v>225</v>
      </c>
      <c r="D975" s="214" t="s">
        <v>135</v>
      </c>
      <c r="E975" s="167">
        <v>0</v>
      </c>
      <c r="F975" s="242">
        <v>30</v>
      </c>
      <c r="G975" s="77" t="s">
        <v>2380</v>
      </c>
      <c r="H975" s="77"/>
      <c r="I975" s="1" t="s">
        <v>2375</v>
      </c>
      <c r="J975" s="1"/>
    </row>
    <row r="976" spans="1:10" ht="33">
      <c r="A976" s="15" t="s">
        <v>136</v>
      </c>
      <c r="B976" s="43" t="s">
        <v>226</v>
      </c>
      <c r="C976" s="210" t="s">
        <v>221</v>
      </c>
      <c r="D976" s="214" t="s">
        <v>135</v>
      </c>
      <c r="E976" s="167">
        <v>0</v>
      </c>
      <c r="F976" s="242">
        <v>180</v>
      </c>
      <c r="G976" s="77" t="s">
        <v>2380</v>
      </c>
      <c r="H976" s="77"/>
      <c r="I976" s="1" t="s">
        <v>2375</v>
      </c>
      <c r="J976" s="1"/>
    </row>
    <row r="977" spans="1:10" ht="33">
      <c r="A977" s="15" t="s">
        <v>136</v>
      </c>
      <c r="B977" s="43" t="s">
        <v>227</v>
      </c>
      <c r="C977" s="210" t="s">
        <v>228</v>
      </c>
      <c r="D977" s="214" t="s">
        <v>135</v>
      </c>
      <c r="E977" s="167">
        <v>0</v>
      </c>
      <c r="F977" s="242">
        <v>50</v>
      </c>
      <c r="G977" s="77" t="s">
        <v>2380</v>
      </c>
      <c r="H977" s="77"/>
      <c r="I977" s="1" t="s">
        <v>2375</v>
      </c>
      <c r="J977" s="1"/>
    </row>
    <row r="978" spans="1:10" ht="33">
      <c r="A978" s="15" t="s">
        <v>136</v>
      </c>
      <c r="B978" s="43" t="s">
        <v>229</v>
      </c>
      <c r="C978" s="210" t="s">
        <v>230</v>
      </c>
      <c r="D978" s="214" t="s">
        <v>135</v>
      </c>
      <c r="E978" s="167">
        <v>0</v>
      </c>
      <c r="F978" s="242">
        <v>80</v>
      </c>
      <c r="G978" s="77" t="s">
        <v>2380</v>
      </c>
      <c r="H978" s="77"/>
      <c r="I978" s="1" t="s">
        <v>2375</v>
      </c>
      <c r="J978" s="1"/>
    </row>
    <row r="979" spans="1:10" ht="33">
      <c r="A979" s="15" t="s">
        <v>136</v>
      </c>
      <c r="B979" s="43" t="s">
        <v>231</v>
      </c>
      <c r="C979" s="210" t="s">
        <v>232</v>
      </c>
      <c r="D979" s="214" t="s">
        <v>135</v>
      </c>
      <c r="E979" s="167">
        <v>0</v>
      </c>
      <c r="F979" s="242">
        <v>700</v>
      </c>
      <c r="G979" s="77" t="s">
        <v>2380</v>
      </c>
      <c r="H979" s="77"/>
      <c r="I979" s="1" t="s">
        <v>2375</v>
      </c>
      <c r="J979" s="1"/>
    </row>
    <row r="980" spans="1:10" ht="33">
      <c r="A980" s="15" t="s">
        <v>136</v>
      </c>
      <c r="B980" s="43" t="s">
        <v>233</v>
      </c>
      <c r="C980" s="210" t="s">
        <v>234</v>
      </c>
      <c r="D980" s="214" t="s">
        <v>135</v>
      </c>
      <c r="E980" s="167">
        <v>0</v>
      </c>
      <c r="F980" s="242">
        <v>50</v>
      </c>
      <c r="G980" s="77" t="s">
        <v>2380</v>
      </c>
      <c r="H980" s="77"/>
      <c r="I980" s="1" t="s">
        <v>2375</v>
      </c>
      <c r="J980" s="1"/>
    </row>
    <row r="981" spans="1:10" ht="33">
      <c r="A981" s="15" t="s">
        <v>136</v>
      </c>
      <c r="B981" s="43" t="s">
        <v>235</v>
      </c>
      <c r="C981" s="210" t="s">
        <v>529</v>
      </c>
      <c r="D981" s="214" t="s">
        <v>135</v>
      </c>
      <c r="E981" s="167">
        <v>0</v>
      </c>
      <c r="F981" s="242">
        <v>80</v>
      </c>
      <c r="G981" s="77" t="s">
        <v>2380</v>
      </c>
      <c r="H981" s="77"/>
      <c r="I981" s="1" t="s">
        <v>2375</v>
      </c>
      <c r="J981" s="1"/>
    </row>
    <row r="982" spans="1:10" ht="33">
      <c r="A982" s="15" t="s">
        <v>136</v>
      </c>
      <c r="B982" s="43" t="s">
        <v>236</v>
      </c>
      <c r="C982" s="210" t="s">
        <v>237</v>
      </c>
      <c r="D982" s="214" t="s">
        <v>135</v>
      </c>
      <c r="E982" s="167">
        <v>0</v>
      </c>
      <c r="F982" s="242">
        <v>40</v>
      </c>
      <c r="G982" s="77" t="s">
        <v>2380</v>
      </c>
      <c r="H982" s="77"/>
      <c r="I982" s="1" t="s">
        <v>2375</v>
      </c>
      <c r="J982" s="1"/>
    </row>
    <row r="983" spans="1:10" ht="33">
      <c r="A983" s="15" t="s">
        <v>136</v>
      </c>
      <c r="B983" s="43" t="s">
        <v>238</v>
      </c>
      <c r="C983" s="210" t="s">
        <v>239</v>
      </c>
      <c r="D983" s="214" t="s">
        <v>135</v>
      </c>
      <c r="E983" s="167">
        <v>0</v>
      </c>
      <c r="F983" s="242">
        <v>45</v>
      </c>
      <c r="G983" s="77" t="s">
        <v>2380</v>
      </c>
      <c r="H983" s="77"/>
      <c r="I983" s="1" t="s">
        <v>2375</v>
      </c>
      <c r="J983" s="1"/>
    </row>
    <row r="984" spans="1:10" ht="33">
      <c r="A984" s="15" t="s">
        <v>136</v>
      </c>
      <c r="B984" s="43" t="s">
        <v>240</v>
      </c>
      <c r="C984" s="210" t="s">
        <v>241</v>
      </c>
      <c r="D984" s="214" t="s">
        <v>135</v>
      </c>
      <c r="E984" s="167">
        <v>0</v>
      </c>
      <c r="F984" s="242">
        <v>120</v>
      </c>
      <c r="G984" s="77" t="s">
        <v>2380</v>
      </c>
      <c r="H984" s="77"/>
      <c r="I984" s="1" t="s">
        <v>2375</v>
      </c>
      <c r="J984" s="1"/>
    </row>
    <row r="985" spans="1:10" ht="33">
      <c r="A985" s="15" t="s">
        <v>136</v>
      </c>
      <c r="B985" s="43" t="s">
        <v>242</v>
      </c>
      <c r="C985" s="210" t="s">
        <v>243</v>
      </c>
      <c r="D985" s="214" t="s">
        <v>135</v>
      </c>
      <c r="E985" s="167">
        <v>0</v>
      </c>
      <c r="F985" s="242">
        <v>60</v>
      </c>
      <c r="G985" s="77" t="s">
        <v>2380</v>
      </c>
      <c r="H985" s="77"/>
      <c r="I985" s="1" t="s">
        <v>2375</v>
      </c>
      <c r="J985" s="1"/>
    </row>
    <row r="986" spans="1:10" ht="33">
      <c r="A986" s="15" t="s">
        <v>136</v>
      </c>
      <c r="B986" s="43" t="s">
        <v>244</v>
      </c>
      <c r="C986" s="210" t="s">
        <v>245</v>
      </c>
      <c r="D986" s="214" t="s">
        <v>135</v>
      </c>
      <c r="E986" s="167">
        <v>0</v>
      </c>
      <c r="F986" s="242">
        <v>150</v>
      </c>
      <c r="G986" s="77" t="s">
        <v>2380</v>
      </c>
      <c r="H986" s="77"/>
      <c r="I986" s="1" t="s">
        <v>2375</v>
      </c>
      <c r="J986" s="1"/>
    </row>
    <row r="987" spans="1:10" ht="33">
      <c r="A987" s="15" t="s">
        <v>136</v>
      </c>
      <c r="B987" s="43" t="s">
        <v>246</v>
      </c>
      <c r="C987" s="210" t="s">
        <v>247</v>
      </c>
      <c r="D987" s="214" t="s">
        <v>135</v>
      </c>
      <c r="E987" s="167">
        <v>0</v>
      </c>
      <c r="F987" s="242">
        <v>95</v>
      </c>
      <c r="G987" s="77" t="s">
        <v>2380</v>
      </c>
      <c r="H987" s="77"/>
      <c r="I987" s="1" t="s">
        <v>2375</v>
      </c>
      <c r="J987" s="1"/>
    </row>
    <row r="988" spans="1:10" ht="33">
      <c r="A988" s="15" t="s">
        <v>136</v>
      </c>
      <c r="B988" s="43" t="s">
        <v>248</v>
      </c>
      <c r="C988" s="210" t="s">
        <v>2107</v>
      </c>
      <c r="D988" s="214" t="s">
        <v>135</v>
      </c>
      <c r="E988" s="167">
        <v>0</v>
      </c>
      <c r="F988" s="242">
        <v>50</v>
      </c>
      <c r="G988" s="77" t="s">
        <v>2380</v>
      </c>
      <c r="H988" s="77"/>
      <c r="I988" s="1" t="s">
        <v>2375</v>
      </c>
      <c r="J988" s="1"/>
    </row>
    <row r="989" spans="1:10" ht="33">
      <c r="A989" s="15" t="s">
        <v>136</v>
      </c>
      <c r="B989" s="43" t="s">
        <v>249</v>
      </c>
      <c r="C989" s="210" t="s">
        <v>250</v>
      </c>
      <c r="D989" s="214" t="s">
        <v>135</v>
      </c>
      <c r="E989" s="167">
        <v>0</v>
      </c>
      <c r="F989" s="242">
        <v>55</v>
      </c>
      <c r="G989" s="77" t="s">
        <v>2380</v>
      </c>
      <c r="H989" s="77"/>
      <c r="I989" s="1" t="s">
        <v>2375</v>
      </c>
      <c r="J989" s="1"/>
    </row>
    <row r="990" spans="1:10" ht="33">
      <c r="A990" s="15" t="s">
        <v>136</v>
      </c>
      <c r="B990" s="43" t="s">
        <v>251</v>
      </c>
      <c r="C990" s="210" t="s">
        <v>252</v>
      </c>
      <c r="D990" s="214" t="s">
        <v>135</v>
      </c>
      <c r="E990" s="167">
        <v>0</v>
      </c>
      <c r="F990" s="242">
        <v>80</v>
      </c>
      <c r="G990" s="77" t="s">
        <v>2380</v>
      </c>
      <c r="H990" s="77"/>
      <c r="I990" s="1" t="s">
        <v>2375</v>
      </c>
      <c r="J990" s="1"/>
    </row>
    <row r="991" spans="1:10" ht="33">
      <c r="A991" s="15" t="s">
        <v>136</v>
      </c>
      <c r="B991" s="43" t="s">
        <v>253</v>
      </c>
      <c r="C991" s="210" t="s">
        <v>254</v>
      </c>
      <c r="D991" s="214" t="s">
        <v>135</v>
      </c>
      <c r="E991" s="167">
        <v>0</v>
      </c>
      <c r="F991" s="242">
        <v>150</v>
      </c>
      <c r="G991" s="77" t="s">
        <v>2380</v>
      </c>
      <c r="H991" s="77"/>
      <c r="I991" s="1" t="s">
        <v>2375</v>
      </c>
      <c r="J991" s="1"/>
    </row>
    <row r="992" spans="1:10" ht="33">
      <c r="A992" s="15" t="s">
        <v>136</v>
      </c>
      <c r="B992" s="43" t="s">
        <v>255</v>
      </c>
      <c r="C992" s="210" t="s">
        <v>256</v>
      </c>
      <c r="D992" s="214" t="s">
        <v>135</v>
      </c>
      <c r="E992" s="167">
        <v>0</v>
      </c>
      <c r="F992" s="242">
        <v>60</v>
      </c>
      <c r="G992" s="77" t="s">
        <v>2380</v>
      </c>
      <c r="H992" s="77"/>
      <c r="I992" s="1" t="s">
        <v>2375</v>
      </c>
      <c r="J992" s="1"/>
    </row>
    <row r="993" spans="1:10" ht="33">
      <c r="A993" s="15" t="s">
        <v>136</v>
      </c>
      <c r="B993" s="43" t="s">
        <v>257</v>
      </c>
      <c r="C993" s="210" t="s">
        <v>258</v>
      </c>
      <c r="D993" s="214" t="s">
        <v>135</v>
      </c>
      <c r="E993" s="167">
        <v>0</v>
      </c>
      <c r="F993" s="242">
        <v>60</v>
      </c>
      <c r="G993" s="77" t="s">
        <v>2380</v>
      </c>
      <c r="H993" s="77"/>
      <c r="I993" s="1" t="s">
        <v>2375</v>
      </c>
      <c r="J993" s="1"/>
    </row>
    <row r="994" spans="1:10" ht="33">
      <c r="A994" s="15" t="s">
        <v>136</v>
      </c>
      <c r="B994" s="43" t="s">
        <v>259</v>
      </c>
      <c r="C994" s="210" t="s">
        <v>260</v>
      </c>
      <c r="D994" s="214" t="s">
        <v>135</v>
      </c>
      <c r="E994" s="167">
        <v>0</v>
      </c>
      <c r="F994" s="242">
        <v>120</v>
      </c>
      <c r="G994" s="77" t="s">
        <v>2380</v>
      </c>
      <c r="H994" s="77"/>
      <c r="I994" s="1" t="s">
        <v>2375</v>
      </c>
      <c r="J994" s="1"/>
    </row>
    <row r="995" spans="1:10" ht="33">
      <c r="A995" s="15" t="s">
        <v>136</v>
      </c>
      <c r="B995" s="43" t="s">
        <v>261</v>
      </c>
      <c r="C995" s="210" t="s">
        <v>262</v>
      </c>
      <c r="D995" s="214" t="s">
        <v>135</v>
      </c>
      <c r="E995" s="167">
        <v>0</v>
      </c>
      <c r="F995" s="242">
        <v>80</v>
      </c>
      <c r="G995" s="77" t="s">
        <v>2380</v>
      </c>
      <c r="H995" s="77"/>
      <c r="I995" s="1" t="s">
        <v>2375</v>
      </c>
      <c r="J995" s="1"/>
    </row>
    <row r="996" spans="1:10" ht="33">
      <c r="A996" s="15" t="s">
        <v>136</v>
      </c>
      <c r="B996" s="43" t="s">
        <v>263</v>
      </c>
      <c r="C996" s="210" t="s">
        <v>264</v>
      </c>
      <c r="D996" s="214" t="s">
        <v>135</v>
      </c>
      <c r="E996" s="167">
        <v>0</v>
      </c>
      <c r="F996" s="242">
        <v>65</v>
      </c>
      <c r="G996" s="77" t="s">
        <v>2380</v>
      </c>
      <c r="H996" s="77"/>
      <c r="I996" s="1" t="s">
        <v>2375</v>
      </c>
      <c r="J996" s="1"/>
    </row>
    <row r="997" spans="1:10" ht="33">
      <c r="A997" s="15" t="s">
        <v>136</v>
      </c>
      <c r="B997" s="43" t="s">
        <v>265</v>
      </c>
      <c r="C997" s="210" t="s">
        <v>266</v>
      </c>
      <c r="D997" s="214" t="s">
        <v>135</v>
      </c>
      <c r="E997" s="167">
        <v>0</v>
      </c>
      <c r="F997" s="242">
        <v>85</v>
      </c>
      <c r="G997" s="77" t="s">
        <v>2380</v>
      </c>
      <c r="H997" s="77"/>
      <c r="I997" s="1" t="s">
        <v>2375</v>
      </c>
      <c r="J997" s="1"/>
    </row>
    <row r="998" spans="1:10" ht="33">
      <c r="A998" s="15" t="s">
        <v>136</v>
      </c>
      <c r="B998" s="43" t="s">
        <v>267</v>
      </c>
      <c r="C998" s="210" t="s">
        <v>268</v>
      </c>
      <c r="D998" s="214" t="s">
        <v>135</v>
      </c>
      <c r="E998" s="167">
        <v>0</v>
      </c>
      <c r="F998" s="242">
        <v>1500</v>
      </c>
      <c r="G998" s="77" t="s">
        <v>2380</v>
      </c>
      <c r="H998" s="77"/>
      <c r="I998" s="1" t="s">
        <v>2375</v>
      </c>
      <c r="J998" s="1"/>
    </row>
    <row r="999" spans="1:10" ht="33">
      <c r="A999" s="15" t="s">
        <v>136</v>
      </c>
      <c r="B999" s="43" t="s">
        <v>269</v>
      </c>
      <c r="C999" s="210" t="s">
        <v>165</v>
      </c>
      <c r="D999" s="214" t="s">
        <v>135</v>
      </c>
      <c r="E999" s="167">
        <v>0</v>
      </c>
      <c r="F999" s="242">
        <v>100</v>
      </c>
      <c r="G999" s="77" t="s">
        <v>2380</v>
      </c>
      <c r="H999" s="77"/>
      <c r="I999" s="1" t="s">
        <v>2375</v>
      </c>
      <c r="J999" s="1"/>
    </row>
    <row r="1000" spans="1:10" ht="33">
      <c r="A1000" s="15" t="s">
        <v>136</v>
      </c>
      <c r="B1000" s="43" t="s">
        <v>270</v>
      </c>
      <c r="C1000" s="210" t="s">
        <v>271</v>
      </c>
      <c r="D1000" s="214" t="s">
        <v>135</v>
      </c>
      <c r="E1000" s="167">
        <v>0</v>
      </c>
      <c r="F1000" s="242">
        <v>40</v>
      </c>
      <c r="G1000" s="77" t="s">
        <v>2380</v>
      </c>
      <c r="H1000" s="77"/>
      <c r="I1000" s="1" t="s">
        <v>2375</v>
      </c>
      <c r="J1000" s="1"/>
    </row>
    <row r="1001" spans="1:10" ht="33">
      <c r="A1001" s="15" t="s">
        <v>136</v>
      </c>
      <c r="B1001" s="43" t="s">
        <v>272</v>
      </c>
      <c r="C1001" s="210" t="s">
        <v>273</v>
      </c>
      <c r="D1001" s="214" t="s">
        <v>135</v>
      </c>
      <c r="E1001" s="167">
        <v>0</v>
      </c>
      <c r="F1001" s="242">
        <v>50</v>
      </c>
      <c r="G1001" s="77" t="s">
        <v>2380</v>
      </c>
      <c r="H1001" s="77"/>
      <c r="I1001" s="1" t="s">
        <v>2375</v>
      </c>
      <c r="J1001" s="1"/>
    </row>
    <row r="1002" spans="1:10" ht="33">
      <c r="A1002" s="15" t="s">
        <v>136</v>
      </c>
      <c r="B1002" s="43" t="s">
        <v>272</v>
      </c>
      <c r="C1002" s="210" t="s">
        <v>274</v>
      </c>
      <c r="D1002" s="214" t="s">
        <v>135</v>
      </c>
      <c r="E1002" s="167">
        <v>0</v>
      </c>
      <c r="F1002" s="242">
        <v>95.8</v>
      </c>
      <c r="G1002" s="77" t="s">
        <v>2380</v>
      </c>
      <c r="H1002" s="77"/>
      <c r="I1002" s="1" t="s">
        <v>2375</v>
      </c>
      <c r="J1002" s="1"/>
    </row>
    <row r="1003" spans="1:10" ht="33">
      <c r="A1003" s="15" t="s">
        <v>136</v>
      </c>
      <c r="B1003" s="43" t="s">
        <v>272</v>
      </c>
      <c r="C1003" s="210" t="s">
        <v>275</v>
      </c>
      <c r="D1003" s="214" t="s">
        <v>135</v>
      </c>
      <c r="E1003" s="167">
        <v>0</v>
      </c>
      <c r="F1003" s="242">
        <v>129</v>
      </c>
      <c r="G1003" s="77" t="s">
        <v>2380</v>
      </c>
      <c r="H1003" s="77"/>
      <c r="I1003" s="1" t="s">
        <v>2375</v>
      </c>
      <c r="J1003" s="1"/>
    </row>
    <row r="1004" spans="1:10" ht="33">
      <c r="A1004" s="15" t="s">
        <v>136</v>
      </c>
      <c r="B1004" s="43" t="s">
        <v>2108</v>
      </c>
      <c r="C1004" s="210" t="s">
        <v>276</v>
      </c>
      <c r="D1004" s="214" t="s">
        <v>135</v>
      </c>
      <c r="E1004" s="167">
        <v>0</v>
      </c>
      <c r="F1004" s="242">
        <v>180</v>
      </c>
      <c r="G1004" s="77" t="s">
        <v>2380</v>
      </c>
      <c r="H1004" s="77"/>
      <c r="I1004" s="1" t="s">
        <v>2375</v>
      </c>
      <c r="J1004" s="1"/>
    </row>
    <row r="1005" spans="1:10" ht="33">
      <c r="A1005" s="15" t="s">
        <v>136</v>
      </c>
      <c r="B1005" s="43" t="s">
        <v>2108</v>
      </c>
      <c r="C1005" s="210" t="s">
        <v>277</v>
      </c>
      <c r="D1005" s="214" t="s">
        <v>135</v>
      </c>
      <c r="E1005" s="167">
        <v>0</v>
      </c>
      <c r="F1005" s="242">
        <v>90</v>
      </c>
      <c r="G1005" s="77" t="s">
        <v>2380</v>
      </c>
      <c r="H1005" s="77"/>
      <c r="I1005" s="1" t="s">
        <v>2375</v>
      </c>
      <c r="J1005" s="1"/>
    </row>
    <row r="1006" spans="1:10" ht="33">
      <c r="A1006" s="15" t="s">
        <v>136</v>
      </c>
      <c r="B1006" s="43" t="s">
        <v>278</v>
      </c>
      <c r="C1006" s="210" t="s">
        <v>279</v>
      </c>
      <c r="D1006" s="214" t="s">
        <v>135</v>
      </c>
      <c r="E1006" s="167">
        <v>0</v>
      </c>
      <c r="F1006" s="242">
        <v>20</v>
      </c>
      <c r="G1006" s="77" t="s">
        <v>2380</v>
      </c>
      <c r="H1006" s="77"/>
      <c r="I1006" s="1" t="s">
        <v>2375</v>
      </c>
      <c r="J1006" s="1"/>
    </row>
    <row r="1007" spans="1:10" ht="33">
      <c r="A1007" s="15" t="s">
        <v>136</v>
      </c>
      <c r="B1007" s="43" t="s">
        <v>280</v>
      </c>
      <c r="C1007" s="210" t="s">
        <v>281</v>
      </c>
      <c r="D1007" s="214" t="s">
        <v>135</v>
      </c>
      <c r="E1007" s="167">
        <v>0</v>
      </c>
      <c r="F1007" s="242">
        <v>20</v>
      </c>
      <c r="G1007" s="77" t="s">
        <v>2380</v>
      </c>
      <c r="H1007" s="77"/>
      <c r="I1007" s="1" t="s">
        <v>2375</v>
      </c>
      <c r="J1007" s="1"/>
    </row>
    <row r="1008" spans="1:10" ht="33">
      <c r="A1008" s="15" t="s">
        <v>136</v>
      </c>
      <c r="B1008" s="43" t="s">
        <v>282</v>
      </c>
      <c r="C1008" s="210" t="s">
        <v>283</v>
      </c>
      <c r="D1008" s="214" t="s">
        <v>135</v>
      </c>
      <c r="E1008" s="167">
        <v>0</v>
      </c>
      <c r="F1008" s="242">
        <v>20</v>
      </c>
      <c r="G1008" s="77" t="s">
        <v>2380</v>
      </c>
      <c r="H1008" s="77"/>
      <c r="I1008" s="1" t="s">
        <v>2375</v>
      </c>
      <c r="J1008" s="1"/>
    </row>
    <row r="1009" spans="1:10" ht="33">
      <c r="A1009" s="15" t="s">
        <v>136</v>
      </c>
      <c r="B1009" s="43" t="s">
        <v>284</v>
      </c>
      <c r="C1009" s="210" t="s">
        <v>285</v>
      </c>
      <c r="D1009" s="214" t="s">
        <v>135</v>
      </c>
      <c r="E1009" s="167">
        <v>0</v>
      </c>
      <c r="F1009" s="242">
        <v>20</v>
      </c>
      <c r="G1009" s="77" t="s">
        <v>2380</v>
      </c>
      <c r="H1009" s="77"/>
      <c r="I1009" s="1" t="s">
        <v>2375</v>
      </c>
      <c r="J1009" s="1"/>
    </row>
    <row r="1010" spans="1:10" ht="33">
      <c r="A1010" s="15" t="s">
        <v>136</v>
      </c>
      <c r="B1010" s="43" t="s">
        <v>286</v>
      </c>
      <c r="C1010" s="210" t="s">
        <v>529</v>
      </c>
      <c r="D1010" s="214" t="s">
        <v>135</v>
      </c>
      <c r="E1010" s="167">
        <v>0</v>
      </c>
      <c r="F1010" s="242">
        <v>325.5</v>
      </c>
      <c r="G1010" s="77" t="s">
        <v>2380</v>
      </c>
      <c r="H1010" s="77"/>
      <c r="I1010" s="1" t="s">
        <v>2375</v>
      </c>
      <c r="J1010" s="1"/>
    </row>
    <row r="1011" spans="1:10" ht="33">
      <c r="A1011" s="15" t="s">
        <v>136</v>
      </c>
      <c r="B1011" s="43" t="s">
        <v>287</v>
      </c>
      <c r="C1011" s="210" t="s">
        <v>288</v>
      </c>
      <c r="D1011" s="214" t="s">
        <v>135</v>
      </c>
      <c r="E1011" s="167">
        <v>0</v>
      </c>
      <c r="F1011" s="242">
        <v>20</v>
      </c>
      <c r="G1011" s="77" t="s">
        <v>2380</v>
      </c>
      <c r="H1011" s="77"/>
      <c r="I1011" s="1" t="s">
        <v>2375</v>
      </c>
      <c r="J1011" s="1"/>
    </row>
    <row r="1012" spans="1:10" ht="33">
      <c r="A1012" s="15" t="s">
        <v>136</v>
      </c>
      <c r="B1012" s="43" t="s">
        <v>289</v>
      </c>
      <c r="C1012" s="210" t="s">
        <v>245</v>
      </c>
      <c r="D1012" s="214" t="s">
        <v>135</v>
      </c>
      <c r="E1012" s="167">
        <v>0</v>
      </c>
      <c r="F1012" s="242">
        <v>50</v>
      </c>
      <c r="G1012" s="77" t="s">
        <v>2380</v>
      </c>
      <c r="H1012" s="77"/>
      <c r="I1012" s="1" t="s">
        <v>2375</v>
      </c>
      <c r="J1012" s="1"/>
    </row>
    <row r="1013" spans="1:10" ht="33">
      <c r="A1013" s="15" t="s">
        <v>136</v>
      </c>
      <c r="B1013" s="43" t="s">
        <v>290</v>
      </c>
      <c r="C1013" s="210" t="s">
        <v>291</v>
      </c>
      <c r="D1013" s="214" t="s">
        <v>135</v>
      </c>
      <c r="E1013" s="167">
        <v>0</v>
      </c>
      <c r="F1013" s="242">
        <v>100</v>
      </c>
      <c r="G1013" s="77" t="s">
        <v>2380</v>
      </c>
      <c r="H1013" s="77"/>
      <c r="I1013" s="1" t="s">
        <v>2375</v>
      </c>
      <c r="J1013" s="1"/>
    </row>
    <row r="1014" spans="1:10" ht="33">
      <c r="A1014" s="160" t="s">
        <v>292</v>
      </c>
      <c r="B1014" s="18" t="s">
        <v>293</v>
      </c>
      <c r="C1014" s="384" t="s">
        <v>294</v>
      </c>
      <c r="D1014" s="214" t="s">
        <v>135</v>
      </c>
      <c r="E1014" s="167">
        <v>0</v>
      </c>
      <c r="F1014" s="164">
        <v>400</v>
      </c>
      <c r="G1014" s="77" t="s">
        <v>2380</v>
      </c>
      <c r="H1014" s="77"/>
      <c r="I1014" s="1" t="s">
        <v>2375</v>
      </c>
      <c r="J1014" s="1"/>
    </row>
    <row r="1015" spans="1:10" ht="33">
      <c r="A1015" s="160" t="s">
        <v>292</v>
      </c>
      <c r="B1015" s="18" t="s">
        <v>295</v>
      </c>
      <c r="C1015" s="384" t="s">
        <v>296</v>
      </c>
      <c r="D1015" s="214" t="s">
        <v>135</v>
      </c>
      <c r="E1015" s="167">
        <v>0</v>
      </c>
      <c r="F1015" s="164">
        <v>150</v>
      </c>
      <c r="G1015" s="77" t="s">
        <v>2380</v>
      </c>
      <c r="H1015" s="77"/>
      <c r="I1015" s="1" t="s">
        <v>2375</v>
      </c>
      <c r="J1015" s="1"/>
    </row>
    <row r="1016" spans="1:10" ht="33">
      <c r="A1016" s="160" t="s">
        <v>292</v>
      </c>
      <c r="B1016" s="18" t="s">
        <v>297</v>
      </c>
      <c r="C1016" s="384" t="s">
        <v>531</v>
      </c>
      <c r="D1016" s="214" t="s">
        <v>135</v>
      </c>
      <c r="E1016" s="167">
        <v>0</v>
      </c>
      <c r="F1016" s="164">
        <v>500</v>
      </c>
      <c r="G1016" s="77" t="s">
        <v>2380</v>
      </c>
      <c r="H1016" s="77"/>
      <c r="I1016" s="1" t="s">
        <v>2375</v>
      </c>
      <c r="J1016" s="1"/>
    </row>
    <row r="1017" spans="1:10" ht="33">
      <c r="A1017" s="160" t="s">
        <v>183</v>
      </c>
      <c r="B1017" s="18" t="s">
        <v>298</v>
      </c>
      <c r="C1017" s="15" t="s">
        <v>299</v>
      </c>
      <c r="D1017" s="214" t="s">
        <v>135</v>
      </c>
      <c r="E1017" s="167">
        <v>0</v>
      </c>
      <c r="F1017" s="262">
        <v>106</v>
      </c>
      <c r="G1017" s="1" t="s">
        <v>2380</v>
      </c>
      <c r="H1017" s="1"/>
      <c r="I1017" s="1" t="s">
        <v>2375</v>
      </c>
      <c r="J1017" s="1"/>
    </row>
    <row r="1018" spans="1:10" ht="33">
      <c r="A1018" s="160" t="s">
        <v>183</v>
      </c>
      <c r="B1018" s="18" t="s">
        <v>300</v>
      </c>
      <c r="C1018" s="15" t="s">
        <v>301</v>
      </c>
      <c r="D1018" s="214" t="s">
        <v>135</v>
      </c>
      <c r="E1018" s="167">
        <v>0</v>
      </c>
      <c r="F1018" s="262">
        <v>15</v>
      </c>
      <c r="G1018" s="1" t="s">
        <v>2112</v>
      </c>
      <c r="H1018" s="1"/>
      <c r="I1018" s="1" t="s">
        <v>2375</v>
      </c>
      <c r="J1018" s="1"/>
    </row>
    <row r="1019" spans="1:10" ht="33">
      <c r="A1019" s="160" t="s">
        <v>183</v>
      </c>
      <c r="B1019" s="18" t="s">
        <v>302</v>
      </c>
      <c r="C1019" s="15" t="s">
        <v>303</v>
      </c>
      <c r="D1019" s="214" t="s">
        <v>135</v>
      </c>
      <c r="E1019" s="167">
        <v>0</v>
      </c>
      <c r="F1019" s="262">
        <v>20</v>
      </c>
      <c r="G1019" s="1" t="s">
        <v>2380</v>
      </c>
      <c r="H1019" s="1"/>
      <c r="I1019" s="1" t="s">
        <v>2375</v>
      </c>
      <c r="J1019" s="1"/>
    </row>
    <row r="1020" spans="1:10" ht="33">
      <c r="A1020" s="160" t="s">
        <v>183</v>
      </c>
      <c r="B1020" s="18" t="s">
        <v>304</v>
      </c>
      <c r="C1020" s="15" t="s">
        <v>305</v>
      </c>
      <c r="D1020" s="214" t="s">
        <v>135</v>
      </c>
      <c r="E1020" s="167">
        <v>0</v>
      </c>
      <c r="F1020" s="262">
        <v>50</v>
      </c>
      <c r="G1020" s="1" t="s">
        <v>2112</v>
      </c>
      <c r="H1020" s="1"/>
      <c r="I1020" s="1" t="s">
        <v>2375</v>
      </c>
      <c r="J1020" s="1"/>
    </row>
    <row r="1021" spans="1:10" ht="33">
      <c r="A1021" s="160" t="s">
        <v>183</v>
      </c>
      <c r="B1021" s="18" t="s">
        <v>293</v>
      </c>
      <c r="C1021" s="15" t="s">
        <v>294</v>
      </c>
      <c r="D1021" s="214" t="s">
        <v>135</v>
      </c>
      <c r="E1021" s="167">
        <v>0</v>
      </c>
      <c r="F1021" s="262">
        <v>50</v>
      </c>
      <c r="G1021" s="1" t="s">
        <v>2380</v>
      </c>
      <c r="H1021" s="1"/>
      <c r="I1021" s="1" t="s">
        <v>2375</v>
      </c>
      <c r="J1021" s="1"/>
    </row>
    <row r="1022" spans="1:10" ht="33">
      <c r="A1022" s="160" t="s">
        <v>183</v>
      </c>
      <c r="B1022" s="18" t="s">
        <v>306</v>
      </c>
      <c r="C1022" s="15" t="s">
        <v>307</v>
      </c>
      <c r="D1022" s="214" t="s">
        <v>135</v>
      </c>
      <c r="E1022" s="167">
        <v>0</v>
      </c>
      <c r="F1022" s="262">
        <v>20</v>
      </c>
      <c r="G1022" s="1" t="s">
        <v>2112</v>
      </c>
      <c r="H1022" s="1"/>
      <c r="I1022" s="1" t="s">
        <v>2375</v>
      </c>
      <c r="J1022" s="1"/>
    </row>
    <row r="1023" spans="1:10" ht="33">
      <c r="A1023" s="160" t="s">
        <v>183</v>
      </c>
      <c r="B1023" s="18" t="s">
        <v>308</v>
      </c>
      <c r="C1023" s="15" t="s">
        <v>245</v>
      </c>
      <c r="D1023" s="214" t="s">
        <v>135</v>
      </c>
      <c r="E1023" s="167">
        <v>0</v>
      </c>
      <c r="F1023" s="262">
        <v>30</v>
      </c>
      <c r="G1023" s="1" t="s">
        <v>2380</v>
      </c>
      <c r="H1023" s="1"/>
      <c r="I1023" s="1" t="s">
        <v>2375</v>
      </c>
      <c r="J1023" s="1"/>
    </row>
    <row r="1024" spans="1:10" ht="33">
      <c r="A1024" s="160" t="s">
        <v>183</v>
      </c>
      <c r="B1024" s="18" t="s">
        <v>309</v>
      </c>
      <c r="C1024" s="15" t="s">
        <v>310</v>
      </c>
      <c r="D1024" s="214" t="s">
        <v>135</v>
      </c>
      <c r="E1024" s="167">
        <v>0</v>
      </c>
      <c r="F1024" s="262">
        <v>100</v>
      </c>
      <c r="G1024" s="1" t="s">
        <v>2112</v>
      </c>
      <c r="H1024" s="1"/>
      <c r="I1024" s="1" t="s">
        <v>2375</v>
      </c>
      <c r="J1024" s="1"/>
    </row>
    <row r="1025" spans="1:10" ht="33">
      <c r="A1025" s="160" t="s">
        <v>311</v>
      </c>
      <c r="B1025" s="18" t="s">
        <v>312</v>
      </c>
      <c r="C1025" s="384" t="s">
        <v>313</v>
      </c>
      <c r="D1025" s="214" t="s">
        <v>135</v>
      </c>
      <c r="E1025" s="167">
        <v>0</v>
      </c>
      <c r="F1025" s="164">
        <v>50</v>
      </c>
      <c r="G1025" s="1" t="s">
        <v>2112</v>
      </c>
      <c r="H1025" s="1"/>
      <c r="I1025" s="1" t="s">
        <v>2375</v>
      </c>
      <c r="J1025" s="1"/>
    </row>
    <row r="1026" spans="1:10" ht="33">
      <c r="A1026" s="160" t="s">
        <v>132</v>
      </c>
      <c r="B1026" s="18" t="s">
        <v>314</v>
      </c>
      <c r="C1026" s="384" t="s">
        <v>315</v>
      </c>
      <c r="D1026" s="1" t="s">
        <v>135</v>
      </c>
      <c r="E1026" s="263">
        <v>0</v>
      </c>
      <c r="F1026" s="164">
        <v>90</v>
      </c>
      <c r="G1026" s="1" t="s">
        <v>2112</v>
      </c>
      <c r="H1026" s="77"/>
      <c r="I1026" s="1"/>
      <c r="J1026" s="1" t="s">
        <v>486</v>
      </c>
    </row>
    <row r="1027" spans="1:10" ht="33">
      <c r="A1027" s="160" t="s">
        <v>132</v>
      </c>
      <c r="B1027" s="18" t="s">
        <v>314</v>
      </c>
      <c r="C1027" s="384" t="s">
        <v>316</v>
      </c>
      <c r="D1027" s="1" t="s">
        <v>135</v>
      </c>
      <c r="E1027" s="263">
        <v>0</v>
      </c>
      <c r="F1027" s="164">
        <v>80</v>
      </c>
      <c r="G1027" s="1" t="s">
        <v>2112</v>
      </c>
      <c r="H1027" s="77"/>
      <c r="I1027" s="1"/>
      <c r="J1027" s="1" t="s">
        <v>486</v>
      </c>
    </row>
    <row r="1028" spans="1:10" ht="33">
      <c r="A1028" s="160" t="s">
        <v>132</v>
      </c>
      <c r="B1028" s="18" t="s">
        <v>314</v>
      </c>
      <c r="C1028" s="384" t="s">
        <v>317</v>
      </c>
      <c r="D1028" s="1" t="s">
        <v>135</v>
      </c>
      <c r="E1028" s="263">
        <v>0</v>
      </c>
      <c r="F1028" s="164">
        <v>80</v>
      </c>
      <c r="G1028" s="1" t="s">
        <v>2112</v>
      </c>
      <c r="H1028" s="77"/>
      <c r="I1028" s="1"/>
      <c r="J1028" s="1" t="s">
        <v>486</v>
      </c>
    </row>
    <row r="1029" spans="1:10" ht="33">
      <c r="A1029" s="160" t="s">
        <v>132</v>
      </c>
      <c r="B1029" s="18" t="s">
        <v>314</v>
      </c>
      <c r="C1029" s="384" t="s">
        <v>318</v>
      </c>
      <c r="D1029" s="1" t="s">
        <v>135</v>
      </c>
      <c r="E1029" s="263">
        <v>0</v>
      </c>
      <c r="F1029" s="164">
        <v>30</v>
      </c>
      <c r="G1029" s="1" t="s">
        <v>2112</v>
      </c>
      <c r="H1029" s="77"/>
      <c r="I1029" s="1"/>
      <c r="J1029" s="1" t="s">
        <v>486</v>
      </c>
    </row>
    <row r="1030" spans="1:10" ht="33">
      <c r="A1030" s="160" t="s">
        <v>132</v>
      </c>
      <c r="B1030" s="18" t="s">
        <v>314</v>
      </c>
      <c r="C1030" s="384" t="s">
        <v>319</v>
      </c>
      <c r="D1030" s="1" t="s">
        <v>135</v>
      </c>
      <c r="E1030" s="263">
        <v>0</v>
      </c>
      <c r="F1030" s="164">
        <v>80</v>
      </c>
      <c r="G1030" s="1" t="s">
        <v>2112</v>
      </c>
      <c r="H1030" s="77"/>
      <c r="I1030" s="1"/>
      <c r="J1030" s="1" t="s">
        <v>486</v>
      </c>
    </row>
    <row r="1031" spans="1:10" ht="33">
      <c r="A1031" s="160" t="s">
        <v>132</v>
      </c>
      <c r="B1031" s="18" t="s">
        <v>314</v>
      </c>
      <c r="C1031" s="384" t="s">
        <v>320</v>
      </c>
      <c r="D1031" s="1" t="s">
        <v>135</v>
      </c>
      <c r="E1031" s="263">
        <v>0</v>
      </c>
      <c r="F1031" s="164">
        <v>100</v>
      </c>
      <c r="G1031" s="1" t="s">
        <v>2112</v>
      </c>
      <c r="H1031" s="77"/>
      <c r="I1031" s="1"/>
      <c r="J1031" s="1" t="s">
        <v>486</v>
      </c>
    </row>
    <row r="1032" spans="1:10" ht="33">
      <c r="A1032" s="160" t="s">
        <v>132</v>
      </c>
      <c r="B1032" s="18" t="s">
        <v>314</v>
      </c>
      <c r="C1032" s="384" t="s">
        <v>321</v>
      </c>
      <c r="D1032" s="1" t="s">
        <v>135</v>
      </c>
      <c r="E1032" s="263">
        <v>0</v>
      </c>
      <c r="F1032" s="164">
        <v>40</v>
      </c>
      <c r="G1032" s="1" t="s">
        <v>2112</v>
      </c>
      <c r="H1032" s="77"/>
      <c r="I1032" s="1"/>
      <c r="J1032" s="1" t="s">
        <v>486</v>
      </c>
    </row>
    <row r="1033" spans="1:10" ht="33">
      <c r="A1033" s="160" t="s">
        <v>132</v>
      </c>
      <c r="B1033" s="18" t="s">
        <v>314</v>
      </c>
      <c r="C1033" s="384" t="s">
        <v>322</v>
      </c>
      <c r="D1033" s="1" t="s">
        <v>135</v>
      </c>
      <c r="E1033" s="263">
        <v>0</v>
      </c>
      <c r="F1033" s="164">
        <v>40</v>
      </c>
      <c r="G1033" s="1" t="s">
        <v>2112</v>
      </c>
      <c r="H1033" s="77"/>
      <c r="I1033" s="1"/>
      <c r="J1033" s="1" t="s">
        <v>486</v>
      </c>
    </row>
    <row r="1034" spans="1:10" ht="33">
      <c r="A1034" s="160" t="s">
        <v>132</v>
      </c>
      <c r="B1034" s="18" t="s">
        <v>314</v>
      </c>
      <c r="C1034" s="384" t="s">
        <v>323</v>
      </c>
      <c r="D1034" s="1" t="s">
        <v>135</v>
      </c>
      <c r="E1034" s="263">
        <v>0</v>
      </c>
      <c r="F1034" s="164">
        <v>50</v>
      </c>
      <c r="G1034" s="1" t="s">
        <v>2112</v>
      </c>
      <c r="H1034" s="77"/>
      <c r="I1034" s="1"/>
      <c r="J1034" s="1" t="s">
        <v>486</v>
      </c>
    </row>
    <row r="1035" spans="1:10" ht="33">
      <c r="A1035" s="160" t="s">
        <v>132</v>
      </c>
      <c r="B1035" s="18" t="s">
        <v>314</v>
      </c>
      <c r="C1035" s="384" t="s">
        <v>324</v>
      </c>
      <c r="D1035" s="1" t="s">
        <v>135</v>
      </c>
      <c r="E1035" s="263">
        <v>0</v>
      </c>
      <c r="F1035" s="164">
        <v>120</v>
      </c>
      <c r="G1035" s="1" t="s">
        <v>2112</v>
      </c>
      <c r="H1035" s="77"/>
      <c r="I1035" s="1"/>
      <c r="J1035" s="1" t="s">
        <v>486</v>
      </c>
    </row>
    <row r="1036" spans="1:10" ht="33">
      <c r="A1036" s="160" t="s">
        <v>132</v>
      </c>
      <c r="B1036" s="18" t="s">
        <v>314</v>
      </c>
      <c r="C1036" s="384" t="s">
        <v>325</v>
      </c>
      <c r="D1036" s="1" t="s">
        <v>135</v>
      </c>
      <c r="E1036" s="263">
        <v>0</v>
      </c>
      <c r="F1036" s="164">
        <v>80</v>
      </c>
      <c r="G1036" s="1" t="s">
        <v>2112</v>
      </c>
      <c r="H1036" s="77"/>
      <c r="I1036" s="1"/>
      <c r="J1036" s="1" t="s">
        <v>486</v>
      </c>
    </row>
    <row r="1037" spans="1:10" ht="33">
      <c r="A1037" s="160" t="s">
        <v>132</v>
      </c>
      <c r="B1037" s="18" t="s">
        <v>314</v>
      </c>
      <c r="C1037" s="384" t="s">
        <v>326</v>
      </c>
      <c r="D1037" s="1" t="s">
        <v>135</v>
      </c>
      <c r="E1037" s="263">
        <v>0</v>
      </c>
      <c r="F1037" s="164">
        <v>40</v>
      </c>
      <c r="G1037" s="1" t="s">
        <v>2112</v>
      </c>
      <c r="H1037" s="77"/>
      <c r="I1037" s="1"/>
      <c r="J1037" s="1" t="s">
        <v>486</v>
      </c>
    </row>
    <row r="1038" spans="1:10" ht="33">
      <c r="A1038" s="160" t="s">
        <v>132</v>
      </c>
      <c r="B1038" s="18" t="s">
        <v>314</v>
      </c>
      <c r="C1038" s="384" t="s">
        <v>327</v>
      </c>
      <c r="D1038" s="1" t="s">
        <v>135</v>
      </c>
      <c r="E1038" s="263">
        <v>0</v>
      </c>
      <c r="F1038" s="164">
        <v>120</v>
      </c>
      <c r="G1038" s="1" t="s">
        <v>2112</v>
      </c>
      <c r="H1038" s="77"/>
      <c r="I1038" s="1"/>
      <c r="J1038" s="1" t="s">
        <v>486</v>
      </c>
    </row>
    <row r="1039" spans="1:10" ht="33">
      <c r="A1039" s="160" t="s">
        <v>132</v>
      </c>
      <c r="B1039" s="18" t="s">
        <v>314</v>
      </c>
      <c r="C1039" s="384" t="s">
        <v>328</v>
      </c>
      <c r="D1039" s="1" t="s">
        <v>135</v>
      </c>
      <c r="E1039" s="263">
        <v>0</v>
      </c>
      <c r="F1039" s="164">
        <v>90</v>
      </c>
      <c r="G1039" s="1" t="s">
        <v>2112</v>
      </c>
      <c r="H1039" s="77"/>
      <c r="I1039" s="1"/>
      <c r="J1039" s="1" t="s">
        <v>486</v>
      </c>
    </row>
    <row r="1040" spans="1:10" ht="33">
      <c r="A1040" s="15" t="s">
        <v>136</v>
      </c>
      <c r="B1040" s="43" t="s">
        <v>329</v>
      </c>
      <c r="C1040" s="210" t="s">
        <v>330</v>
      </c>
      <c r="D1040" s="1" t="s">
        <v>135</v>
      </c>
      <c r="E1040" s="263">
        <v>0</v>
      </c>
      <c r="F1040" s="242">
        <v>80</v>
      </c>
      <c r="G1040" s="77" t="s">
        <v>2380</v>
      </c>
      <c r="H1040" s="43"/>
      <c r="I1040" s="1" t="s">
        <v>2375</v>
      </c>
      <c r="J1040" s="18"/>
    </row>
    <row r="1041" spans="1:10" ht="33">
      <c r="A1041" s="15" t="s">
        <v>136</v>
      </c>
      <c r="B1041" s="43" t="s">
        <v>331</v>
      </c>
      <c r="C1041" s="210" t="s">
        <v>332</v>
      </c>
      <c r="D1041" s="1" t="s">
        <v>135</v>
      </c>
      <c r="E1041" s="263">
        <v>0</v>
      </c>
      <c r="F1041" s="242">
        <v>100</v>
      </c>
      <c r="G1041" s="77" t="s">
        <v>2380</v>
      </c>
      <c r="H1041" s="43"/>
      <c r="I1041" s="1" t="s">
        <v>2375</v>
      </c>
      <c r="J1041" s="18"/>
    </row>
    <row r="1042" spans="1:10" ht="33">
      <c r="A1042" s="15" t="s">
        <v>136</v>
      </c>
      <c r="B1042" s="43" t="s">
        <v>333</v>
      </c>
      <c r="C1042" s="210" t="s">
        <v>334</v>
      </c>
      <c r="D1042" s="1" t="s">
        <v>135</v>
      </c>
      <c r="E1042" s="263">
        <v>0</v>
      </c>
      <c r="F1042" s="242">
        <v>60</v>
      </c>
      <c r="G1042" s="77" t="s">
        <v>2380</v>
      </c>
      <c r="H1042" s="43"/>
      <c r="I1042" s="1" t="s">
        <v>2375</v>
      </c>
      <c r="J1042" s="18"/>
    </row>
    <row r="1043" spans="1:10" ht="33">
      <c r="A1043" s="15" t="s">
        <v>136</v>
      </c>
      <c r="B1043" s="43" t="s">
        <v>335</v>
      </c>
      <c r="C1043" s="210" t="s">
        <v>336</v>
      </c>
      <c r="D1043" s="1" t="s">
        <v>135</v>
      </c>
      <c r="E1043" s="263">
        <v>0</v>
      </c>
      <c r="F1043" s="242">
        <v>40</v>
      </c>
      <c r="G1043" s="77" t="s">
        <v>2380</v>
      </c>
      <c r="H1043" s="43"/>
      <c r="I1043" s="1" t="s">
        <v>2375</v>
      </c>
      <c r="J1043" s="18"/>
    </row>
    <row r="1044" spans="1:10" ht="33">
      <c r="A1044" s="15" t="s">
        <v>136</v>
      </c>
      <c r="B1044" s="43" t="s">
        <v>337</v>
      </c>
      <c r="C1044" s="210" t="s">
        <v>338</v>
      </c>
      <c r="D1044" s="1" t="s">
        <v>135</v>
      </c>
      <c r="E1044" s="263">
        <v>0</v>
      </c>
      <c r="F1044" s="242">
        <v>100</v>
      </c>
      <c r="G1044" s="77" t="s">
        <v>2380</v>
      </c>
      <c r="H1044" s="43"/>
      <c r="I1044" s="1" t="s">
        <v>2375</v>
      </c>
      <c r="J1044" s="18"/>
    </row>
    <row r="1045" spans="1:10" ht="33">
      <c r="A1045" s="15" t="s">
        <v>136</v>
      </c>
      <c r="B1045" s="43" t="s">
        <v>339</v>
      </c>
      <c r="C1045" s="210" t="s">
        <v>219</v>
      </c>
      <c r="D1045" s="1" t="s">
        <v>135</v>
      </c>
      <c r="E1045" s="263">
        <v>0</v>
      </c>
      <c r="F1045" s="242">
        <v>30</v>
      </c>
      <c r="G1045" s="77" t="s">
        <v>2380</v>
      </c>
      <c r="H1045" s="43"/>
      <c r="I1045" s="1" t="s">
        <v>2375</v>
      </c>
      <c r="J1045" s="18"/>
    </row>
    <row r="1046" spans="1:10" ht="33">
      <c r="A1046" s="15" t="s">
        <v>136</v>
      </c>
      <c r="B1046" s="43" t="s">
        <v>340</v>
      </c>
      <c r="C1046" s="210" t="s">
        <v>341</v>
      </c>
      <c r="D1046" s="1" t="s">
        <v>135</v>
      </c>
      <c r="E1046" s="263">
        <v>0</v>
      </c>
      <c r="F1046" s="242">
        <v>250</v>
      </c>
      <c r="G1046" s="77" t="s">
        <v>2380</v>
      </c>
      <c r="H1046" s="43"/>
      <c r="I1046" s="1" t="s">
        <v>2375</v>
      </c>
      <c r="J1046" s="18"/>
    </row>
    <row r="1047" spans="1:10" ht="33">
      <c r="A1047" s="15" t="s">
        <v>136</v>
      </c>
      <c r="B1047" s="43" t="s">
        <v>342</v>
      </c>
      <c r="C1047" s="210" t="s">
        <v>343</v>
      </c>
      <c r="D1047" s="1" t="s">
        <v>135</v>
      </c>
      <c r="E1047" s="263">
        <v>0</v>
      </c>
      <c r="F1047" s="242">
        <v>700</v>
      </c>
      <c r="G1047" s="77" t="s">
        <v>2380</v>
      </c>
      <c r="H1047" s="43"/>
      <c r="I1047" s="1" t="s">
        <v>2375</v>
      </c>
      <c r="J1047" s="18"/>
    </row>
    <row r="1048" spans="1:10" ht="33">
      <c r="A1048" s="15" t="s">
        <v>136</v>
      </c>
      <c r="B1048" s="43" t="s">
        <v>344</v>
      </c>
      <c r="C1048" s="210" t="s">
        <v>345</v>
      </c>
      <c r="D1048" s="1" t="s">
        <v>135</v>
      </c>
      <c r="E1048" s="263">
        <v>0</v>
      </c>
      <c r="F1048" s="242">
        <v>100</v>
      </c>
      <c r="G1048" s="77" t="s">
        <v>2380</v>
      </c>
      <c r="H1048" s="43"/>
      <c r="I1048" s="1" t="s">
        <v>2375</v>
      </c>
      <c r="J1048" s="18"/>
    </row>
    <row r="1049" spans="1:10" ht="33">
      <c r="A1049" s="15" t="s">
        <v>136</v>
      </c>
      <c r="B1049" s="43" t="s">
        <v>346</v>
      </c>
      <c r="C1049" s="210" t="s">
        <v>347</v>
      </c>
      <c r="D1049" s="1" t="s">
        <v>135</v>
      </c>
      <c r="E1049" s="263">
        <v>0</v>
      </c>
      <c r="F1049" s="242">
        <v>100</v>
      </c>
      <c r="G1049" s="77" t="s">
        <v>2380</v>
      </c>
      <c r="H1049" s="43"/>
      <c r="I1049" s="1" t="s">
        <v>2375</v>
      </c>
      <c r="J1049" s="18"/>
    </row>
    <row r="1050" spans="1:10" ht="33">
      <c r="A1050" s="15" t="s">
        <v>136</v>
      </c>
      <c r="B1050" s="43" t="s">
        <v>348</v>
      </c>
      <c r="C1050" s="210" t="s">
        <v>349</v>
      </c>
      <c r="D1050" s="1" t="s">
        <v>135</v>
      </c>
      <c r="E1050" s="263">
        <v>0</v>
      </c>
      <c r="F1050" s="242">
        <v>85</v>
      </c>
      <c r="G1050" s="77" t="s">
        <v>2380</v>
      </c>
      <c r="H1050" s="43"/>
      <c r="I1050" s="1" t="s">
        <v>2375</v>
      </c>
      <c r="J1050" s="18"/>
    </row>
    <row r="1051" spans="1:10" ht="33">
      <c r="A1051" s="15" t="s">
        <v>136</v>
      </c>
      <c r="B1051" s="43" t="s">
        <v>350</v>
      </c>
      <c r="C1051" s="210" t="s">
        <v>351</v>
      </c>
      <c r="D1051" s="1" t="s">
        <v>135</v>
      </c>
      <c r="E1051" s="263">
        <v>0</v>
      </c>
      <c r="F1051" s="242">
        <v>60</v>
      </c>
      <c r="G1051" s="77" t="s">
        <v>2380</v>
      </c>
      <c r="H1051" s="43"/>
      <c r="I1051" s="1" t="s">
        <v>2375</v>
      </c>
      <c r="J1051" s="18"/>
    </row>
    <row r="1052" spans="1:10" ht="33">
      <c r="A1052" s="15" t="s">
        <v>136</v>
      </c>
      <c r="B1052" s="43" t="s">
        <v>352</v>
      </c>
      <c r="C1052" s="210" t="s">
        <v>353</v>
      </c>
      <c r="D1052" s="1" t="s">
        <v>135</v>
      </c>
      <c r="E1052" s="263">
        <v>0</v>
      </c>
      <c r="F1052" s="242">
        <v>150</v>
      </c>
      <c r="G1052" s="77" t="s">
        <v>2380</v>
      </c>
      <c r="H1052" s="43"/>
      <c r="I1052" s="1" t="s">
        <v>2375</v>
      </c>
      <c r="J1052" s="18"/>
    </row>
    <row r="1053" spans="1:10" ht="33">
      <c r="A1053" s="15" t="s">
        <v>136</v>
      </c>
      <c r="B1053" s="43" t="s">
        <v>354</v>
      </c>
      <c r="C1053" s="210" t="s">
        <v>355</v>
      </c>
      <c r="D1053" s="1" t="s">
        <v>135</v>
      </c>
      <c r="E1053" s="263">
        <v>0</v>
      </c>
      <c r="F1053" s="242">
        <v>50</v>
      </c>
      <c r="G1053" s="77" t="s">
        <v>2380</v>
      </c>
      <c r="H1053" s="43"/>
      <c r="I1053" s="1" t="s">
        <v>2375</v>
      </c>
      <c r="J1053" s="18"/>
    </row>
    <row r="1054" spans="1:10" ht="33">
      <c r="A1054" s="15" t="s">
        <v>136</v>
      </c>
      <c r="B1054" s="43" t="s">
        <v>356</v>
      </c>
      <c r="C1054" s="210" t="s">
        <v>357</v>
      </c>
      <c r="D1054" s="1" t="s">
        <v>135</v>
      </c>
      <c r="E1054" s="263">
        <v>0</v>
      </c>
      <c r="F1054" s="242">
        <v>70</v>
      </c>
      <c r="G1054" s="77" t="s">
        <v>2380</v>
      </c>
      <c r="H1054" s="43"/>
      <c r="I1054" s="1" t="s">
        <v>2375</v>
      </c>
      <c r="J1054" s="18"/>
    </row>
    <row r="1055" spans="1:10" ht="33">
      <c r="A1055" s="15" t="s">
        <v>136</v>
      </c>
      <c r="B1055" s="43" t="s">
        <v>358</v>
      </c>
      <c r="C1055" s="210" t="s">
        <v>142</v>
      </c>
      <c r="D1055" s="1" t="s">
        <v>135</v>
      </c>
      <c r="E1055" s="263">
        <v>0</v>
      </c>
      <c r="F1055" s="242">
        <v>35</v>
      </c>
      <c r="G1055" s="77" t="s">
        <v>2380</v>
      </c>
      <c r="H1055" s="43"/>
      <c r="I1055" s="1" t="s">
        <v>2375</v>
      </c>
      <c r="J1055" s="18"/>
    </row>
    <row r="1056" spans="1:10" ht="33">
      <c r="A1056" s="15" t="s">
        <v>136</v>
      </c>
      <c r="B1056" s="43" t="s">
        <v>359</v>
      </c>
      <c r="C1056" s="210" t="s">
        <v>360</v>
      </c>
      <c r="D1056" s="1" t="s">
        <v>135</v>
      </c>
      <c r="E1056" s="263">
        <v>0</v>
      </c>
      <c r="F1056" s="242">
        <v>65</v>
      </c>
      <c r="G1056" s="77" t="s">
        <v>2380</v>
      </c>
      <c r="H1056" s="43"/>
      <c r="I1056" s="1" t="s">
        <v>2375</v>
      </c>
      <c r="J1056" s="18"/>
    </row>
    <row r="1057" spans="1:10" ht="33">
      <c r="A1057" s="15" t="s">
        <v>136</v>
      </c>
      <c r="B1057" s="43" t="s">
        <v>361</v>
      </c>
      <c r="C1057" s="210" t="s">
        <v>362</v>
      </c>
      <c r="D1057" s="1" t="s">
        <v>135</v>
      </c>
      <c r="E1057" s="263">
        <v>0</v>
      </c>
      <c r="F1057" s="242">
        <v>120</v>
      </c>
      <c r="G1057" s="77" t="s">
        <v>2380</v>
      </c>
      <c r="H1057" s="43"/>
      <c r="I1057" s="1" t="s">
        <v>2375</v>
      </c>
      <c r="J1057" s="18"/>
    </row>
    <row r="1058" spans="1:10" ht="33">
      <c r="A1058" s="15" t="s">
        <v>136</v>
      </c>
      <c r="B1058" s="43" t="s">
        <v>363</v>
      </c>
      <c r="C1058" s="210" t="s">
        <v>364</v>
      </c>
      <c r="D1058" s="1" t="s">
        <v>135</v>
      </c>
      <c r="E1058" s="263">
        <v>0</v>
      </c>
      <c r="F1058" s="242">
        <v>400</v>
      </c>
      <c r="G1058" s="77" t="s">
        <v>2380</v>
      </c>
      <c r="H1058" s="43"/>
      <c r="I1058" s="1" t="s">
        <v>2375</v>
      </c>
      <c r="J1058" s="18"/>
    </row>
    <row r="1059" spans="1:10" ht="33">
      <c r="A1059" s="15" t="s">
        <v>136</v>
      </c>
      <c r="B1059" s="43" t="s">
        <v>365</v>
      </c>
      <c r="C1059" s="210" t="s">
        <v>366</v>
      </c>
      <c r="D1059" s="1" t="s">
        <v>135</v>
      </c>
      <c r="E1059" s="263">
        <v>0</v>
      </c>
      <c r="F1059" s="242">
        <v>75</v>
      </c>
      <c r="G1059" s="77" t="s">
        <v>2380</v>
      </c>
      <c r="H1059" s="43"/>
      <c r="I1059" s="1" t="s">
        <v>2375</v>
      </c>
      <c r="J1059" s="18"/>
    </row>
    <row r="1060" spans="1:10" ht="33">
      <c r="A1060" s="15" t="s">
        <v>136</v>
      </c>
      <c r="B1060" s="43" t="s">
        <v>367</v>
      </c>
      <c r="C1060" s="210" t="s">
        <v>2382</v>
      </c>
      <c r="D1060" s="1" t="s">
        <v>135</v>
      </c>
      <c r="E1060" s="263">
        <v>0</v>
      </c>
      <c r="F1060" s="242">
        <v>2000</v>
      </c>
      <c r="G1060" s="77" t="s">
        <v>2380</v>
      </c>
      <c r="H1060" s="43"/>
      <c r="I1060" s="1" t="s">
        <v>2375</v>
      </c>
      <c r="J1060" s="18"/>
    </row>
    <row r="1061" spans="1:10" ht="33">
      <c r="A1061" s="15" t="s">
        <v>136</v>
      </c>
      <c r="B1061" s="43" t="s">
        <v>368</v>
      </c>
      <c r="C1061" s="210" t="s">
        <v>369</v>
      </c>
      <c r="D1061" s="1" t="s">
        <v>135</v>
      </c>
      <c r="E1061" s="263">
        <v>0</v>
      </c>
      <c r="F1061" s="242">
        <v>40</v>
      </c>
      <c r="G1061" s="77" t="s">
        <v>2380</v>
      </c>
      <c r="H1061" s="43"/>
      <c r="I1061" s="1" t="s">
        <v>2375</v>
      </c>
      <c r="J1061" s="18"/>
    </row>
    <row r="1062" spans="1:10" ht="33">
      <c r="A1062" s="15" t="s">
        <v>136</v>
      </c>
      <c r="B1062" s="43" t="s">
        <v>370</v>
      </c>
      <c r="C1062" s="210" t="s">
        <v>138</v>
      </c>
      <c r="D1062" s="1" t="s">
        <v>135</v>
      </c>
      <c r="E1062" s="263">
        <v>0</v>
      </c>
      <c r="F1062" s="242">
        <v>40</v>
      </c>
      <c r="G1062" s="77" t="s">
        <v>2380</v>
      </c>
      <c r="H1062" s="43"/>
      <c r="I1062" s="1" t="s">
        <v>2375</v>
      </c>
      <c r="J1062" s="18"/>
    </row>
    <row r="1063" spans="1:10" ht="33">
      <c r="A1063" s="15" t="s">
        <v>136</v>
      </c>
      <c r="B1063" s="43" t="s">
        <v>371</v>
      </c>
      <c r="C1063" s="210" t="s">
        <v>372</v>
      </c>
      <c r="D1063" s="1" t="s">
        <v>135</v>
      </c>
      <c r="E1063" s="263">
        <v>0</v>
      </c>
      <c r="F1063" s="242">
        <v>150</v>
      </c>
      <c r="G1063" s="77" t="s">
        <v>2380</v>
      </c>
      <c r="H1063" s="43"/>
      <c r="I1063" s="1" t="s">
        <v>2375</v>
      </c>
      <c r="J1063" s="18"/>
    </row>
    <row r="1064" spans="1:10" ht="33">
      <c r="A1064" s="15" t="s">
        <v>136</v>
      </c>
      <c r="B1064" s="43" t="s">
        <v>373</v>
      </c>
      <c r="C1064" s="210" t="s">
        <v>374</v>
      </c>
      <c r="D1064" s="1" t="s">
        <v>135</v>
      </c>
      <c r="E1064" s="263">
        <v>0</v>
      </c>
      <c r="F1064" s="242">
        <v>150</v>
      </c>
      <c r="G1064" s="77" t="s">
        <v>2380</v>
      </c>
      <c r="H1064" s="43"/>
      <c r="I1064" s="1" t="s">
        <v>2375</v>
      </c>
      <c r="J1064" s="18"/>
    </row>
    <row r="1065" spans="1:10" ht="33">
      <c r="A1065" s="15" t="s">
        <v>136</v>
      </c>
      <c r="B1065" s="43" t="s">
        <v>375</v>
      </c>
      <c r="C1065" s="210" t="s">
        <v>376</v>
      </c>
      <c r="D1065" s="1" t="s">
        <v>135</v>
      </c>
      <c r="E1065" s="263">
        <v>0</v>
      </c>
      <c r="F1065" s="242">
        <v>29.8</v>
      </c>
      <c r="G1065" s="77" t="s">
        <v>2380</v>
      </c>
      <c r="H1065" s="43"/>
      <c r="I1065" s="1" t="s">
        <v>2375</v>
      </c>
      <c r="J1065" s="18"/>
    </row>
    <row r="1066" spans="1:10" ht="33">
      <c r="A1066" s="15" t="s">
        <v>136</v>
      </c>
      <c r="B1066" s="43" t="s">
        <v>377</v>
      </c>
      <c r="C1066" s="210" t="s">
        <v>245</v>
      </c>
      <c r="D1066" s="1" t="s">
        <v>135</v>
      </c>
      <c r="E1066" s="263">
        <v>0</v>
      </c>
      <c r="F1066" s="242">
        <v>30</v>
      </c>
      <c r="G1066" s="77" t="s">
        <v>2380</v>
      </c>
      <c r="H1066" s="43"/>
      <c r="I1066" s="1" t="s">
        <v>2375</v>
      </c>
      <c r="J1066" s="18"/>
    </row>
    <row r="1067" spans="1:10" ht="33">
      <c r="A1067" s="15" t="s">
        <v>136</v>
      </c>
      <c r="B1067" s="43" t="s">
        <v>378</v>
      </c>
      <c r="C1067" s="210" t="s">
        <v>353</v>
      </c>
      <c r="D1067" s="1" t="s">
        <v>135</v>
      </c>
      <c r="E1067" s="263">
        <v>0</v>
      </c>
      <c r="F1067" s="242">
        <v>100</v>
      </c>
      <c r="G1067" s="77" t="s">
        <v>2380</v>
      </c>
      <c r="H1067" s="43"/>
      <c r="I1067" s="1" t="s">
        <v>2375</v>
      </c>
      <c r="J1067" s="18"/>
    </row>
    <row r="1068" spans="1:10" ht="33">
      <c r="A1068" s="15" t="s">
        <v>136</v>
      </c>
      <c r="B1068" s="43" t="s">
        <v>379</v>
      </c>
      <c r="C1068" s="210" t="s">
        <v>380</v>
      </c>
      <c r="D1068" s="1" t="s">
        <v>135</v>
      </c>
      <c r="E1068" s="263">
        <v>0</v>
      </c>
      <c r="F1068" s="242">
        <v>45</v>
      </c>
      <c r="G1068" s="77" t="s">
        <v>2380</v>
      </c>
      <c r="H1068" s="43"/>
      <c r="I1068" s="1" t="s">
        <v>2375</v>
      </c>
      <c r="J1068" s="18"/>
    </row>
    <row r="1069" spans="1:10" ht="33">
      <c r="A1069" s="15" t="s">
        <v>136</v>
      </c>
      <c r="B1069" s="43" t="s">
        <v>381</v>
      </c>
      <c r="C1069" s="210" t="s">
        <v>382</v>
      </c>
      <c r="D1069" s="1" t="s">
        <v>135</v>
      </c>
      <c r="E1069" s="263">
        <v>0</v>
      </c>
      <c r="F1069" s="242">
        <v>50</v>
      </c>
      <c r="G1069" s="77" t="s">
        <v>2380</v>
      </c>
      <c r="H1069" s="43"/>
      <c r="I1069" s="1" t="s">
        <v>2375</v>
      </c>
      <c r="J1069" s="18"/>
    </row>
    <row r="1070" spans="1:10" ht="33">
      <c r="A1070" s="15" t="s">
        <v>136</v>
      </c>
      <c r="B1070" s="43" t="s">
        <v>383</v>
      </c>
      <c r="C1070" s="210" t="s">
        <v>285</v>
      </c>
      <c r="D1070" s="1" t="s">
        <v>135</v>
      </c>
      <c r="E1070" s="263">
        <v>0</v>
      </c>
      <c r="F1070" s="242">
        <v>200</v>
      </c>
      <c r="G1070" s="77" t="s">
        <v>2380</v>
      </c>
      <c r="H1070" s="43"/>
      <c r="I1070" s="1" t="s">
        <v>2375</v>
      </c>
      <c r="J1070" s="18"/>
    </row>
    <row r="1071" spans="1:10" ht="33">
      <c r="A1071" s="15" t="s">
        <v>136</v>
      </c>
      <c r="B1071" s="43" t="s">
        <v>384</v>
      </c>
      <c r="C1071" s="210" t="s">
        <v>385</v>
      </c>
      <c r="D1071" s="1" t="s">
        <v>135</v>
      </c>
      <c r="E1071" s="263">
        <v>0</v>
      </c>
      <c r="F1071" s="242">
        <v>100</v>
      </c>
      <c r="G1071" s="77" t="s">
        <v>2380</v>
      </c>
      <c r="H1071" s="43"/>
      <c r="I1071" s="1" t="s">
        <v>2375</v>
      </c>
      <c r="J1071" s="18"/>
    </row>
    <row r="1072" spans="1:10" ht="33">
      <c r="A1072" s="15" t="s">
        <v>136</v>
      </c>
      <c r="B1072" s="43" t="s">
        <v>386</v>
      </c>
      <c r="C1072" s="210" t="s">
        <v>387</v>
      </c>
      <c r="D1072" s="1" t="s">
        <v>135</v>
      </c>
      <c r="E1072" s="263">
        <v>0</v>
      </c>
      <c r="F1072" s="242">
        <v>20</v>
      </c>
      <c r="G1072" s="77" t="s">
        <v>2380</v>
      </c>
      <c r="H1072" s="43"/>
      <c r="I1072" s="1" t="s">
        <v>2375</v>
      </c>
      <c r="J1072" s="18"/>
    </row>
    <row r="1073" spans="1:10" ht="49.5">
      <c r="A1073" s="15" t="s">
        <v>136</v>
      </c>
      <c r="B1073" s="43" t="s">
        <v>388</v>
      </c>
      <c r="C1073" s="210" t="s">
        <v>389</v>
      </c>
      <c r="D1073" s="1" t="s">
        <v>135</v>
      </c>
      <c r="E1073" s="263">
        <v>0</v>
      </c>
      <c r="F1073" s="242">
        <v>50</v>
      </c>
      <c r="G1073" s="77" t="s">
        <v>2380</v>
      </c>
      <c r="H1073" s="43"/>
      <c r="I1073" s="1" t="s">
        <v>2375</v>
      </c>
      <c r="J1073" s="18"/>
    </row>
    <row r="1074" spans="1:10" ht="33">
      <c r="A1074" s="15" t="s">
        <v>136</v>
      </c>
      <c r="B1074" s="43" t="s">
        <v>390</v>
      </c>
      <c r="C1074" s="210" t="s">
        <v>529</v>
      </c>
      <c r="D1074" s="1" t="s">
        <v>135</v>
      </c>
      <c r="E1074" s="263">
        <v>0</v>
      </c>
      <c r="F1074" s="242">
        <v>50</v>
      </c>
      <c r="G1074" s="77" t="s">
        <v>2380</v>
      </c>
      <c r="H1074" s="43"/>
      <c r="I1074" s="1" t="s">
        <v>2375</v>
      </c>
      <c r="J1074" s="18"/>
    </row>
    <row r="1075" spans="1:10" ht="33">
      <c r="A1075" s="15" t="s">
        <v>136</v>
      </c>
      <c r="B1075" s="43" t="s">
        <v>391</v>
      </c>
      <c r="C1075" s="210" t="s">
        <v>392</v>
      </c>
      <c r="D1075" s="1" t="s">
        <v>135</v>
      </c>
      <c r="E1075" s="263">
        <v>0</v>
      </c>
      <c r="F1075" s="242">
        <v>50</v>
      </c>
      <c r="G1075" s="77" t="s">
        <v>2380</v>
      </c>
      <c r="H1075" s="43"/>
      <c r="I1075" s="1" t="s">
        <v>2375</v>
      </c>
      <c r="J1075" s="18"/>
    </row>
    <row r="1076" spans="1:10" ht="33">
      <c r="A1076" s="15" t="s">
        <v>136</v>
      </c>
      <c r="B1076" s="43" t="s">
        <v>393</v>
      </c>
      <c r="C1076" s="210" t="s">
        <v>243</v>
      </c>
      <c r="D1076" s="1" t="s">
        <v>135</v>
      </c>
      <c r="E1076" s="263">
        <v>0</v>
      </c>
      <c r="F1076" s="242">
        <v>50</v>
      </c>
      <c r="G1076" s="77" t="s">
        <v>2380</v>
      </c>
      <c r="H1076" s="43"/>
      <c r="I1076" s="1" t="s">
        <v>2375</v>
      </c>
      <c r="J1076" s="18"/>
    </row>
    <row r="1077" spans="1:10" ht="33">
      <c r="A1077" s="15" t="s">
        <v>136</v>
      </c>
      <c r="B1077" s="43" t="s">
        <v>394</v>
      </c>
      <c r="C1077" s="210" t="s">
        <v>395</v>
      </c>
      <c r="D1077" s="1" t="s">
        <v>135</v>
      </c>
      <c r="E1077" s="263">
        <v>0</v>
      </c>
      <c r="F1077" s="242">
        <v>7.2</v>
      </c>
      <c r="G1077" s="77" t="s">
        <v>2380</v>
      </c>
      <c r="H1077" s="43"/>
      <c r="I1077" s="1" t="s">
        <v>2375</v>
      </c>
      <c r="J1077" s="18"/>
    </row>
    <row r="1078" spans="1:10" ht="33">
      <c r="A1078" s="15" t="s">
        <v>136</v>
      </c>
      <c r="B1078" s="43" t="s">
        <v>396</v>
      </c>
      <c r="C1078" s="210" t="s">
        <v>397</v>
      </c>
      <c r="D1078" s="1" t="s">
        <v>135</v>
      </c>
      <c r="E1078" s="263">
        <v>0</v>
      </c>
      <c r="F1078" s="242">
        <v>20</v>
      </c>
      <c r="G1078" s="77" t="s">
        <v>2380</v>
      </c>
      <c r="H1078" s="43"/>
      <c r="I1078" s="1" t="s">
        <v>2375</v>
      </c>
      <c r="J1078" s="18"/>
    </row>
    <row r="1079" spans="1:10" ht="33">
      <c r="A1079" s="15" t="s">
        <v>136</v>
      </c>
      <c r="B1079" s="43" t="s">
        <v>398</v>
      </c>
      <c r="C1079" s="210" t="s">
        <v>399</v>
      </c>
      <c r="D1079" s="1" t="s">
        <v>135</v>
      </c>
      <c r="E1079" s="263">
        <v>0</v>
      </c>
      <c r="F1079" s="242">
        <v>20</v>
      </c>
      <c r="G1079" s="77" t="s">
        <v>2380</v>
      </c>
      <c r="H1079" s="43"/>
      <c r="I1079" s="1" t="s">
        <v>2375</v>
      </c>
      <c r="J1079" s="18"/>
    </row>
    <row r="1080" spans="1:10" ht="49.5">
      <c r="A1080" s="15" t="s">
        <v>136</v>
      </c>
      <c r="B1080" s="43" t="s">
        <v>400</v>
      </c>
      <c r="C1080" s="210" t="s">
        <v>401</v>
      </c>
      <c r="D1080" s="1" t="s">
        <v>135</v>
      </c>
      <c r="E1080" s="263">
        <v>0</v>
      </c>
      <c r="F1080" s="242">
        <v>20</v>
      </c>
      <c r="G1080" s="77" t="s">
        <v>2380</v>
      </c>
      <c r="H1080" s="43"/>
      <c r="I1080" s="1" t="s">
        <v>2375</v>
      </c>
      <c r="J1080" s="18"/>
    </row>
    <row r="1081" spans="1:10" ht="33">
      <c r="A1081" s="15" t="s">
        <v>136</v>
      </c>
      <c r="B1081" s="43" t="s">
        <v>402</v>
      </c>
      <c r="C1081" s="210" t="s">
        <v>403</v>
      </c>
      <c r="D1081" s="1" t="s">
        <v>135</v>
      </c>
      <c r="E1081" s="263">
        <v>0</v>
      </c>
      <c r="F1081" s="242">
        <v>20</v>
      </c>
      <c r="G1081" s="77" t="s">
        <v>2380</v>
      </c>
      <c r="H1081" s="43"/>
      <c r="I1081" s="1" t="s">
        <v>2375</v>
      </c>
      <c r="J1081" s="18"/>
    </row>
    <row r="1082" spans="1:10" ht="33">
      <c r="A1082" s="15" t="s">
        <v>136</v>
      </c>
      <c r="B1082" s="43" t="s">
        <v>404</v>
      </c>
      <c r="C1082" s="210" t="s">
        <v>405</v>
      </c>
      <c r="D1082" s="1" t="s">
        <v>135</v>
      </c>
      <c r="E1082" s="263">
        <v>0</v>
      </c>
      <c r="F1082" s="242">
        <v>80</v>
      </c>
      <c r="G1082" s="77" t="s">
        <v>2380</v>
      </c>
      <c r="H1082" s="43"/>
      <c r="I1082" s="1" t="s">
        <v>2375</v>
      </c>
      <c r="J1082" s="18"/>
    </row>
    <row r="1083" spans="1:10" ht="33">
      <c r="A1083" s="15" t="s">
        <v>136</v>
      </c>
      <c r="B1083" s="43" t="s">
        <v>406</v>
      </c>
      <c r="C1083" s="210" t="s">
        <v>407</v>
      </c>
      <c r="D1083" s="1" t="s">
        <v>135</v>
      </c>
      <c r="E1083" s="263">
        <v>0</v>
      </c>
      <c r="F1083" s="242">
        <v>20</v>
      </c>
      <c r="G1083" s="77" t="s">
        <v>2380</v>
      </c>
      <c r="H1083" s="43"/>
      <c r="I1083" s="1" t="s">
        <v>2375</v>
      </c>
      <c r="J1083" s="18"/>
    </row>
    <row r="1084" spans="1:10" ht="33">
      <c r="A1084" s="15" t="s">
        <v>136</v>
      </c>
      <c r="B1084" s="43" t="s">
        <v>408</v>
      </c>
      <c r="C1084" s="210" t="s">
        <v>409</v>
      </c>
      <c r="D1084" s="1" t="s">
        <v>135</v>
      </c>
      <c r="E1084" s="263">
        <v>0</v>
      </c>
      <c r="F1084" s="242">
        <v>20</v>
      </c>
      <c r="G1084" s="77" t="s">
        <v>2380</v>
      </c>
      <c r="H1084" s="43"/>
      <c r="I1084" s="1" t="s">
        <v>2375</v>
      </c>
      <c r="J1084" s="18"/>
    </row>
    <row r="1085" spans="1:10" ht="33">
      <c r="A1085" s="15" t="s">
        <v>136</v>
      </c>
      <c r="B1085" s="43" t="s">
        <v>410</v>
      </c>
      <c r="C1085" s="210" t="s">
        <v>411</v>
      </c>
      <c r="D1085" s="1" t="s">
        <v>135</v>
      </c>
      <c r="E1085" s="263">
        <v>0</v>
      </c>
      <c r="F1085" s="242">
        <v>200</v>
      </c>
      <c r="G1085" s="77" t="s">
        <v>2380</v>
      </c>
      <c r="H1085" s="43"/>
      <c r="I1085" s="1" t="s">
        <v>2375</v>
      </c>
      <c r="J1085" s="18"/>
    </row>
    <row r="1086" spans="1:10" ht="33">
      <c r="A1086" s="15" t="s">
        <v>412</v>
      </c>
      <c r="B1086" s="18" t="s">
        <v>413</v>
      </c>
      <c r="C1086" s="15" t="s">
        <v>2382</v>
      </c>
      <c r="D1086" s="1" t="s">
        <v>135</v>
      </c>
      <c r="E1086" s="263">
        <v>0</v>
      </c>
      <c r="F1086" s="262">
        <v>299.928</v>
      </c>
      <c r="G1086" s="1" t="s">
        <v>2380</v>
      </c>
      <c r="H1086" s="1"/>
      <c r="I1086" s="1" t="s">
        <v>2375</v>
      </c>
      <c r="J1086" s="1"/>
    </row>
    <row r="1087" spans="1:10" ht="33">
      <c r="A1087" s="15" t="s">
        <v>412</v>
      </c>
      <c r="B1087" s="18" t="s">
        <v>2373</v>
      </c>
      <c r="C1087" s="15" t="s">
        <v>2374</v>
      </c>
      <c r="D1087" s="1" t="s">
        <v>135</v>
      </c>
      <c r="E1087" s="263">
        <v>0</v>
      </c>
      <c r="F1087" s="262">
        <v>20</v>
      </c>
      <c r="G1087" s="1" t="s">
        <v>2112</v>
      </c>
      <c r="H1087" s="1"/>
      <c r="I1087" s="1" t="s">
        <v>2375</v>
      </c>
      <c r="J1087" s="1"/>
    </row>
    <row r="1088" spans="1:10" ht="33">
      <c r="A1088" s="15" t="s">
        <v>412</v>
      </c>
      <c r="B1088" s="18" t="s">
        <v>2376</v>
      </c>
      <c r="C1088" s="15" t="s">
        <v>2377</v>
      </c>
      <c r="D1088" s="1" t="s">
        <v>135</v>
      </c>
      <c r="E1088" s="263">
        <v>0</v>
      </c>
      <c r="F1088" s="262">
        <v>30</v>
      </c>
      <c r="G1088" s="1" t="s">
        <v>2112</v>
      </c>
      <c r="H1088" s="1"/>
      <c r="I1088" s="1" t="s">
        <v>2375</v>
      </c>
      <c r="J1088" s="1"/>
    </row>
    <row r="1089" spans="1:10" ht="33">
      <c r="A1089" s="15" t="s">
        <v>412</v>
      </c>
      <c r="B1089" s="18" t="s">
        <v>2378</v>
      </c>
      <c r="C1089" s="15" t="s">
        <v>2379</v>
      </c>
      <c r="D1089" s="1" t="s">
        <v>135</v>
      </c>
      <c r="E1089" s="263">
        <v>0</v>
      </c>
      <c r="F1089" s="262">
        <v>30</v>
      </c>
      <c r="G1089" s="1" t="s">
        <v>2380</v>
      </c>
      <c r="H1089" s="1"/>
      <c r="I1089" s="1" t="s">
        <v>2375</v>
      </c>
      <c r="J1089" s="1"/>
    </row>
    <row r="1090" spans="1:10" ht="33">
      <c r="A1090" s="15" t="s">
        <v>412</v>
      </c>
      <c r="B1090" s="18" t="s">
        <v>2381</v>
      </c>
      <c r="C1090" s="15" t="s">
        <v>2382</v>
      </c>
      <c r="D1090" s="1" t="s">
        <v>135</v>
      </c>
      <c r="E1090" s="263">
        <v>0</v>
      </c>
      <c r="F1090" s="262">
        <v>50</v>
      </c>
      <c r="G1090" s="1" t="s">
        <v>2380</v>
      </c>
      <c r="H1090" s="1"/>
      <c r="I1090" s="1" t="s">
        <v>2375</v>
      </c>
      <c r="J1090" s="1"/>
    </row>
    <row r="1091" spans="1:10" ht="33">
      <c r="A1091" s="15" t="s">
        <v>412</v>
      </c>
      <c r="B1091" s="18" t="s">
        <v>526</v>
      </c>
      <c r="C1091" s="15" t="s">
        <v>527</v>
      </c>
      <c r="D1091" s="1" t="s">
        <v>135</v>
      </c>
      <c r="E1091" s="263">
        <v>0</v>
      </c>
      <c r="F1091" s="262">
        <v>100</v>
      </c>
      <c r="G1091" s="1" t="s">
        <v>2380</v>
      </c>
      <c r="H1091" s="1"/>
      <c r="I1091" s="1" t="s">
        <v>2375</v>
      </c>
      <c r="J1091" s="1"/>
    </row>
    <row r="1092" spans="1:10" ht="33">
      <c r="A1092" s="15" t="s">
        <v>412</v>
      </c>
      <c r="B1092" s="18" t="s">
        <v>528</v>
      </c>
      <c r="C1092" s="15" t="s">
        <v>529</v>
      </c>
      <c r="D1092" s="1" t="s">
        <v>135</v>
      </c>
      <c r="E1092" s="263">
        <v>0</v>
      </c>
      <c r="F1092" s="262">
        <v>15</v>
      </c>
      <c r="G1092" s="1" t="s">
        <v>2380</v>
      </c>
      <c r="H1092" s="1"/>
      <c r="I1092" s="1" t="s">
        <v>2375</v>
      </c>
      <c r="J1092" s="1"/>
    </row>
    <row r="1093" spans="1:10" ht="33">
      <c r="A1093" s="160" t="s">
        <v>292</v>
      </c>
      <c r="B1093" s="18" t="s">
        <v>530</v>
      </c>
      <c r="C1093" s="384" t="s">
        <v>531</v>
      </c>
      <c r="D1093" s="1" t="s">
        <v>135</v>
      </c>
      <c r="E1093" s="164">
        <v>250</v>
      </c>
      <c r="F1093" s="164">
        <v>500</v>
      </c>
      <c r="G1093" s="77" t="s">
        <v>2380</v>
      </c>
      <c r="H1093" s="77"/>
      <c r="I1093" s="1" t="s">
        <v>2375</v>
      </c>
      <c r="J1093" s="1"/>
    </row>
    <row r="1094" spans="1:10" ht="33">
      <c r="A1094" s="160" t="s">
        <v>292</v>
      </c>
      <c r="B1094" s="18" t="s">
        <v>532</v>
      </c>
      <c r="C1094" s="384" t="s">
        <v>533</v>
      </c>
      <c r="D1094" s="1" t="s">
        <v>135</v>
      </c>
      <c r="E1094" s="184">
        <v>0</v>
      </c>
      <c r="F1094" s="81">
        <v>3650</v>
      </c>
      <c r="G1094" s="77" t="s">
        <v>2380</v>
      </c>
      <c r="H1094" s="77"/>
      <c r="I1094" s="1" t="s">
        <v>2375</v>
      </c>
      <c r="J1094" s="1"/>
    </row>
    <row r="1095" spans="1:10" ht="33">
      <c r="A1095" s="160" t="s">
        <v>292</v>
      </c>
      <c r="B1095" s="18" t="s">
        <v>534</v>
      </c>
      <c r="C1095" s="384" t="s">
        <v>527</v>
      </c>
      <c r="D1095" s="1" t="s">
        <v>135</v>
      </c>
      <c r="E1095" s="184">
        <v>0</v>
      </c>
      <c r="F1095" s="81">
        <v>300</v>
      </c>
      <c r="G1095" s="77" t="s">
        <v>2380</v>
      </c>
      <c r="H1095" s="77"/>
      <c r="I1095" s="1" t="s">
        <v>2375</v>
      </c>
      <c r="J1095" s="1"/>
    </row>
    <row r="1096" spans="1:10" ht="33">
      <c r="A1096" s="162" t="s">
        <v>311</v>
      </c>
      <c r="B1096" s="16" t="s">
        <v>535</v>
      </c>
      <c r="C1096" s="49" t="s">
        <v>536</v>
      </c>
      <c r="D1096" s="1" t="s">
        <v>135</v>
      </c>
      <c r="E1096" s="184">
        <v>0</v>
      </c>
      <c r="F1096" s="144">
        <v>20</v>
      </c>
      <c r="G1096" s="17" t="s">
        <v>2112</v>
      </c>
      <c r="H1096" s="163"/>
      <c r="I1096" s="17" t="s">
        <v>2375</v>
      </c>
      <c r="J1096" s="17"/>
    </row>
    <row r="1097" spans="1:10" ht="33">
      <c r="A1097" s="162" t="s">
        <v>311</v>
      </c>
      <c r="B1097" s="16" t="s">
        <v>537</v>
      </c>
      <c r="C1097" s="49" t="s">
        <v>538</v>
      </c>
      <c r="D1097" s="1" t="s">
        <v>135</v>
      </c>
      <c r="E1097" s="184">
        <v>0</v>
      </c>
      <c r="F1097" s="144">
        <v>20</v>
      </c>
      <c r="G1097" s="17" t="s">
        <v>2112</v>
      </c>
      <c r="H1097" s="163"/>
      <c r="I1097" s="17" t="s">
        <v>2375</v>
      </c>
      <c r="J1097" s="17"/>
    </row>
    <row r="1098" spans="1:10" s="253" customFormat="1" ht="33">
      <c r="A1098" s="255" t="s">
        <v>2749</v>
      </c>
      <c r="B1098" s="18" t="s">
        <v>519</v>
      </c>
      <c r="C1098" s="15" t="s">
        <v>521</v>
      </c>
      <c r="D1098" s="1" t="s">
        <v>135</v>
      </c>
      <c r="E1098" s="82">
        <v>100</v>
      </c>
      <c r="F1098" s="82">
        <v>100</v>
      </c>
      <c r="G1098" s="1" t="s">
        <v>2100</v>
      </c>
      <c r="H1098" s="18"/>
      <c r="I1098" s="18"/>
      <c r="J1098" s="1" t="s">
        <v>1479</v>
      </c>
    </row>
    <row r="1099" spans="1:10" s="254" customFormat="1" ht="33">
      <c r="A1099" s="255" t="s">
        <v>2749</v>
      </c>
      <c r="B1099" s="169" t="s">
        <v>522</v>
      </c>
      <c r="C1099" s="15" t="s">
        <v>523</v>
      </c>
      <c r="D1099" s="1" t="s">
        <v>135</v>
      </c>
      <c r="E1099" s="82">
        <v>70</v>
      </c>
      <c r="F1099" s="82">
        <v>70</v>
      </c>
      <c r="G1099" s="1" t="s">
        <v>2100</v>
      </c>
      <c r="H1099" s="18"/>
      <c r="I1099" s="18"/>
      <c r="J1099" s="1" t="s">
        <v>1479</v>
      </c>
    </row>
    <row r="1100" spans="1:10" s="254" customFormat="1" ht="33">
      <c r="A1100" s="255" t="s">
        <v>2749</v>
      </c>
      <c r="B1100" s="169" t="s">
        <v>522</v>
      </c>
      <c r="C1100" s="15" t="s">
        <v>524</v>
      </c>
      <c r="D1100" s="1" t="s">
        <v>135</v>
      </c>
      <c r="E1100" s="82">
        <v>65</v>
      </c>
      <c r="F1100" s="82">
        <v>65</v>
      </c>
      <c r="G1100" s="1" t="s">
        <v>2100</v>
      </c>
      <c r="H1100" s="18"/>
      <c r="I1100" s="18"/>
      <c r="J1100" s="1" t="s">
        <v>1479</v>
      </c>
    </row>
    <row r="1101" spans="1:10" s="254" customFormat="1" ht="33">
      <c r="A1101" s="255" t="s">
        <v>2749</v>
      </c>
      <c r="B1101" s="169" t="s">
        <v>522</v>
      </c>
      <c r="C1101" s="15" t="s">
        <v>525</v>
      </c>
      <c r="D1101" s="1" t="s">
        <v>135</v>
      </c>
      <c r="E1101" s="82">
        <v>70</v>
      </c>
      <c r="F1101" s="82">
        <v>70</v>
      </c>
      <c r="G1101" s="1" t="s">
        <v>2100</v>
      </c>
      <c r="H1101" s="18"/>
      <c r="I1101" s="18"/>
      <c r="J1101" s="1" t="s">
        <v>1479</v>
      </c>
    </row>
    <row r="1102" spans="1:10" s="254" customFormat="1" ht="33">
      <c r="A1102" s="255" t="s">
        <v>2749</v>
      </c>
      <c r="B1102" s="169" t="s">
        <v>522</v>
      </c>
      <c r="C1102" s="15" t="s">
        <v>2718</v>
      </c>
      <c r="D1102" s="1" t="s">
        <v>135</v>
      </c>
      <c r="E1102" s="82">
        <v>70</v>
      </c>
      <c r="F1102" s="82">
        <v>70</v>
      </c>
      <c r="G1102" s="1" t="s">
        <v>2100</v>
      </c>
      <c r="H1102" s="18"/>
      <c r="I1102" s="18"/>
      <c r="J1102" s="1" t="s">
        <v>1479</v>
      </c>
    </row>
    <row r="1103" spans="1:10" s="254" customFormat="1" ht="33">
      <c r="A1103" s="255" t="s">
        <v>2749</v>
      </c>
      <c r="B1103" s="169" t="s">
        <v>522</v>
      </c>
      <c r="C1103" s="15" t="s">
        <v>2719</v>
      </c>
      <c r="D1103" s="1" t="s">
        <v>135</v>
      </c>
      <c r="E1103" s="82">
        <v>70</v>
      </c>
      <c r="F1103" s="82">
        <v>70</v>
      </c>
      <c r="G1103" s="1" t="s">
        <v>2100</v>
      </c>
      <c r="H1103" s="18"/>
      <c r="I1103" s="18"/>
      <c r="J1103" s="1" t="s">
        <v>1479</v>
      </c>
    </row>
    <row r="1104" spans="1:10" s="254" customFormat="1" ht="33">
      <c r="A1104" s="255" t="s">
        <v>2749</v>
      </c>
      <c r="B1104" s="169" t="s">
        <v>522</v>
      </c>
      <c r="C1104" s="15" t="s">
        <v>2720</v>
      </c>
      <c r="D1104" s="1" t="s">
        <v>135</v>
      </c>
      <c r="E1104" s="82">
        <v>80</v>
      </c>
      <c r="F1104" s="82">
        <v>80</v>
      </c>
      <c r="G1104" s="1" t="s">
        <v>2100</v>
      </c>
      <c r="H1104" s="18"/>
      <c r="I1104" s="18"/>
      <c r="J1104" s="1" t="s">
        <v>1479</v>
      </c>
    </row>
    <row r="1105" spans="1:10" s="254" customFormat="1" ht="33">
      <c r="A1105" s="255" t="s">
        <v>2749</v>
      </c>
      <c r="B1105" s="169" t="s">
        <v>522</v>
      </c>
      <c r="C1105" s="15" t="s">
        <v>2721</v>
      </c>
      <c r="D1105" s="1" t="s">
        <v>135</v>
      </c>
      <c r="E1105" s="82">
        <v>80</v>
      </c>
      <c r="F1105" s="82">
        <v>80</v>
      </c>
      <c r="G1105" s="1" t="s">
        <v>2100</v>
      </c>
      <c r="H1105" s="18"/>
      <c r="I1105" s="18"/>
      <c r="J1105" s="1" t="s">
        <v>1479</v>
      </c>
    </row>
    <row r="1106" spans="1:10" s="254" customFormat="1" ht="33">
      <c r="A1106" s="255" t="s">
        <v>2749</v>
      </c>
      <c r="B1106" s="169" t="s">
        <v>522</v>
      </c>
      <c r="C1106" s="15" t="s">
        <v>2722</v>
      </c>
      <c r="D1106" s="1" t="s">
        <v>135</v>
      </c>
      <c r="E1106" s="82">
        <v>65</v>
      </c>
      <c r="F1106" s="82">
        <v>65</v>
      </c>
      <c r="G1106" s="1" t="s">
        <v>2100</v>
      </c>
      <c r="H1106" s="18"/>
      <c r="I1106" s="18"/>
      <c r="J1106" s="1" t="s">
        <v>1479</v>
      </c>
    </row>
    <row r="1107" spans="1:10" s="254" customFormat="1" ht="33">
      <c r="A1107" s="255" t="s">
        <v>2749</v>
      </c>
      <c r="B1107" s="169" t="s">
        <v>2723</v>
      </c>
      <c r="C1107" s="15" t="s">
        <v>2718</v>
      </c>
      <c r="D1107" s="1" t="s">
        <v>135</v>
      </c>
      <c r="E1107" s="82">
        <v>66</v>
      </c>
      <c r="F1107" s="82">
        <v>66</v>
      </c>
      <c r="G1107" s="1" t="s">
        <v>2100</v>
      </c>
      <c r="H1107" s="18"/>
      <c r="I1107" s="18"/>
      <c r="J1107" s="1" t="s">
        <v>1479</v>
      </c>
    </row>
    <row r="1108" spans="1:10" s="254" customFormat="1" ht="33">
      <c r="A1108" s="255" t="s">
        <v>2749</v>
      </c>
      <c r="B1108" s="169" t="s">
        <v>2723</v>
      </c>
      <c r="C1108" s="15" t="s">
        <v>2724</v>
      </c>
      <c r="D1108" s="1" t="s">
        <v>135</v>
      </c>
      <c r="E1108" s="82">
        <v>66</v>
      </c>
      <c r="F1108" s="82">
        <v>66</v>
      </c>
      <c r="G1108" s="1" t="s">
        <v>2100</v>
      </c>
      <c r="H1108" s="18"/>
      <c r="I1108" s="18"/>
      <c r="J1108" s="1" t="s">
        <v>1479</v>
      </c>
    </row>
    <row r="1109" spans="1:10" s="254" customFormat="1" ht="33">
      <c r="A1109" s="255" t="s">
        <v>2749</v>
      </c>
      <c r="B1109" s="169" t="s">
        <v>2723</v>
      </c>
      <c r="C1109" s="15" t="s">
        <v>2725</v>
      </c>
      <c r="D1109" s="1" t="s">
        <v>135</v>
      </c>
      <c r="E1109" s="82">
        <v>66</v>
      </c>
      <c r="F1109" s="82">
        <v>66</v>
      </c>
      <c r="G1109" s="1" t="s">
        <v>2100</v>
      </c>
      <c r="H1109" s="18"/>
      <c r="I1109" s="18"/>
      <c r="J1109" s="1" t="s">
        <v>1479</v>
      </c>
    </row>
    <row r="1110" spans="1:10" s="254" customFormat="1" ht="33">
      <c r="A1110" s="255" t="s">
        <v>2749</v>
      </c>
      <c r="B1110" s="18" t="s">
        <v>2726</v>
      </c>
      <c r="C1110" s="15" t="s">
        <v>2727</v>
      </c>
      <c r="D1110" s="1" t="s">
        <v>135</v>
      </c>
      <c r="E1110" s="82">
        <v>10</v>
      </c>
      <c r="F1110" s="82">
        <v>10</v>
      </c>
      <c r="G1110" s="1" t="s">
        <v>2100</v>
      </c>
      <c r="H1110" s="18"/>
      <c r="I1110" s="18"/>
      <c r="J1110" s="1" t="s">
        <v>1479</v>
      </c>
    </row>
    <row r="1111" spans="1:10" s="254" customFormat="1" ht="33">
      <c r="A1111" s="255" t="s">
        <v>2749</v>
      </c>
      <c r="B1111" s="18" t="s">
        <v>2728</v>
      </c>
      <c r="C1111" s="15" t="s">
        <v>2729</v>
      </c>
      <c r="D1111" s="1" t="s">
        <v>135</v>
      </c>
      <c r="E1111" s="82">
        <v>50</v>
      </c>
      <c r="F1111" s="82">
        <v>50</v>
      </c>
      <c r="G1111" s="1" t="s">
        <v>2100</v>
      </c>
      <c r="H1111" s="18"/>
      <c r="I1111" s="18"/>
      <c r="J1111" s="1" t="s">
        <v>1479</v>
      </c>
    </row>
    <row r="1112" spans="1:10" s="253" customFormat="1" ht="33">
      <c r="A1112" s="255" t="s">
        <v>2749</v>
      </c>
      <c r="B1112" s="15" t="s">
        <v>2730</v>
      </c>
      <c r="C1112" s="210" t="s">
        <v>2731</v>
      </c>
      <c r="D1112" s="1" t="s">
        <v>135</v>
      </c>
      <c r="E1112" s="170">
        <v>180</v>
      </c>
      <c r="F1112" s="170">
        <v>180</v>
      </c>
      <c r="G1112" s="77" t="s">
        <v>2100</v>
      </c>
      <c r="H1112" s="218"/>
      <c r="I1112" s="1"/>
      <c r="J1112" s="1" t="s">
        <v>1479</v>
      </c>
    </row>
    <row r="1113" spans="1:10" s="253" customFormat="1" ht="33">
      <c r="A1113" s="255" t="s">
        <v>2749</v>
      </c>
      <c r="B1113" s="15" t="s">
        <v>2732</v>
      </c>
      <c r="C1113" s="210" t="s">
        <v>2733</v>
      </c>
      <c r="D1113" s="1" t="s">
        <v>135</v>
      </c>
      <c r="E1113" s="170">
        <v>50</v>
      </c>
      <c r="F1113" s="170">
        <v>50</v>
      </c>
      <c r="G1113" s="77" t="s">
        <v>2100</v>
      </c>
      <c r="H1113" s="218"/>
      <c r="I1113" s="1"/>
      <c r="J1113" s="1" t="s">
        <v>1479</v>
      </c>
    </row>
    <row r="1114" spans="1:10" s="254" customFormat="1" ht="33">
      <c r="A1114" s="255" t="s">
        <v>2749</v>
      </c>
      <c r="B1114" s="15" t="s">
        <v>2732</v>
      </c>
      <c r="C1114" s="15" t="s">
        <v>2734</v>
      </c>
      <c r="D1114" s="1" t="s">
        <v>135</v>
      </c>
      <c r="E1114" s="82">
        <v>80</v>
      </c>
      <c r="F1114" s="82">
        <v>80</v>
      </c>
      <c r="G1114" s="1" t="s">
        <v>2100</v>
      </c>
      <c r="H1114" s="18"/>
      <c r="I1114" s="18"/>
      <c r="J1114" s="1" t="s">
        <v>1479</v>
      </c>
    </row>
    <row r="1115" spans="1:10" s="254" customFormat="1" ht="33">
      <c r="A1115" s="255" t="s">
        <v>2749</v>
      </c>
      <c r="B1115" s="255" t="s">
        <v>2735</v>
      </c>
      <c r="C1115" s="15" t="s">
        <v>520</v>
      </c>
      <c r="D1115" s="1" t="s">
        <v>135</v>
      </c>
      <c r="E1115" s="82">
        <v>50</v>
      </c>
      <c r="F1115" s="82">
        <v>50</v>
      </c>
      <c r="G1115" s="1" t="s">
        <v>2100</v>
      </c>
      <c r="H1115" s="18"/>
      <c r="I1115" s="18"/>
      <c r="J1115" s="1" t="s">
        <v>1479</v>
      </c>
    </row>
    <row r="1116" spans="1:10" s="253" customFormat="1" ht="33">
      <c r="A1116" s="255" t="s">
        <v>2749</v>
      </c>
      <c r="B1116" s="255" t="s">
        <v>2735</v>
      </c>
      <c r="C1116" s="15" t="s">
        <v>2736</v>
      </c>
      <c r="D1116" s="1" t="s">
        <v>135</v>
      </c>
      <c r="E1116" s="82">
        <v>90</v>
      </c>
      <c r="F1116" s="82">
        <v>90</v>
      </c>
      <c r="G1116" s="1" t="s">
        <v>2100</v>
      </c>
      <c r="H1116" s="18"/>
      <c r="I1116" s="18"/>
      <c r="J1116" s="1" t="s">
        <v>1479</v>
      </c>
    </row>
    <row r="1117" spans="1:10" s="253" customFormat="1" ht="33">
      <c r="A1117" s="255" t="s">
        <v>2749</v>
      </c>
      <c r="B1117" s="255" t="s">
        <v>2735</v>
      </c>
      <c r="C1117" s="15" t="s">
        <v>2737</v>
      </c>
      <c r="D1117" s="1" t="s">
        <v>135</v>
      </c>
      <c r="E1117" s="82">
        <v>50</v>
      </c>
      <c r="F1117" s="82">
        <v>50</v>
      </c>
      <c r="G1117" s="1" t="s">
        <v>2100</v>
      </c>
      <c r="H1117" s="18"/>
      <c r="I1117" s="18"/>
      <c r="J1117" s="1" t="s">
        <v>1479</v>
      </c>
    </row>
    <row r="1118" spans="1:10" s="253" customFormat="1" ht="33">
      <c r="A1118" s="255" t="s">
        <v>2749</v>
      </c>
      <c r="B1118" s="255" t="s">
        <v>2735</v>
      </c>
      <c r="C1118" s="15" t="s">
        <v>2738</v>
      </c>
      <c r="D1118" s="1" t="s">
        <v>135</v>
      </c>
      <c r="E1118" s="82">
        <v>100</v>
      </c>
      <c r="F1118" s="82">
        <v>100</v>
      </c>
      <c r="G1118" s="1" t="s">
        <v>2100</v>
      </c>
      <c r="H1118" s="18"/>
      <c r="I1118" s="18"/>
      <c r="J1118" s="1" t="s">
        <v>1479</v>
      </c>
    </row>
    <row r="1119" spans="1:10" s="253" customFormat="1" ht="33">
      <c r="A1119" s="255" t="s">
        <v>2749</v>
      </c>
      <c r="B1119" s="255" t="s">
        <v>2735</v>
      </c>
      <c r="C1119" s="15" t="s">
        <v>524</v>
      </c>
      <c r="D1119" s="1" t="s">
        <v>135</v>
      </c>
      <c r="E1119" s="82">
        <v>100</v>
      </c>
      <c r="F1119" s="82">
        <v>100</v>
      </c>
      <c r="G1119" s="1" t="s">
        <v>2100</v>
      </c>
      <c r="H1119" s="18"/>
      <c r="I1119" s="18"/>
      <c r="J1119" s="1" t="s">
        <v>1479</v>
      </c>
    </row>
    <row r="1120" spans="1:10" s="253" customFormat="1" ht="33">
      <c r="A1120" s="255" t="s">
        <v>2749</v>
      </c>
      <c r="B1120" s="255" t="s">
        <v>2735</v>
      </c>
      <c r="C1120" s="15" t="s">
        <v>2739</v>
      </c>
      <c r="D1120" s="1" t="s">
        <v>135</v>
      </c>
      <c r="E1120" s="82">
        <v>100</v>
      </c>
      <c r="F1120" s="82">
        <v>100</v>
      </c>
      <c r="G1120" s="1" t="s">
        <v>2100</v>
      </c>
      <c r="H1120" s="18"/>
      <c r="I1120" s="18"/>
      <c r="J1120" s="1" t="s">
        <v>1479</v>
      </c>
    </row>
    <row r="1121" spans="1:10" s="253" customFormat="1" ht="33">
      <c r="A1121" s="255" t="s">
        <v>2749</v>
      </c>
      <c r="B1121" s="255" t="s">
        <v>2735</v>
      </c>
      <c r="C1121" s="15"/>
      <c r="D1121" s="1" t="s">
        <v>135</v>
      </c>
      <c r="E1121" s="82">
        <v>50</v>
      </c>
      <c r="F1121" s="82">
        <v>50</v>
      </c>
      <c r="G1121" s="1" t="s">
        <v>2100</v>
      </c>
      <c r="H1121" s="18"/>
      <c r="I1121" s="18"/>
      <c r="J1121" s="1" t="s">
        <v>1479</v>
      </c>
    </row>
    <row r="1122" spans="1:10" s="253" customFormat="1" ht="33">
      <c r="A1122" s="255" t="s">
        <v>2749</v>
      </c>
      <c r="B1122" s="255" t="s">
        <v>2735</v>
      </c>
      <c r="C1122" s="15" t="s">
        <v>521</v>
      </c>
      <c r="D1122" s="1" t="s">
        <v>135</v>
      </c>
      <c r="E1122" s="82">
        <v>74</v>
      </c>
      <c r="F1122" s="82">
        <v>74</v>
      </c>
      <c r="G1122" s="1" t="s">
        <v>2100</v>
      </c>
      <c r="H1122" s="18"/>
      <c r="I1122" s="18"/>
      <c r="J1122" s="1" t="s">
        <v>1479</v>
      </c>
    </row>
    <row r="1123" spans="1:10" s="253" customFormat="1" ht="33">
      <c r="A1123" s="255" t="s">
        <v>2749</v>
      </c>
      <c r="B1123" s="255" t="s">
        <v>2735</v>
      </c>
      <c r="C1123" s="15" t="s">
        <v>2740</v>
      </c>
      <c r="D1123" s="1" t="s">
        <v>135</v>
      </c>
      <c r="E1123" s="82">
        <v>50</v>
      </c>
      <c r="F1123" s="82">
        <v>50</v>
      </c>
      <c r="G1123" s="1" t="s">
        <v>2100</v>
      </c>
      <c r="H1123" s="18"/>
      <c r="I1123" s="18"/>
      <c r="J1123" s="1" t="s">
        <v>1479</v>
      </c>
    </row>
    <row r="1124" spans="1:10" s="253" customFormat="1" ht="33">
      <c r="A1124" s="255" t="s">
        <v>2749</v>
      </c>
      <c r="B1124" s="255" t="s">
        <v>2735</v>
      </c>
      <c r="C1124" s="15" t="s">
        <v>2741</v>
      </c>
      <c r="D1124" s="1" t="s">
        <v>135</v>
      </c>
      <c r="E1124" s="82">
        <v>90</v>
      </c>
      <c r="F1124" s="82">
        <v>90</v>
      </c>
      <c r="G1124" s="1" t="s">
        <v>2100</v>
      </c>
      <c r="H1124" s="18"/>
      <c r="I1124" s="18"/>
      <c r="J1124" s="1" t="s">
        <v>1479</v>
      </c>
    </row>
    <row r="1125" spans="1:10" s="253" customFormat="1" ht="33">
      <c r="A1125" s="255" t="s">
        <v>2749</v>
      </c>
      <c r="B1125" s="255" t="s">
        <v>2735</v>
      </c>
      <c r="C1125" s="15" t="s">
        <v>2742</v>
      </c>
      <c r="D1125" s="1" t="s">
        <v>135</v>
      </c>
      <c r="E1125" s="82">
        <v>30</v>
      </c>
      <c r="F1125" s="82">
        <v>30</v>
      </c>
      <c r="G1125" s="1" t="s">
        <v>2100</v>
      </c>
      <c r="H1125" s="18"/>
      <c r="I1125" s="18"/>
      <c r="J1125" s="1" t="s">
        <v>1479</v>
      </c>
    </row>
    <row r="1126" spans="1:10" s="253" customFormat="1" ht="33">
      <c r="A1126" s="255" t="s">
        <v>2749</v>
      </c>
      <c r="B1126" s="255" t="s">
        <v>2735</v>
      </c>
      <c r="C1126" s="15" t="s">
        <v>2743</v>
      </c>
      <c r="D1126" s="1" t="s">
        <v>135</v>
      </c>
      <c r="E1126" s="82">
        <v>50</v>
      </c>
      <c r="F1126" s="82">
        <v>50</v>
      </c>
      <c r="G1126" s="1" t="s">
        <v>2748</v>
      </c>
      <c r="H1126" s="18"/>
      <c r="I1126" s="18"/>
      <c r="J1126" s="1" t="s">
        <v>1479</v>
      </c>
    </row>
    <row r="1127" spans="1:10" s="254" customFormat="1" ht="33">
      <c r="A1127" s="255" t="s">
        <v>2749</v>
      </c>
      <c r="B1127" s="255" t="s">
        <v>2744</v>
      </c>
      <c r="C1127" s="15" t="s">
        <v>2745</v>
      </c>
      <c r="D1127" s="1" t="s">
        <v>135</v>
      </c>
      <c r="E1127" s="82">
        <v>20</v>
      </c>
      <c r="F1127" s="82">
        <v>20</v>
      </c>
      <c r="G1127" s="1" t="s">
        <v>2100</v>
      </c>
      <c r="H1127" s="18"/>
      <c r="I1127" s="18"/>
      <c r="J1127" s="1" t="s">
        <v>1479</v>
      </c>
    </row>
    <row r="1128" spans="1:10" s="253" customFormat="1" ht="33">
      <c r="A1128" s="255" t="s">
        <v>2749</v>
      </c>
      <c r="B1128" s="255" t="s">
        <v>2744</v>
      </c>
      <c r="C1128" s="15" t="s">
        <v>2746</v>
      </c>
      <c r="D1128" s="1" t="s">
        <v>135</v>
      </c>
      <c r="E1128" s="82">
        <v>20</v>
      </c>
      <c r="F1128" s="82">
        <v>20</v>
      </c>
      <c r="G1128" s="1" t="s">
        <v>2100</v>
      </c>
      <c r="H1128" s="18"/>
      <c r="I1128" s="18"/>
      <c r="J1128" s="1" t="s">
        <v>1479</v>
      </c>
    </row>
    <row r="1129" spans="1:10" s="253" customFormat="1" ht="33">
      <c r="A1129" s="255" t="s">
        <v>2749</v>
      </c>
      <c r="B1129" s="255" t="s">
        <v>2744</v>
      </c>
      <c r="C1129" s="15" t="s">
        <v>2720</v>
      </c>
      <c r="D1129" s="1" t="s">
        <v>135</v>
      </c>
      <c r="E1129" s="82">
        <v>20</v>
      </c>
      <c r="F1129" s="82">
        <v>20</v>
      </c>
      <c r="G1129" s="1" t="s">
        <v>2100</v>
      </c>
      <c r="H1129" s="18"/>
      <c r="I1129" s="18"/>
      <c r="J1129" s="1" t="s">
        <v>1479</v>
      </c>
    </row>
    <row r="1130" spans="1:10" s="257" customFormat="1" ht="33">
      <c r="A1130" s="255" t="s">
        <v>2749</v>
      </c>
      <c r="B1130" s="255" t="s">
        <v>2744</v>
      </c>
      <c r="C1130" s="15" t="s">
        <v>2747</v>
      </c>
      <c r="D1130" s="1" t="s">
        <v>135</v>
      </c>
      <c r="E1130" s="82">
        <v>20</v>
      </c>
      <c r="F1130" s="82">
        <v>20</v>
      </c>
      <c r="G1130" s="1" t="s">
        <v>2100</v>
      </c>
      <c r="H1130" s="256"/>
      <c r="I1130" s="256"/>
      <c r="J1130" s="1" t="s">
        <v>1479</v>
      </c>
    </row>
    <row r="1131" spans="1:10" s="258" customFormat="1" ht="33">
      <c r="A1131" s="162" t="s">
        <v>2990</v>
      </c>
      <c r="B1131" s="16" t="s">
        <v>2750</v>
      </c>
      <c r="C1131" s="84" t="s">
        <v>2751</v>
      </c>
      <c r="D1131" s="1" t="s">
        <v>135</v>
      </c>
      <c r="E1131" s="259">
        <v>40</v>
      </c>
      <c r="F1131" s="259">
        <v>40</v>
      </c>
      <c r="G1131" s="17" t="s">
        <v>2112</v>
      </c>
      <c r="H1131" s="17"/>
      <c r="I1131" s="1" t="s">
        <v>1478</v>
      </c>
      <c r="J1131" s="17"/>
    </row>
    <row r="1132" spans="1:10" s="258" customFormat="1" ht="33">
      <c r="A1132" s="162" t="s">
        <v>2990</v>
      </c>
      <c r="B1132" s="16" t="s">
        <v>2752</v>
      </c>
      <c r="C1132" s="84" t="s">
        <v>2753</v>
      </c>
      <c r="D1132" s="1" t="s">
        <v>135</v>
      </c>
      <c r="E1132" s="259">
        <v>20</v>
      </c>
      <c r="F1132" s="259">
        <v>20</v>
      </c>
      <c r="G1132" s="17" t="s">
        <v>2112</v>
      </c>
      <c r="H1132" s="17"/>
      <c r="I1132" s="1" t="s">
        <v>1478</v>
      </c>
      <c r="J1132" s="17"/>
    </row>
    <row r="1133" spans="1:10" s="258" customFormat="1" ht="33">
      <c r="A1133" s="162" t="s">
        <v>2990</v>
      </c>
      <c r="B1133" s="16" t="s">
        <v>2754</v>
      </c>
      <c r="C1133" s="84" t="s">
        <v>2755</v>
      </c>
      <c r="D1133" s="1" t="s">
        <v>135</v>
      </c>
      <c r="E1133" s="259">
        <v>50</v>
      </c>
      <c r="F1133" s="259">
        <v>50</v>
      </c>
      <c r="G1133" s="17" t="s">
        <v>2112</v>
      </c>
      <c r="H1133" s="17"/>
      <c r="I1133" s="1" t="s">
        <v>1478</v>
      </c>
      <c r="J1133" s="17"/>
    </row>
    <row r="1134" spans="1:10" s="258" customFormat="1" ht="33">
      <c r="A1134" s="162" t="s">
        <v>2990</v>
      </c>
      <c r="B1134" s="32" t="s">
        <v>2756</v>
      </c>
      <c r="C1134" s="84" t="s">
        <v>2757</v>
      </c>
      <c r="D1134" s="1" t="s">
        <v>135</v>
      </c>
      <c r="E1134" s="259">
        <v>20</v>
      </c>
      <c r="F1134" s="259">
        <v>20</v>
      </c>
      <c r="G1134" s="17" t="s">
        <v>2112</v>
      </c>
      <c r="H1134" s="17"/>
      <c r="I1134" s="1" t="s">
        <v>1478</v>
      </c>
      <c r="J1134" s="17"/>
    </row>
    <row r="1135" spans="1:10" s="258" customFormat="1" ht="33">
      <c r="A1135" s="162" t="s">
        <v>2990</v>
      </c>
      <c r="B1135" s="32" t="s">
        <v>2758</v>
      </c>
      <c r="C1135" s="84" t="s">
        <v>2757</v>
      </c>
      <c r="D1135" s="1" t="s">
        <v>135</v>
      </c>
      <c r="E1135" s="259">
        <v>20</v>
      </c>
      <c r="F1135" s="259">
        <v>20</v>
      </c>
      <c r="G1135" s="17" t="s">
        <v>2112</v>
      </c>
      <c r="H1135" s="17"/>
      <c r="I1135" s="1" t="s">
        <v>1478</v>
      </c>
      <c r="J1135" s="17"/>
    </row>
    <row r="1136" spans="1:10" s="258" customFormat="1" ht="33">
      <c r="A1136" s="162" t="s">
        <v>2990</v>
      </c>
      <c r="B1136" s="32" t="s">
        <v>2759</v>
      </c>
      <c r="C1136" s="84" t="s">
        <v>2760</v>
      </c>
      <c r="D1136" s="1" t="s">
        <v>135</v>
      </c>
      <c r="E1136" s="259">
        <v>134</v>
      </c>
      <c r="F1136" s="259">
        <v>134</v>
      </c>
      <c r="G1136" s="17" t="s">
        <v>2112</v>
      </c>
      <c r="H1136" s="17"/>
      <c r="I1136" s="1" t="s">
        <v>1478</v>
      </c>
      <c r="J1136" s="17"/>
    </row>
    <row r="1137" spans="1:10" s="253" customFormat="1" ht="33">
      <c r="A1137" s="162" t="s">
        <v>2990</v>
      </c>
      <c r="B1137" s="161" t="s">
        <v>2761</v>
      </c>
      <c r="C1137" s="384" t="s">
        <v>2762</v>
      </c>
      <c r="D1137" s="1" t="s">
        <v>135</v>
      </c>
      <c r="E1137" s="260">
        <v>200</v>
      </c>
      <c r="F1137" s="260">
        <v>200</v>
      </c>
      <c r="G1137" s="17" t="s">
        <v>2112</v>
      </c>
      <c r="H1137" s="1"/>
      <c r="I1137" s="1" t="s">
        <v>1478</v>
      </c>
      <c r="J1137" s="1"/>
    </row>
    <row r="1138" spans="1:10" s="253" customFormat="1" ht="33">
      <c r="A1138" s="162" t="s">
        <v>2990</v>
      </c>
      <c r="B1138" s="161" t="s">
        <v>2763</v>
      </c>
      <c r="C1138" s="384" t="s">
        <v>2764</v>
      </c>
      <c r="D1138" s="1" t="s">
        <v>135</v>
      </c>
      <c r="E1138" s="260">
        <v>60</v>
      </c>
      <c r="F1138" s="260">
        <v>60</v>
      </c>
      <c r="G1138" s="17" t="s">
        <v>2112</v>
      </c>
      <c r="H1138" s="1"/>
      <c r="I1138" s="1" t="s">
        <v>1478</v>
      </c>
      <c r="J1138" s="1"/>
    </row>
    <row r="1139" spans="1:10" s="253" customFormat="1" ht="33">
      <c r="A1139" s="162" t="s">
        <v>2990</v>
      </c>
      <c r="B1139" s="161" t="s">
        <v>2765</v>
      </c>
      <c r="C1139" s="384" t="s">
        <v>2766</v>
      </c>
      <c r="D1139" s="1" t="s">
        <v>135</v>
      </c>
      <c r="E1139" s="260">
        <v>25</v>
      </c>
      <c r="F1139" s="260">
        <v>25</v>
      </c>
      <c r="G1139" s="17" t="s">
        <v>2112</v>
      </c>
      <c r="H1139" s="1"/>
      <c r="I1139" s="1" t="s">
        <v>1478</v>
      </c>
      <c r="J1139" s="1"/>
    </row>
    <row r="1140" spans="1:10" s="253" customFormat="1" ht="33">
      <c r="A1140" s="162" t="s">
        <v>2990</v>
      </c>
      <c r="B1140" s="161" t="s">
        <v>2767</v>
      </c>
      <c r="C1140" s="384" t="s">
        <v>2768</v>
      </c>
      <c r="D1140" s="1" t="s">
        <v>135</v>
      </c>
      <c r="E1140" s="260">
        <v>20</v>
      </c>
      <c r="F1140" s="260">
        <v>20</v>
      </c>
      <c r="G1140" s="17" t="s">
        <v>2112</v>
      </c>
      <c r="H1140" s="1"/>
      <c r="I1140" s="1" t="s">
        <v>1478</v>
      </c>
      <c r="J1140" s="1"/>
    </row>
    <row r="1141" spans="1:10" s="253" customFormat="1" ht="33">
      <c r="A1141" s="162" t="s">
        <v>2990</v>
      </c>
      <c r="B1141" s="161" t="s">
        <v>2769</v>
      </c>
      <c r="C1141" s="384" t="s">
        <v>2770</v>
      </c>
      <c r="D1141" s="1" t="s">
        <v>135</v>
      </c>
      <c r="E1141" s="260">
        <v>90</v>
      </c>
      <c r="F1141" s="260">
        <v>90</v>
      </c>
      <c r="G1141" s="17" t="s">
        <v>2112</v>
      </c>
      <c r="H1141" s="1"/>
      <c r="I1141" s="1" t="s">
        <v>1478</v>
      </c>
      <c r="J1141" s="1"/>
    </row>
    <row r="1142" spans="1:10" s="253" customFormat="1" ht="33">
      <c r="A1142" s="162" t="s">
        <v>2990</v>
      </c>
      <c r="B1142" s="161" t="s">
        <v>2771</v>
      </c>
      <c r="C1142" s="384" t="s">
        <v>2772</v>
      </c>
      <c r="D1142" s="1" t="s">
        <v>135</v>
      </c>
      <c r="E1142" s="260">
        <v>500</v>
      </c>
      <c r="F1142" s="260">
        <v>500</v>
      </c>
      <c r="G1142" s="17" t="s">
        <v>2112</v>
      </c>
      <c r="H1142" s="1"/>
      <c r="I1142" s="1" t="s">
        <v>1478</v>
      </c>
      <c r="J1142" s="1"/>
    </row>
    <row r="1143" spans="1:10" s="253" customFormat="1" ht="33">
      <c r="A1143" s="162" t="s">
        <v>2990</v>
      </c>
      <c r="B1143" s="161" t="s">
        <v>2773</v>
      </c>
      <c r="C1143" s="384" t="s">
        <v>2774</v>
      </c>
      <c r="D1143" s="1" t="s">
        <v>135</v>
      </c>
      <c r="E1143" s="260">
        <v>50</v>
      </c>
      <c r="F1143" s="260">
        <v>50</v>
      </c>
      <c r="G1143" s="17" t="s">
        <v>2112</v>
      </c>
      <c r="H1143" s="1"/>
      <c r="I1143" s="1" t="s">
        <v>1478</v>
      </c>
      <c r="J1143" s="1"/>
    </row>
    <row r="1144" spans="1:10" s="253" customFormat="1" ht="33">
      <c r="A1144" s="162" t="s">
        <v>2990</v>
      </c>
      <c r="B1144" s="161" t="s">
        <v>2775</v>
      </c>
      <c r="C1144" s="384" t="s">
        <v>2776</v>
      </c>
      <c r="D1144" s="1" t="s">
        <v>135</v>
      </c>
      <c r="E1144" s="260">
        <v>100</v>
      </c>
      <c r="F1144" s="260">
        <v>100</v>
      </c>
      <c r="G1144" s="17" t="s">
        <v>2112</v>
      </c>
      <c r="H1144" s="1"/>
      <c r="I1144" s="1" t="s">
        <v>1478</v>
      </c>
      <c r="J1144" s="1"/>
    </row>
    <row r="1145" spans="1:10" s="253" customFormat="1" ht="33">
      <c r="A1145" s="162" t="s">
        <v>2990</v>
      </c>
      <c r="B1145" s="161" t="s">
        <v>2777</v>
      </c>
      <c r="C1145" s="384" t="s">
        <v>2778</v>
      </c>
      <c r="D1145" s="1" t="s">
        <v>135</v>
      </c>
      <c r="E1145" s="260">
        <v>90</v>
      </c>
      <c r="F1145" s="260">
        <v>90</v>
      </c>
      <c r="G1145" s="17" t="s">
        <v>2112</v>
      </c>
      <c r="H1145" s="1"/>
      <c r="I1145" s="1" t="s">
        <v>1478</v>
      </c>
      <c r="J1145" s="1"/>
    </row>
    <row r="1146" spans="1:10" s="253" customFormat="1" ht="33">
      <c r="A1146" s="162" t="s">
        <v>2990</v>
      </c>
      <c r="B1146" s="161" t="s">
        <v>2779</v>
      </c>
      <c r="C1146" s="384" t="s">
        <v>2780</v>
      </c>
      <c r="D1146" s="1" t="s">
        <v>135</v>
      </c>
      <c r="E1146" s="260">
        <v>50</v>
      </c>
      <c r="F1146" s="260">
        <v>50</v>
      </c>
      <c r="G1146" s="17" t="s">
        <v>2112</v>
      </c>
      <c r="H1146" s="1"/>
      <c r="I1146" s="1" t="s">
        <v>1478</v>
      </c>
      <c r="J1146" s="1"/>
    </row>
    <row r="1147" spans="1:10" s="253" customFormat="1" ht="33">
      <c r="A1147" s="162" t="s">
        <v>2990</v>
      </c>
      <c r="B1147" s="161" t="s">
        <v>2781</v>
      </c>
      <c r="C1147" s="384" t="s">
        <v>2782</v>
      </c>
      <c r="D1147" s="1" t="s">
        <v>135</v>
      </c>
      <c r="E1147" s="260">
        <v>80</v>
      </c>
      <c r="F1147" s="260">
        <v>80</v>
      </c>
      <c r="G1147" s="17" t="s">
        <v>2112</v>
      </c>
      <c r="H1147" s="1"/>
      <c r="I1147" s="1" t="s">
        <v>1478</v>
      </c>
      <c r="J1147" s="1"/>
    </row>
    <row r="1148" spans="1:10" s="253" customFormat="1" ht="33">
      <c r="A1148" s="162" t="s">
        <v>2990</v>
      </c>
      <c r="B1148" s="161" t="s">
        <v>2783</v>
      </c>
      <c r="C1148" s="384" t="s">
        <v>2784</v>
      </c>
      <c r="D1148" s="1" t="s">
        <v>135</v>
      </c>
      <c r="E1148" s="260">
        <v>109</v>
      </c>
      <c r="F1148" s="260">
        <v>109</v>
      </c>
      <c r="G1148" s="17" t="s">
        <v>2112</v>
      </c>
      <c r="H1148" s="1"/>
      <c r="I1148" s="1" t="s">
        <v>1478</v>
      </c>
      <c r="J1148" s="1"/>
    </row>
    <row r="1149" spans="1:10" s="253" customFormat="1" ht="33">
      <c r="A1149" s="162" t="s">
        <v>2990</v>
      </c>
      <c r="B1149" s="161" t="s">
        <v>2785</v>
      </c>
      <c r="C1149" s="384" t="s">
        <v>2786</v>
      </c>
      <c r="D1149" s="1" t="s">
        <v>135</v>
      </c>
      <c r="E1149" s="260">
        <v>120</v>
      </c>
      <c r="F1149" s="260">
        <v>120</v>
      </c>
      <c r="G1149" s="17" t="s">
        <v>2112</v>
      </c>
      <c r="H1149" s="1"/>
      <c r="I1149" s="1" t="s">
        <v>1478</v>
      </c>
      <c r="J1149" s="1"/>
    </row>
    <row r="1150" spans="1:10" s="253" customFormat="1" ht="33">
      <c r="A1150" s="162" t="s">
        <v>2990</v>
      </c>
      <c r="B1150" s="161" t="s">
        <v>2787</v>
      </c>
      <c r="C1150" s="384" t="s">
        <v>2788</v>
      </c>
      <c r="D1150" s="1" t="s">
        <v>135</v>
      </c>
      <c r="E1150" s="260">
        <v>50</v>
      </c>
      <c r="F1150" s="260">
        <v>50</v>
      </c>
      <c r="G1150" s="17" t="s">
        <v>2112</v>
      </c>
      <c r="H1150" s="1"/>
      <c r="I1150" s="1" t="s">
        <v>1478</v>
      </c>
      <c r="J1150" s="1"/>
    </row>
    <row r="1151" spans="1:10" s="253" customFormat="1" ht="33">
      <c r="A1151" s="162" t="s">
        <v>2990</v>
      </c>
      <c r="B1151" s="161" t="s">
        <v>2789</v>
      </c>
      <c r="C1151" s="384" t="s">
        <v>2790</v>
      </c>
      <c r="D1151" s="1" t="s">
        <v>135</v>
      </c>
      <c r="E1151" s="260">
        <v>50</v>
      </c>
      <c r="F1151" s="260">
        <v>50</v>
      </c>
      <c r="G1151" s="17" t="s">
        <v>2112</v>
      </c>
      <c r="H1151" s="1"/>
      <c r="I1151" s="1" t="s">
        <v>1478</v>
      </c>
      <c r="J1151" s="1"/>
    </row>
    <row r="1152" spans="1:10" s="253" customFormat="1" ht="33">
      <c r="A1152" s="162" t="s">
        <v>2990</v>
      </c>
      <c r="B1152" s="161" t="s">
        <v>2791</v>
      </c>
      <c r="C1152" s="384" t="s">
        <v>2792</v>
      </c>
      <c r="D1152" s="1" t="s">
        <v>135</v>
      </c>
      <c r="E1152" s="260">
        <v>300</v>
      </c>
      <c r="F1152" s="260">
        <v>300</v>
      </c>
      <c r="G1152" s="17" t="s">
        <v>2112</v>
      </c>
      <c r="H1152" s="1"/>
      <c r="I1152" s="1" t="s">
        <v>1478</v>
      </c>
      <c r="J1152" s="1"/>
    </row>
    <row r="1153" spans="1:10" s="253" customFormat="1" ht="33">
      <c r="A1153" s="162" t="s">
        <v>2990</v>
      </c>
      <c r="B1153" s="161" t="s">
        <v>2793</v>
      </c>
      <c r="C1153" s="384" t="s">
        <v>2794</v>
      </c>
      <c r="D1153" s="1" t="s">
        <v>135</v>
      </c>
      <c r="E1153" s="260">
        <v>50</v>
      </c>
      <c r="F1153" s="260">
        <v>50</v>
      </c>
      <c r="G1153" s="17" t="s">
        <v>2112</v>
      </c>
      <c r="H1153" s="1"/>
      <c r="I1153" s="1" t="s">
        <v>1478</v>
      </c>
      <c r="J1153" s="1"/>
    </row>
    <row r="1154" spans="1:10" s="253" customFormat="1" ht="33">
      <c r="A1154" s="162" t="s">
        <v>2990</v>
      </c>
      <c r="B1154" s="161" t="s">
        <v>2795</v>
      </c>
      <c r="C1154" s="384" t="s">
        <v>2788</v>
      </c>
      <c r="D1154" s="1" t="s">
        <v>135</v>
      </c>
      <c r="E1154" s="260">
        <v>30</v>
      </c>
      <c r="F1154" s="260">
        <v>30</v>
      </c>
      <c r="G1154" s="17" t="s">
        <v>2112</v>
      </c>
      <c r="H1154" s="1"/>
      <c r="I1154" s="1" t="s">
        <v>1478</v>
      </c>
      <c r="J1154" s="1"/>
    </row>
    <row r="1155" spans="1:10" s="253" customFormat="1" ht="33">
      <c r="A1155" s="162" t="s">
        <v>2990</v>
      </c>
      <c r="B1155" s="161" t="s">
        <v>2796</v>
      </c>
      <c r="C1155" s="384" t="s">
        <v>2797</v>
      </c>
      <c r="D1155" s="1" t="s">
        <v>135</v>
      </c>
      <c r="E1155" s="260">
        <v>100</v>
      </c>
      <c r="F1155" s="260">
        <v>100</v>
      </c>
      <c r="G1155" s="17" t="s">
        <v>2112</v>
      </c>
      <c r="H1155" s="1"/>
      <c r="I1155" s="1" t="s">
        <v>1478</v>
      </c>
      <c r="J1155" s="1"/>
    </row>
    <row r="1156" spans="1:10" s="253" customFormat="1" ht="33">
      <c r="A1156" s="162" t="s">
        <v>2990</v>
      </c>
      <c r="B1156" s="161" t="s">
        <v>2798</v>
      </c>
      <c r="C1156" s="384" t="s">
        <v>2799</v>
      </c>
      <c r="D1156" s="1" t="s">
        <v>135</v>
      </c>
      <c r="E1156" s="260">
        <v>50</v>
      </c>
      <c r="F1156" s="260">
        <v>50</v>
      </c>
      <c r="G1156" s="17" t="s">
        <v>2112</v>
      </c>
      <c r="H1156" s="1"/>
      <c r="I1156" s="1" t="s">
        <v>1478</v>
      </c>
      <c r="J1156" s="1"/>
    </row>
    <row r="1157" spans="1:10" s="253" customFormat="1" ht="33">
      <c r="A1157" s="162" t="s">
        <v>2990</v>
      </c>
      <c r="B1157" s="161" t="s">
        <v>2800</v>
      </c>
      <c r="C1157" s="384" t="s">
        <v>2801</v>
      </c>
      <c r="D1157" s="1" t="s">
        <v>135</v>
      </c>
      <c r="E1157" s="260">
        <v>55</v>
      </c>
      <c r="F1157" s="260">
        <v>55</v>
      </c>
      <c r="G1157" s="17" t="s">
        <v>2112</v>
      </c>
      <c r="H1157" s="1"/>
      <c r="I1157" s="1" t="s">
        <v>1478</v>
      </c>
      <c r="J1157" s="1"/>
    </row>
    <row r="1158" spans="1:10" s="253" customFormat="1" ht="33">
      <c r="A1158" s="162" t="s">
        <v>2990</v>
      </c>
      <c r="B1158" s="161" t="s">
        <v>2802</v>
      </c>
      <c r="C1158" s="384" t="s">
        <v>2803</v>
      </c>
      <c r="D1158" s="1" t="s">
        <v>135</v>
      </c>
      <c r="E1158" s="260">
        <v>150</v>
      </c>
      <c r="F1158" s="260">
        <v>150</v>
      </c>
      <c r="G1158" s="17" t="s">
        <v>2112</v>
      </c>
      <c r="H1158" s="1"/>
      <c r="I1158" s="1" t="s">
        <v>1478</v>
      </c>
      <c r="J1158" s="1"/>
    </row>
    <row r="1159" spans="1:10" s="253" customFormat="1" ht="33">
      <c r="A1159" s="162" t="s">
        <v>2990</v>
      </c>
      <c r="B1159" s="161" t="s">
        <v>2804</v>
      </c>
      <c r="C1159" s="384" t="s">
        <v>2805</v>
      </c>
      <c r="D1159" s="1" t="s">
        <v>135</v>
      </c>
      <c r="E1159" s="260">
        <v>40</v>
      </c>
      <c r="F1159" s="260">
        <v>40</v>
      </c>
      <c r="G1159" s="17" t="s">
        <v>2112</v>
      </c>
      <c r="H1159" s="1"/>
      <c r="I1159" s="1" t="s">
        <v>1478</v>
      </c>
      <c r="J1159" s="1"/>
    </row>
    <row r="1160" spans="1:10" s="253" customFormat="1" ht="33">
      <c r="A1160" s="162" t="s">
        <v>2990</v>
      </c>
      <c r="B1160" s="161" t="s">
        <v>2806</v>
      </c>
      <c r="C1160" s="384" t="s">
        <v>2807</v>
      </c>
      <c r="D1160" s="1" t="s">
        <v>135</v>
      </c>
      <c r="E1160" s="260">
        <v>45</v>
      </c>
      <c r="F1160" s="260">
        <v>45</v>
      </c>
      <c r="G1160" s="17" t="s">
        <v>2112</v>
      </c>
      <c r="H1160" s="1"/>
      <c r="I1160" s="1" t="s">
        <v>1478</v>
      </c>
      <c r="J1160" s="1"/>
    </row>
    <row r="1161" spans="1:10" s="253" customFormat="1" ht="33">
      <c r="A1161" s="162" t="s">
        <v>2990</v>
      </c>
      <c r="B1161" s="161" t="s">
        <v>2808</v>
      </c>
      <c r="C1161" s="384" t="s">
        <v>2809</v>
      </c>
      <c r="D1161" s="1" t="s">
        <v>135</v>
      </c>
      <c r="E1161" s="260">
        <v>120</v>
      </c>
      <c r="F1161" s="260">
        <v>120</v>
      </c>
      <c r="G1161" s="17" t="s">
        <v>2112</v>
      </c>
      <c r="H1161" s="1"/>
      <c r="I1161" s="1" t="s">
        <v>1478</v>
      </c>
      <c r="J1161" s="1"/>
    </row>
    <row r="1162" spans="1:10" s="253" customFormat="1" ht="33">
      <c r="A1162" s="162" t="s">
        <v>2990</v>
      </c>
      <c r="B1162" s="161" t="s">
        <v>2810</v>
      </c>
      <c r="C1162" s="384" t="s">
        <v>2811</v>
      </c>
      <c r="D1162" s="1" t="s">
        <v>135</v>
      </c>
      <c r="E1162" s="260">
        <v>150</v>
      </c>
      <c r="F1162" s="260">
        <v>150</v>
      </c>
      <c r="G1162" s="17" t="s">
        <v>2112</v>
      </c>
      <c r="H1162" s="1"/>
      <c r="I1162" s="1" t="s">
        <v>1478</v>
      </c>
      <c r="J1162" s="1"/>
    </row>
    <row r="1163" spans="1:10" s="253" customFormat="1" ht="33">
      <c r="A1163" s="162" t="s">
        <v>2990</v>
      </c>
      <c r="B1163" s="161" t="s">
        <v>2812</v>
      </c>
      <c r="C1163" s="384" t="s">
        <v>2813</v>
      </c>
      <c r="D1163" s="1" t="s">
        <v>135</v>
      </c>
      <c r="E1163" s="260">
        <v>50</v>
      </c>
      <c r="F1163" s="260">
        <v>50</v>
      </c>
      <c r="G1163" s="17" t="s">
        <v>2112</v>
      </c>
      <c r="H1163" s="1"/>
      <c r="I1163" s="1" t="s">
        <v>1478</v>
      </c>
      <c r="J1163" s="1"/>
    </row>
    <row r="1164" spans="1:10" s="253" customFormat="1" ht="33">
      <c r="A1164" s="162" t="s">
        <v>2990</v>
      </c>
      <c r="B1164" s="161" t="s">
        <v>2814</v>
      </c>
      <c r="C1164" s="384" t="s">
        <v>2815</v>
      </c>
      <c r="D1164" s="1" t="s">
        <v>135</v>
      </c>
      <c r="E1164" s="260">
        <v>30</v>
      </c>
      <c r="F1164" s="260">
        <v>30</v>
      </c>
      <c r="G1164" s="17" t="s">
        <v>2112</v>
      </c>
      <c r="H1164" s="1"/>
      <c r="I1164" s="1" t="s">
        <v>1478</v>
      </c>
      <c r="J1164" s="1"/>
    </row>
    <row r="1165" spans="1:10" s="253" customFormat="1" ht="33">
      <c r="A1165" s="162" t="s">
        <v>2990</v>
      </c>
      <c r="B1165" s="161" t="s">
        <v>2816</v>
      </c>
      <c r="C1165" s="384" t="s">
        <v>2817</v>
      </c>
      <c r="D1165" s="1" t="s">
        <v>135</v>
      </c>
      <c r="E1165" s="260">
        <v>30</v>
      </c>
      <c r="F1165" s="260">
        <v>30</v>
      </c>
      <c r="G1165" s="17" t="s">
        <v>2112</v>
      </c>
      <c r="H1165" s="1"/>
      <c r="I1165" s="1" t="s">
        <v>1478</v>
      </c>
      <c r="J1165" s="1"/>
    </row>
    <row r="1166" spans="1:10" s="253" customFormat="1" ht="33">
      <c r="A1166" s="162" t="s">
        <v>2990</v>
      </c>
      <c r="B1166" s="161" t="s">
        <v>2818</v>
      </c>
      <c r="C1166" s="384" t="s">
        <v>2819</v>
      </c>
      <c r="D1166" s="1" t="s">
        <v>135</v>
      </c>
      <c r="E1166" s="260">
        <v>150</v>
      </c>
      <c r="F1166" s="260">
        <v>150</v>
      </c>
      <c r="G1166" s="17" t="s">
        <v>2112</v>
      </c>
      <c r="H1166" s="1"/>
      <c r="I1166" s="1" t="s">
        <v>1478</v>
      </c>
      <c r="J1166" s="1"/>
    </row>
    <row r="1167" spans="1:10" s="253" customFormat="1" ht="33">
      <c r="A1167" s="162" t="s">
        <v>2990</v>
      </c>
      <c r="B1167" s="161" t="s">
        <v>2820</v>
      </c>
      <c r="C1167" s="384" t="s">
        <v>2821</v>
      </c>
      <c r="D1167" s="1" t="s">
        <v>135</v>
      </c>
      <c r="E1167" s="260">
        <v>10</v>
      </c>
      <c r="F1167" s="260">
        <v>10</v>
      </c>
      <c r="G1167" s="17" t="s">
        <v>2112</v>
      </c>
      <c r="H1167" s="1"/>
      <c r="I1167" s="1" t="s">
        <v>1478</v>
      </c>
      <c r="J1167" s="1"/>
    </row>
    <row r="1168" spans="1:10" s="253" customFormat="1" ht="33">
      <c r="A1168" s="162" t="s">
        <v>2990</v>
      </c>
      <c r="B1168" s="161" t="s">
        <v>2822</v>
      </c>
      <c r="C1168" s="384" t="s">
        <v>2823</v>
      </c>
      <c r="D1168" s="1" t="s">
        <v>135</v>
      </c>
      <c r="E1168" s="260">
        <v>155</v>
      </c>
      <c r="F1168" s="260">
        <v>155</v>
      </c>
      <c r="G1168" s="17" t="s">
        <v>2112</v>
      </c>
      <c r="H1168" s="1"/>
      <c r="I1168" s="1" t="s">
        <v>1478</v>
      </c>
      <c r="J1168" s="1"/>
    </row>
    <row r="1169" spans="1:10" s="253" customFormat="1" ht="33">
      <c r="A1169" s="162" t="s">
        <v>2990</v>
      </c>
      <c r="B1169" s="161" t="s">
        <v>2824</v>
      </c>
      <c r="C1169" s="384" t="s">
        <v>2825</v>
      </c>
      <c r="D1169" s="1" t="s">
        <v>135</v>
      </c>
      <c r="E1169" s="260">
        <v>10</v>
      </c>
      <c r="F1169" s="260">
        <v>10</v>
      </c>
      <c r="G1169" s="17" t="s">
        <v>2112</v>
      </c>
      <c r="H1169" s="1"/>
      <c r="I1169" s="1" t="s">
        <v>1478</v>
      </c>
      <c r="J1169" s="1"/>
    </row>
    <row r="1170" spans="1:10" s="253" customFormat="1" ht="33">
      <c r="A1170" s="162" t="s">
        <v>2990</v>
      </c>
      <c r="B1170" s="161" t="s">
        <v>2826</v>
      </c>
      <c r="C1170" s="384" t="s">
        <v>2825</v>
      </c>
      <c r="D1170" s="1" t="s">
        <v>135</v>
      </c>
      <c r="E1170" s="260">
        <v>5</v>
      </c>
      <c r="F1170" s="260">
        <v>5</v>
      </c>
      <c r="G1170" s="17" t="s">
        <v>2112</v>
      </c>
      <c r="H1170" s="1"/>
      <c r="I1170" s="1" t="s">
        <v>1478</v>
      </c>
      <c r="J1170" s="1"/>
    </row>
    <row r="1171" spans="1:10" s="253" customFormat="1" ht="33">
      <c r="A1171" s="162" t="s">
        <v>2990</v>
      </c>
      <c r="B1171" s="161" t="s">
        <v>2827</v>
      </c>
      <c r="C1171" s="384" t="s">
        <v>2828</v>
      </c>
      <c r="D1171" s="1" t="s">
        <v>135</v>
      </c>
      <c r="E1171" s="260">
        <v>5</v>
      </c>
      <c r="F1171" s="260">
        <v>5</v>
      </c>
      <c r="G1171" s="17" t="s">
        <v>2112</v>
      </c>
      <c r="H1171" s="1"/>
      <c r="I1171" s="1" t="s">
        <v>1478</v>
      </c>
      <c r="J1171" s="1"/>
    </row>
    <row r="1172" spans="1:10" s="253" customFormat="1" ht="33">
      <c r="A1172" s="162" t="s">
        <v>2990</v>
      </c>
      <c r="B1172" s="161" t="s">
        <v>2829</v>
      </c>
      <c r="C1172" s="384" t="s">
        <v>1448</v>
      </c>
      <c r="D1172" s="1" t="s">
        <v>135</v>
      </c>
      <c r="E1172" s="260">
        <v>20</v>
      </c>
      <c r="F1172" s="260">
        <v>20</v>
      </c>
      <c r="G1172" s="17" t="s">
        <v>2112</v>
      </c>
      <c r="H1172" s="1"/>
      <c r="I1172" s="1" t="s">
        <v>1478</v>
      </c>
      <c r="J1172" s="1"/>
    </row>
    <row r="1173" spans="1:10" s="253" customFormat="1" ht="33">
      <c r="A1173" s="162" t="s">
        <v>2990</v>
      </c>
      <c r="B1173" s="161" t="s">
        <v>2830</v>
      </c>
      <c r="C1173" s="384" t="s">
        <v>2831</v>
      </c>
      <c r="D1173" s="1" t="s">
        <v>135</v>
      </c>
      <c r="E1173" s="260">
        <v>100</v>
      </c>
      <c r="F1173" s="260">
        <v>100</v>
      </c>
      <c r="G1173" s="17" t="s">
        <v>2112</v>
      </c>
      <c r="H1173" s="1"/>
      <c r="I1173" s="1" t="s">
        <v>1478</v>
      </c>
      <c r="J1173" s="1"/>
    </row>
    <row r="1174" spans="1:10" s="253" customFormat="1" ht="33">
      <c r="A1174" s="162" t="s">
        <v>2990</v>
      </c>
      <c r="B1174" s="161" t="s">
        <v>2832</v>
      </c>
      <c r="C1174" s="384" t="s">
        <v>2833</v>
      </c>
      <c r="D1174" s="1" t="s">
        <v>135</v>
      </c>
      <c r="E1174" s="260">
        <v>80</v>
      </c>
      <c r="F1174" s="260">
        <v>80</v>
      </c>
      <c r="G1174" s="17" t="s">
        <v>2112</v>
      </c>
      <c r="H1174" s="1"/>
      <c r="I1174" s="1" t="s">
        <v>1478</v>
      </c>
      <c r="J1174" s="1"/>
    </row>
    <row r="1175" spans="1:10" s="253" customFormat="1" ht="33">
      <c r="A1175" s="162" t="s">
        <v>2990</v>
      </c>
      <c r="B1175" s="161" t="s">
        <v>2834</v>
      </c>
      <c r="C1175" s="384" t="s">
        <v>2835</v>
      </c>
      <c r="D1175" s="1" t="s">
        <v>135</v>
      </c>
      <c r="E1175" s="260">
        <v>60</v>
      </c>
      <c r="F1175" s="260">
        <v>60</v>
      </c>
      <c r="G1175" s="17" t="s">
        <v>2112</v>
      </c>
      <c r="H1175" s="1"/>
      <c r="I1175" s="1" t="s">
        <v>1478</v>
      </c>
      <c r="J1175" s="1"/>
    </row>
    <row r="1176" spans="1:10" s="253" customFormat="1" ht="33">
      <c r="A1176" s="162" t="s">
        <v>2990</v>
      </c>
      <c r="B1176" s="161" t="s">
        <v>2836</v>
      </c>
      <c r="C1176" s="384" t="s">
        <v>2837</v>
      </c>
      <c r="D1176" s="1" t="s">
        <v>135</v>
      </c>
      <c r="E1176" s="260">
        <v>250</v>
      </c>
      <c r="F1176" s="260">
        <v>250</v>
      </c>
      <c r="G1176" s="17" t="s">
        <v>2112</v>
      </c>
      <c r="H1176" s="1"/>
      <c r="I1176" s="1" t="s">
        <v>1478</v>
      </c>
      <c r="J1176" s="1"/>
    </row>
    <row r="1177" spans="1:10" s="253" customFormat="1" ht="33">
      <c r="A1177" s="162" t="s">
        <v>2990</v>
      </c>
      <c r="B1177" s="161" t="s">
        <v>2838</v>
      </c>
      <c r="C1177" s="384" t="s">
        <v>2839</v>
      </c>
      <c r="D1177" s="1" t="s">
        <v>135</v>
      </c>
      <c r="E1177" s="260">
        <v>121</v>
      </c>
      <c r="F1177" s="260">
        <v>121</v>
      </c>
      <c r="G1177" s="17" t="s">
        <v>2112</v>
      </c>
      <c r="H1177" s="1"/>
      <c r="I1177" s="1" t="s">
        <v>1478</v>
      </c>
      <c r="J1177" s="1"/>
    </row>
    <row r="1178" spans="1:10" s="253" customFormat="1" ht="33">
      <c r="A1178" s="162" t="s">
        <v>2990</v>
      </c>
      <c r="B1178" s="161" t="s">
        <v>2840</v>
      </c>
      <c r="C1178" s="384" t="s">
        <v>2841</v>
      </c>
      <c r="D1178" s="1" t="s">
        <v>135</v>
      </c>
      <c r="E1178" s="260">
        <v>150</v>
      </c>
      <c r="F1178" s="260">
        <v>150</v>
      </c>
      <c r="G1178" s="17" t="s">
        <v>2112</v>
      </c>
      <c r="H1178" s="1"/>
      <c r="I1178" s="1" t="s">
        <v>1478</v>
      </c>
      <c r="J1178" s="1"/>
    </row>
    <row r="1179" spans="1:10" s="253" customFormat="1" ht="33">
      <c r="A1179" s="162" t="s">
        <v>2990</v>
      </c>
      <c r="B1179" s="161" t="s">
        <v>2842</v>
      </c>
      <c r="C1179" s="384" t="s">
        <v>2843</v>
      </c>
      <c r="D1179" s="1" t="s">
        <v>135</v>
      </c>
      <c r="E1179" s="260">
        <v>63.7</v>
      </c>
      <c r="F1179" s="260">
        <v>63.7</v>
      </c>
      <c r="G1179" s="17" t="s">
        <v>2112</v>
      </c>
      <c r="H1179" s="1"/>
      <c r="I1179" s="1" t="s">
        <v>1478</v>
      </c>
      <c r="J1179" s="1"/>
    </row>
    <row r="1180" spans="1:10" s="253" customFormat="1" ht="33">
      <c r="A1180" s="162" t="s">
        <v>2990</v>
      </c>
      <c r="B1180" s="161" t="s">
        <v>2844</v>
      </c>
      <c r="C1180" s="384" t="s">
        <v>2845</v>
      </c>
      <c r="D1180" s="1" t="s">
        <v>135</v>
      </c>
      <c r="E1180" s="260">
        <v>70</v>
      </c>
      <c r="F1180" s="260">
        <v>70</v>
      </c>
      <c r="G1180" s="17" t="s">
        <v>2112</v>
      </c>
      <c r="H1180" s="1"/>
      <c r="I1180" s="1" t="s">
        <v>1478</v>
      </c>
      <c r="J1180" s="1"/>
    </row>
    <row r="1181" spans="1:10" s="253" customFormat="1" ht="33">
      <c r="A1181" s="162" t="s">
        <v>2990</v>
      </c>
      <c r="B1181" s="161" t="s">
        <v>2846</v>
      </c>
      <c r="C1181" s="384" t="s">
        <v>523</v>
      </c>
      <c r="D1181" s="1" t="s">
        <v>135</v>
      </c>
      <c r="E1181" s="260">
        <v>5</v>
      </c>
      <c r="F1181" s="260">
        <v>5</v>
      </c>
      <c r="G1181" s="17" t="s">
        <v>2112</v>
      </c>
      <c r="H1181" s="1"/>
      <c r="I1181" s="1" t="s">
        <v>1478</v>
      </c>
      <c r="J1181" s="1"/>
    </row>
    <row r="1182" spans="1:10" s="253" customFormat="1" ht="33">
      <c r="A1182" s="162" t="s">
        <v>2990</v>
      </c>
      <c r="B1182" s="161" t="s">
        <v>2847</v>
      </c>
      <c r="C1182" s="384" t="s">
        <v>523</v>
      </c>
      <c r="D1182" s="1" t="s">
        <v>135</v>
      </c>
      <c r="E1182" s="260">
        <v>10</v>
      </c>
      <c r="F1182" s="260">
        <v>10</v>
      </c>
      <c r="G1182" s="17" t="s">
        <v>2112</v>
      </c>
      <c r="H1182" s="1"/>
      <c r="I1182" s="1" t="s">
        <v>1478</v>
      </c>
      <c r="J1182" s="1"/>
    </row>
    <row r="1183" spans="1:10" s="253" customFormat="1" ht="33">
      <c r="A1183" s="162" t="s">
        <v>2990</v>
      </c>
      <c r="B1183" s="161" t="s">
        <v>2848</v>
      </c>
      <c r="C1183" s="384" t="s">
        <v>2849</v>
      </c>
      <c r="D1183" s="1" t="s">
        <v>135</v>
      </c>
      <c r="E1183" s="260">
        <v>40</v>
      </c>
      <c r="F1183" s="260">
        <v>40</v>
      </c>
      <c r="G1183" s="17" t="s">
        <v>2112</v>
      </c>
      <c r="H1183" s="1"/>
      <c r="I1183" s="1" t="s">
        <v>1478</v>
      </c>
      <c r="J1183" s="1"/>
    </row>
    <row r="1184" spans="1:10" s="253" customFormat="1" ht="33">
      <c r="A1184" s="162" t="s">
        <v>2990</v>
      </c>
      <c r="B1184" s="161" t="s">
        <v>2850</v>
      </c>
      <c r="C1184" s="384" t="s">
        <v>2851</v>
      </c>
      <c r="D1184" s="1" t="s">
        <v>135</v>
      </c>
      <c r="E1184" s="260">
        <v>20</v>
      </c>
      <c r="F1184" s="260">
        <v>20</v>
      </c>
      <c r="G1184" s="17" t="s">
        <v>2112</v>
      </c>
      <c r="H1184" s="1"/>
      <c r="I1184" s="1" t="s">
        <v>1478</v>
      </c>
      <c r="J1184" s="1"/>
    </row>
    <row r="1185" spans="1:10" s="253" customFormat="1" ht="33">
      <c r="A1185" s="162" t="s">
        <v>2990</v>
      </c>
      <c r="B1185" s="161" t="s">
        <v>2426</v>
      </c>
      <c r="C1185" s="384" t="s">
        <v>2427</v>
      </c>
      <c r="D1185" s="1" t="s">
        <v>135</v>
      </c>
      <c r="E1185" s="81">
        <v>30</v>
      </c>
      <c r="F1185" s="81">
        <v>30</v>
      </c>
      <c r="G1185" s="17" t="s">
        <v>2112</v>
      </c>
      <c r="H1185" s="1"/>
      <c r="I1185" s="1" t="s">
        <v>1478</v>
      </c>
      <c r="J1185" s="1"/>
    </row>
    <row r="1186" spans="1:10" s="253" customFormat="1" ht="33">
      <c r="A1186" s="162" t="s">
        <v>2990</v>
      </c>
      <c r="B1186" s="161" t="s">
        <v>2428</v>
      </c>
      <c r="C1186" s="384" t="s">
        <v>2429</v>
      </c>
      <c r="D1186" s="1" t="s">
        <v>135</v>
      </c>
      <c r="E1186" s="81">
        <v>20</v>
      </c>
      <c r="F1186" s="81">
        <v>20</v>
      </c>
      <c r="G1186" s="17" t="s">
        <v>2112</v>
      </c>
      <c r="H1186" s="1"/>
      <c r="I1186" s="1" t="s">
        <v>1478</v>
      </c>
      <c r="J1186" s="1"/>
    </row>
    <row r="1187" spans="1:10" s="253" customFormat="1" ht="33">
      <c r="A1187" s="162" t="s">
        <v>2990</v>
      </c>
      <c r="B1187" s="161" t="s">
        <v>2430</v>
      </c>
      <c r="C1187" s="384" t="s">
        <v>2431</v>
      </c>
      <c r="D1187" s="1" t="s">
        <v>135</v>
      </c>
      <c r="E1187" s="81">
        <v>800</v>
      </c>
      <c r="F1187" s="81">
        <v>800</v>
      </c>
      <c r="G1187" s="17" t="s">
        <v>2112</v>
      </c>
      <c r="H1187" s="1"/>
      <c r="I1187" s="1" t="s">
        <v>1478</v>
      </c>
      <c r="J1187" s="1"/>
    </row>
    <row r="1188" spans="1:10" s="253" customFormat="1" ht="33">
      <c r="A1188" s="162" t="s">
        <v>2990</v>
      </c>
      <c r="B1188" s="161" t="s">
        <v>2432</v>
      </c>
      <c r="C1188" s="384" t="s">
        <v>2433</v>
      </c>
      <c r="D1188" s="1" t="s">
        <v>135</v>
      </c>
      <c r="E1188" s="81">
        <v>80</v>
      </c>
      <c r="F1188" s="81">
        <v>80</v>
      </c>
      <c r="G1188" s="17" t="s">
        <v>2112</v>
      </c>
      <c r="H1188" s="1"/>
      <c r="I1188" s="1" t="s">
        <v>1478</v>
      </c>
      <c r="J1188" s="1"/>
    </row>
    <row r="1189" spans="1:10" s="253" customFormat="1" ht="33">
      <c r="A1189" s="162" t="s">
        <v>2990</v>
      </c>
      <c r="B1189" s="161" t="s">
        <v>2434</v>
      </c>
      <c r="C1189" s="384" t="s">
        <v>2435</v>
      </c>
      <c r="D1189" s="1" t="s">
        <v>135</v>
      </c>
      <c r="E1189" s="81">
        <v>95</v>
      </c>
      <c r="F1189" s="81">
        <v>95</v>
      </c>
      <c r="G1189" s="17" t="s">
        <v>2112</v>
      </c>
      <c r="H1189" s="1"/>
      <c r="I1189" s="1" t="s">
        <v>1478</v>
      </c>
      <c r="J1189" s="1"/>
    </row>
    <row r="1190" spans="1:10" s="253" customFormat="1" ht="33">
      <c r="A1190" s="162" t="s">
        <v>2990</v>
      </c>
      <c r="B1190" s="161" t="s">
        <v>2436</v>
      </c>
      <c r="C1190" s="384" t="s">
        <v>2437</v>
      </c>
      <c r="D1190" s="1" t="s">
        <v>135</v>
      </c>
      <c r="E1190" s="81">
        <v>95</v>
      </c>
      <c r="F1190" s="81">
        <v>95</v>
      </c>
      <c r="G1190" s="17" t="s">
        <v>2112</v>
      </c>
      <c r="H1190" s="1"/>
      <c r="I1190" s="1" t="s">
        <v>1478</v>
      </c>
      <c r="J1190" s="1"/>
    </row>
    <row r="1191" spans="1:10" s="253" customFormat="1" ht="49.5">
      <c r="A1191" s="162" t="s">
        <v>2990</v>
      </c>
      <c r="B1191" s="161" t="s">
        <v>2438</v>
      </c>
      <c r="C1191" s="384" t="s">
        <v>1378</v>
      </c>
      <c r="D1191" s="1" t="s">
        <v>135</v>
      </c>
      <c r="E1191" s="81">
        <v>20</v>
      </c>
      <c r="F1191" s="81">
        <v>20</v>
      </c>
      <c r="G1191" s="17" t="s">
        <v>2112</v>
      </c>
      <c r="H1191" s="1"/>
      <c r="I1191" s="1" t="s">
        <v>1478</v>
      </c>
      <c r="J1191" s="1"/>
    </row>
    <row r="1192" spans="1:10" s="253" customFormat="1" ht="33">
      <c r="A1192" s="162" t="s">
        <v>2990</v>
      </c>
      <c r="B1192" s="161" t="s">
        <v>2439</v>
      </c>
      <c r="C1192" s="384" t="s">
        <v>2440</v>
      </c>
      <c r="D1192" s="1" t="s">
        <v>135</v>
      </c>
      <c r="E1192" s="81">
        <v>233</v>
      </c>
      <c r="F1192" s="81">
        <v>233</v>
      </c>
      <c r="G1192" s="17" t="s">
        <v>2112</v>
      </c>
      <c r="H1192" s="1"/>
      <c r="I1192" s="1" t="s">
        <v>1478</v>
      </c>
      <c r="J1192" s="1"/>
    </row>
    <row r="1193" spans="1:10" s="253" customFormat="1" ht="33">
      <c r="A1193" s="162" t="s">
        <v>2990</v>
      </c>
      <c r="B1193" s="161" t="s">
        <v>2441</v>
      </c>
      <c r="C1193" s="384" t="s">
        <v>2442</v>
      </c>
      <c r="D1193" s="1" t="s">
        <v>135</v>
      </c>
      <c r="E1193" s="81">
        <v>80</v>
      </c>
      <c r="F1193" s="81">
        <v>80</v>
      </c>
      <c r="G1193" s="17" t="s">
        <v>2112</v>
      </c>
      <c r="H1193" s="1"/>
      <c r="I1193" s="1" t="s">
        <v>1478</v>
      </c>
      <c r="J1193" s="1"/>
    </row>
    <row r="1194" spans="1:10" s="253" customFormat="1" ht="33">
      <c r="A1194" s="162" t="s">
        <v>2990</v>
      </c>
      <c r="B1194" s="161" t="s">
        <v>2443</v>
      </c>
      <c r="C1194" s="384" t="s">
        <v>2444</v>
      </c>
      <c r="D1194" s="1" t="s">
        <v>135</v>
      </c>
      <c r="E1194" s="81">
        <v>72</v>
      </c>
      <c r="F1194" s="81">
        <v>72</v>
      </c>
      <c r="G1194" s="17" t="s">
        <v>2100</v>
      </c>
      <c r="H1194" s="1"/>
      <c r="I1194" s="1" t="s">
        <v>1478</v>
      </c>
      <c r="J1194" s="1"/>
    </row>
    <row r="1195" spans="1:10" s="253" customFormat="1" ht="33">
      <c r="A1195" s="162" t="s">
        <v>2990</v>
      </c>
      <c r="B1195" s="161" t="s">
        <v>2445</v>
      </c>
      <c r="C1195" s="384" t="s">
        <v>2770</v>
      </c>
      <c r="D1195" s="1" t="s">
        <v>135</v>
      </c>
      <c r="E1195" s="81">
        <v>180</v>
      </c>
      <c r="F1195" s="81">
        <v>180</v>
      </c>
      <c r="G1195" s="17" t="s">
        <v>2112</v>
      </c>
      <c r="H1195" s="1"/>
      <c r="I1195" s="1" t="s">
        <v>1478</v>
      </c>
      <c r="J1195" s="1"/>
    </row>
    <row r="1196" spans="1:10" s="253" customFormat="1" ht="33">
      <c r="A1196" s="15" t="s">
        <v>1804</v>
      </c>
      <c r="B1196" s="18" t="s">
        <v>2446</v>
      </c>
      <c r="C1196" s="15" t="s">
        <v>2111</v>
      </c>
      <c r="D1196" s="1" t="s">
        <v>135</v>
      </c>
      <c r="E1196" s="82">
        <v>100</v>
      </c>
      <c r="F1196" s="82">
        <v>100</v>
      </c>
      <c r="G1196" s="1" t="s">
        <v>2100</v>
      </c>
      <c r="H1196" s="1"/>
      <c r="I1196" s="1" t="s">
        <v>1478</v>
      </c>
      <c r="J1196" s="1"/>
    </row>
    <row r="1197" spans="1:10" s="253" customFormat="1" ht="33">
      <c r="A1197" s="15" t="s">
        <v>1804</v>
      </c>
      <c r="B1197" s="18" t="s">
        <v>2447</v>
      </c>
      <c r="C1197" s="15" t="s">
        <v>2448</v>
      </c>
      <c r="D1197" s="1" t="s">
        <v>135</v>
      </c>
      <c r="E1197" s="82">
        <v>160</v>
      </c>
      <c r="F1197" s="82">
        <v>160</v>
      </c>
      <c r="G1197" s="1" t="s">
        <v>2100</v>
      </c>
      <c r="H1197" s="1"/>
      <c r="I1197" s="1" t="s">
        <v>1478</v>
      </c>
      <c r="J1197" s="1"/>
    </row>
    <row r="1198" spans="1:10" s="253" customFormat="1" ht="33">
      <c r="A1198" s="15" t="s">
        <v>1804</v>
      </c>
      <c r="B1198" s="18" t="s">
        <v>2449</v>
      </c>
      <c r="C1198" s="15" t="s">
        <v>2450</v>
      </c>
      <c r="D1198" s="1" t="s">
        <v>135</v>
      </c>
      <c r="E1198" s="82">
        <v>50</v>
      </c>
      <c r="F1198" s="82">
        <v>50</v>
      </c>
      <c r="G1198" s="1" t="s">
        <v>2100</v>
      </c>
      <c r="H1198" s="1"/>
      <c r="I1198" s="1" t="s">
        <v>1478</v>
      </c>
      <c r="J1198" s="1"/>
    </row>
    <row r="1199" spans="1:10" s="253" customFormat="1" ht="33">
      <c r="A1199" s="15" t="s">
        <v>1804</v>
      </c>
      <c r="B1199" s="18" t="s">
        <v>2451</v>
      </c>
      <c r="C1199" s="15" t="s">
        <v>2452</v>
      </c>
      <c r="D1199" s="1" t="s">
        <v>135</v>
      </c>
      <c r="E1199" s="82">
        <v>20</v>
      </c>
      <c r="F1199" s="82">
        <v>20</v>
      </c>
      <c r="G1199" s="1" t="s">
        <v>2100</v>
      </c>
      <c r="H1199" s="1"/>
      <c r="I1199" s="1" t="s">
        <v>1478</v>
      </c>
      <c r="J1199" s="1"/>
    </row>
    <row r="1200" spans="1:10" s="253" customFormat="1" ht="33">
      <c r="A1200" s="15" t="s">
        <v>1804</v>
      </c>
      <c r="B1200" s="18" t="s">
        <v>2453</v>
      </c>
      <c r="C1200" s="15" t="s">
        <v>2454</v>
      </c>
      <c r="D1200" s="1" t="s">
        <v>135</v>
      </c>
      <c r="E1200" s="82">
        <v>30</v>
      </c>
      <c r="F1200" s="82">
        <v>30</v>
      </c>
      <c r="G1200" s="1" t="s">
        <v>2100</v>
      </c>
      <c r="H1200" s="1"/>
      <c r="I1200" s="1" t="s">
        <v>1478</v>
      </c>
      <c r="J1200" s="1"/>
    </row>
    <row r="1201" spans="1:10" s="258" customFormat="1" ht="33">
      <c r="A1201" s="162" t="s">
        <v>1805</v>
      </c>
      <c r="B1201" s="16" t="s">
        <v>2455</v>
      </c>
      <c r="C1201" s="84" t="s">
        <v>2456</v>
      </c>
      <c r="D1201" s="1" t="s">
        <v>135</v>
      </c>
      <c r="E1201" s="261">
        <v>20</v>
      </c>
      <c r="F1201" s="261">
        <v>20</v>
      </c>
      <c r="G1201" s="17" t="s">
        <v>2112</v>
      </c>
      <c r="H1201" s="17"/>
      <c r="I1201" s="1" t="s">
        <v>1478</v>
      </c>
      <c r="J1201" s="17"/>
    </row>
    <row r="1202" spans="1:10" s="258" customFormat="1" ht="33">
      <c r="A1202" s="162" t="s">
        <v>1805</v>
      </c>
      <c r="B1202" s="16" t="s">
        <v>2457</v>
      </c>
      <c r="C1202" s="84" t="s">
        <v>2458</v>
      </c>
      <c r="D1202" s="1" t="s">
        <v>135</v>
      </c>
      <c r="E1202" s="261">
        <v>20</v>
      </c>
      <c r="F1202" s="261">
        <v>20</v>
      </c>
      <c r="G1202" s="17" t="s">
        <v>2112</v>
      </c>
      <c r="H1202" s="17"/>
      <c r="I1202" s="1" t="s">
        <v>1478</v>
      </c>
      <c r="J1202" s="17"/>
    </row>
    <row r="1203" spans="1:10" s="258" customFormat="1" ht="33">
      <c r="A1203" s="162" t="s">
        <v>1805</v>
      </c>
      <c r="B1203" s="16" t="s">
        <v>1787</v>
      </c>
      <c r="C1203" s="84" t="s">
        <v>1788</v>
      </c>
      <c r="D1203" s="1" t="s">
        <v>135</v>
      </c>
      <c r="E1203" s="261">
        <v>20</v>
      </c>
      <c r="F1203" s="261">
        <v>20</v>
      </c>
      <c r="G1203" s="17" t="s">
        <v>2112</v>
      </c>
      <c r="H1203" s="17"/>
      <c r="I1203" s="1" t="s">
        <v>1478</v>
      </c>
      <c r="J1203" s="17"/>
    </row>
    <row r="1204" spans="1:10" s="258" customFormat="1" ht="33">
      <c r="A1204" s="162" t="s">
        <v>1805</v>
      </c>
      <c r="B1204" s="32" t="s">
        <v>1789</v>
      </c>
      <c r="C1204" s="84" t="s">
        <v>1790</v>
      </c>
      <c r="D1204" s="1" t="s">
        <v>135</v>
      </c>
      <c r="E1204" s="261">
        <v>80</v>
      </c>
      <c r="F1204" s="261">
        <v>80</v>
      </c>
      <c r="G1204" s="17" t="s">
        <v>2112</v>
      </c>
      <c r="H1204" s="17"/>
      <c r="I1204" s="1" t="s">
        <v>1478</v>
      </c>
      <c r="J1204" s="17"/>
    </row>
    <row r="1205" spans="1:10" s="258" customFormat="1" ht="33">
      <c r="A1205" s="162" t="s">
        <v>1805</v>
      </c>
      <c r="B1205" s="32" t="s">
        <v>1791</v>
      </c>
      <c r="C1205" s="84" t="s">
        <v>1792</v>
      </c>
      <c r="D1205" s="1" t="s">
        <v>135</v>
      </c>
      <c r="E1205" s="261">
        <v>20</v>
      </c>
      <c r="F1205" s="261">
        <v>20</v>
      </c>
      <c r="G1205" s="17" t="s">
        <v>2112</v>
      </c>
      <c r="H1205" s="17"/>
      <c r="I1205" s="1" t="s">
        <v>1478</v>
      </c>
      <c r="J1205" s="17"/>
    </row>
    <row r="1206" spans="1:10" s="258" customFormat="1" ht="33">
      <c r="A1206" s="162" t="s">
        <v>1805</v>
      </c>
      <c r="B1206" s="32" t="s">
        <v>1793</v>
      </c>
      <c r="C1206" s="84" t="s">
        <v>1794</v>
      </c>
      <c r="D1206" s="1" t="s">
        <v>135</v>
      </c>
      <c r="E1206" s="261">
        <v>20</v>
      </c>
      <c r="F1206" s="261">
        <v>20</v>
      </c>
      <c r="G1206" s="17" t="s">
        <v>2112</v>
      </c>
      <c r="H1206" s="17"/>
      <c r="I1206" s="1" t="s">
        <v>1478</v>
      </c>
      <c r="J1206" s="17"/>
    </row>
    <row r="1207" spans="1:10" s="253" customFormat="1" ht="33">
      <c r="A1207" s="160" t="s">
        <v>1806</v>
      </c>
      <c r="B1207" s="160" t="s">
        <v>1795</v>
      </c>
      <c r="C1207" s="160" t="s">
        <v>1796</v>
      </c>
      <c r="D1207" s="1" t="s">
        <v>135</v>
      </c>
      <c r="E1207" s="26">
        <v>350</v>
      </c>
      <c r="F1207" s="26">
        <v>350</v>
      </c>
      <c r="G1207" s="17" t="s">
        <v>2112</v>
      </c>
      <c r="H1207" s="160"/>
      <c r="I1207" s="1" t="s">
        <v>1478</v>
      </c>
      <c r="J1207" s="160"/>
    </row>
    <row r="1208" spans="1:10" s="253" customFormat="1" ht="33">
      <c r="A1208" s="160" t="s">
        <v>1806</v>
      </c>
      <c r="B1208" s="160" t="s">
        <v>1797</v>
      </c>
      <c r="C1208" s="160" t="s">
        <v>1798</v>
      </c>
      <c r="D1208" s="1" t="s">
        <v>135</v>
      </c>
      <c r="E1208" s="26">
        <v>70.4</v>
      </c>
      <c r="F1208" s="26">
        <v>70.4</v>
      </c>
      <c r="G1208" s="17" t="s">
        <v>2112</v>
      </c>
      <c r="H1208" s="160"/>
      <c r="I1208" s="1" t="s">
        <v>1478</v>
      </c>
      <c r="J1208" s="160"/>
    </row>
    <row r="1209" spans="1:10" s="253" customFormat="1" ht="33">
      <c r="A1209" s="160" t="s">
        <v>1806</v>
      </c>
      <c r="B1209" s="160" t="s">
        <v>1799</v>
      </c>
      <c r="C1209" s="160" t="s">
        <v>1799</v>
      </c>
      <c r="D1209" s="1" t="s">
        <v>135</v>
      </c>
      <c r="E1209" s="26">
        <v>18</v>
      </c>
      <c r="F1209" s="26">
        <v>18</v>
      </c>
      <c r="G1209" s="17" t="s">
        <v>2112</v>
      </c>
      <c r="H1209" s="160"/>
      <c r="I1209" s="1" t="s">
        <v>1478</v>
      </c>
      <c r="J1209" s="160"/>
    </row>
    <row r="1210" spans="1:10" s="253" customFormat="1" ht="33">
      <c r="A1210" s="160" t="s">
        <v>1806</v>
      </c>
      <c r="B1210" s="160" t="s">
        <v>1800</v>
      </c>
      <c r="C1210" s="160" t="s">
        <v>1801</v>
      </c>
      <c r="D1210" s="1" t="s">
        <v>135</v>
      </c>
      <c r="E1210" s="26">
        <v>20</v>
      </c>
      <c r="F1210" s="26">
        <v>20</v>
      </c>
      <c r="G1210" s="17" t="s">
        <v>2112</v>
      </c>
      <c r="H1210" s="160"/>
      <c r="I1210" s="1" t="s">
        <v>1478</v>
      </c>
      <c r="J1210" s="160"/>
    </row>
    <row r="1211" spans="1:10" s="253" customFormat="1" ht="33">
      <c r="A1211" s="160" t="s">
        <v>1806</v>
      </c>
      <c r="B1211" s="160" t="s">
        <v>1802</v>
      </c>
      <c r="C1211" s="160" t="s">
        <v>1803</v>
      </c>
      <c r="D1211" s="1" t="s">
        <v>135</v>
      </c>
      <c r="E1211" s="26">
        <v>17</v>
      </c>
      <c r="F1211" s="26">
        <v>17</v>
      </c>
      <c r="G1211" s="17" t="s">
        <v>2112</v>
      </c>
      <c r="H1211" s="160"/>
      <c r="I1211" s="1" t="s">
        <v>1478</v>
      </c>
      <c r="J1211" s="160"/>
    </row>
    <row r="1212" spans="1:10" ht="24.75" customHeight="1">
      <c r="A1212" s="401" t="s">
        <v>2233</v>
      </c>
      <c r="B1212" s="401"/>
      <c r="C1212" s="63"/>
      <c r="D1212" s="59"/>
      <c r="E1212" s="64">
        <f>SUM(E921:E1211)</f>
        <v>11584.1</v>
      </c>
      <c r="F1212" s="64">
        <f>SUM(F921:F1211)</f>
        <v>36248.828</v>
      </c>
      <c r="G1212" s="61"/>
      <c r="H1212" s="62"/>
      <c r="I1212" s="62"/>
      <c r="J1212" s="61"/>
    </row>
    <row r="1213" spans="1:10" ht="33">
      <c r="A1213" s="15" t="s">
        <v>414</v>
      </c>
      <c r="B1213" s="215" t="s">
        <v>415</v>
      </c>
      <c r="C1213" s="215" t="s">
        <v>416</v>
      </c>
      <c r="D1213" s="212" t="s">
        <v>417</v>
      </c>
      <c r="E1213" s="25">
        <v>0</v>
      </c>
      <c r="F1213" s="19">
        <v>10</v>
      </c>
      <c r="G1213" s="1" t="s">
        <v>2380</v>
      </c>
      <c r="H1213" s="16"/>
      <c r="I1213" s="16"/>
      <c r="J1213" s="1" t="s">
        <v>486</v>
      </c>
    </row>
    <row r="1214" spans="1:10" ht="33">
      <c r="A1214" s="15" t="s">
        <v>414</v>
      </c>
      <c r="B1214" s="43" t="s">
        <v>418</v>
      </c>
      <c r="C1214" s="210" t="s">
        <v>419</v>
      </c>
      <c r="D1214" s="212" t="s">
        <v>417</v>
      </c>
      <c r="E1214" s="25">
        <v>0</v>
      </c>
      <c r="F1214" s="133">
        <v>5</v>
      </c>
      <c r="G1214" s="77" t="s">
        <v>2380</v>
      </c>
      <c r="H1214" s="131"/>
      <c r="I1214" s="132"/>
      <c r="J1214" s="1" t="s">
        <v>486</v>
      </c>
    </row>
    <row r="1215" spans="1:10" ht="33">
      <c r="A1215" s="15" t="s">
        <v>414</v>
      </c>
      <c r="B1215" s="43" t="s">
        <v>420</v>
      </c>
      <c r="C1215" s="210" t="s">
        <v>421</v>
      </c>
      <c r="D1215" s="212" t="s">
        <v>417</v>
      </c>
      <c r="E1215" s="25">
        <v>0</v>
      </c>
      <c r="F1215" s="133">
        <v>10</v>
      </c>
      <c r="G1215" s="77" t="s">
        <v>2380</v>
      </c>
      <c r="H1215" s="131"/>
      <c r="I1215" s="132"/>
      <c r="J1215" s="1" t="s">
        <v>486</v>
      </c>
    </row>
    <row r="1216" spans="1:10" ht="33">
      <c r="A1216" s="15" t="s">
        <v>414</v>
      </c>
      <c r="B1216" s="43" t="s">
        <v>422</v>
      </c>
      <c r="C1216" s="210" t="s">
        <v>423</v>
      </c>
      <c r="D1216" s="212" t="s">
        <v>417</v>
      </c>
      <c r="E1216" s="25">
        <v>0</v>
      </c>
      <c r="F1216" s="133">
        <v>10</v>
      </c>
      <c r="G1216" s="77" t="s">
        <v>2380</v>
      </c>
      <c r="H1216" s="131"/>
      <c r="I1216" s="132"/>
      <c r="J1216" s="1" t="s">
        <v>486</v>
      </c>
    </row>
    <row r="1217" spans="1:10" ht="33">
      <c r="A1217" s="15" t="s">
        <v>414</v>
      </c>
      <c r="B1217" s="43" t="s">
        <v>424</v>
      </c>
      <c r="C1217" s="210" t="s">
        <v>425</v>
      </c>
      <c r="D1217" s="212" t="s">
        <v>417</v>
      </c>
      <c r="E1217" s="25">
        <v>5</v>
      </c>
      <c r="F1217" s="133">
        <v>5</v>
      </c>
      <c r="G1217" s="77" t="s">
        <v>2380</v>
      </c>
      <c r="H1217" s="131"/>
      <c r="I1217" s="132"/>
      <c r="J1217" s="1" t="s">
        <v>486</v>
      </c>
    </row>
    <row r="1218" spans="1:10" ht="49.5">
      <c r="A1218" s="15" t="s">
        <v>414</v>
      </c>
      <c r="B1218" s="43" t="s">
        <v>426</v>
      </c>
      <c r="C1218" s="210" t="s">
        <v>427</v>
      </c>
      <c r="D1218" s="212" t="s">
        <v>417</v>
      </c>
      <c r="E1218" s="25">
        <v>10</v>
      </c>
      <c r="F1218" s="133">
        <v>10</v>
      </c>
      <c r="G1218" s="77" t="s">
        <v>2380</v>
      </c>
      <c r="H1218" s="131"/>
      <c r="I1218" s="132"/>
      <c r="J1218" s="1" t="s">
        <v>486</v>
      </c>
    </row>
    <row r="1219" spans="1:10" ht="16.5">
      <c r="A1219" s="401" t="s">
        <v>428</v>
      </c>
      <c r="B1219" s="401"/>
      <c r="C1219" s="63"/>
      <c r="D1219" s="59"/>
      <c r="E1219" s="60">
        <f>SUM(E1213:E1218)</f>
        <v>15</v>
      </c>
      <c r="F1219" s="60">
        <f>SUM(F1213:F1218)</f>
        <v>50</v>
      </c>
      <c r="G1219" s="61"/>
      <c r="H1219" s="62"/>
      <c r="I1219" s="62"/>
      <c r="J1219" s="61"/>
    </row>
    <row r="1220" spans="1:10" ht="33">
      <c r="A1220" s="15" t="s">
        <v>668</v>
      </c>
      <c r="B1220" s="18" t="s">
        <v>429</v>
      </c>
      <c r="C1220" s="101" t="s">
        <v>430</v>
      </c>
      <c r="D1220" s="1" t="s">
        <v>431</v>
      </c>
      <c r="E1220" s="25">
        <v>0</v>
      </c>
      <c r="F1220" s="25">
        <v>7</v>
      </c>
      <c r="G1220" s="1" t="s">
        <v>432</v>
      </c>
      <c r="H1220" s="16"/>
      <c r="I1220" s="16"/>
      <c r="J1220" s="2" t="s">
        <v>433</v>
      </c>
    </row>
    <row r="1221" spans="1:10" ht="49.5">
      <c r="A1221" s="15" t="s">
        <v>670</v>
      </c>
      <c r="B1221" s="149" t="s">
        <v>434</v>
      </c>
      <c r="C1221" s="385" t="s">
        <v>435</v>
      </c>
      <c r="D1221" s="1" t="s">
        <v>431</v>
      </c>
      <c r="E1221" s="25">
        <v>0</v>
      </c>
      <c r="F1221" s="25">
        <v>20</v>
      </c>
      <c r="G1221" s="1" t="s">
        <v>432</v>
      </c>
      <c r="H1221" s="16"/>
      <c r="I1221" s="16"/>
      <c r="J1221" s="2" t="s">
        <v>433</v>
      </c>
    </row>
    <row r="1222" spans="1:10" ht="33">
      <c r="A1222" s="15" t="s">
        <v>668</v>
      </c>
      <c r="B1222" s="18" t="s">
        <v>436</v>
      </c>
      <c r="C1222" s="101" t="s">
        <v>437</v>
      </c>
      <c r="D1222" s="1" t="s">
        <v>431</v>
      </c>
      <c r="E1222" s="25">
        <v>0</v>
      </c>
      <c r="F1222" s="45">
        <v>7</v>
      </c>
      <c r="G1222" s="2" t="s">
        <v>432</v>
      </c>
      <c r="H1222" s="11"/>
      <c r="I1222" s="2"/>
      <c r="J1222" s="2" t="s">
        <v>433</v>
      </c>
    </row>
    <row r="1223" spans="1:10" ht="33">
      <c r="A1223" s="15" t="s">
        <v>668</v>
      </c>
      <c r="B1223" s="18" t="s">
        <v>438</v>
      </c>
      <c r="C1223" s="101" t="s">
        <v>430</v>
      </c>
      <c r="D1223" s="1" t="s">
        <v>431</v>
      </c>
      <c r="E1223" s="25">
        <v>0</v>
      </c>
      <c r="F1223" s="45">
        <v>7</v>
      </c>
      <c r="G1223" s="2" t="s">
        <v>432</v>
      </c>
      <c r="H1223" s="11"/>
      <c r="I1223" s="2"/>
      <c r="J1223" s="2" t="s">
        <v>433</v>
      </c>
    </row>
    <row r="1224" spans="1:10" ht="33">
      <c r="A1224" s="15" t="s">
        <v>668</v>
      </c>
      <c r="B1224" s="18" t="s">
        <v>439</v>
      </c>
      <c r="C1224" s="101" t="s">
        <v>437</v>
      </c>
      <c r="D1224" s="1" t="s">
        <v>431</v>
      </c>
      <c r="E1224" s="25">
        <v>0</v>
      </c>
      <c r="F1224" s="45">
        <v>7</v>
      </c>
      <c r="G1224" s="2" t="s">
        <v>432</v>
      </c>
      <c r="H1224" s="11"/>
      <c r="I1224" s="2"/>
      <c r="J1224" s="2" t="s">
        <v>433</v>
      </c>
    </row>
    <row r="1225" spans="1:10" ht="33">
      <c r="A1225" s="15" t="s">
        <v>668</v>
      </c>
      <c r="B1225" s="18" t="s">
        <v>440</v>
      </c>
      <c r="C1225" s="101" t="s">
        <v>441</v>
      </c>
      <c r="D1225" s="1" t="s">
        <v>431</v>
      </c>
      <c r="E1225" s="25">
        <v>0</v>
      </c>
      <c r="F1225" s="45">
        <v>7</v>
      </c>
      <c r="G1225" s="2" t="s">
        <v>432</v>
      </c>
      <c r="H1225" s="11"/>
      <c r="I1225" s="2"/>
      <c r="J1225" s="2" t="s">
        <v>433</v>
      </c>
    </row>
    <row r="1226" spans="1:10" ht="33">
      <c r="A1226" s="15" t="s">
        <v>668</v>
      </c>
      <c r="B1226" s="18" t="s">
        <v>438</v>
      </c>
      <c r="C1226" s="101" t="s">
        <v>442</v>
      </c>
      <c r="D1226" s="1" t="s">
        <v>431</v>
      </c>
      <c r="E1226" s="25">
        <v>0</v>
      </c>
      <c r="F1226" s="45">
        <v>7</v>
      </c>
      <c r="G1226" s="2" t="s">
        <v>432</v>
      </c>
      <c r="H1226" s="11"/>
      <c r="I1226" s="2"/>
      <c r="J1226" s="2" t="s">
        <v>433</v>
      </c>
    </row>
    <row r="1227" spans="1:10" ht="33">
      <c r="A1227" s="15" t="s">
        <v>668</v>
      </c>
      <c r="B1227" s="18" t="s">
        <v>443</v>
      </c>
      <c r="C1227" s="101" t="s">
        <v>444</v>
      </c>
      <c r="D1227" s="1" t="s">
        <v>431</v>
      </c>
      <c r="E1227" s="25">
        <v>0</v>
      </c>
      <c r="F1227" s="45">
        <v>8</v>
      </c>
      <c r="G1227" s="2" t="s">
        <v>432</v>
      </c>
      <c r="H1227" s="11"/>
      <c r="I1227" s="2"/>
      <c r="J1227" s="2" t="s">
        <v>433</v>
      </c>
    </row>
    <row r="1228" spans="1:10" ht="33">
      <c r="A1228" s="15" t="s">
        <v>668</v>
      </c>
      <c r="B1228" s="18" t="s">
        <v>445</v>
      </c>
      <c r="C1228" s="101" t="s">
        <v>442</v>
      </c>
      <c r="D1228" s="1" t="s">
        <v>431</v>
      </c>
      <c r="E1228" s="25">
        <v>0</v>
      </c>
      <c r="F1228" s="45">
        <v>7</v>
      </c>
      <c r="G1228" s="2" t="s">
        <v>432</v>
      </c>
      <c r="H1228" s="11"/>
      <c r="I1228" s="2"/>
      <c r="J1228" s="2" t="s">
        <v>433</v>
      </c>
    </row>
    <row r="1229" spans="1:10" ht="33">
      <c r="A1229" s="15" t="s">
        <v>668</v>
      </c>
      <c r="B1229" s="18" t="s">
        <v>446</v>
      </c>
      <c r="C1229" s="101" t="s">
        <v>447</v>
      </c>
      <c r="D1229" s="1" t="s">
        <v>431</v>
      </c>
      <c r="E1229" s="25">
        <v>0</v>
      </c>
      <c r="F1229" s="45">
        <v>3</v>
      </c>
      <c r="G1229" s="2" t="s">
        <v>432</v>
      </c>
      <c r="H1229" s="11"/>
      <c r="I1229" s="2"/>
      <c r="J1229" s="2" t="s">
        <v>433</v>
      </c>
    </row>
    <row r="1230" spans="1:10" ht="33">
      <c r="A1230" s="15" t="s">
        <v>668</v>
      </c>
      <c r="B1230" s="18" t="s">
        <v>448</v>
      </c>
      <c r="C1230" s="101" t="s">
        <v>430</v>
      </c>
      <c r="D1230" s="1" t="s">
        <v>431</v>
      </c>
      <c r="E1230" s="25">
        <v>0</v>
      </c>
      <c r="F1230" s="45">
        <v>5</v>
      </c>
      <c r="G1230" s="2" t="s">
        <v>432</v>
      </c>
      <c r="H1230" s="11"/>
      <c r="I1230" s="2"/>
      <c r="J1230" s="2" t="s">
        <v>433</v>
      </c>
    </row>
    <row r="1231" spans="1:10" ht="33">
      <c r="A1231" s="15" t="s">
        <v>668</v>
      </c>
      <c r="B1231" s="18" t="s">
        <v>449</v>
      </c>
      <c r="C1231" s="101" t="s">
        <v>450</v>
      </c>
      <c r="D1231" s="1" t="s">
        <v>431</v>
      </c>
      <c r="E1231" s="25">
        <v>0</v>
      </c>
      <c r="F1231" s="45">
        <v>6</v>
      </c>
      <c r="G1231" s="2" t="s">
        <v>432</v>
      </c>
      <c r="H1231" s="11"/>
      <c r="I1231" s="2"/>
      <c r="J1231" s="2" t="s">
        <v>433</v>
      </c>
    </row>
    <row r="1232" spans="1:10" ht="33">
      <c r="A1232" s="15" t="s">
        <v>668</v>
      </c>
      <c r="B1232" s="18" t="s">
        <v>451</v>
      </c>
      <c r="C1232" s="101" t="s">
        <v>452</v>
      </c>
      <c r="D1232" s="1" t="s">
        <v>431</v>
      </c>
      <c r="E1232" s="25">
        <v>0</v>
      </c>
      <c r="F1232" s="45">
        <v>20</v>
      </c>
      <c r="G1232" s="2" t="s">
        <v>432</v>
      </c>
      <c r="H1232" s="11"/>
      <c r="I1232" s="2"/>
      <c r="J1232" s="2" t="s">
        <v>433</v>
      </c>
    </row>
    <row r="1233" spans="1:10" ht="33">
      <c r="A1233" s="15" t="s">
        <v>668</v>
      </c>
      <c r="B1233" s="18" t="s">
        <v>453</v>
      </c>
      <c r="C1233" s="101" t="s">
        <v>454</v>
      </c>
      <c r="D1233" s="1" t="s">
        <v>431</v>
      </c>
      <c r="E1233" s="25">
        <v>0</v>
      </c>
      <c r="F1233" s="45">
        <v>20</v>
      </c>
      <c r="G1233" s="2" t="s">
        <v>432</v>
      </c>
      <c r="H1233" s="11"/>
      <c r="I1233" s="2"/>
      <c r="J1233" s="2" t="s">
        <v>433</v>
      </c>
    </row>
    <row r="1234" spans="1:10" ht="33">
      <c r="A1234" s="15" t="s">
        <v>668</v>
      </c>
      <c r="B1234" s="18" t="s">
        <v>455</v>
      </c>
      <c r="C1234" s="101" t="s">
        <v>456</v>
      </c>
      <c r="D1234" s="1" t="s">
        <v>431</v>
      </c>
      <c r="E1234" s="25">
        <v>0</v>
      </c>
      <c r="F1234" s="45">
        <v>20</v>
      </c>
      <c r="G1234" s="2" t="s">
        <v>432</v>
      </c>
      <c r="H1234" s="11"/>
      <c r="I1234" s="2"/>
      <c r="J1234" s="2" t="s">
        <v>433</v>
      </c>
    </row>
    <row r="1235" spans="1:10" ht="33">
      <c r="A1235" s="142" t="s">
        <v>716</v>
      </c>
      <c r="B1235" s="16" t="s">
        <v>457</v>
      </c>
      <c r="C1235" s="49" t="s">
        <v>458</v>
      </c>
      <c r="D1235" s="1" t="s">
        <v>431</v>
      </c>
      <c r="E1235" s="184">
        <v>0</v>
      </c>
      <c r="F1235" s="26">
        <v>2</v>
      </c>
      <c r="G1235" s="17" t="s">
        <v>432</v>
      </c>
      <c r="H1235" s="143"/>
      <c r="I1235" s="143"/>
      <c r="J1235" s="1" t="s">
        <v>433</v>
      </c>
    </row>
    <row r="1236" spans="1:10" ht="33">
      <c r="A1236" s="142" t="s">
        <v>716</v>
      </c>
      <c r="B1236" s="16" t="s">
        <v>459</v>
      </c>
      <c r="C1236" s="49" t="s">
        <v>460</v>
      </c>
      <c r="D1236" s="1" t="s">
        <v>431</v>
      </c>
      <c r="E1236" s="184">
        <v>0</v>
      </c>
      <c r="F1236" s="26">
        <v>3</v>
      </c>
      <c r="G1236" s="1" t="s">
        <v>2112</v>
      </c>
      <c r="H1236" s="143"/>
      <c r="I1236" s="143"/>
      <c r="J1236" s="1" t="s">
        <v>433</v>
      </c>
    </row>
    <row r="1237" spans="1:10" ht="33">
      <c r="A1237" s="142" t="s">
        <v>716</v>
      </c>
      <c r="B1237" s="16" t="s">
        <v>461</v>
      </c>
      <c r="C1237" s="49" t="s">
        <v>462</v>
      </c>
      <c r="D1237" s="1" t="s">
        <v>431</v>
      </c>
      <c r="E1237" s="184">
        <v>0</v>
      </c>
      <c r="F1237" s="26">
        <v>20</v>
      </c>
      <c r="G1237" s="1" t="s">
        <v>2112</v>
      </c>
      <c r="H1237" s="143"/>
      <c r="I1237" s="143"/>
      <c r="J1237" s="1" t="s">
        <v>433</v>
      </c>
    </row>
    <row r="1238" spans="1:10" ht="33">
      <c r="A1238" s="142" t="s">
        <v>716</v>
      </c>
      <c r="B1238" s="16" t="s">
        <v>461</v>
      </c>
      <c r="C1238" s="49" t="s">
        <v>463</v>
      </c>
      <c r="D1238" s="1" t="s">
        <v>431</v>
      </c>
      <c r="E1238" s="184">
        <v>0</v>
      </c>
      <c r="F1238" s="26">
        <v>20</v>
      </c>
      <c r="G1238" s="1" t="s">
        <v>2112</v>
      </c>
      <c r="H1238" s="143"/>
      <c r="I1238" s="143"/>
      <c r="J1238" s="1" t="s">
        <v>433</v>
      </c>
    </row>
    <row r="1239" spans="1:10" ht="33">
      <c r="A1239" s="142" t="s">
        <v>716</v>
      </c>
      <c r="B1239" s="16" t="s">
        <v>464</v>
      </c>
      <c r="C1239" s="49" t="s">
        <v>465</v>
      </c>
      <c r="D1239" s="1" t="s">
        <v>431</v>
      </c>
      <c r="E1239" s="184">
        <v>0</v>
      </c>
      <c r="F1239" s="26">
        <v>20</v>
      </c>
      <c r="G1239" s="1" t="s">
        <v>2112</v>
      </c>
      <c r="H1239" s="143"/>
      <c r="I1239" s="143"/>
      <c r="J1239" s="1" t="s">
        <v>433</v>
      </c>
    </row>
    <row r="1240" spans="1:10" ht="33">
      <c r="A1240" s="142" t="s">
        <v>716</v>
      </c>
      <c r="B1240" s="16" t="s">
        <v>466</v>
      </c>
      <c r="C1240" s="49" t="s">
        <v>467</v>
      </c>
      <c r="D1240" s="1" t="s">
        <v>431</v>
      </c>
      <c r="E1240" s="184">
        <v>0</v>
      </c>
      <c r="F1240" s="26">
        <v>15</v>
      </c>
      <c r="G1240" s="1" t="s">
        <v>2112</v>
      </c>
      <c r="H1240" s="143"/>
      <c r="I1240" s="143"/>
      <c r="J1240" s="1" t="s">
        <v>433</v>
      </c>
    </row>
    <row r="1241" spans="1:10" ht="33">
      <c r="A1241" s="142" t="s">
        <v>716</v>
      </c>
      <c r="B1241" s="16" t="s">
        <v>468</v>
      </c>
      <c r="C1241" s="49" t="s">
        <v>469</v>
      </c>
      <c r="D1241" s="1" t="s">
        <v>431</v>
      </c>
      <c r="E1241" s="184">
        <v>0</v>
      </c>
      <c r="F1241" s="26">
        <v>20</v>
      </c>
      <c r="G1241" s="1" t="s">
        <v>2112</v>
      </c>
      <c r="H1241" s="143"/>
      <c r="I1241" s="143"/>
      <c r="J1241" s="1" t="s">
        <v>433</v>
      </c>
    </row>
    <row r="1242" spans="1:10" ht="49.5">
      <c r="A1242" s="142" t="s">
        <v>716</v>
      </c>
      <c r="B1242" s="16" t="s">
        <v>470</v>
      </c>
      <c r="C1242" s="15" t="s">
        <v>471</v>
      </c>
      <c r="D1242" s="1" t="s">
        <v>431</v>
      </c>
      <c r="E1242" s="184">
        <v>0</v>
      </c>
      <c r="F1242" s="26">
        <v>20</v>
      </c>
      <c r="G1242" s="1" t="s">
        <v>2112</v>
      </c>
      <c r="H1242" s="143"/>
      <c r="I1242" s="143"/>
      <c r="J1242" s="1" t="s">
        <v>433</v>
      </c>
    </row>
    <row r="1243" spans="1:10" ht="33">
      <c r="A1243" s="142" t="s">
        <v>716</v>
      </c>
      <c r="B1243" s="16" t="s">
        <v>472</v>
      </c>
      <c r="C1243" s="49" t="s">
        <v>473</v>
      </c>
      <c r="D1243" s="1" t="s">
        <v>431</v>
      </c>
      <c r="E1243" s="184">
        <v>0</v>
      </c>
      <c r="F1243" s="26">
        <v>20</v>
      </c>
      <c r="G1243" s="1" t="s">
        <v>2112</v>
      </c>
      <c r="H1243" s="143"/>
      <c r="I1243" s="143"/>
      <c r="J1243" s="1" t="s">
        <v>433</v>
      </c>
    </row>
    <row r="1244" spans="1:10" ht="33">
      <c r="A1244" s="142" t="s">
        <v>716</v>
      </c>
      <c r="B1244" s="16" t="s">
        <v>474</v>
      </c>
      <c r="C1244" s="49" t="s">
        <v>475</v>
      </c>
      <c r="D1244" s="1" t="s">
        <v>431</v>
      </c>
      <c r="E1244" s="184">
        <v>0</v>
      </c>
      <c r="F1244" s="26">
        <v>20</v>
      </c>
      <c r="G1244" s="1" t="s">
        <v>2112</v>
      </c>
      <c r="H1244" s="143"/>
      <c r="I1244" s="143"/>
      <c r="J1244" s="1" t="s">
        <v>433</v>
      </c>
    </row>
    <row r="1245" spans="1:10" ht="33">
      <c r="A1245" s="142" t="s">
        <v>716</v>
      </c>
      <c r="B1245" s="16" t="s">
        <v>476</v>
      </c>
      <c r="C1245" s="49" t="s">
        <v>441</v>
      </c>
      <c r="D1245" s="1" t="s">
        <v>431</v>
      </c>
      <c r="E1245" s="184">
        <v>0</v>
      </c>
      <c r="F1245" s="26">
        <v>7</v>
      </c>
      <c r="G1245" s="1" t="s">
        <v>2112</v>
      </c>
      <c r="H1245" s="143"/>
      <c r="I1245" s="143"/>
      <c r="J1245" s="1" t="s">
        <v>433</v>
      </c>
    </row>
    <row r="1246" spans="1:10" ht="33">
      <c r="A1246" s="142" t="s">
        <v>716</v>
      </c>
      <c r="B1246" s="16" t="s">
        <v>477</v>
      </c>
      <c r="C1246" s="15" t="s">
        <v>478</v>
      </c>
      <c r="D1246" s="1" t="s">
        <v>431</v>
      </c>
      <c r="E1246" s="184">
        <v>0</v>
      </c>
      <c r="F1246" s="26">
        <v>20</v>
      </c>
      <c r="G1246" s="1" t="s">
        <v>2112</v>
      </c>
      <c r="H1246" s="143"/>
      <c r="I1246" s="143"/>
      <c r="J1246" s="1" t="s">
        <v>433</v>
      </c>
    </row>
    <row r="1247" spans="1:10" ht="33">
      <c r="A1247" s="142" t="s">
        <v>716</v>
      </c>
      <c r="B1247" s="16" t="s">
        <v>479</v>
      </c>
      <c r="C1247" s="49" t="s">
        <v>450</v>
      </c>
      <c r="D1247" s="1" t="s">
        <v>431</v>
      </c>
      <c r="E1247" s="184">
        <v>0</v>
      </c>
      <c r="F1247" s="26">
        <v>14</v>
      </c>
      <c r="G1247" s="1" t="s">
        <v>2112</v>
      </c>
      <c r="H1247" s="143"/>
      <c r="I1247" s="143"/>
      <c r="J1247" s="1" t="s">
        <v>433</v>
      </c>
    </row>
    <row r="1248" spans="1:10" ht="33">
      <c r="A1248" s="142" t="s">
        <v>716</v>
      </c>
      <c r="B1248" s="16" t="s">
        <v>459</v>
      </c>
      <c r="C1248" s="49" t="s">
        <v>480</v>
      </c>
      <c r="D1248" s="1" t="s">
        <v>431</v>
      </c>
      <c r="E1248" s="184">
        <v>0</v>
      </c>
      <c r="F1248" s="26">
        <v>2</v>
      </c>
      <c r="G1248" s="1" t="s">
        <v>2112</v>
      </c>
      <c r="H1248" s="143"/>
      <c r="I1248" s="143"/>
      <c r="J1248" s="1" t="s">
        <v>433</v>
      </c>
    </row>
    <row r="1249" spans="1:10" s="246" customFormat="1" ht="33">
      <c r="A1249" s="18" t="s">
        <v>716</v>
      </c>
      <c r="B1249" s="18" t="s">
        <v>2188</v>
      </c>
      <c r="C1249" s="15" t="s">
        <v>2189</v>
      </c>
      <c r="D1249" s="1" t="s">
        <v>2187</v>
      </c>
      <c r="E1249" s="105">
        <v>20</v>
      </c>
      <c r="F1249" s="105">
        <v>20</v>
      </c>
      <c r="G1249" s="1" t="s">
        <v>2112</v>
      </c>
      <c r="H1249" s="143"/>
      <c r="I1249" s="143"/>
      <c r="J1249" s="1" t="s">
        <v>1479</v>
      </c>
    </row>
    <row r="1250" spans="1:10" s="246" customFormat="1" ht="33">
      <c r="A1250" s="18" t="s">
        <v>716</v>
      </c>
      <c r="B1250" s="18" t="s">
        <v>2190</v>
      </c>
      <c r="C1250" s="15" t="s">
        <v>2191</v>
      </c>
      <c r="D1250" s="1" t="s">
        <v>2187</v>
      </c>
      <c r="E1250" s="105">
        <v>6</v>
      </c>
      <c r="F1250" s="105">
        <v>6</v>
      </c>
      <c r="G1250" s="1" t="s">
        <v>2112</v>
      </c>
      <c r="H1250" s="143"/>
      <c r="I1250" s="143"/>
      <c r="J1250" s="1" t="s">
        <v>1479</v>
      </c>
    </row>
    <row r="1251" spans="1:10" s="246" customFormat="1" ht="33">
      <c r="A1251" s="18" t="s">
        <v>716</v>
      </c>
      <c r="B1251" s="18" t="s">
        <v>2192</v>
      </c>
      <c r="C1251" s="15" t="s">
        <v>2193</v>
      </c>
      <c r="D1251" s="1" t="s">
        <v>2187</v>
      </c>
      <c r="E1251" s="105">
        <v>20</v>
      </c>
      <c r="F1251" s="105">
        <v>20</v>
      </c>
      <c r="G1251" s="1" t="s">
        <v>2112</v>
      </c>
      <c r="H1251" s="143"/>
      <c r="I1251" s="143"/>
      <c r="J1251" s="1" t="s">
        <v>1479</v>
      </c>
    </row>
    <row r="1252" spans="1:10" s="246" customFormat="1" ht="33">
      <c r="A1252" s="18" t="s">
        <v>716</v>
      </c>
      <c r="B1252" s="18" t="s">
        <v>2194</v>
      </c>
      <c r="C1252" s="15" t="s">
        <v>2906</v>
      </c>
      <c r="D1252" s="1" t="s">
        <v>2187</v>
      </c>
      <c r="E1252" s="105">
        <v>20</v>
      </c>
      <c r="F1252" s="105">
        <v>20</v>
      </c>
      <c r="G1252" s="1" t="s">
        <v>2112</v>
      </c>
      <c r="H1252" s="143"/>
      <c r="I1252" s="143"/>
      <c r="J1252" s="1" t="s">
        <v>1479</v>
      </c>
    </row>
    <row r="1253" spans="1:10" s="246" customFormat="1" ht="33">
      <c r="A1253" s="18" t="s">
        <v>716</v>
      </c>
      <c r="B1253" s="18" t="s">
        <v>2195</v>
      </c>
      <c r="C1253" s="15" t="s">
        <v>2852</v>
      </c>
      <c r="D1253" s="1" t="s">
        <v>2187</v>
      </c>
      <c r="E1253" s="105">
        <v>20</v>
      </c>
      <c r="F1253" s="105">
        <v>20</v>
      </c>
      <c r="G1253" s="1" t="s">
        <v>2112</v>
      </c>
      <c r="H1253" s="143"/>
      <c r="I1253" s="143"/>
      <c r="J1253" s="1" t="s">
        <v>1479</v>
      </c>
    </row>
    <row r="1254" spans="1:10" s="246" customFormat="1" ht="33">
      <c r="A1254" s="18" t="s">
        <v>716</v>
      </c>
      <c r="B1254" s="18" t="s">
        <v>2853</v>
      </c>
      <c r="C1254" s="15" t="s">
        <v>2854</v>
      </c>
      <c r="D1254" s="1" t="s">
        <v>2187</v>
      </c>
      <c r="E1254" s="105">
        <v>20</v>
      </c>
      <c r="F1254" s="105">
        <v>20</v>
      </c>
      <c r="G1254" s="1" t="s">
        <v>2112</v>
      </c>
      <c r="H1254" s="143"/>
      <c r="I1254" s="143"/>
      <c r="J1254" s="1" t="s">
        <v>1479</v>
      </c>
    </row>
    <row r="1255" spans="1:10" s="246" customFormat="1" ht="33">
      <c r="A1255" s="18" t="s">
        <v>716</v>
      </c>
      <c r="B1255" s="18" t="s">
        <v>2855</v>
      </c>
      <c r="C1255" s="15" t="s">
        <v>2856</v>
      </c>
      <c r="D1255" s="1" t="s">
        <v>2187</v>
      </c>
      <c r="E1255" s="105">
        <v>20</v>
      </c>
      <c r="F1255" s="105">
        <v>20</v>
      </c>
      <c r="G1255" s="1" t="s">
        <v>2112</v>
      </c>
      <c r="H1255" s="143"/>
      <c r="I1255" s="143"/>
      <c r="J1255" s="1" t="s">
        <v>1479</v>
      </c>
    </row>
    <row r="1256" spans="1:10" s="246" customFormat="1" ht="33">
      <c r="A1256" s="18" t="s">
        <v>716</v>
      </c>
      <c r="B1256" s="18" t="s">
        <v>2857</v>
      </c>
      <c r="C1256" s="15" t="s">
        <v>2858</v>
      </c>
      <c r="D1256" s="1" t="s">
        <v>2187</v>
      </c>
      <c r="E1256" s="105">
        <v>20</v>
      </c>
      <c r="F1256" s="105">
        <v>20</v>
      </c>
      <c r="G1256" s="1" t="s">
        <v>2112</v>
      </c>
      <c r="H1256" s="143"/>
      <c r="I1256" s="143"/>
      <c r="J1256" s="1" t="s">
        <v>1479</v>
      </c>
    </row>
    <row r="1257" spans="1:10" s="246" customFormat="1" ht="33">
      <c r="A1257" s="18" t="s">
        <v>716</v>
      </c>
      <c r="B1257" s="18" t="s">
        <v>2859</v>
      </c>
      <c r="C1257" s="15" t="s">
        <v>2860</v>
      </c>
      <c r="D1257" s="1" t="s">
        <v>2187</v>
      </c>
      <c r="E1257" s="105">
        <v>20</v>
      </c>
      <c r="F1257" s="105">
        <v>20</v>
      </c>
      <c r="G1257" s="1" t="s">
        <v>2112</v>
      </c>
      <c r="H1257" s="143"/>
      <c r="I1257" s="143"/>
      <c r="J1257" s="1" t="s">
        <v>1479</v>
      </c>
    </row>
    <row r="1258" spans="1:10" s="246" customFormat="1" ht="33">
      <c r="A1258" s="18" t="s">
        <v>716</v>
      </c>
      <c r="B1258" s="18" t="s">
        <v>2861</v>
      </c>
      <c r="C1258" s="15" t="s">
        <v>2862</v>
      </c>
      <c r="D1258" s="1" t="s">
        <v>2187</v>
      </c>
      <c r="E1258" s="105">
        <v>20</v>
      </c>
      <c r="F1258" s="105">
        <v>20</v>
      </c>
      <c r="G1258" s="1" t="s">
        <v>2112</v>
      </c>
      <c r="H1258" s="143"/>
      <c r="I1258" s="143"/>
      <c r="J1258" s="1" t="s">
        <v>1479</v>
      </c>
    </row>
    <row r="1259" spans="1:10" s="246" customFormat="1" ht="33">
      <c r="A1259" s="18" t="s">
        <v>716</v>
      </c>
      <c r="B1259" s="18" t="s">
        <v>2863</v>
      </c>
      <c r="C1259" s="15" t="s">
        <v>2864</v>
      </c>
      <c r="D1259" s="1" t="s">
        <v>2187</v>
      </c>
      <c r="E1259" s="105">
        <v>20</v>
      </c>
      <c r="F1259" s="105">
        <v>20</v>
      </c>
      <c r="G1259" s="1" t="s">
        <v>2112</v>
      </c>
      <c r="H1259" s="143"/>
      <c r="I1259" s="143"/>
      <c r="J1259" s="1" t="s">
        <v>1479</v>
      </c>
    </row>
    <row r="1260" spans="1:10" s="246" customFormat="1" ht="33">
      <c r="A1260" s="18" t="s">
        <v>716</v>
      </c>
      <c r="B1260" s="18" t="s">
        <v>2865</v>
      </c>
      <c r="C1260" s="15" t="s">
        <v>2866</v>
      </c>
      <c r="D1260" s="1" t="s">
        <v>2187</v>
      </c>
      <c r="E1260" s="106">
        <v>19</v>
      </c>
      <c r="F1260" s="106">
        <v>19</v>
      </c>
      <c r="G1260" s="1" t="s">
        <v>2112</v>
      </c>
      <c r="H1260" s="143"/>
      <c r="I1260" s="143"/>
      <c r="J1260" s="1" t="s">
        <v>1479</v>
      </c>
    </row>
    <row r="1261" spans="1:10" s="246" customFormat="1" ht="33">
      <c r="A1261" s="18" t="s">
        <v>716</v>
      </c>
      <c r="B1261" s="18" t="s">
        <v>2867</v>
      </c>
      <c r="C1261" s="15" t="s">
        <v>2868</v>
      </c>
      <c r="D1261" s="1" t="s">
        <v>2187</v>
      </c>
      <c r="E1261" s="106">
        <v>10</v>
      </c>
      <c r="F1261" s="106">
        <v>10</v>
      </c>
      <c r="G1261" s="1" t="s">
        <v>2112</v>
      </c>
      <c r="H1261" s="143"/>
      <c r="I1261" s="143"/>
      <c r="J1261" s="1" t="s">
        <v>1479</v>
      </c>
    </row>
    <row r="1262" spans="1:10" s="246" customFormat="1" ht="33">
      <c r="A1262" s="18" t="s">
        <v>716</v>
      </c>
      <c r="B1262" s="18" t="s">
        <v>2869</v>
      </c>
      <c r="C1262" s="15" t="s">
        <v>2870</v>
      </c>
      <c r="D1262" s="1" t="s">
        <v>2187</v>
      </c>
      <c r="E1262" s="106">
        <v>20</v>
      </c>
      <c r="F1262" s="106">
        <v>20</v>
      </c>
      <c r="G1262" s="1" t="s">
        <v>2112</v>
      </c>
      <c r="H1262" s="143"/>
      <c r="I1262" s="143"/>
      <c r="J1262" s="1" t="s">
        <v>1479</v>
      </c>
    </row>
    <row r="1263" spans="1:10" s="246" customFormat="1" ht="33">
      <c r="A1263" s="18" t="s">
        <v>716</v>
      </c>
      <c r="B1263" s="18" t="s">
        <v>2907</v>
      </c>
      <c r="C1263" s="15" t="s">
        <v>2908</v>
      </c>
      <c r="D1263" s="1" t="s">
        <v>2187</v>
      </c>
      <c r="E1263" s="106">
        <v>5</v>
      </c>
      <c r="F1263" s="106">
        <v>5</v>
      </c>
      <c r="G1263" s="1" t="s">
        <v>2112</v>
      </c>
      <c r="H1263" s="143"/>
      <c r="I1263" s="143"/>
      <c r="J1263" s="1" t="s">
        <v>1479</v>
      </c>
    </row>
    <row r="1264" spans="1:10" s="246" customFormat="1" ht="33">
      <c r="A1264" s="18" t="s">
        <v>716</v>
      </c>
      <c r="B1264" s="18" t="s">
        <v>2871</v>
      </c>
      <c r="C1264" s="15" t="s">
        <v>2872</v>
      </c>
      <c r="D1264" s="1" t="s">
        <v>2187</v>
      </c>
      <c r="E1264" s="106">
        <v>20</v>
      </c>
      <c r="F1264" s="106">
        <v>20</v>
      </c>
      <c r="G1264" s="1" t="s">
        <v>2112</v>
      </c>
      <c r="H1264" s="143"/>
      <c r="I1264" s="143"/>
      <c r="J1264" s="1" t="s">
        <v>1479</v>
      </c>
    </row>
    <row r="1265" spans="1:10" s="246" customFormat="1" ht="49.5">
      <c r="A1265" s="18" t="s">
        <v>716</v>
      </c>
      <c r="B1265" s="18" t="s">
        <v>2909</v>
      </c>
      <c r="C1265" s="15" t="s">
        <v>2873</v>
      </c>
      <c r="D1265" s="1" t="s">
        <v>2187</v>
      </c>
      <c r="E1265" s="106">
        <v>20</v>
      </c>
      <c r="F1265" s="106">
        <v>20</v>
      </c>
      <c r="G1265" s="1" t="s">
        <v>2112</v>
      </c>
      <c r="H1265" s="143"/>
      <c r="I1265" s="143"/>
      <c r="J1265" s="1" t="s">
        <v>1479</v>
      </c>
    </row>
    <row r="1266" spans="1:10" s="246" customFormat="1" ht="33">
      <c r="A1266" s="18" t="s">
        <v>716</v>
      </c>
      <c r="B1266" s="18" t="s">
        <v>2874</v>
      </c>
      <c r="C1266" s="15" t="s">
        <v>2875</v>
      </c>
      <c r="D1266" s="1" t="s">
        <v>2187</v>
      </c>
      <c r="E1266" s="106">
        <v>20</v>
      </c>
      <c r="F1266" s="106">
        <v>20</v>
      </c>
      <c r="G1266" s="1" t="s">
        <v>2112</v>
      </c>
      <c r="H1266" s="143"/>
      <c r="I1266" s="143"/>
      <c r="J1266" s="1" t="s">
        <v>1479</v>
      </c>
    </row>
    <row r="1267" spans="1:10" s="246" customFormat="1" ht="33">
      <c r="A1267" s="18" t="s">
        <v>716</v>
      </c>
      <c r="B1267" s="18" t="s">
        <v>2910</v>
      </c>
      <c r="C1267" s="15" t="s">
        <v>2911</v>
      </c>
      <c r="D1267" s="1" t="s">
        <v>2187</v>
      </c>
      <c r="E1267" s="106">
        <v>2</v>
      </c>
      <c r="F1267" s="106">
        <v>2</v>
      </c>
      <c r="G1267" s="1" t="s">
        <v>2112</v>
      </c>
      <c r="H1267" s="143"/>
      <c r="I1267" s="143"/>
      <c r="J1267" s="1" t="s">
        <v>1479</v>
      </c>
    </row>
    <row r="1268" spans="1:10" s="246" customFormat="1" ht="33">
      <c r="A1268" s="18" t="s">
        <v>716</v>
      </c>
      <c r="B1268" s="18" t="s">
        <v>2912</v>
      </c>
      <c r="C1268" s="15" t="s">
        <v>2876</v>
      </c>
      <c r="D1268" s="1" t="s">
        <v>2187</v>
      </c>
      <c r="E1268" s="106">
        <v>20</v>
      </c>
      <c r="F1268" s="106">
        <v>20</v>
      </c>
      <c r="G1268" s="1" t="s">
        <v>2112</v>
      </c>
      <c r="H1268" s="143"/>
      <c r="I1268" s="143"/>
      <c r="J1268" s="1" t="s">
        <v>1479</v>
      </c>
    </row>
    <row r="1269" spans="1:10" s="246" customFormat="1" ht="33">
      <c r="A1269" s="18" t="s">
        <v>716</v>
      </c>
      <c r="B1269" s="18" t="s">
        <v>2913</v>
      </c>
      <c r="C1269" s="15" t="s">
        <v>2914</v>
      </c>
      <c r="D1269" s="1" t="s">
        <v>2187</v>
      </c>
      <c r="E1269" s="106">
        <v>19</v>
      </c>
      <c r="F1269" s="106">
        <v>19</v>
      </c>
      <c r="G1269" s="1" t="s">
        <v>2112</v>
      </c>
      <c r="H1269" s="143"/>
      <c r="I1269" s="143"/>
      <c r="J1269" s="1" t="s">
        <v>1479</v>
      </c>
    </row>
    <row r="1270" spans="1:10" s="246" customFormat="1" ht="33">
      <c r="A1270" s="18" t="s">
        <v>716</v>
      </c>
      <c r="B1270" s="18" t="s">
        <v>2877</v>
      </c>
      <c r="C1270" s="15" t="s">
        <v>2915</v>
      </c>
      <c r="D1270" s="1" t="s">
        <v>2187</v>
      </c>
      <c r="E1270" s="106">
        <v>20</v>
      </c>
      <c r="F1270" s="106">
        <v>20</v>
      </c>
      <c r="G1270" s="1" t="s">
        <v>2112</v>
      </c>
      <c r="H1270" s="143"/>
      <c r="I1270" s="143"/>
      <c r="J1270" s="1" t="s">
        <v>1479</v>
      </c>
    </row>
    <row r="1271" spans="1:10" s="246" customFormat="1" ht="33">
      <c r="A1271" s="18" t="s">
        <v>716</v>
      </c>
      <c r="B1271" s="18" t="s">
        <v>2878</v>
      </c>
      <c r="C1271" s="15" t="s">
        <v>2879</v>
      </c>
      <c r="D1271" s="1" t="s">
        <v>2187</v>
      </c>
      <c r="E1271" s="106">
        <v>20</v>
      </c>
      <c r="F1271" s="106">
        <v>20</v>
      </c>
      <c r="G1271" s="1" t="s">
        <v>2112</v>
      </c>
      <c r="H1271" s="143"/>
      <c r="I1271" s="143"/>
      <c r="J1271" s="1" t="s">
        <v>1479</v>
      </c>
    </row>
    <row r="1272" spans="1:10" s="246" customFormat="1" ht="33">
      <c r="A1272" s="18" t="s">
        <v>716</v>
      </c>
      <c r="B1272" s="18" t="s">
        <v>2880</v>
      </c>
      <c r="C1272" s="15" t="s">
        <v>2881</v>
      </c>
      <c r="D1272" s="1" t="s">
        <v>2187</v>
      </c>
      <c r="E1272" s="106">
        <v>20</v>
      </c>
      <c r="F1272" s="106">
        <v>20</v>
      </c>
      <c r="G1272" s="1" t="s">
        <v>2112</v>
      </c>
      <c r="H1272" s="143"/>
      <c r="I1272" s="143"/>
      <c r="J1272" s="1" t="s">
        <v>1479</v>
      </c>
    </row>
    <row r="1273" spans="1:10" s="246" customFormat="1" ht="33">
      <c r="A1273" s="18" t="s">
        <v>716</v>
      </c>
      <c r="B1273" s="18" t="s">
        <v>2882</v>
      </c>
      <c r="C1273" s="15" t="s">
        <v>2883</v>
      </c>
      <c r="D1273" s="1" t="s">
        <v>2187</v>
      </c>
      <c r="E1273" s="106">
        <v>4</v>
      </c>
      <c r="F1273" s="106">
        <v>4</v>
      </c>
      <c r="G1273" s="1" t="s">
        <v>2112</v>
      </c>
      <c r="H1273" s="143"/>
      <c r="I1273" s="143"/>
      <c r="J1273" s="1" t="s">
        <v>1479</v>
      </c>
    </row>
    <row r="1274" spans="1:10" s="246" customFormat="1" ht="33">
      <c r="A1274" s="18" t="s">
        <v>716</v>
      </c>
      <c r="B1274" s="18" t="s">
        <v>2927</v>
      </c>
      <c r="C1274" s="15" t="s">
        <v>2883</v>
      </c>
      <c r="D1274" s="1" t="s">
        <v>2187</v>
      </c>
      <c r="E1274" s="106">
        <v>5</v>
      </c>
      <c r="F1274" s="106">
        <v>5</v>
      </c>
      <c r="G1274" s="1" t="s">
        <v>2112</v>
      </c>
      <c r="H1274" s="143"/>
      <c r="I1274" s="143"/>
      <c r="J1274" s="1" t="s">
        <v>1479</v>
      </c>
    </row>
    <row r="1275" spans="1:10" s="246" customFormat="1" ht="33">
      <c r="A1275" s="18" t="s">
        <v>716</v>
      </c>
      <c r="B1275" s="18" t="s">
        <v>2884</v>
      </c>
      <c r="C1275" s="15" t="s">
        <v>2885</v>
      </c>
      <c r="D1275" s="1" t="s">
        <v>2187</v>
      </c>
      <c r="E1275" s="106">
        <v>20</v>
      </c>
      <c r="F1275" s="106">
        <v>20</v>
      </c>
      <c r="G1275" s="1" t="s">
        <v>2112</v>
      </c>
      <c r="H1275" s="143"/>
      <c r="I1275" s="143"/>
      <c r="J1275" s="1" t="s">
        <v>1479</v>
      </c>
    </row>
    <row r="1276" spans="1:10" s="246" customFormat="1" ht="33">
      <c r="A1276" s="18" t="s">
        <v>716</v>
      </c>
      <c r="B1276" s="18" t="s">
        <v>2904</v>
      </c>
      <c r="C1276" s="15" t="s">
        <v>2928</v>
      </c>
      <c r="D1276" s="1" t="s">
        <v>2187</v>
      </c>
      <c r="E1276" s="106">
        <v>20</v>
      </c>
      <c r="F1276" s="106">
        <v>20</v>
      </c>
      <c r="G1276" s="1" t="s">
        <v>2112</v>
      </c>
      <c r="H1276" s="143"/>
      <c r="I1276" s="143"/>
      <c r="J1276" s="1" t="s">
        <v>1479</v>
      </c>
    </row>
    <row r="1277" spans="1:10" s="246" customFormat="1" ht="33">
      <c r="A1277" s="18" t="s">
        <v>716</v>
      </c>
      <c r="B1277" s="18" t="s">
        <v>2929</v>
      </c>
      <c r="C1277" s="15" t="s">
        <v>2930</v>
      </c>
      <c r="D1277" s="1" t="s">
        <v>2187</v>
      </c>
      <c r="E1277" s="106">
        <v>4</v>
      </c>
      <c r="F1277" s="106">
        <v>4</v>
      </c>
      <c r="G1277" s="1" t="s">
        <v>2112</v>
      </c>
      <c r="H1277" s="143"/>
      <c r="I1277" s="143"/>
      <c r="J1277" s="1" t="s">
        <v>1479</v>
      </c>
    </row>
    <row r="1278" spans="1:10" s="246" customFormat="1" ht="33">
      <c r="A1278" s="18" t="s">
        <v>716</v>
      </c>
      <c r="B1278" s="18" t="s">
        <v>2886</v>
      </c>
      <c r="C1278" s="15" t="s">
        <v>2887</v>
      </c>
      <c r="D1278" s="1" t="s">
        <v>2187</v>
      </c>
      <c r="E1278" s="106">
        <v>20</v>
      </c>
      <c r="F1278" s="106">
        <v>20</v>
      </c>
      <c r="G1278" s="1" t="s">
        <v>2112</v>
      </c>
      <c r="H1278" s="143"/>
      <c r="I1278" s="143"/>
      <c r="J1278" s="1" t="s">
        <v>1479</v>
      </c>
    </row>
    <row r="1279" spans="1:10" s="246" customFormat="1" ht="33">
      <c r="A1279" s="18" t="s">
        <v>716</v>
      </c>
      <c r="B1279" s="18" t="s">
        <v>2931</v>
      </c>
      <c r="C1279" s="15" t="s">
        <v>2888</v>
      </c>
      <c r="D1279" s="1" t="s">
        <v>2187</v>
      </c>
      <c r="E1279" s="106">
        <v>10</v>
      </c>
      <c r="F1279" s="106">
        <v>10</v>
      </c>
      <c r="G1279" s="1" t="s">
        <v>2112</v>
      </c>
      <c r="H1279" s="143"/>
      <c r="I1279" s="143"/>
      <c r="J1279" s="1" t="s">
        <v>1479</v>
      </c>
    </row>
    <row r="1280" spans="1:10" s="246" customFormat="1" ht="33">
      <c r="A1280" s="18" t="s">
        <v>716</v>
      </c>
      <c r="B1280" s="18" t="s">
        <v>2932</v>
      </c>
      <c r="C1280" s="15" t="s">
        <v>2889</v>
      </c>
      <c r="D1280" s="1" t="s">
        <v>2187</v>
      </c>
      <c r="E1280" s="106">
        <v>20</v>
      </c>
      <c r="F1280" s="106">
        <v>20</v>
      </c>
      <c r="G1280" s="1" t="s">
        <v>2112</v>
      </c>
      <c r="H1280" s="143"/>
      <c r="I1280" s="143"/>
      <c r="J1280" s="1" t="s">
        <v>1479</v>
      </c>
    </row>
    <row r="1281" spans="1:10" s="246" customFormat="1" ht="33">
      <c r="A1281" s="18" t="s">
        <v>716</v>
      </c>
      <c r="B1281" s="18" t="s">
        <v>2933</v>
      </c>
      <c r="C1281" s="15" t="s">
        <v>2890</v>
      </c>
      <c r="D1281" s="1" t="s">
        <v>2187</v>
      </c>
      <c r="E1281" s="106">
        <v>20</v>
      </c>
      <c r="F1281" s="106">
        <v>20</v>
      </c>
      <c r="G1281" s="1" t="s">
        <v>2112</v>
      </c>
      <c r="H1281" s="143"/>
      <c r="I1281" s="143"/>
      <c r="J1281" s="1" t="s">
        <v>1479</v>
      </c>
    </row>
    <row r="1282" spans="1:10" s="246" customFormat="1" ht="33">
      <c r="A1282" s="18" t="s">
        <v>716</v>
      </c>
      <c r="B1282" s="18" t="s">
        <v>2934</v>
      </c>
      <c r="C1282" s="15" t="s">
        <v>2891</v>
      </c>
      <c r="D1282" s="1" t="s">
        <v>2187</v>
      </c>
      <c r="E1282" s="106">
        <v>20</v>
      </c>
      <c r="F1282" s="106">
        <v>20</v>
      </c>
      <c r="G1282" s="1" t="s">
        <v>2112</v>
      </c>
      <c r="H1282" s="143"/>
      <c r="I1282" s="143"/>
      <c r="J1282" s="1" t="s">
        <v>1479</v>
      </c>
    </row>
    <row r="1283" spans="1:10" s="246" customFormat="1" ht="33">
      <c r="A1283" s="18" t="s">
        <v>716</v>
      </c>
      <c r="B1283" s="18" t="s">
        <v>2935</v>
      </c>
      <c r="C1283" s="15" t="s">
        <v>2892</v>
      </c>
      <c r="D1283" s="1" t="s">
        <v>2187</v>
      </c>
      <c r="E1283" s="106">
        <v>20</v>
      </c>
      <c r="F1283" s="106">
        <v>20</v>
      </c>
      <c r="G1283" s="1" t="s">
        <v>2112</v>
      </c>
      <c r="H1283" s="143"/>
      <c r="I1283" s="143"/>
      <c r="J1283" s="1" t="s">
        <v>1479</v>
      </c>
    </row>
    <row r="1284" spans="1:10" s="246" customFormat="1" ht="33">
      <c r="A1284" s="18" t="s">
        <v>716</v>
      </c>
      <c r="B1284" s="18" t="s">
        <v>2893</v>
      </c>
      <c r="C1284" s="15" t="s">
        <v>2894</v>
      </c>
      <c r="D1284" s="1" t="s">
        <v>2187</v>
      </c>
      <c r="E1284" s="106">
        <v>17</v>
      </c>
      <c r="F1284" s="106">
        <v>17</v>
      </c>
      <c r="G1284" s="1" t="s">
        <v>2112</v>
      </c>
      <c r="H1284" s="143"/>
      <c r="I1284" s="143"/>
      <c r="J1284" s="1" t="s">
        <v>1479</v>
      </c>
    </row>
    <row r="1285" spans="1:10" s="246" customFormat="1" ht="33">
      <c r="A1285" s="18" t="s">
        <v>716</v>
      </c>
      <c r="B1285" s="18" t="s">
        <v>2895</v>
      </c>
      <c r="C1285" s="15" t="s">
        <v>2896</v>
      </c>
      <c r="D1285" s="1" t="s">
        <v>2187</v>
      </c>
      <c r="E1285" s="106">
        <v>20</v>
      </c>
      <c r="F1285" s="106">
        <v>20</v>
      </c>
      <c r="G1285" s="1" t="s">
        <v>2112</v>
      </c>
      <c r="H1285" s="143"/>
      <c r="I1285" s="143"/>
      <c r="J1285" s="1" t="s">
        <v>1479</v>
      </c>
    </row>
    <row r="1286" spans="1:10" s="246" customFormat="1" ht="33">
      <c r="A1286" s="18" t="s">
        <v>716</v>
      </c>
      <c r="B1286" s="18" t="s">
        <v>2897</v>
      </c>
      <c r="C1286" s="15" t="s">
        <v>2898</v>
      </c>
      <c r="D1286" s="1" t="s">
        <v>2187</v>
      </c>
      <c r="E1286" s="106">
        <v>20</v>
      </c>
      <c r="F1286" s="106">
        <v>20</v>
      </c>
      <c r="G1286" s="1" t="s">
        <v>2112</v>
      </c>
      <c r="H1286" s="143"/>
      <c r="I1286" s="143"/>
      <c r="J1286" s="1" t="s">
        <v>1479</v>
      </c>
    </row>
    <row r="1287" spans="1:10" s="246" customFormat="1" ht="33">
      <c r="A1287" s="18" t="s">
        <v>716</v>
      </c>
      <c r="B1287" s="18" t="s">
        <v>2936</v>
      </c>
      <c r="C1287" s="15" t="s">
        <v>2937</v>
      </c>
      <c r="D1287" s="1" t="s">
        <v>2187</v>
      </c>
      <c r="E1287" s="106">
        <v>2</v>
      </c>
      <c r="F1287" s="106">
        <v>2</v>
      </c>
      <c r="G1287" s="1" t="s">
        <v>2112</v>
      </c>
      <c r="H1287" s="143"/>
      <c r="I1287" s="143"/>
      <c r="J1287" s="1" t="s">
        <v>1479</v>
      </c>
    </row>
    <row r="1288" spans="1:10" s="246" customFormat="1" ht="33">
      <c r="A1288" s="18" t="s">
        <v>716</v>
      </c>
      <c r="B1288" s="18" t="s">
        <v>2938</v>
      </c>
      <c r="C1288" s="15" t="s">
        <v>2939</v>
      </c>
      <c r="D1288" s="1" t="s">
        <v>2187</v>
      </c>
      <c r="E1288" s="106">
        <v>2</v>
      </c>
      <c r="F1288" s="106">
        <v>2</v>
      </c>
      <c r="G1288" s="1" t="s">
        <v>2112</v>
      </c>
      <c r="H1288" s="143"/>
      <c r="I1288" s="143"/>
      <c r="J1288" s="1" t="s">
        <v>1479</v>
      </c>
    </row>
    <row r="1289" spans="1:10" s="246" customFormat="1" ht="33">
      <c r="A1289" s="18" t="s">
        <v>716</v>
      </c>
      <c r="B1289" s="18" t="s">
        <v>2940</v>
      </c>
      <c r="C1289" s="15" t="s">
        <v>2937</v>
      </c>
      <c r="D1289" s="1" t="s">
        <v>2187</v>
      </c>
      <c r="E1289" s="106">
        <v>2</v>
      </c>
      <c r="F1289" s="106">
        <v>2</v>
      </c>
      <c r="G1289" s="1" t="s">
        <v>2112</v>
      </c>
      <c r="H1289" s="143"/>
      <c r="I1289" s="143"/>
      <c r="J1289" s="1" t="s">
        <v>1479</v>
      </c>
    </row>
    <row r="1290" spans="1:10" s="246" customFormat="1" ht="33">
      <c r="A1290" s="18" t="s">
        <v>716</v>
      </c>
      <c r="B1290" s="18" t="s">
        <v>2899</v>
      </c>
      <c r="C1290" s="15" t="s">
        <v>2900</v>
      </c>
      <c r="D1290" s="1" t="s">
        <v>2187</v>
      </c>
      <c r="E1290" s="106">
        <v>20</v>
      </c>
      <c r="F1290" s="106">
        <v>20</v>
      </c>
      <c r="G1290" s="1" t="s">
        <v>2112</v>
      </c>
      <c r="H1290" s="143"/>
      <c r="I1290" s="143"/>
      <c r="J1290" s="1" t="s">
        <v>1479</v>
      </c>
    </row>
    <row r="1291" spans="1:10" s="246" customFormat="1" ht="33">
      <c r="A1291" s="18" t="s">
        <v>716</v>
      </c>
      <c r="B1291" s="18" t="s">
        <v>2901</v>
      </c>
      <c r="C1291" s="15" t="s">
        <v>2902</v>
      </c>
      <c r="D1291" s="1" t="s">
        <v>2187</v>
      </c>
      <c r="E1291" s="106">
        <v>20</v>
      </c>
      <c r="F1291" s="106">
        <v>20</v>
      </c>
      <c r="G1291" s="1" t="s">
        <v>2112</v>
      </c>
      <c r="H1291" s="143"/>
      <c r="I1291" s="143"/>
      <c r="J1291" s="1" t="s">
        <v>1479</v>
      </c>
    </row>
    <row r="1292" spans="1:10" s="246" customFormat="1" ht="33">
      <c r="A1292" s="18" t="s">
        <v>716</v>
      </c>
      <c r="B1292" s="18" t="s">
        <v>2941</v>
      </c>
      <c r="C1292" s="15" t="s">
        <v>1427</v>
      </c>
      <c r="D1292" s="1" t="s">
        <v>2187</v>
      </c>
      <c r="E1292" s="106">
        <v>20</v>
      </c>
      <c r="F1292" s="106">
        <v>20</v>
      </c>
      <c r="G1292" s="1" t="s">
        <v>2112</v>
      </c>
      <c r="H1292" s="143"/>
      <c r="I1292" s="143"/>
      <c r="J1292" s="1" t="s">
        <v>1479</v>
      </c>
    </row>
    <row r="1293" spans="1:10" s="246" customFormat="1" ht="33">
      <c r="A1293" s="18" t="s">
        <v>716</v>
      </c>
      <c r="B1293" s="18" t="s">
        <v>2905</v>
      </c>
      <c r="C1293" s="15" t="s">
        <v>2911</v>
      </c>
      <c r="D1293" s="1" t="s">
        <v>2187</v>
      </c>
      <c r="E1293" s="106">
        <v>18</v>
      </c>
      <c r="F1293" s="106">
        <v>18</v>
      </c>
      <c r="G1293" s="1" t="s">
        <v>2112</v>
      </c>
      <c r="H1293" s="143"/>
      <c r="I1293" s="143"/>
      <c r="J1293" s="1" t="s">
        <v>1479</v>
      </c>
    </row>
    <row r="1294" spans="1:10" s="246" customFormat="1" ht="33">
      <c r="A1294" s="18" t="s">
        <v>716</v>
      </c>
      <c r="B1294" s="18" t="s">
        <v>2942</v>
      </c>
      <c r="C1294" s="15" t="s">
        <v>2903</v>
      </c>
      <c r="D1294" s="1" t="s">
        <v>2187</v>
      </c>
      <c r="E1294" s="106">
        <v>7</v>
      </c>
      <c r="F1294" s="106">
        <v>7</v>
      </c>
      <c r="G1294" s="1" t="s">
        <v>2112</v>
      </c>
      <c r="H1294" s="143"/>
      <c r="I1294" s="143"/>
      <c r="J1294" s="1" t="s">
        <v>1479</v>
      </c>
    </row>
    <row r="1295" spans="1:10" ht="16.5">
      <c r="A1295" s="403" t="s">
        <v>428</v>
      </c>
      <c r="B1295" s="404"/>
      <c r="C1295" s="63"/>
      <c r="D1295" s="59"/>
      <c r="E1295" s="60">
        <f>SUM(E1220:E1294)</f>
        <v>732</v>
      </c>
      <c r="F1295" s="64">
        <f>SUM(F1220:F1294)</f>
        <v>1086</v>
      </c>
      <c r="G1295" s="61"/>
      <c r="H1295" s="62"/>
      <c r="I1295" s="62"/>
      <c r="J1295" s="61"/>
    </row>
    <row r="1296" spans="1:10" ht="33">
      <c r="A1296" s="216" t="s">
        <v>2325</v>
      </c>
      <c r="B1296" s="216" t="s">
        <v>2326</v>
      </c>
      <c r="C1296" s="216" t="s">
        <v>2327</v>
      </c>
      <c r="D1296" s="31" t="s">
        <v>2328</v>
      </c>
      <c r="E1296" s="184">
        <v>0</v>
      </c>
      <c r="F1296" s="184">
        <v>130</v>
      </c>
      <c r="G1296" s="1" t="s">
        <v>432</v>
      </c>
      <c r="H1296" s="32"/>
      <c r="I1296" s="17" t="s">
        <v>2329</v>
      </c>
      <c r="J1296" s="31"/>
    </row>
    <row r="1297" spans="1:10" ht="33">
      <c r="A1297" s="15" t="s">
        <v>2325</v>
      </c>
      <c r="B1297" s="15" t="s">
        <v>2330</v>
      </c>
      <c r="C1297" s="15" t="s">
        <v>2327</v>
      </c>
      <c r="D1297" s="1" t="s">
        <v>2328</v>
      </c>
      <c r="E1297" s="184">
        <v>109</v>
      </c>
      <c r="F1297" s="184">
        <v>440</v>
      </c>
      <c r="G1297" s="1" t="s">
        <v>432</v>
      </c>
      <c r="H1297" s="16"/>
      <c r="I1297" s="17" t="s">
        <v>2329</v>
      </c>
      <c r="J1297" s="1"/>
    </row>
    <row r="1298" spans="1:10" ht="33">
      <c r="A1298" s="15" t="s">
        <v>2331</v>
      </c>
      <c r="B1298" s="43" t="s">
        <v>2332</v>
      </c>
      <c r="C1298" s="210" t="s">
        <v>2333</v>
      </c>
      <c r="D1298" s="1" t="s">
        <v>2328</v>
      </c>
      <c r="E1298" s="184">
        <v>300</v>
      </c>
      <c r="F1298" s="184">
        <v>800</v>
      </c>
      <c r="G1298" s="77" t="s">
        <v>432</v>
      </c>
      <c r="H1298" s="16"/>
      <c r="I1298" s="17" t="s">
        <v>2329</v>
      </c>
      <c r="J1298" s="205"/>
    </row>
    <row r="1299" spans="1:10" ht="33">
      <c r="A1299" s="15" t="s">
        <v>2331</v>
      </c>
      <c r="B1299" s="43" t="s">
        <v>2334</v>
      </c>
      <c r="C1299" s="210" t="s">
        <v>2333</v>
      </c>
      <c r="D1299" s="1" t="s">
        <v>2328</v>
      </c>
      <c r="E1299" s="184">
        <v>314</v>
      </c>
      <c r="F1299" s="184">
        <v>800</v>
      </c>
      <c r="G1299" s="77" t="s">
        <v>432</v>
      </c>
      <c r="H1299" s="16"/>
      <c r="I1299" s="17" t="s">
        <v>2329</v>
      </c>
      <c r="J1299" s="205"/>
    </row>
    <row r="1300" spans="1:10" ht="33">
      <c r="A1300" s="15" t="s">
        <v>2331</v>
      </c>
      <c r="B1300" s="43" t="s">
        <v>2335</v>
      </c>
      <c r="C1300" s="210" t="s">
        <v>2333</v>
      </c>
      <c r="D1300" s="1" t="s">
        <v>2328</v>
      </c>
      <c r="E1300" s="183">
        <v>1744</v>
      </c>
      <c r="F1300" s="183">
        <v>1744</v>
      </c>
      <c r="G1300" s="77" t="s">
        <v>432</v>
      </c>
      <c r="H1300" s="16"/>
      <c r="I1300" s="1" t="s">
        <v>2329</v>
      </c>
      <c r="J1300" s="18"/>
    </row>
    <row r="1301" spans="1:10" ht="16.5">
      <c r="A1301" s="403" t="s">
        <v>428</v>
      </c>
      <c r="B1301" s="404"/>
      <c r="C1301" s="63"/>
      <c r="D1301" s="59"/>
      <c r="E1301" s="64">
        <f>SUM(E1296:E1300)</f>
        <v>2467</v>
      </c>
      <c r="F1301" s="64">
        <f>SUM(F1296:F1300)</f>
        <v>3914</v>
      </c>
      <c r="G1301" s="61"/>
      <c r="H1301" s="62"/>
      <c r="I1301" s="62"/>
      <c r="J1301" s="61"/>
    </row>
    <row r="1302" spans="1:10" ht="66">
      <c r="A1302" s="15" t="s">
        <v>2336</v>
      </c>
      <c r="B1302" s="43" t="s">
        <v>2337</v>
      </c>
      <c r="C1302" s="210" t="s">
        <v>2338</v>
      </c>
      <c r="D1302" s="77" t="s">
        <v>2339</v>
      </c>
      <c r="E1302" s="184">
        <v>0</v>
      </c>
      <c r="F1302" s="135">
        <v>10.5</v>
      </c>
      <c r="G1302" s="77" t="s">
        <v>2340</v>
      </c>
      <c r="H1302" s="141" t="s">
        <v>2341</v>
      </c>
      <c r="I1302" s="17" t="s">
        <v>2329</v>
      </c>
      <c r="J1302" s="136"/>
    </row>
    <row r="1303" spans="1:10" ht="33">
      <c r="A1303" s="15" t="s">
        <v>2336</v>
      </c>
      <c r="B1303" s="43" t="s">
        <v>2337</v>
      </c>
      <c r="C1303" s="210" t="s">
        <v>2342</v>
      </c>
      <c r="D1303" s="77" t="s">
        <v>2339</v>
      </c>
      <c r="E1303" s="184">
        <v>0</v>
      </c>
      <c r="F1303" s="135">
        <v>33.5</v>
      </c>
      <c r="G1303" s="77" t="s">
        <v>2340</v>
      </c>
      <c r="H1303" s="2" t="s">
        <v>820</v>
      </c>
      <c r="I1303" s="17" t="s">
        <v>2329</v>
      </c>
      <c r="J1303" s="247"/>
    </row>
    <row r="1304" spans="1:10" ht="33">
      <c r="A1304" s="15" t="s">
        <v>2336</v>
      </c>
      <c r="B1304" s="43" t="s">
        <v>2337</v>
      </c>
      <c r="C1304" s="210" t="s">
        <v>2343</v>
      </c>
      <c r="D1304" s="77" t="s">
        <v>2339</v>
      </c>
      <c r="E1304" s="184">
        <v>0</v>
      </c>
      <c r="F1304" s="135">
        <v>50</v>
      </c>
      <c r="G1304" s="77" t="s">
        <v>2340</v>
      </c>
      <c r="H1304" s="2" t="s">
        <v>820</v>
      </c>
      <c r="I1304" s="17" t="s">
        <v>2329</v>
      </c>
      <c r="J1304" s="247"/>
    </row>
    <row r="1305" spans="1:10" ht="33">
      <c r="A1305" s="15" t="s">
        <v>2336</v>
      </c>
      <c r="B1305" s="43" t="s">
        <v>2337</v>
      </c>
      <c r="C1305" s="210" t="s">
        <v>2344</v>
      </c>
      <c r="D1305" s="77" t="s">
        <v>2339</v>
      </c>
      <c r="E1305" s="83">
        <v>30</v>
      </c>
      <c r="F1305" s="83">
        <f>SUM(E1305)</f>
        <v>30</v>
      </c>
      <c r="G1305" s="77" t="s">
        <v>2340</v>
      </c>
      <c r="H1305" s="2" t="s">
        <v>820</v>
      </c>
      <c r="I1305" s="17" t="s">
        <v>2329</v>
      </c>
      <c r="J1305" s="18"/>
    </row>
    <row r="1306" spans="1:10" ht="33">
      <c r="A1306" s="15" t="s">
        <v>2336</v>
      </c>
      <c r="B1306" s="43" t="s">
        <v>2337</v>
      </c>
      <c r="C1306" s="210" t="s">
        <v>2345</v>
      </c>
      <c r="D1306" s="77" t="s">
        <v>2339</v>
      </c>
      <c r="E1306" s="83">
        <v>50</v>
      </c>
      <c r="F1306" s="83">
        <f aca="true" t="shared" si="0" ref="F1306:F1314">SUM(E1306)</f>
        <v>50</v>
      </c>
      <c r="G1306" s="77" t="s">
        <v>2340</v>
      </c>
      <c r="H1306" s="2" t="s">
        <v>820</v>
      </c>
      <c r="I1306" s="17" t="s">
        <v>2329</v>
      </c>
      <c r="J1306" s="18"/>
    </row>
    <row r="1307" spans="1:10" ht="33">
      <c r="A1307" s="15" t="s">
        <v>2336</v>
      </c>
      <c r="B1307" s="43" t="s">
        <v>2337</v>
      </c>
      <c r="C1307" s="210" t="s">
        <v>2346</v>
      </c>
      <c r="D1307" s="77" t="s">
        <v>2339</v>
      </c>
      <c r="E1307" s="83">
        <v>34.9</v>
      </c>
      <c r="F1307" s="83">
        <f t="shared" si="0"/>
        <v>34.9</v>
      </c>
      <c r="G1307" s="77" t="s">
        <v>2340</v>
      </c>
      <c r="H1307" s="2" t="s">
        <v>820</v>
      </c>
      <c r="I1307" s="17" t="s">
        <v>2329</v>
      </c>
      <c r="J1307" s="18"/>
    </row>
    <row r="1308" spans="1:10" ht="33">
      <c r="A1308" s="15" t="s">
        <v>2336</v>
      </c>
      <c r="B1308" s="43" t="s">
        <v>2337</v>
      </c>
      <c r="C1308" s="210" t="s">
        <v>2347</v>
      </c>
      <c r="D1308" s="77" t="s">
        <v>2339</v>
      </c>
      <c r="E1308" s="83">
        <v>46</v>
      </c>
      <c r="F1308" s="83">
        <f t="shared" si="0"/>
        <v>46</v>
      </c>
      <c r="G1308" s="77" t="s">
        <v>2340</v>
      </c>
      <c r="H1308" s="2" t="s">
        <v>820</v>
      </c>
      <c r="I1308" s="17" t="s">
        <v>2329</v>
      </c>
      <c r="J1308" s="18"/>
    </row>
    <row r="1309" spans="1:10" ht="33">
      <c r="A1309" s="15" t="s">
        <v>2336</v>
      </c>
      <c r="B1309" s="43" t="s">
        <v>2337</v>
      </c>
      <c r="C1309" s="210" t="s">
        <v>2348</v>
      </c>
      <c r="D1309" s="77" t="s">
        <v>2339</v>
      </c>
      <c r="E1309" s="83">
        <v>39</v>
      </c>
      <c r="F1309" s="83">
        <f t="shared" si="0"/>
        <v>39</v>
      </c>
      <c r="G1309" s="77" t="s">
        <v>2340</v>
      </c>
      <c r="H1309" s="2" t="s">
        <v>820</v>
      </c>
      <c r="I1309" s="17" t="s">
        <v>2329</v>
      </c>
      <c r="J1309" s="18"/>
    </row>
    <row r="1310" spans="1:10" ht="49.5">
      <c r="A1310" s="15" t="s">
        <v>2336</v>
      </c>
      <c r="B1310" s="43" t="s">
        <v>2337</v>
      </c>
      <c r="C1310" s="210" t="s">
        <v>2349</v>
      </c>
      <c r="D1310" s="77" t="s">
        <v>2339</v>
      </c>
      <c r="E1310" s="83">
        <v>47</v>
      </c>
      <c r="F1310" s="83">
        <f t="shared" si="0"/>
        <v>47</v>
      </c>
      <c r="G1310" s="77" t="s">
        <v>2340</v>
      </c>
      <c r="H1310" s="2" t="s">
        <v>820</v>
      </c>
      <c r="I1310" s="17" t="s">
        <v>2329</v>
      </c>
      <c r="J1310" s="18"/>
    </row>
    <row r="1311" spans="1:10" ht="33">
      <c r="A1311" s="15" t="s">
        <v>2336</v>
      </c>
      <c r="B1311" s="43" t="s">
        <v>2337</v>
      </c>
      <c r="C1311" s="210" t="s">
        <v>2350</v>
      </c>
      <c r="D1311" s="77" t="s">
        <v>2339</v>
      </c>
      <c r="E1311" s="83">
        <v>47.6</v>
      </c>
      <c r="F1311" s="83">
        <f t="shared" si="0"/>
        <v>47.6</v>
      </c>
      <c r="G1311" s="77" t="s">
        <v>2340</v>
      </c>
      <c r="H1311" s="2" t="s">
        <v>820</v>
      </c>
      <c r="I1311" s="17" t="s">
        <v>2329</v>
      </c>
      <c r="J1311" s="18"/>
    </row>
    <row r="1312" spans="1:10" ht="33">
      <c r="A1312" s="15" t="s">
        <v>2336</v>
      </c>
      <c r="B1312" s="43" t="s">
        <v>2337</v>
      </c>
      <c r="C1312" s="210" t="s">
        <v>2351</v>
      </c>
      <c r="D1312" s="77" t="s">
        <v>2339</v>
      </c>
      <c r="E1312" s="83">
        <v>38</v>
      </c>
      <c r="F1312" s="83">
        <f t="shared" si="0"/>
        <v>38</v>
      </c>
      <c r="G1312" s="77" t="s">
        <v>2340</v>
      </c>
      <c r="H1312" s="2" t="s">
        <v>820</v>
      </c>
      <c r="I1312" s="17" t="s">
        <v>2329</v>
      </c>
      <c r="J1312" s="43"/>
    </row>
    <row r="1313" spans="1:10" ht="33">
      <c r="A1313" s="15" t="s">
        <v>2336</v>
      </c>
      <c r="B1313" s="43" t="s">
        <v>2337</v>
      </c>
      <c r="C1313" s="210" t="s">
        <v>2352</v>
      </c>
      <c r="D1313" s="77" t="s">
        <v>2339</v>
      </c>
      <c r="E1313" s="83">
        <v>41</v>
      </c>
      <c r="F1313" s="83">
        <f t="shared" si="0"/>
        <v>41</v>
      </c>
      <c r="G1313" s="77" t="s">
        <v>2340</v>
      </c>
      <c r="H1313" s="2" t="s">
        <v>820</v>
      </c>
      <c r="I1313" s="17" t="s">
        <v>2329</v>
      </c>
      <c r="J1313" s="43"/>
    </row>
    <row r="1314" spans="1:10" ht="33">
      <c r="A1314" s="15" t="s">
        <v>2336</v>
      </c>
      <c r="B1314" s="43" t="s">
        <v>2337</v>
      </c>
      <c r="C1314" s="210" t="s">
        <v>2353</v>
      </c>
      <c r="D1314" s="77" t="s">
        <v>2339</v>
      </c>
      <c r="E1314" s="83">
        <v>25</v>
      </c>
      <c r="F1314" s="83">
        <f t="shared" si="0"/>
        <v>25</v>
      </c>
      <c r="G1314" s="77" t="s">
        <v>2340</v>
      </c>
      <c r="H1314" s="2" t="s">
        <v>820</v>
      </c>
      <c r="I1314" s="17" t="s">
        <v>2329</v>
      </c>
      <c r="J1314" s="43"/>
    </row>
    <row r="1315" spans="1:10" ht="16.5">
      <c r="A1315" s="403" t="s">
        <v>428</v>
      </c>
      <c r="B1315" s="404"/>
      <c r="C1315" s="63"/>
      <c r="D1315" s="59"/>
      <c r="E1315" s="60">
        <f>SUM(E1302:E1314)</f>
        <v>398.5</v>
      </c>
      <c r="F1315" s="60">
        <f>SUM(F1302:F1314)</f>
        <v>492.5</v>
      </c>
      <c r="G1315" s="61"/>
      <c r="H1315" s="62"/>
      <c r="I1315" s="62"/>
      <c r="J1315" s="61"/>
    </row>
    <row r="1316" spans="1:10" ht="33">
      <c r="A1316" s="15" t="s">
        <v>2354</v>
      </c>
      <c r="B1316" s="43" t="s">
        <v>822</v>
      </c>
      <c r="C1316" s="210" t="s">
        <v>823</v>
      </c>
      <c r="D1316" s="77" t="s">
        <v>2355</v>
      </c>
      <c r="E1316" s="25">
        <v>0</v>
      </c>
      <c r="F1316" s="137">
        <v>50</v>
      </c>
      <c r="G1316" s="77" t="s">
        <v>2112</v>
      </c>
      <c r="H1316" s="77"/>
      <c r="I1316" s="17" t="s">
        <v>2329</v>
      </c>
      <c r="J1316" s="2"/>
    </row>
    <row r="1317" spans="1:10" ht="33">
      <c r="A1317" s="15" t="s">
        <v>2354</v>
      </c>
      <c r="B1317" s="43" t="s">
        <v>824</v>
      </c>
      <c r="C1317" s="210" t="s">
        <v>825</v>
      </c>
      <c r="D1317" s="77" t="s">
        <v>2355</v>
      </c>
      <c r="E1317" s="25">
        <v>0</v>
      </c>
      <c r="F1317" s="137">
        <v>20</v>
      </c>
      <c r="G1317" s="77" t="s">
        <v>2112</v>
      </c>
      <c r="H1317" s="77"/>
      <c r="I1317" s="1"/>
      <c r="J1317" s="2" t="s">
        <v>433</v>
      </c>
    </row>
    <row r="1318" spans="1:10" ht="33">
      <c r="A1318" s="15" t="s">
        <v>2354</v>
      </c>
      <c r="B1318" s="43" t="s">
        <v>826</v>
      </c>
      <c r="C1318" s="210" t="s">
        <v>827</v>
      </c>
      <c r="D1318" s="77" t="s">
        <v>2355</v>
      </c>
      <c r="E1318" s="25">
        <v>0</v>
      </c>
      <c r="F1318" s="137">
        <v>30</v>
      </c>
      <c r="G1318" s="77" t="s">
        <v>2112</v>
      </c>
      <c r="H1318" s="77"/>
      <c r="I1318" s="1"/>
      <c r="J1318" s="2" t="s">
        <v>433</v>
      </c>
    </row>
    <row r="1319" spans="1:10" ht="49.5">
      <c r="A1319" s="15" t="s">
        <v>2354</v>
      </c>
      <c r="B1319" s="43" t="s">
        <v>2356</v>
      </c>
      <c r="C1319" s="210" t="s">
        <v>2357</v>
      </c>
      <c r="D1319" s="77" t="s">
        <v>2355</v>
      </c>
      <c r="E1319" s="172">
        <v>50</v>
      </c>
      <c r="F1319" s="172">
        <v>50</v>
      </c>
      <c r="G1319" s="77" t="s">
        <v>432</v>
      </c>
      <c r="H1319" s="43"/>
      <c r="I1319" s="18"/>
      <c r="J1319" s="2" t="s">
        <v>433</v>
      </c>
    </row>
    <row r="1320" spans="1:10" ht="49.5">
      <c r="A1320" s="15" t="s">
        <v>2354</v>
      </c>
      <c r="B1320" s="43" t="s">
        <v>2358</v>
      </c>
      <c r="C1320" s="210" t="s">
        <v>2359</v>
      </c>
      <c r="D1320" s="77" t="s">
        <v>2355</v>
      </c>
      <c r="E1320" s="172">
        <v>50</v>
      </c>
      <c r="F1320" s="172">
        <v>50</v>
      </c>
      <c r="G1320" s="77" t="s">
        <v>432</v>
      </c>
      <c r="H1320" s="43"/>
      <c r="I1320" s="18"/>
      <c r="J1320" s="2" t="s">
        <v>433</v>
      </c>
    </row>
    <row r="1321" spans="1:10" ht="33">
      <c r="A1321" s="15" t="s">
        <v>2354</v>
      </c>
      <c r="B1321" s="43" t="s">
        <v>2360</v>
      </c>
      <c r="C1321" s="210" t="s">
        <v>2361</v>
      </c>
      <c r="D1321" s="77" t="s">
        <v>2355</v>
      </c>
      <c r="E1321" s="172">
        <v>20</v>
      </c>
      <c r="F1321" s="172">
        <v>20</v>
      </c>
      <c r="G1321" s="77" t="s">
        <v>432</v>
      </c>
      <c r="H1321" s="43"/>
      <c r="I1321" s="18"/>
      <c r="J1321" s="2" t="s">
        <v>433</v>
      </c>
    </row>
    <row r="1322" spans="1:10" ht="16.5">
      <c r="A1322" s="403" t="s">
        <v>428</v>
      </c>
      <c r="B1322" s="404"/>
      <c r="C1322" s="63"/>
      <c r="D1322" s="59"/>
      <c r="E1322" s="60">
        <f>SUM(E1316:E1321)</f>
        <v>120</v>
      </c>
      <c r="F1322" s="60">
        <f>SUM(F1316:F1321)</f>
        <v>220</v>
      </c>
      <c r="G1322" s="61"/>
      <c r="H1322" s="62"/>
      <c r="I1322" s="62"/>
      <c r="J1322" s="61"/>
    </row>
    <row r="1323" spans="1:10" ht="33">
      <c r="A1323" s="15" t="s">
        <v>2362</v>
      </c>
      <c r="B1323" s="43" t="s">
        <v>2363</v>
      </c>
      <c r="C1323" s="210" t="s">
        <v>2364</v>
      </c>
      <c r="D1323" s="77" t="s">
        <v>2365</v>
      </c>
      <c r="E1323" s="25">
        <v>0</v>
      </c>
      <c r="F1323" s="137">
        <v>414</v>
      </c>
      <c r="G1323" s="77" t="s">
        <v>432</v>
      </c>
      <c r="H1323" s="131"/>
      <c r="I1323" s="17" t="s">
        <v>2329</v>
      </c>
      <c r="J1323" s="205"/>
    </row>
    <row r="1324" spans="1:10" ht="16.5">
      <c r="A1324" s="403" t="s">
        <v>428</v>
      </c>
      <c r="B1324" s="404"/>
      <c r="C1324" s="63"/>
      <c r="D1324" s="59"/>
      <c r="E1324" s="60">
        <f>SUM(E1323)</f>
        <v>0</v>
      </c>
      <c r="F1324" s="60">
        <f>SUM(F1323)</f>
        <v>414</v>
      </c>
      <c r="G1324" s="61"/>
      <c r="H1324" s="62"/>
      <c r="I1324" s="62"/>
      <c r="J1324" s="61"/>
    </row>
    <row r="1325" spans="1:10" ht="33">
      <c r="A1325" s="15" t="s">
        <v>2366</v>
      </c>
      <c r="B1325" s="43" t="s">
        <v>2367</v>
      </c>
      <c r="C1325" s="210" t="s">
        <v>2368</v>
      </c>
      <c r="D1325" s="77" t="s">
        <v>2369</v>
      </c>
      <c r="E1325" s="204">
        <v>45324</v>
      </c>
      <c r="F1325" s="204">
        <v>45324</v>
      </c>
      <c r="G1325" s="77" t="s">
        <v>432</v>
      </c>
      <c r="H1325" s="131"/>
      <c r="I1325" s="17"/>
      <c r="J1325" s="2" t="s">
        <v>433</v>
      </c>
    </row>
    <row r="1326" spans="1:10" ht="16.5">
      <c r="A1326" s="403" t="s">
        <v>428</v>
      </c>
      <c r="B1326" s="404"/>
      <c r="C1326" s="63"/>
      <c r="D1326" s="59"/>
      <c r="E1326" s="64">
        <f>SUM(E1325)</f>
        <v>45324</v>
      </c>
      <c r="F1326" s="64">
        <f>SUM(F1325)</f>
        <v>45324</v>
      </c>
      <c r="G1326" s="61"/>
      <c r="H1326" s="62"/>
      <c r="I1326" s="62"/>
      <c r="J1326" s="61"/>
    </row>
    <row r="1327" spans="1:10" ht="21" customHeight="1">
      <c r="A1327" s="397" t="s">
        <v>2370</v>
      </c>
      <c r="B1327" s="398"/>
      <c r="C1327" s="54"/>
      <c r="D1327" s="55"/>
      <c r="E1327" s="56">
        <f>E487+E732+E744+E819+E842+E1212+E1219+E1295+E1301+E920+E846+E848+E1315+E1322+E1324+E851+E1326</f>
        <v>203860.484</v>
      </c>
      <c r="F1327" s="56">
        <f>F487+F732+F744+F819+F842+F1212+F1219+F1295+F1301+F920+F846+F848+F1315+F1322+F1324+F851+F1326</f>
        <v>358029.11199999996</v>
      </c>
      <c r="G1327" s="57"/>
      <c r="H1327" s="217"/>
      <c r="I1327" s="58"/>
      <c r="J1327" s="57"/>
    </row>
    <row r="1328" spans="1:10" ht="31.5" customHeight="1">
      <c r="A1328" s="399"/>
      <c r="B1328" s="400"/>
      <c r="C1328" s="400"/>
      <c r="D1328" s="400"/>
      <c r="E1328" s="400"/>
      <c r="F1328" s="400"/>
      <c r="G1328" s="400"/>
      <c r="H1328" s="400"/>
      <c r="I1328" s="400"/>
      <c r="J1328" s="400"/>
    </row>
    <row r="1329" ht="16.5">
      <c r="H1329" s="4"/>
    </row>
    <row r="1330" ht="16.5">
      <c r="H1330" s="4"/>
    </row>
    <row r="1331" ht="16.5">
      <c r="H1331" s="4"/>
    </row>
    <row r="1332" ht="16.5">
      <c r="H1332" s="4"/>
    </row>
    <row r="1333" ht="16.5">
      <c r="H1333" s="4"/>
    </row>
    <row r="1334" ht="16.5">
      <c r="H1334" s="4"/>
    </row>
    <row r="1335" ht="16.5">
      <c r="H1335" s="4"/>
    </row>
    <row r="1336" ht="16.5">
      <c r="H1336" s="4"/>
    </row>
    <row r="1337" ht="16.5">
      <c r="H1337" s="4"/>
    </row>
    <row r="1338" ht="16.5">
      <c r="H1338" s="4"/>
    </row>
    <row r="1339" ht="16.5">
      <c r="H1339" s="4"/>
    </row>
    <row r="1340" ht="16.5">
      <c r="H1340" s="4"/>
    </row>
    <row r="1341" ht="16.5">
      <c r="H1341" s="4"/>
    </row>
    <row r="1342" ht="16.5">
      <c r="H1342" s="4"/>
    </row>
    <row r="1343" ht="16.5">
      <c r="H1343" s="4"/>
    </row>
    <row r="1344" ht="16.5">
      <c r="H1344" s="4"/>
    </row>
    <row r="1345" ht="16.5">
      <c r="H1345" s="4"/>
    </row>
    <row r="1346" ht="16.5">
      <c r="H1346" s="4"/>
    </row>
    <row r="1347" ht="16.5">
      <c r="H1347" s="4"/>
    </row>
    <row r="1348" ht="16.5">
      <c r="H1348" s="4"/>
    </row>
    <row r="1349" ht="16.5">
      <c r="H1349" s="4"/>
    </row>
    <row r="1350" ht="16.5">
      <c r="H1350" s="4"/>
    </row>
    <row r="1351" ht="16.5">
      <c r="H1351" s="4"/>
    </row>
    <row r="1352" ht="16.5">
      <c r="H1352" s="4"/>
    </row>
    <row r="1353" ht="16.5">
      <c r="H1353" s="4"/>
    </row>
    <row r="1354" ht="16.5">
      <c r="H1354" s="4"/>
    </row>
    <row r="1355" ht="16.5">
      <c r="H1355" s="4"/>
    </row>
    <row r="1356" ht="16.5">
      <c r="H1356" s="4"/>
    </row>
    <row r="1357" ht="16.5">
      <c r="H1357" s="4"/>
    </row>
    <row r="1358" ht="16.5">
      <c r="H1358" s="4"/>
    </row>
    <row r="1359" ht="16.5">
      <c r="H1359" s="4"/>
    </row>
    <row r="1360" ht="16.5">
      <c r="H1360" s="4"/>
    </row>
    <row r="1361" ht="16.5">
      <c r="H1361" s="4"/>
    </row>
    <row r="1362" ht="16.5">
      <c r="H1362" s="4"/>
    </row>
    <row r="1363" ht="16.5">
      <c r="H1363" s="4"/>
    </row>
    <row r="1364" ht="16.5">
      <c r="H1364" s="4"/>
    </row>
    <row r="1365" ht="16.5">
      <c r="H1365" s="4"/>
    </row>
    <row r="1366" ht="16.5">
      <c r="H1366" s="4"/>
    </row>
    <row r="1367" ht="16.5">
      <c r="H1367" s="4"/>
    </row>
    <row r="1368" ht="16.5">
      <c r="H1368" s="4"/>
    </row>
    <row r="1369" ht="16.5">
      <c r="H1369" s="4"/>
    </row>
    <row r="1370" ht="16.5">
      <c r="H1370" s="4"/>
    </row>
    <row r="1371" ht="16.5">
      <c r="H1371" s="4"/>
    </row>
    <row r="1372" ht="16.5">
      <c r="H1372" s="4"/>
    </row>
    <row r="1373" ht="16.5">
      <c r="H1373" s="4"/>
    </row>
    <row r="1374" ht="16.5">
      <c r="H1374" s="4"/>
    </row>
    <row r="1375" ht="16.5">
      <c r="H1375" s="4"/>
    </row>
    <row r="1376" ht="16.5">
      <c r="H1376" s="4"/>
    </row>
    <row r="1377" ht="16.5">
      <c r="H1377" s="4"/>
    </row>
    <row r="1378" ht="16.5">
      <c r="H1378" s="4"/>
    </row>
    <row r="1379" ht="16.5">
      <c r="H1379" s="4"/>
    </row>
    <row r="1380" ht="16.5">
      <c r="H1380" s="4"/>
    </row>
    <row r="1381" ht="16.5">
      <c r="H1381" s="4"/>
    </row>
    <row r="1382" ht="16.5">
      <c r="H1382" s="4"/>
    </row>
    <row r="1383" ht="16.5">
      <c r="H1383" s="4"/>
    </row>
    <row r="1384" ht="16.5">
      <c r="H1384" s="4"/>
    </row>
    <row r="1385" ht="16.5">
      <c r="H1385" s="4"/>
    </row>
    <row r="1386" ht="16.5">
      <c r="H1386" s="4"/>
    </row>
    <row r="1387" ht="16.5">
      <c r="H1387" s="4"/>
    </row>
    <row r="1388" ht="16.5">
      <c r="H1388" s="4"/>
    </row>
    <row r="1389" ht="16.5">
      <c r="H1389" s="4"/>
    </row>
    <row r="1390" ht="16.5">
      <c r="H1390" s="4"/>
    </row>
    <row r="1391" ht="16.5">
      <c r="H1391" s="4"/>
    </row>
    <row r="1392" ht="16.5">
      <c r="H1392" s="4"/>
    </row>
    <row r="1393" ht="16.5">
      <c r="H1393" s="4"/>
    </row>
    <row r="1394" ht="16.5">
      <c r="H1394" s="4"/>
    </row>
    <row r="1395" ht="16.5">
      <c r="H1395" s="4"/>
    </row>
    <row r="1396" ht="16.5">
      <c r="H1396" s="4"/>
    </row>
    <row r="1397" ht="16.5">
      <c r="H1397" s="4"/>
    </row>
    <row r="1398" ht="16.5">
      <c r="H1398" s="4"/>
    </row>
    <row r="1399" ht="16.5">
      <c r="H1399" s="4"/>
    </row>
    <row r="1400" ht="16.5">
      <c r="H1400" s="4"/>
    </row>
    <row r="1401" ht="16.5">
      <c r="H1401" s="4"/>
    </row>
    <row r="1402" ht="16.5">
      <c r="H1402" s="4"/>
    </row>
    <row r="1403" ht="16.5">
      <c r="H1403" s="4"/>
    </row>
    <row r="1404" ht="16.5">
      <c r="H1404" s="4"/>
    </row>
    <row r="1405" ht="16.5">
      <c r="H1405" s="4"/>
    </row>
    <row r="1406" ht="16.5">
      <c r="H1406" s="4"/>
    </row>
    <row r="1407" ht="16.5">
      <c r="H1407" s="4"/>
    </row>
    <row r="1408" ht="16.5">
      <c r="H1408" s="4"/>
    </row>
    <row r="1409" ht="16.5">
      <c r="H1409" s="4"/>
    </row>
    <row r="1410" ht="16.5">
      <c r="H1410" s="4"/>
    </row>
    <row r="1411" ht="16.5">
      <c r="H1411" s="4"/>
    </row>
    <row r="1412" ht="16.5">
      <c r="H1412" s="4"/>
    </row>
    <row r="1413" ht="16.5">
      <c r="H1413" s="4"/>
    </row>
    <row r="1414" ht="16.5">
      <c r="H1414" s="4"/>
    </row>
    <row r="1415" ht="16.5">
      <c r="H1415" s="4"/>
    </row>
    <row r="1416" ht="16.5">
      <c r="H1416" s="4"/>
    </row>
    <row r="1417" ht="16.5">
      <c r="H1417" s="4"/>
    </row>
    <row r="1418" ht="16.5">
      <c r="H1418" s="4"/>
    </row>
    <row r="1419" ht="16.5">
      <c r="H1419" s="4"/>
    </row>
    <row r="1420" ht="16.5">
      <c r="H1420" s="4"/>
    </row>
    <row r="1421" ht="16.5">
      <c r="H1421" s="4"/>
    </row>
    <row r="1422" ht="16.5">
      <c r="H1422" s="4"/>
    </row>
    <row r="1423" ht="16.5">
      <c r="H1423" s="4"/>
    </row>
    <row r="1424" ht="16.5">
      <c r="H1424" s="4"/>
    </row>
    <row r="1425" ht="16.5">
      <c r="H1425" s="4"/>
    </row>
    <row r="1426" ht="16.5">
      <c r="H1426" s="4"/>
    </row>
    <row r="1427" ht="16.5">
      <c r="H1427" s="4"/>
    </row>
    <row r="1428" ht="16.5">
      <c r="H1428" s="4"/>
    </row>
    <row r="1429" ht="16.5">
      <c r="H1429" s="4"/>
    </row>
    <row r="1430" ht="16.5">
      <c r="H1430" s="4"/>
    </row>
    <row r="1431" ht="16.5">
      <c r="H1431" s="4"/>
    </row>
    <row r="1432" ht="16.5">
      <c r="H1432" s="4"/>
    </row>
    <row r="1433" ht="16.5">
      <c r="H1433" s="4"/>
    </row>
    <row r="1434" ht="16.5">
      <c r="H1434" s="4"/>
    </row>
    <row r="1435" ht="16.5">
      <c r="H1435" s="4"/>
    </row>
    <row r="1436" ht="16.5">
      <c r="H1436" s="4"/>
    </row>
    <row r="1437" ht="16.5">
      <c r="H1437" s="4"/>
    </row>
    <row r="1438" ht="16.5">
      <c r="H1438" s="4"/>
    </row>
    <row r="1439" ht="16.5">
      <c r="H1439" s="4"/>
    </row>
    <row r="1440" ht="16.5">
      <c r="H1440" s="4"/>
    </row>
    <row r="1441" ht="16.5">
      <c r="H1441" s="4"/>
    </row>
    <row r="1442" ht="16.5">
      <c r="H1442" s="4"/>
    </row>
    <row r="1443" ht="16.5">
      <c r="H1443" s="4"/>
    </row>
    <row r="1444" ht="16.5">
      <c r="H1444" s="4"/>
    </row>
    <row r="1445" ht="16.5">
      <c r="H1445" s="4"/>
    </row>
    <row r="1446" ht="16.5">
      <c r="H1446" s="4"/>
    </row>
    <row r="1447" ht="16.5">
      <c r="H1447" s="4"/>
    </row>
    <row r="1448" ht="16.5">
      <c r="H1448" s="4"/>
    </row>
    <row r="1449" ht="16.5">
      <c r="H1449" s="4"/>
    </row>
    <row r="1450" ht="16.5">
      <c r="H1450" s="4"/>
    </row>
    <row r="1451" ht="16.5">
      <c r="H1451" s="4"/>
    </row>
    <row r="1452" ht="16.5">
      <c r="H1452" s="4"/>
    </row>
    <row r="1453" ht="16.5">
      <c r="H1453" s="4"/>
    </row>
    <row r="1454" ht="16.5">
      <c r="H1454" s="4"/>
    </row>
    <row r="1455" ht="16.5">
      <c r="H1455" s="4"/>
    </row>
    <row r="1456" ht="16.5">
      <c r="H1456" s="4"/>
    </row>
    <row r="1457" ht="16.5">
      <c r="H1457" s="4"/>
    </row>
    <row r="1458" ht="16.5">
      <c r="H1458" s="4"/>
    </row>
    <row r="1459" ht="16.5">
      <c r="H1459" s="4"/>
    </row>
    <row r="1460" ht="16.5">
      <c r="H1460" s="4"/>
    </row>
    <row r="1461" ht="16.5">
      <c r="H1461" s="4"/>
    </row>
    <row r="1462" ht="16.5">
      <c r="H1462" s="4"/>
    </row>
    <row r="1463" ht="16.5">
      <c r="H1463" s="4"/>
    </row>
    <row r="1464" ht="16.5">
      <c r="H1464" s="4"/>
    </row>
    <row r="1465" ht="16.5">
      <c r="H1465" s="4"/>
    </row>
    <row r="1466" ht="16.5">
      <c r="H1466" s="4"/>
    </row>
    <row r="1467" ht="16.5">
      <c r="H1467" s="4"/>
    </row>
    <row r="1468" ht="16.5">
      <c r="H1468" s="4"/>
    </row>
    <row r="1469" ht="16.5">
      <c r="H1469" s="4"/>
    </row>
    <row r="1470" ht="16.5">
      <c r="H1470" s="4"/>
    </row>
    <row r="1471" ht="16.5">
      <c r="H1471" s="4"/>
    </row>
    <row r="1472" ht="16.5">
      <c r="H1472" s="4"/>
    </row>
    <row r="1473" ht="16.5">
      <c r="H1473" s="4"/>
    </row>
    <row r="1474" ht="16.5">
      <c r="H1474" s="4"/>
    </row>
    <row r="1475" ht="16.5">
      <c r="H1475" s="4"/>
    </row>
    <row r="1476" ht="16.5">
      <c r="H1476" s="4"/>
    </row>
    <row r="1477" ht="16.5">
      <c r="H1477" s="4"/>
    </row>
    <row r="1478" ht="16.5">
      <c r="H1478" s="4"/>
    </row>
    <row r="1479" ht="16.5">
      <c r="H1479" s="4"/>
    </row>
    <row r="1480" ht="16.5">
      <c r="H1480" s="4"/>
    </row>
    <row r="1481" ht="16.5">
      <c r="H1481" s="4"/>
    </row>
    <row r="1482" ht="16.5">
      <c r="H1482" s="4"/>
    </row>
    <row r="1483" ht="16.5">
      <c r="H1483" s="4"/>
    </row>
    <row r="1484" ht="16.5">
      <c r="H1484" s="4"/>
    </row>
    <row r="1485" ht="16.5">
      <c r="H1485" s="4"/>
    </row>
    <row r="1486" ht="16.5">
      <c r="H1486" s="4"/>
    </row>
    <row r="1487" ht="16.5">
      <c r="H1487" s="4"/>
    </row>
    <row r="1488" ht="16.5">
      <c r="H1488" s="4"/>
    </row>
    <row r="1489" ht="16.5">
      <c r="H1489" s="4"/>
    </row>
    <row r="1490" ht="16.5">
      <c r="H1490" s="4"/>
    </row>
    <row r="1491" ht="16.5">
      <c r="H1491" s="4"/>
    </row>
    <row r="1492" ht="16.5">
      <c r="H1492" s="4"/>
    </row>
    <row r="1493" ht="16.5">
      <c r="H1493" s="4"/>
    </row>
    <row r="1494" ht="16.5">
      <c r="H1494" s="4"/>
    </row>
    <row r="1495" ht="16.5">
      <c r="H1495" s="4"/>
    </row>
    <row r="1496" ht="16.5">
      <c r="H1496" s="4"/>
    </row>
    <row r="1497" ht="16.5">
      <c r="H1497" s="4"/>
    </row>
    <row r="1498" ht="16.5">
      <c r="H1498" s="4"/>
    </row>
    <row r="1499" ht="16.5">
      <c r="H1499" s="4"/>
    </row>
    <row r="1500" ht="16.5">
      <c r="H1500" s="4"/>
    </row>
    <row r="1501" ht="16.5">
      <c r="H1501" s="4"/>
    </row>
    <row r="1502" ht="16.5">
      <c r="H1502" s="4"/>
    </row>
    <row r="1503" ht="16.5">
      <c r="H1503" s="4"/>
    </row>
    <row r="1504" ht="16.5">
      <c r="H1504" s="4"/>
    </row>
    <row r="1505" ht="16.5">
      <c r="H1505" s="4"/>
    </row>
    <row r="1506" ht="16.5">
      <c r="H1506" s="4"/>
    </row>
    <row r="1507" ht="16.5">
      <c r="H1507" s="4"/>
    </row>
    <row r="1508" ht="16.5">
      <c r="H1508" s="4"/>
    </row>
    <row r="1509" ht="16.5">
      <c r="H1509" s="4"/>
    </row>
    <row r="1510" ht="16.5">
      <c r="H1510" s="4"/>
    </row>
    <row r="1511" ht="16.5">
      <c r="H1511" s="4"/>
    </row>
    <row r="1512" ht="16.5">
      <c r="H1512" s="4"/>
    </row>
    <row r="1513" ht="16.5">
      <c r="H1513" s="4"/>
    </row>
    <row r="1514" ht="16.5">
      <c r="H1514" s="4"/>
    </row>
    <row r="1515" ht="16.5">
      <c r="H1515" s="4"/>
    </row>
    <row r="1516" ht="16.5">
      <c r="H1516" s="4"/>
    </row>
    <row r="1517" ht="16.5">
      <c r="H1517" s="4"/>
    </row>
    <row r="1518" ht="16.5">
      <c r="H1518" s="4"/>
    </row>
    <row r="1519" ht="16.5">
      <c r="H1519" s="4"/>
    </row>
    <row r="1520" ht="16.5">
      <c r="H1520" s="4"/>
    </row>
    <row r="1521" ht="16.5">
      <c r="H1521" s="4"/>
    </row>
    <row r="1522" ht="16.5">
      <c r="H1522" s="4"/>
    </row>
    <row r="1523" ht="16.5">
      <c r="H1523" s="4"/>
    </row>
    <row r="1524" ht="16.5">
      <c r="H1524" s="4"/>
    </row>
    <row r="1525" ht="16.5">
      <c r="H1525" s="4"/>
    </row>
    <row r="1526" ht="16.5">
      <c r="H1526" s="4"/>
    </row>
    <row r="1527" ht="16.5">
      <c r="H1527" s="4"/>
    </row>
    <row r="1528" ht="16.5">
      <c r="H1528" s="4"/>
    </row>
    <row r="1529" ht="16.5">
      <c r="H1529" s="4"/>
    </row>
    <row r="1530" ht="16.5">
      <c r="H1530" s="4"/>
    </row>
    <row r="1531" ht="16.5">
      <c r="H1531" s="4"/>
    </row>
    <row r="1532" ht="16.5">
      <c r="H1532" s="4"/>
    </row>
    <row r="1533" ht="16.5">
      <c r="H1533" s="4"/>
    </row>
    <row r="1534" ht="16.5">
      <c r="H1534" s="4"/>
    </row>
    <row r="1535" ht="16.5">
      <c r="H1535" s="4"/>
    </row>
    <row r="1536" ht="16.5">
      <c r="H1536" s="4"/>
    </row>
    <row r="1537" ht="16.5">
      <c r="H1537" s="4"/>
    </row>
    <row r="1538" ht="16.5">
      <c r="H1538" s="4"/>
    </row>
    <row r="1539" ht="16.5">
      <c r="H1539" s="4"/>
    </row>
    <row r="1540" ht="16.5">
      <c r="H1540" s="4"/>
    </row>
    <row r="1541" ht="16.5">
      <c r="H1541" s="4"/>
    </row>
    <row r="1542" ht="16.5">
      <c r="H1542" s="4"/>
    </row>
    <row r="1543" ht="16.5">
      <c r="H1543" s="4"/>
    </row>
    <row r="1544" ht="16.5">
      <c r="H1544" s="4"/>
    </row>
    <row r="1545" ht="16.5">
      <c r="H1545" s="4"/>
    </row>
    <row r="1546" ht="16.5">
      <c r="H1546" s="4"/>
    </row>
    <row r="1547" ht="16.5">
      <c r="H1547" s="4"/>
    </row>
    <row r="1548" ht="16.5">
      <c r="H1548" s="4"/>
    </row>
    <row r="1549" ht="16.5">
      <c r="H1549" s="4"/>
    </row>
    <row r="1550" ht="16.5">
      <c r="H1550" s="4"/>
    </row>
    <row r="1551" ht="16.5">
      <c r="H1551" s="4"/>
    </row>
    <row r="1552" ht="16.5">
      <c r="H1552" s="4"/>
    </row>
    <row r="1553" ht="16.5">
      <c r="H1553" s="4"/>
    </row>
    <row r="1554" ht="16.5">
      <c r="H1554" s="4"/>
    </row>
    <row r="1555" ht="16.5">
      <c r="H1555" s="4"/>
    </row>
    <row r="1556" ht="16.5">
      <c r="H1556" s="4"/>
    </row>
    <row r="1557" ht="16.5">
      <c r="H1557" s="4"/>
    </row>
    <row r="1558" ht="16.5">
      <c r="H1558" s="4"/>
    </row>
    <row r="1559" ht="16.5">
      <c r="H1559" s="4"/>
    </row>
    <row r="1560" ht="16.5">
      <c r="H1560" s="4"/>
    </row>
    <row r="1561" ht="16.5">
      <c r="H1561" s="4"/>
    </row>
    <row r="1562" ht="16.5">
      <c r="H1562" s="4"/>
    </row>
    <row r="1563" ht="16.5">
      <c r="H1563" s="4"/>
    </row>
    <row r="1564" ht="16.5">
      <c r="H1564" s="4"/>
    </row>
    <row r="1565" ht="16.5">
      <c r="H1565" s="4"/>
    </row>
    <row r="1566" ht="16.5">
      <c r="H1566" s="4"/>
    </row>
    <row r="1567" ht="16.5">
      <c r="H1567" s="4"/>
    </row>
    <row r="1568" ht="16.5">
      <c r="H1568" s="4"/>
    </row>
    <row r="1569" ht="16.5">
      <c r="H1569" s="4"/>
    </row>
    <row r="1570" ht="16.5">
      <c r="H1570" s="4"/>
    </row>
    <row r="1571" ht="16.5">
      <c r="H1571" s="4"/>
    </row>
    <row r="1572" ht="16.5">
      <c r="H1572" s="4"/>
    </row>
    <row r="1573" ht="16.5">
      <c r="H1573" s="4"/>
    </row>
    <row r="1574" ht="16.5">
      <c r="H1574" s="4"/>
    </row>
    <row r="1575" ht="16.5">
      <c r="H1575" s="4"/>
    </row>
    <row r="1576" ht="16.5">
      <c r="H1576" s="4"/>
    </row>
    <row r="1577" ht="16.5">
      <c r="H1577" s="4"/>
    </row>
    <row r="1578" ht="16.5">
      <c r="H1578" s="4"/>
    </row>
    <row r="1579" ht="16.5">
      <c r="H1579" s="4"/>
    </row>
    <row r="1580" ht="16.5">
      <c r="H1580" s="4"/>
    </row>
    <row r="1581" ht="16.5">
      <c r="H1581" s="4"/>
    </row>
    <row r="1582" ht="16.5">
      <c r="H1582" s="4"/>
    </row>
    <row r="1583" ht="16.5">
      <c r="H1583" s="4"/>
    </row>
    <row r="1584" ht="16.5">
      <c r="H1584" s="4"/>
    </row>
    <row r="1585" ht="16.5">
      <c r="H1585" s="4"/>
    </row>
    <row r="1586" ht="16.5">
      <c r="H1586" s="4"/>
    </row>
    <row r="1587" ht="16.5">
      <c r="H1587" s="4"/>
    </row>
    <row r="1588" ht="16.5">
      <c r="H1588" s="4"/>
    </row>
    <row r="1589" ht="16.5">
      <c r="H1589" s="4"/>
    </row>
    <row r="1590" ht="16.5">
      <c r="H1590" s="4"/>
    </row>
    <row r="1591" ht="16.5">
      <c r="H1591" s="4"/>
    </row>
    <row r="1592" ht="16.5">
      <c r="H1592" s="4"/>
    </row>
    <row r="1593" ht="16.5">
      <c r="H1593" s="4"/>
    </row>
    <row r="1594" ht="16.5">
      <c r="H1594" s="4"/>
    </row>
    <row r="1595" ht="16.5">
      <c r="H1595" s="4"/>
    </row>
    <row r="1596" ht="16.5">
      <c r="H1596" s="4"/>
    </row>
    <row r="1597" ht="16.5">
      <c r="H1597" s="4"/>
    </row>
    <row r="1598" ht="16.5">
      <c r="H1598" s="4"/>
    </row>
    <row r="1599" ht="16.5">
      <c r="H1599" s="4"/>
    </row>
    <row r="1600" ht="16.5">
      <c r="H1600" s="4"/>
    </row>
    <row r="1601" ht="16.5">
      <c r="H1601" s="4"/>
    </row>
    <row r="1602" ht="16.5">
      <c r="H1602" s="4"/>
    </row>
    <row r="1603" ht="16.5">
      <c r="H1603" s="4"/>
    </row>
    <row r="1604" ht="16.5">
      <c r="H1604" s="4"/>
    </row>
    <row r="1605" ht="16.5">
      <c r="H1605" s="4"/>
    </row>
    <row r="1606" ht="16.5">
      <c r="H1606" s="4"/>
    </row>
    <row r="1607" ht="16.5">
      <c r="H1607" s="4"/>
    </row>
    <row r="1608" ht="16.5">
      <c r="H1608" s="4"/>
    </row>
    <row r="1609" ht="16.5">
      <c r="H1609" s="4"/>
    </row>
    <row r="1610" ht="16.5">
      <c r="H1610" s="4"/>
    </row>
    <row r="1611" ht="16.5">
      <c r="H1611" s="4"/>
    </row>
    <row r="1612" ht="16.5">
      <c r="H1612" s="4"/>
    </row>
    <row r="1613" ht="16.5">
      <c r="H1613" s="4"/>
    </row>
    <row r="1614" ht="16.5">
      <c r="H1614" s="4"/>
    </row>
    <row r="1615" ht="16.5">
      <c r="H1615" s="4"/>
    </row>
    <row r="1616" ht="16.5">
      <c r="H1616" s="4"/>
    </row>
    <row r="1617" ht="16.5">
      <c r="H1617" s="4"/>
    </row>
    <row r="1618" ht="16.5">
      <c r="H1618" s="4"/>
    </row>
    <row r="1619" ht="16.5">
      <c r="H1619" s="4"/>
    </row>
    <row r="1620" ht="16.5">
      <c r="H1620" s="4"/>
    </row>
    <row r="1621" ht="16.5">
      <c r="H1621" s="4"/>
    </row>
    <row r="1622" ht="16.5">
      <c r="H1622" s="4"/>
    </row>
    <row r="1623" ht="16.5">
      <c r="H1623" s="4"/>
    </row>
    <row r="1624" ht="16.5">
      <c r="H1624" s="4"/>
    </row>
    <row r="1625" ht="16.5">
      <c r="H1625" s="4"/>
    </row>
    <row r="1626" ht="16.5">
      <c r="H1626" s="4"/>
    </row>
    <row r="1627" ht="16.5">
      <c r="H1627" s="4"/>
    </row>
    <row r="1628" ht="16.5">
      <c r="H1628" s="4"/>
    </row>
    <row r="1629" ht="16.5">
      <c r="H1629" s="4"/>
    </row>
    <row r="1630" ht="16.5">
      <c r="H1630" s="4"/>
    </row>
    <row r="1631" ht="16.5">
      <c r="H1631" s="4"/>
    </row>
    <row r="1632" ht="16.5">
      <c r="H1632" s="4"/>
    </row>
    <row r="1633" ht="16.5">
      <c r="H1633" s="4"/>
    </row>
    <row r="1634" ht="16.5">
      <c r="H1634" s="4"/>
    </row>
    <row r="1635" ht="16.5">
      <c r="H1635" s="4"/>
    </row>
    <row r="1636" ht="16.5">
      <c r="H1636" s="4"/>
    </row>
    <row r="1637" ht="16.5">
      <c r="H1637" s="4"/>
    </row>
    <row r="1638" ht="16.5">
      <c r="H1638" s="4"/>
    </row>
    <row r="1639" ht="16.5">
      <c r="H1639" s="4"/>
    </row>
    <row r="1640" ht="16.5">
      <c r="H1640" s="4"/>
    </row>
    <row r="1641" ht="16.5">
      <c r="H1641" s="4"/>
    </row>
    <row r="1642" ht="16.5">
      <c r="H1642" s="4"/>
    </row>
    <row r="1643" ht="16.5">
      <c r="H1643" s="4"/>
    </row>
    <row r="1644" ht="16.5">
      <c r="H1644" s="4"/>
    </row>
    <row r="1645" ht="16.5">
      <c r="H1645" s="4"/>
    </row>
    <row r="1646" ht="16.5">
      <c r="H1646" s="4"/>
    </row>
    <row r="1647" ht="16.5">
      <c r="H1647" s="4"/>
    </row>
    <row r="1648" ht="16.5">
      <c r="H1648" s="4"/>
    </row>
    <row r="1649" ht="16.5">
      <c r="H1649" s="4"/>
    </row>
    <row r="1650" ht="16.5">
      <c r="H1650" s="4"/>
    </row>
    <row r="1651" ht="16.5">
      <c r="H1651" s="4"/>
    </row>
    <row r="1652" ht="16.5">
      <c r="H1652" s="4"/>
    </row>
    <row r="1653" ht="16.5">
      <c r="H1653" s="4"/>
    </row>
    <row r="1654" ht="16.5">
      <c r="H1654" s="4"/>
    </row>
    <row r="1655" ht="16.5">
      <c r="H1655" s="4"/>
    </row>
    <row r="1656" ht="16.5">
      <c r="H1656" s="4"/>
    </row>
    <row r="1657" ht="16.5">
      <c r="H1657" s="4"/>
    </row>
    <row r="1658" ht="16.5">
      <c r="H1658" s="4"/>
    </row>
    <row r="1659" ht="16.5">
      <c r="H1659" s="4"/>
    </row>
    <row r="1660" ht="16.5">
      <c r="H1660" s="4"/>
    </row>
    <row r="1661" ht="16.5">
      <c r="H1661" s="4"/>
    </row>
    <row r="1662" ht="16.5">
      <c r="H1662" s="4"/>
    </row>
    <row r="1663" ht="16.5">
      <c r="H1663" s="4"/>
    </row>
    <row r="1664" ht="16.5">
      <c r="H1664" s="4"/>
    </row>
    <row r="1665" ht="16.5">
      <c r="H1665" s="4"/>
    </row>
    <row r="1666" ht="16.5">
      <c r="H1666" s="4"/>
    </row>
    <row r="1667" ht="16.5">
      <c r="H1667" s="4"/>
    </row>
    <row r="1668" ht="16.5">
      <c r="H1668" s="4"/>
    </row>
    <row r="1669" ht="16.5">
      <c r="H1669" s="4"/>
    </row>
    <row r="1670" ht="16.5">
      <c r="H1670" s="4"/>
    </row>
    <row r="1671" ht="16.5">
      <c r="H1671" s="4"/>
    </row>
    <row r="1672" ht="16.5">
      <c r="H1672" s="4"/>
    </row>
    <row r="1673" ht="16.5">
      <c r="H1673" s="4"/>
    </row>
    <row r="1674" ht="16.5">
      <c r="H1674" s="4"/>
    </row>
    <row r="1675" ht="16.5">
      <c r="H1675" s="4"/>
    </row>
    <row r="1676" ht="16.5">
      <c r="H1676" s="4"/>
    </row>
    <row r="1677" ht="16.5">
      <c r="H1677" s="4"/>
    </row>
    <row r="1678" ht="16.5">
      <c r="H1678" s="4"/>
    </row>
    <row r="1679" ht="16.5">
      <c r="H1679" s="4"/>
    </row>
    <row r="1680" ht="16.5">
      <c r="H1680" s="4"/>
    </row>
    <row r="1681" ht="16.5">
      <c r="H1681" s="4"/>
    </row>
    <row r="1682" ht="16.5">
      <c r="H1682" s="4"/>
    </row>
    <row r="1683" ht="16.5">
      <c r="H1683" s="4"/>
    </row>
    <row r="1684" ht="16.5">
      <c r="H1684" s="4"/>
    </row>
    <row r="1685" ht="16.5">
      <c r="H1685" s="4"/>
    </row>
    <row r="1686" ht="16.5">
      <c r="H1686" s="4"/>
    </row>
    <row r="1687" ht="16.5">
      <c r="H1687" s="4"/>
    </row>
    <row r="1688" ht="16.5">
      <c r="H1688" s="4"/>
    </row>
    <row r="1689" ht="16.5">
      <c r="H1689" s="4"/>
    </row>
    <row r="1690" ht="16.5">
      <c r="H1690" s="4"/>
    </row>
    <row r="1691" ht="16.5">
      <c r="H1691" s="4"/>
    </row>
    <row r="1692" ht="16.5">
      <c r="H1692" s="4"/>
    </row>
    <row r="1693" ht="16.5">
      <c r="H1693" s="4"/>
    </row>
    <row r="1694" ht="16.5">
      <c r="H1694" s="4"/>
    </row>
    <row r="1695" ht="16.5">
      <c r="H1695" s="4"/>
    </row>
    <row r="1696" ht="16.5">
      <c r="H1696" s="4"/>
    </row>
    <row r="1697" ht="16.5">
      <c r="H1697" s="4"/>
    </row>
    <row r="1698" ht="16.5">
      <c r="H1698" s="4"/>
    </row>
    <row r="1699" ht="16.5">
      <c r="H1699" s="4"/>
    </row>
    <row r="1700" ht="16.5">
      <c r="H1700" s="4"/>
    </row>
    <row r="1701" ht="16.5">
      <c r="H1701" s="4"/>
    </row>
    <row r="1702" ht="16.5">
      <c r="H1702" s="4"/>
    </row>
    <row r="1703" ht="16.5">
      <c r="H1703" s="4"/>
    </row>
    <row r="1704" ht="16.5">
      <c r="H1704" s="4"/>
    </row>
    <row r="1705" ht="16.5">
      <c r="H1705" s="4"/>
    </row>
    <row r="1706" ht="16.5">
      <c r="H1706" s="4"/>
    </row>
    <row r="1707" ht="16.5">
      <c r="H1707" s="4"/>
    </row>
    <row r="1708" ht="16.5">
      <c r="H1708" s="4"/>
    </row>
    <row r="1709" ht="16.5">
      <c r="H1709" s="4"/>
    </row>
    <row r="1710" ht="16.5">
      <c r="H1710" s="4"/>
    </row>
    <row r="1711" ht="16.5">
      <c r="H1711" s="4"/>
    </row>
    <row r="1712" ht="16.5">
      <c r="H1712" s="4"/>
    </row>
    <row r="1713" ht="16.5">
      <c r="H1713" s="4"/>
    </row>
    <row r="1714" ht="16.5">
      <c r="H1714" s="4"/>
    </row>
    <row r="1715" ht="16.5">
      <c r="H1715" s="4"/>
    </row>
    <row r="1716" ht="16.5">
      <c r="H1716" s="4"/>
    </row>
    <row r="1717" ht="16.5">
      <c r="H1717" s="4"/>
    </row>
    <row r="1718" ht="16.5">
      <c r="H1718" s="4"/>
    </row>
    <row r="1719" ht="16.5">
      <c r="H1719" s="4"/>
    </row>
    <row r="1720" ht="16.5">
      <c r="H1720" s="4"/>
    </row>
    <row r="1721" ht="16.5">
      <c r="H1721" s="4"/>
    </row>
    <row r="1722" ht="16.5">
      <c r="H1722" s="4"/>
    </row>
    <row r="1723" ht="16.5">
      <c r="H1723" s="4"/>
    </row>
    <row r="1724" ht="16.5">
      <c r="H1724" s="4"/>
    </row>
    <row r="1725" ht="16.5">
      <c r="H1725" s="4"/>
    </row>
    <row r="1726" ht="16.5">
      <c r="H1726" s="4"/>
    </row>
    <row r="1727" ht="16.5">
      <c r="H1727" s="4"/>
    </row>
    <row r="1728" ht="16.5">
      <c r="H1728" s="4"/>
    </row>
    <row r="1729" ht="16.5">
      <c r="H1729" s="4"/>
    </row>
    <row r="1730" ht="16.5">
      <c r="H1730" s="4"/>
    </row>
    <row r="1731" ht="16.5">
      <c r="H1731" s="4"/>
    </row>
    <row r="1732" ht="16.5">
      <c r="H1732" s="4"/>
    </row>
    <row r="1733" ht="16.5">
      <c r="H1733" s="4"/>
    </row>
    <row r="1734" ht="16.5">
      <c r="H1734" s="4"/>
    </row>
    <row r="1735" ht="16.5">
      <c r="H1735" s="4"/>
    </row>
    <row r="1736" ht="16.5">
      <c r="H1736" s="4"/>
    </row>
    <row r="1737" ht="16.5">
      <c r="H1737" s="4"/>
    </row>
    <row r="1738" ht="16.5">
      <c r="H1738" s="4"/>
    </row>
    <row r="1739" ht="16.5">
      <c r="H1739" s="4"/>
    </row>
    <row r="1740" ht="16.5">
      <c r="H1740" s="4"/>
    </row>
    <row r="1741" ht="16.5">
      <c r="H1741" s="4"/>
    </row>
    <row r="1742" ht="16.5">
      <c r="H1742" s="4"/>
    </row>
    <row r="1743" ht="16.5">
      <c r="H1743" s="4"/>
    </row>
    <row r="1744" ht="16.5">
      <c r="H1744" s="4"/>
    </row>
    <row r="1745" ht="16.5">
      <c r="H1745" s="4"/>
    </row>
    <row r="1746" ht="16.5">
      <c r="H1746" s="4"/>
    </row>
    <row r="1747" ht="16.5">
      <c r="H1747" s="4"/>
    </row>
    <row r="1748" ht="16.5">
      <c r="H1748" s="4"/>
    </row>
    <row r="1749" ht="16.5">
      <c r="H1749" s="4"/>
    </row>
    <row r="1750" ht="16.5">
      <c r="H1750" s="4"/>
    </row>
    <row r="1751" ht="16.5">
      <c r="H1751" s="4"/>
    </row>
    <row r="1752" ht="16.5">
      <c r="H1752" s="4"/>
    </row>
    <row r="1753" ht="16.5">
      <c r="H1753" s="4"/>
    </row>
    <row r="1754" ht="16.5">
      <c r="H1754" s="4"/>
    </row>
    <row r="1755" ht="16.5">
      <c r="H1755" s="4"/>
    </row>
    <row r="1756" ht="16.5">
      <c r="H1756" s="4"/>
    </row>
    <row r="1757" ht="16.5">
      <c r="H1757" s="4"/>
    </row>
    <row r="1758" ht="16.5">
      <c r="H1758" s="4"/>
    </row>
    <row r="1759" ht="16.5">
      <c r="H1759" s="4"/>
    </row>
    <row r="1760" ht="16.5">
      <c r="H1760" s="4"/>
    </row>
    <row r="1761" ht="16.5">
      <c r="H1761" s="4"/>
    </row>
    <row r="1762" ht="16.5">
      <c r="H1762" s="4"/>
    </row>
    <row r="1763" ht="16.5">
      <c r="H1763" s="4"/>
    </row>
    <row r="1764" ht="16.5">
      <c r="H1764" s="4"/>
    </row>
    <row r="1765" ht="16.5">
      <c r="H1765" s="4"/>
    </row>
    <row r="1766" ht="16.5">
      <c r="H1766" s="4"/>
    </row>
    <row r="1767" ht="16.5">
      <c r="H1767" s="4"/>
    </row>
    <row r="1768" ht="16.5">
      <c r="H1768" s="4"/>
    </row>
    <row r="1769" ht="16.5">
      <c r="H1769" s="4"/>
    </row>
    <row r="1770" ht="16.5">
      <c r="H1770" s="4"/>
    </row>
    <row r="1771" ht="16.5">
      <c r="H1771" s="4"/>
    </row>
    <row r="1772" ht="16.5">
      <c r="H1772" s="4"/>
    </row>
    <row r="1773" ht="16.5">
      <c r="H1773" s="4"/>
    </row>
    <row r="1774" ht="16.5">
      <c r="H1774" s="4"/>
    </row>
    <row r="1775" ht="16.5">
      <c r="H1775" s="4"/>
    </row>
    <row r="1776" ht="16.5">
      <c r="H1776" s="4"/>
    </row>
    <row r="1777" ht="16.5">
      <c r="H1777" s="4"/>
    </row>
    <row r="1778" ht="16.5">
      <c r="H1778" s="4"/>
    </row>
    <row r="1779" ht="16.5">
      <c r="H1779" s="4"/>
    </row>
    <row r="1780" ht="16.5">
      <c r="H1780" s="4"/>
    </row>
    <row r="1781" ht="16.5">
      <c r="H1781" s="4"/>
    </row>
    <row r="1782" ht="16.5">
      <c r="H1782" s="4"/>
    </row>
    <row r="1783" ht="16.5">
      <c r="H1783" s="4"/>
    </row>
    <row r="1784" ht="16.5">
      <c r="H1784" s="4"/>
    </row>
    <row r="1785" ht="16.5">
      <c r="H1785" s="4"/>
    </row>
    <row r="1786" ht="16.5">
      <c r="H1786" s="4"/>
    </row>
    <row r="1787" ht="16.5">
      <c r="H1787" s="4"/>
    </row>
    <row r="1788" ht="16.5">
      <c r="H1788" s="4"/>
    </row>
    <row r="1789" ht="16.5">
      <c r="H1789" s="4"/>
    </row>
    <row r="1790" ht="16.5">
      <c r="H1790" s="4"/>
    </row>
    <row r="1791" ht="16.5">
      <c r="H1791" s="4"/>
    </row>
    <row r="1792" ht="16.5">
      <c r="H1792" s="4"/>
    </row>
    <row r="1793" ht="16.5">
      <c r="H1793" s="4"/>
    </row>
    <row r="1794" ht="16.5">
      <c r="H1794" s="4"/>
    </row>
    <row r="1795" ht="16.5">
      <c r="H1795" s="4"/>
    </row>
    <row r="1796" ht="16.5">
      <c r="H1796" s="4"/>
    </row>
    <row r="1797" ht="16.5">
      <c r="H1797" s="4"/>
    </row>
    <row r="1798" ht="16.5">
      <c r="H1798" s="4"/>
    </row>
    <row r="1799" ht="16.5">
      <c r="H1799" s="4"/>
    </row>
    <row r="1800" ht="16.5">
      <c r="H1800" s="4"/>
    </row>
    <row r="1801" ht="16.5">
      <c r="H1801" s="4"/>
    </row>
    <row r="1802" ht="16.5">
      <c r="H1802" s="4"/>
    </row>
    <row r="1803" ht="16.5">
      <c r="H1803" s="4"/>
    </row>
    <row r="1804" ht="16.5">
      <c r="H1804" s="4"/>
    </row>
    <row r="1805" ht="16.5">
      <c r="H1805" s="4"/>
    </row>
    <row r="1806" ht="16.5">
      <c r="H1806" s="4"/>
    </row>
    <row r="1807" ht="16.5">
      <c r="H1807" s="4"/>
    </row>
    <row r="1808" ht="16.5">
      <c r="H1808" s="4"/>
    </row>
    <row r="1809" ht="16.5">
      <c r="H1809" s="4"/>
    </row>
    <row r="1810" ht="16.5">
      <c r="H1810" s="4"/>
    </row>
    <row r="1811" ht="16.5">
      <c r="H1811" s="4"/>
    </row>
    <row r="1812" ht="16.5">
      <c r="H1812" s="4"/>
    </row>
    <row r="1813" ht="16.5">
      <c r="H1813" s="4"/>
    </row>
    <row r="1814" ht="16.5">
      <c r="H1814" s="4"/>
    </row>
    <row r="1815" ht="16.5">
      <c r="H1815" s="4"/>
    </row>
    <row r="1816" ht="16.5">
      <c r="H1816" s="4"/>
    </row>
    <row r="1817" ht="16.5">
      <c r="H1817" s="4"/>
    </row>
    <row r="1818" ht="16.5">
      <c r="H1818" s="4"/>
    </row>
    <row r="1819" ht="16.5">
      <c r="H1819" s="4"/>
    </row>
    <row r="1820" ht="16.5">
      <c r="H1820" s="4"/>
    </row>
    <row r="1821" ht="16.5">
      <c r="H1821" s="4"/>
    </row>
    <row r="1822" ht="16.5">
      <c r="H1822" s="4"/>
    </row>
    <row r="1823" ht="16.5">
      <c r="H1823" s="4"/>
    </row>
    <row r="1824" ht="16.5">
      <c r="H1824" s="4"/>
    </row>
    <row r="1825" ht="16.5">
      <c r="H1825" s="4"/>
    </row>
    <row r="1826" ht="16.5">
      <c r="H1826" s="4"/>
    </row>
    <row r="1827" ht="16.5">
      <c r="H1827" s="4"/>
    </row>
    <row r="1828" ht="16.5">
      <c r="H1828" s="4"/>
    </row>
    <row r="1829" ht="16.5">
      <c r="H1829" s="4"/>
    </row>
    <row r="1830" ht="16.5">
      <c r="H1830" s="4"/>
    </row>
    <row r="1831" ht="16.5">
      <c r="H1831" s="4"/>
    </row>
    <row r="1832" ht="16.5">
      <c r="H1832" s="4"/>
    </row>
    <row r="1833" ht="16.5">
      <c r="H1833" s="4"/>
    </row>
    <row r="1834" ht="16.5">
      <c r="H1834" s="4"/>
    </row>
    <row r="1835" ht="16.5">
      <c r="H1835" s="4"/>
    </row>
    <row r="1836" ht="16.5">
      <c r="H1836" s="4"/>
    </row>
    <row r="1837" ht="16.5">
      <c r="H1837" s="4"/>
    </row>
    <row r="1838" ht="16.5">
      <c r="H1838" s="4"/>
    </row>
    <row r="1839" ht="16.5">
      <c r="H1839" s="4"/>
    </row>
    <row r="1840" ht="16.5">
      <c r="H1840" s="4"/>
    </row>
    <row r="1841" ht="16.5">
      <c r="H1841" s="4"/>
    </row>
    <row r="1842" ht="16.5">
      <c r="H1842" s="4"/>
    </row>
    <row r="1843" ht="16.5">
      <c r="H1843" s="4"/>
    </row>
    <row r="1844" ht="16.5">
      <c r="H1844" s="4"/>
    </row>
    <row r="1845" ht="16.5">
      <c r="H1845" s="4"/>
    </row>
    <row r="1846" ht="16.5">
      <c r="H1846" s="4"/>
    </row>
    <row r="1847" ht="16.5">
      <c r="H1847" s="4"/>
    </row>
    <row r="1848" ht="16.5">
      <c r="H1848" s="4"/>
    </row>
    <row r="1849" ht="16.5">
      <c r="H1849" s="4"/>
    </row>
    <row r="1850" ht="16.5">
      <c r="H1850" s="4"/>
    </row>
    <row r="1851" ht="16.5">
      <c r="H1851" s="4"/>
    </row>
    <row r="1852" ht="16.5">
      <c r="H1852" s="4"/>
    </row>
    <row r="1853" ht="16.5">
      <c r="H1853" s="4"/>
    </row>
    <row r="1854" ht="16.5">
      <c r="H1854" s="4"/>
    </row>
    <row r="1855" ht="16.5">
      <c r="H1855" s="4"/>
    </row>
    <row r="1856" ht="16.5">
      <c r="H1856" s="4"/>
    </row>
    <row r="1857" ht="16.5">
      <c r="H1857" s="4"/>
    </row>
    <row r="1858" ht="16.5">
      <c r="H1858" s="4"/>
    </row>
    <row r="1859" ht="16.5">
      <c r="H1859" s="4"/>
    </row>
    <row r="1860" ht="16.5">
      <c r="H1860" s="4"/>
    </row>
    <row r="1861" ht="16.5">
      <c r="H1861" s="4"/>
    </row>
    <row r="1862" ht="16.5">
      <c r="H1862" s="4"/>
    </row>
    <row r="1863" ht="16.5">
      <c r="H1863" s="4"/>
    </row>
    <row r="1864" ht="16.5">
      <c r="H1864" s="4"/>
    </row>
    <row r="1865" ht="16.5">
      <c r="H1865" s="4"/>
    </row>
    <row r="1866" ht="16.5">
      <c r="H1866" s="4"/>
    </row>
    <row r="1867" ht="16.5">
      <c r="H1867" s="4"/>
    </row>
    <row r="1868" ht="16.5">
      <c r="H1868" s="4"/>
    </row>
    <row r="1869" ht="16.5">
      <c r="H1869" s="4"/>
    </row>
    <row r="1870" ht="16.5">
      <c r="H1870" s="4"/>
    </row>
    <row r="1871" ht="16.5">
      <c r="H1871" s="4"/>
    </row>
    <row r="1872" ht="16.5">
      <c r="H1872" s="4"/>
    </row>
    <row r="1873" ht="16.5">
      <c r="H1873" s="4"/>
    </row>
    <row r="1874" ht="16.5">
      <c r="H1874" s="4"/>
    </row>
    <row r="1875" ht="16.5">
      <c r="H1875" s="4"/>
    </row>
    <row r="1876" ht="16.5">
      <c r="H1876" s="4"/>
    </row>
    <row r="1877" ht="16.5">
      <c r="H1877" s="4"/>
    </row>
    <row r="1878" ht="16.5">
      <c r="H1878" s="4"/>
    </row>
    <row r="1879" ht="16.5">
      <c r="H1879" s="4"/>
    </row>
    <row r="1880" ht="16.5">
      <c r="H1880" s="4"/>
    </row>
    <row r="1881" ht="16.5">
      <c r="H1881" s="4"/>
    </row>
    <row r="1882" ht="16.5">
      <c r="H1882" s="4"/>
    </row>
    <row r="1883" ht="16.5">
      <c r="H1883" s="4"/>
    </row>
    <row r="1884" ht="16.5">
      <c r="H1884" s="4"/>
    </row>
    <row r="1885" ht="16.5">
      <c r="H1885" s="4"/>
    </row>
    <row r="1886" ht="16.5">
      <c r="H1886" s="4"/>
    </row>
    <row r="1887" ht="16.5">
      <c r="H1887" s="4"/>
    </row>
    <row r="1888" ht="16.5">
      <c r="H1888" s="4"/>
    </row>
    <row r="1889" ht="16.5">
      <c r="H1889" s="4"/>
    </row>
    <row r="1890" ht="16.5">
      <c r="H1890" s="4"/>
    </row>
    <row r="1891" ht="16.5">
      <c r="H1891" s="4"/>
    </row>
    <row r="1892" ht="16.5">
      <c r="H1892" s="4"/>
    </row>
    <row r="1893" ht="16.5">
      <c r="H1893" s="4"/>
    </row>
    <row r="1894" ht="16.5">
      <c r="H1894" s="4"/>
    </row>
    <row r="1895" ht="16.5">
      <c r="H1895" s="4"/>
    </row>
    <row r="1896" ht="16.5">
      <c r="H1896" s="4"/>
    </row>
    <row r="1897" ht="16.5">
      <c r="H1897" s="4"/>
    </row>
    <row r="1898" ht="16.5">
      <c r="H1898" s="4"/>
    </row>
    <row r="1899" ht="16.5">
      <c r="H1899" s="4"/>
    </row>
    <row r="1900" ht="16.5">
      <c r="H1900" s="4"/>
    </row>
    <row r="1901" ht="16.5">
      <c r="H1901" s="4"/>
    </row>
    <row r="1902" ht="16.5">
      <c r="H1902" s="4"/>
    </row>
    <row r="1903" ht="16.5">
      <c r="H1903" s="4"/>
    </row>
    <row r="1904" ht="16.5">
      <c r="H1904" s="4"/>
    </row>
    <row r="1905" ht="16.5">
      <c r="H1905" s="4"/>
    </row>
    <row r="1906" ht="16.5">
      <c r="H1906" s="4"/>
    </row>
    <row r="1907" ht="16.5">
      <c r="H1907" s="4"/>
    </row>
    <row r="1908" ht="16.5">
      <c r="H1908" s="4"/>
    </row>
    <row r="1909" ht="16.5">
      <c r="H1909" s="4"/>
    </row>
    <row r="1910" ht="16.5">
      <c r="H1910" s="4"/>
    </row>
    <row r="1911" ht="16.5">
      <c r="H1911" s="4"/>
    </row>
    <row r="1912" ht="16.5">
      <c r="H1912" s="4"/>
    </row>
    <row r="1913" ht="16.5">
      <c r="H1913" s="4"/>
    </row>
    <row r="1914" ht="16.5">
      <c r="H1914" s="4"/>
    </row>
    <row r="1915" ht="16.5">
      <c r="H1915" s="4"/>
    </row>
    <row r="1916" ht="16.5">
      <c r="H1916" s="4"/>
    </row>
    <row r="1917" ht="16.5">
      <c r="H1917" s="4"/>
    </row>
    <row r="1918" ht="16.5">
      <c r="H1918" s="4"/>
    </row>
    <row r="1919" ht="16.5">
      <c r="H1919" s="4"/>
    </row>
    <row r="1920" ht="16.5">
      <c r="H1920" s="4"/>
    </row>
    <row r="1921" ht="16.5">
      <c r="H1921" s="4"/>
    </row>
    <row r="1922" ht="16.5">
      <c r="H1922" s="4"/>
    </row>
    <row r="1923" ht="16.5">
      <c r="H1923" s="4"/>
    </row>
    <row r="1924" ht="16.5">
      <c r="H1924" s="4"/>
    </row>
    <row r="1925" ht="16.5">
      <c r="H1925" s="4"/>
    </row>
    <row r="1926" ht="16.5">
      <c r="H1926" s="4"/>
    </row>
    <row r="1927" ht="16.5">
      <c r="H1927" s="4"/>
    </row>
    <row r="1928" ht="16.5">
      <c r="H1928" s="4"/>
    </row>
    <row r="1929" ht="16.5">
      <c r="H1929" s="4"/>
    </row>
    <row r="1930" ht="16.5">
      <c r="H1930" s="4"/>
    </row>
    <row r="1931" ht="16.5">
      <c r="H1931" s="4"/>
    </row>
    <row r="1932" ht="16.5">
      <c r="H1932" s="4"/>
    </row>
    <row r="1933" ht="16.5">
      <c r="H1933" s="4"/>
    </row>
    <row r="1934" ht="16.5">
      <c r="H1934" s="4"/>
    </row>
    <row r="1935" ht="16.5">
      <c r="H1935" s="4"/>
    </row>
    <row r="1936" ht="16.5">
      <c r="H1936" s="4"/>
    </row>
    <row r="1937" ht="16.5">
      <c r="H1937" s="4"/>
    </row>
    <row r="1938" ht="16.5">
      <c r="H1938" s="4"/>
    </row>
    <row r="1939" ht="16.5">
      <c r="H1939" s="4"/>
    </row>
    <row r="1940" ht="16.5">
      <c r="H1940" s="4"/>
    </row>
    <row r="1941" ht="16.5">
      <c r="H1941" s="4"/>
    </row>
    <row r="1942" ht="16.5">
      <c r="H1942" s="4"/>
    </row>
    <row r="1943" ht="16.5">
      <c r="H1943" s="4"/>
    </row>
    <row r="1944" ht="16.5">
      <c r="H1944" s="4"/>
    </row>
    <row r="1945" ht="16.5">
      <c r="H1945" s="4"/>
    </row>
    <row r="1946" ht="16.5">
      <c r="H1946" s="4"/>
    </row>
    <row r="1947" ht="16.5">
      <c r="H1947" s="4"/>
    </row>
    <row r="1948" ht="16.5">
      <c r="H1948" s="4"/>
    </row>
    <row r="1949" ht="16.5">
      <c r="H1949" s="4"/>
    </row>
    <row r="1950" ht="16.5">
      <c r="H1950" s="4"/>
    </row>
    <row r="1951" ht="16.5">
      <c r="H1951" s="4"/>
    </row>
    <row r="1952" ht="16.5">
      <c r="H1952" s="4"/>
    </row>
    <row r="1953" ht="16.5">
      <c r="H1953" s="4"/>
    </row>
    <row r="1954" ht="16.5">
      <c r="H1954" s="4"/>
    </row>
    <row r="1955" ht="16.5">
      <c r="H1955" s="4"/>
    </row>
    <row r="1956" ht="16.5">
      <c r="H1956" s="4"/>
    </row>
    <row r="1957" ht="16.5">
      <c r="H1957" s="4"/>
    </row>
    <row r="1958" ht="16.5">
      <c r="H1958" s="4"/>
    </row>
    <row r="1959" ht="16.5">
      <c r="H1959" s="4"/>
    </row>
    <row r="1960" ht="16.5">
      <c r="H1960" s="4"/>
    </row>
    <row r="1961" ht="16.5">
      <c r="H1961" s="4"/>
    </row>
    <row r="1962" ht="16.5">
      <c r="H1962" s="4"/>
    </row>
    <row r="1963" ht="16.5">
      <c r="H1963" s="4"/>
    </row>
    <row r="1964" ht="16.5">
      <c r="H1964" s="4"/>
    </row>
    <row r="1965" ht="16.5">
      <c r="H1965" s="4"/>
    </row>
    <row r="1966" ht="16.5">
      <c r="H1966" s="4"/>
    </row>
    <row r="1967" ht="16.5">
      <c r="H1967" s="4"/>
    </row>
    <row r="1968" ht="16.5">
      <c r="H1968" s="4"/>
    </row>
    <row r="1969" ht="16.5">
      <c r="H1969" s="4"/>
    </row>
    <row r="1970" ht="16.5">
      <c r="H1970" s="4"/>
    </row>
    <row r="1971" ht="16.5">
      <c r="H1971" s="4"/>
    </row>
    <row r="1972" ht="16.5">
      <c r="H1972" s="4"/>
    </row>
    <row r="1973" ht="16.5">
      <c r="H1973" s="4"/>
    </row>
    <row r="1974" ht="16.5">
      <c r="H1974" s="4"/>
    </row>
    <row r="1975" ht="16.5">
      <c r="H1975" s="4"/>
    </row>
    <row r="1976" ht="16.5">
      <c r="H1976" s="4"/>
    </row>
    <row r="1977" ht="16.5">
      <c r="H1977" s="4"/>
    </row>
    <row r="1978" ht="16.5">
      <c r="H1978" s="4"/>
    </row>
    <row r="1979" ht="16.5">
      <c r="H1979" s="4"/>
    </row>
    <row r="1980" ht="16.5">
      <c r="H1980" s="4"/>
    </row>
    <row r="1981" ht="16.5">
      <c r="H1981" s="4"/>
    </row>
    <row r="1982" ht="16.5">
      <c r="H1982" s="4"/>
    </row>
    <row r="1983" ht="16.5">
      <c r="H1983" s="4"/>
    </row>
    <row r="1984" ht="16.5">
      <c r="H1984" s="4"/>
    </row>
    <row r="1985" ht="16.5">
      <c r="H1985" s="4"/>
    </row>
    <row r="1986" ht="16.5">
      <c r="H1986" s="4"/>
    </row>
    <row r="1987" ht="16.5">
      <c r="H1987" s="4"/>
    </row>
    <row r="1988" ht="16.5">
      <c r="H1988" s="4"/>
    </row>
    <row r="1989" ht="16.5">
      <c r="H1989" s="4"/>
    </row>
    <row r="1990" ht="16.5">
      <c r="H1990" s="4"/>
    </row>
    <row r="1991" ht="16.5">
      <c r="H1991" s="4"/>
    </row>
    <row r="1992" ht="16.5">
      <c r="H1992" s="4"/>
    </row>
    <row r="1993" ht="16.5">
      <c r="H1993" s="4"/>
    </row>
    <row r="1994" ht="16.5">
      <c r="H1994" s="4"/>
    </row>
    <row r="1995" ht="16.5">
      <c r="H1995" s="4"/>
    </row>
    <row r="1996" ht="16.5">
      <c r="H1996" s="4"/>
    </row>
    <row r="1997" ht="16.5">
      <c r="H1997" s="4"/>
    </row>
    <row r="1998" ht="16.5">
      <c r="H1998" s="4"/>
    </row>
    <row r="1999" ht="16.5">
      <c r="H1999" s="4"/>
    </row>
    <row r="2000" ht="16.5">
      <c r="H2000" s="4"/>
    </row>
    <row r="2001" ht="16.5">
      <c r="H2001" s="4"/>
    </row>
    <row r="2002" ht="16.5">
      <c r="H2002" s="4"/>
    </row>
    <row r="2003" ht="16.5">
      <c r="H2003" s="4"/>
    </row>
    <row r="2004" ht="16.5">
      <c r="H2004" s="4"/>
    </row>
    <row r="2005" ht="16.5">
      <c r="H2005" s="4"/>
    </row>
    <row r="2006" ht="16.5">
      <c r="H2006" s="4"/>
    </row>
    <row r="2007" ht="16.5">
      <c r="H2007" s="4"/>
    </row>
    <row r="2008" ht="16.5">
      <c r="H2008" s="4"/>
    </row>
    <row r="2009" ht="16.5">
      <c r="H2009" s="4"/>
    </row>
    <row r="2010" ht="16.5">
      <c r="H2010" s="4"/>
    </row>
    <row r="2011" ht="16.5">
      <c r="H2011" s="4"/>
    </row>
    <row r="2012" ht="16.5">
      <c r="H2012" s="4"/>
    </row>
    <row r="2013" ht="16.5">
      <c r="H2013" s="4"/>
    </row>
    <row r="2014" ht="16.5">
      <c r="H2014" s="4"/>
    </row>
    <row r="2015" ht="16.5">
      <c r="H2015" s="4"/>
    </row>
    <row r="2016" ht="16.5">
      <c r="H2016" s="4"/>
    </row>
    <row r="2017" ht="16.5">
      <c r="H2017" s="4"/>
    </row>
    <row r="2018" ht="16.5">
      <c r="H2018" s="4"/>
    </row>
    <row r="2019" ht="16.5">
      <c r="H2019" s="4"/>
    </row>
    <row r="2020" ht="16.5">
      <c r="H2020" s="4"/>
    </row>
    <row r="2021" ht="16.5">
      <c r="H2021" s="4"/>
    </row>
    <row r="2022" ht="16.5">
      <c r="H2022" s="4"/>
    </row>
    <row r="2023" ht="16.5">
      <c r="H2023" s="4"/>
    </row>
    <row r="2024" ht="16.5">
      <c r="H2024" s="4"/>
    </row>
    <row r="2025" ht="16.5">
      <c r="H2025" s="4"/>
    </row>
    <row r="2026" ht="16.5">
      <c r="H2026" s="4"/>
    </row>
    <row r="2027" ht="16.5">
      <c r="H2027" s="4"/>
    </row>
    <row r="2028" ht="16.5">
      <c r="H2028" s="4"/>
    </row>
    <row r="2029" ht="16.5">
      <c r="H2029" s="4"/>
    </row>
    <row r="2030" ht="16.5">
      <c r="H2030" s="4"/>
    </row>
    <row r="2031" ht="16.5">
      <c r="H2031" s="4"/>
    </row>
    <row r="2032" ht="16.5">
      <c r="H2032" s="4"/>
    </row>
    <row r="2033" ht="16.5">
      <c r="H2033" s="4"/>
    </row>
    <row r="2034" ht="16.5">
      <c r="H2034" s="4"/>
    </row>
    <row r="2035" ht="16.5">
      <c r="H2035" s="4"/>
    </row>
    <row r="2036" ht="16.5">
      <c r="H2036" s="4"/>
    </row>
    <row r="2037" ht="16.5">
      <c r="H2037" s="4"/>
    </row>
    <row r="2038" ht="16.5">
      <c r="H2038" s="4"/>
    </row>
    <row r="2039" ht="16.5">
      <c r="H2039" s="4"/>
    </row>
    <row r="2040" ht="16.5">
      <c r="H2040" s="4"/>
    </row>
    <row r="2041" ht="16.5">
      <c r="H2041" s="4"/>
    </row>
    <row r="2042" ht="16.5">
      <c r="H2042" s="4"/>
    </row>
    <row r="2043" ht="16.5">
      <c r="H2043" s="4"/>
    </row>
    <row r="2044" ht="16.5">
      <c r="H2044" s="4"/>
    </row>
    <row r="2045" ht="16.5">
      <c r="H2045" s="4"/>
    </row>
    <row r="2046" ht="16.5">
      <c r="H2046" s="4"/>
    </row>
    <row r="2047" ht="16.5">
      <c r="H2047" s="4"/>
    </row>
    <row r="2048" ht="16.5">
      <c r="H2048" s="4"/>
    </row>
    <row r="2049" ht="16.5">
      <c r="H2049" s="4"/>
    </row>
    <row r="2050" ht="16.5">
      <c r="H2050" s="4"/>
    </row>
    <row r="2051" ht="16.5">
      <c r="H2051" s="4"/>
    </row>
    <row r="2052" ht="16.5">
      <c r="H2052" s="4"/>
    </row>
    <row r="2053" ht="16.5">
      <c r="H2053" s="4"/>
    </row>
    <row r="2054" ht="16.5">
      <c r="H2054" s="4"/>
    </row>
    <row r="2055" ht="16.5">
      <c r="H2055" s="4"/>
    </row>
    <row r="2056" ht="16.5">
      <c r="H2056" s="4"/>
    </row>
    <row r="2057" ht="16.5">
      <c r="H2057" s="4"/>
    </row>
    <row r="2058" ht="16.5">
      <c r="H2058" s="4"/>
    </row>
    <row r="2059" ht="16.5">
      <c r="H2059" s="4"/>
    </row>
    <row r="2060" ht="16.5">
      <c r="H2060" s="4"/>
    </row>
    <row r="2061" ht="16.5">
      <c r="H2061" s="4"/>
    </row>
    <row r="2062" ht="16.5">
      <c r="H2062" s="4"/>
    </row>
    <row r="2063" ht="16.5">
      <c r="H2063" s="4"/>
    </row>
    <row r="2064" ht="16.5">
      <c r="H2064" s="4"/>
    </row>
    <row r="2065" ht="16.5">
      <c r="H2065" s="4"/>
    </row>
    <row r="2066" ht="16.5">
      <c r="H2066" s="4"/>
    </row>
    <row r="2067" ht="16.5">
      <c r="H2067" s="4"/>
    </row>
    <row r="2068" ht="16.5">
      <c r="H2068" s="4"/>
    </row>
    <row r="2069" ht="16.5">
      <c r="H2069" s="4"/>
    </row>
    <row r="2070" ht="16.5">
      <c r="H2070" s="4"/>
    </row>
    <row r="2071" ht="16.5">
      <c r="H2071" s="4"/>
    </row>
    <row r="2072" ht="16.5">
      <c r="H2072" s="4"/>
    </row>
    <row r="2073" ht="16.5">
      <c r="H2073" s="4"/>
    </row>
    <row r="2074" ht="16.5">
      <c r="H2074" s="4"/>
    </row>
    <row r="2075" ht="16.5">
      <c r="H2075" s="4"/>
    </row>
    <row r="2076" ht="16.5">
      <c r="H2076" s="4"/>
    </row>
    <row r="2077" ht="16.5">
      <c r="H2077" s="4"/>
    </row>
    <row r="2078" ht="16.5">
      <c r="H2078" s="4"/>
    </row>
    <row r="2079" ht="16.5">
      <c r="H2079" s="4"/>
    </row>
    <row r="2080" ht="16.5">
      <c r="H2080" s="4"/>
    </row>
    <row r="2081" ht="16.5">
      <c r="H2081" s="4"/>
    </row>
    <row r="2082" ht="16.5">
      <c r="H2082" s="4"/>
    </row>
    <row r="2083" ht="16.5">
      <c r="H2083" s="4"/>
    </row>
    <row r="2084" ht="16.5">
      <c r="H2084" s="4"/>
    </row>
    <row r="2085" ht="16.5">
      <c r="H2085" s="4"/>
    </row>
    <row r="2086" ht="16.5">
      <c r="H2086" s="4"/>
    </row>
    <row r="2087" ht="16.5">
      <c r="H2087" s="4"/>
    </row>
    <row r="2088" ht="16.5">
      <c r="H2088" s="4"/>
    </row>
    <row r="2089" ht="16.5">
      <c r="H2089" s="4"/>
    </row>
    <row r="2090" ht="16.5">
      <c r="H2090" s="4"/>
    </row>
    <row r="2091" ht="16.5">
      <c r="H2091" s="4"/>
    </row>
    <row r="2092" ht="16.5">
      <c r="H2092" s="4"/>
    </row>
    <row r="2093" ht="16.5">
      <c r="H2093" s="4"/>
    </row>
    <row r="2094" ht="16.5">
      <c r="H2094" s="4"/>
    </row>
    <row r="2095" ht="16.5">
      <c r="H2095" s="4"/>
    </row>
    <row r="2096" ht="16.5">
      <c r="H2096" s="4"/>
    </row>
    <row r="2097" ht="16.5">
      <c r="H2097" s="4"/>
    </row>
    <row r="2098" ht="16.5">
      <c r="H2098" s="4"/>
    </row>
    <row r="2099" ht="16.5">
      <c r="H2099" s="4"/>
    </row>
    <row r="2100" ht="16.5">
      <c r="H2100" s="4"/>
    </row>
    <row r="2101" ht="16.5">
      <c r="H2101" s="4"/>
    </row>
    <row r="2102" ht="16.5">
      <c r="H2102" s="4"/>
    </row>
    <row r="2103" ht="16.5">
      <c r="H2103" s="4"/>
    </row>
    <row r="2104" ht="16.5">
      <c r="H2104" s="4"/>
    </row>
    <row r="2105" ht="16.5">
      <c r="H2105" s="4"/>
    </row>
    <row r="2106" ht="16.5">
      <c r="H2106" s="4"/>
    </row>
    <row r="2107" ht="16.5">
      <c r="H2107" s="4"/>
    </row>
    <row r="2108" ht="16.5">
      <c r="H2108" s="4"/>
    </row>
    <row r="2109" ht="16.5">
      <c r="H2109" s="4"/>
    </row>
    <row r="2110" ht="16.5">
      <c r="H2110" s="4"/>
    </row>
    <row r="2111" ht="16.5">
      <c r="H2111" s="4"/>
    </row>
    <row r="2112" ht="16.5">
      <c r="H2112" s="4"/>
    </row>
    <row r="2113" ht="16.5">
      <c r="H2113" s="4"/>
    </row>
    <row r="2114" ht="16.5">
      <c r="H2114" s="4"/>
    </row>
    <row r="2115" ht="16.5">
      <c r="H2115" s="4"/>
    </row>
    <row r="2116" ht="16.5">
      <c r="H2116" s="4"/>
    </row>
    <row r="2117" ht="16.5">
      <c r="H2117" s="4"/>
    </row>
    <row r="2118" ht="16.5">
      <c r="H2118" s="4"/>
    </row>
    <row r="2119" ht="16.5">
      <c r="H2119" s="4"/>
    </row>
    <row r="2120" ht="16.5">
      <c r="H2120" s="4"/>
    </row>
    <row r="2121" ht="16.5">
      <c r="H2121" s="4"/>
    </row>
    <row r="2122" ht="16.5">
      <c r="H2122" s="4"/>
    </row>
    <row r="2123" ht="16.5">
      <c r="H2123" s="4"/>
    </row>
    <row r="2124" ht="16.5">
      <c r="H2124" s="4"/>
    </row>
    <row r="2125" ht="16.5">
      <c r="H2125" s="4"/>
    </row>
    <row r="2126" ht="16.5">
      <c r="H2126" s="4"/>
    </row>
    <row r="2127" ht="16.5">
      <c r="H2127" s="4"/>
    </row>
    <row r="2128" ht="16.5">
      <c r="H2128" s="4"/>
    </row>
    <row r="2129" ht="16.5">
      <c r="H2129" s="4"/>
    </row>
    <row r="2130" ht="16.5">
      <c r="H2130" s="4"/>
    </row>
    <row r="2131" ht="16.5">
      <c r="H2131" s="4"/>
    </row>
    <row r="2132" ht="16.5">
      <c r="H2132" s="4"/>
    </row>
    <row r="2133" ht="16.5">
      <c r="H2133" s="4"/>
    </row>
    <row r="2134" ht="16.5">
      <c r="H2134" s="4"/>
    </row>
    <row r="2135" ht="16.5">
      <c r="H2135" s="4"/>
    </row>
    <row r="2136" ht="16.5">
      <c r="H2136" s="4"/>
    </row>
    <row r="2137" ht="16.5">
      <c r="H2137" s="4"/>
    </row>
    <row r="2138" ht="16.5">
      <c r="H2138" s="4"/>
    </row>
    <row r="2139" ht="16.5">
      <c r="H2139" s="4"/>
    </row>
    <row r="2140" ht="16.5">
      <c r="H2140" s="4"/>
    </row>
    <row r="2141" ht="16.5">
      <c r="H2141" s="4"/>
    </row>
    <row r="2142" ht="16.5">
      <c r="H2142" s="4"/>
    </row>
    <row r="2143" ht="16.5">
      <c r="H2143" s="4"/>
    </row>
    <row r="2144" ht="16.5">
      <c r="H2144" s="4"/>
    </row>
    <row r="2145" ht="16.5">
      <c r="H2145" s="4"/>
    </row>
    <row r="2146" ht="16.5">
      <c r="H2146" s="4"/>
    </row>
    <row r="2147" ht="16.5">
      <c r="H2147" s="4"/>
    </row>
    <row r="2148" ht="16.5">
      <c r="H2148" s="4"/>
    </row>
    <row r="2149" ht="16.5">
      <c r="H2149" s="4"/>
    </row>
    <row r="2150" ht="16.5">
      <c r="H2150" s="4"/>
    </row>
    <row r="2151" ht="16.5">
      <c r="H2151" s="4"/>
    </row>
    <row r="2152" ht="16.5">
      <c r="H2152" s="4"/>
    </row>
    <row r="2153" ht="16.5">
      <c r="H2153" s="4"/>
    </row>
    <row r="2154" ht="16.5">
      <c r="H2154" s="4"/>
    </row>
    <row r="2155" ht="16.5">
      <c r="H2155" s="4"/>
    </row>
    <row r="2156" ht="16.5">
      <c r="H2156" s="4"/>
    </row>
    <row r="2157" ht="16.5">
      <c r="H2157" s="4"/>
    </row>
    <row r="2158" ht="16.5">
      <c r="H2158" s="4"/>
    </row>
    <row r="2159" ht="16.5">
      <c r="H2159" s="4"/>
    </row>
    <row r="2160" ht="16.5">
      <c r="H2160" s="4"/>
    </row>
    <row r="2161" ht="16.5">
      <c r="H2161" s="4"/>
    </row>
    <row r="2162" ht="16.5">
      <c r="H2162" s="4"/>
    </row>
    <row r="2163" ht="16.5">
      <c r="H2163" s="4"/>
    </row>
    <row r="2164" ht="16.5">
      <c r="H2164" s="4"/>
    </row>
    <row r="2165" ht="16.5">
      <c r="H2165" s="4"/>
    </row>
    <row r="2166" ht="16.5">
      <c r="H2166" s="4"/>
    </row>
    <row r="2167" ht="16.5">
      <c r="H2167" s="4"/>
    </row>
    <row r="2168" ht="16.5">
      <c r="H2168" s="4"/>
    </row>
    <row r="2169" ht="16.5">
      <c r="H2169" s="4"/>
    </row>
    <row r="2170" ht="16.5">
      <c r="H2170" s="4"/>
    </row>
    <row r="2171" ht="16.5">
      <c r="H2171" s="4"/>
    </row>
    <row r="2172" ht="16.5">
      <c r="H2172" s="4"/>
    </row>
    <row r="2173" ht="16.5">
      <c r="H2173" s="4"/>
    </row>
    <row r="2174" ht="16.5">
      <c r="H2174" s="4"/>
    </row>
    <row r="2175" ht="16.5">
      <c r="H2175" s="4"/>
    </row>
    <row r="2176" ht="16.5">
      <c r="H2176" s="4"/>
    </row>
    <row r="2177" ht="16.5">
      <c r="H2177" s="4"/>
    </row>
    <row r="2178" ht="16.5">
      <c r="H2178" s="4"/>
    </row>
    <row r="2179" ht="16.5">
      <c r="H2179" s="4"/>
    </row>
    <row r="2180" ht="16.5">
      <c r="H2180" s="4"/>
    </row>
    <row r="2181" ht="16.5">
      <c r="H2181" s="4"/>
    </row>
    <row r="2182" ht="16.5">
      <c r="H2182" s="4"/>
    </row>
    <row r="2183" ht="16.5">
      <c r="H2183" s="4"/>
    </row>
    <row r="2184" ht="16.5">
      <c r="H2184" s="4"/>
    </row>
    <row r="2185" ht="16.5">
      <c r="H2185" s="4"/>
    </row>
    <row r="2186" ht="16.5">
      <c r="H2186" s="4"/>
    </row>
    <row r="2187" ht="16.5">
      <c r="H2187" s="4"/>
    </row>
    <row r="2188" ht="16.5">
      <c r="H2188" s="4"/>
    </row>
    <row r="2189" ht="16.5">
      <c r="H2189" s="4"/>
    </row>
    <row r="2190" ht="16.5">
      <c r="H2190" s="4"/>
    </row>
    <row r="2191" ht="16.5">
      <c r="H2191" s="4"/>
    </row>
    <row r="2192" ht="16.5">
      <c r="H2192" s="4"/>
    </row>
    <row r="2193" ht="16.5">
      <c r="H2193" s="4"/>
    </row>
    <row r="2194" ht="16.5">
      <c r="H2194" s="4"/>
    </row>
    <row r="2195" ht="16.5">
      <c r="H2195" s="4"/>
    </row>
    <row r="2196" ht="16.5">
      <c r="H2196" s="4"/>
    </row>
    <row r="2197" ht="16.5">
      <c r="H2197" s="4"/>
    </row>
    <row r="2198" ht="16.5">
      <c r="H2198" s="4"/>
    </row>
    <row r="2199" ht="16.5">
      <c r="H2199" s="4"/>
    </row>
    <row r="2200" ht="16.5">
      <c r="H2200" s="4"/>
    </row>
    <row r="2201" ht="16.5">
      <c r="H2201" s="4"/>
    </row>
    <row r="2202" ht="16.5">
      <c r="H2202" s="4"/>
    </row>
    <row r="2203" ht="16.5">
      <c r="H2203" s="4"/>
    </row>
    <row r="2204" ht="16.5">
      <c r="H2204" s="4"/>
    </row>
    <row r="2205" ht="16.5">
      <c r="H2205" s="4"/>
    </row>
    <row r="2206" ht="16.5">
      <c r="H2206" s="4"/>
    </row>
    <row r="2207" ht="16.5">
      <c r="H2207" s="4"/>
    </row>
    <row r="2208" ht="16.5">
      <c r="H2208" s="4"/>
    </row>
    <row r="2209" ht="16.5">
      <c r="H2209" s="4"/>
    </row>
    <row r="2210" ht="16.5">
      <c r="H2210" s="4"/>
    </row>
    <row r="2211" ht="16.5">
      <c r="H2211" s="4"/>
    </row>
    <row r="2212" ht="16.5">
      <c r="H2212" s="4"/>
    </row>
    <row r="2213" ht="16.5">
      <c r="H2213" s="4"/>
    </row>
    <row r="2214" ht="16.5">
      <c r="H2214" s="4"/>
    </row>
    <row r="2215" ht="16.5">
      <c r="H2215" s="4"/>
    </row>
    <row r="2216" ht="16.5">
      <c r="H2216" s="4"/>
    </row>
    <row r="2217" ht="16.5">
      <c r="H2217" s="4"/>
    </row>
    <row r="2218" ht="16.5">
      <c r="H2218" s="4"/>
    </row>
    <row r="2219" ht="16.5">
      <c r="H2219" s="4"/>
    </row>
    <row r="2220" ht="16.5">
      <c r="H2220" s="4"/>
    </row>
    <row r="2221" ht="16.5">
      <c r="H2221" s="4"/>
    </row>
    <row r="2222" ht="16.5">
      <c r="H2222" s="4"/>
    </row>
    <row r="2223" ht="16.5">
      <c r="H2223" s="4"/>
    </row>
    <row r="2224" ht="16.5">
      <c r="H2224" s="4"/>
    </row>
    <row r="2225" ht="16.5">
      <c r="H2225" s="4"/>
    </row>
    <row r="2226" ht="16.5">
      <c r="H2226" s="4"/>
    </row>
    <row r="2227" ht="16.5">
      <c r="H2227" s="4"/>
    </row>
    <row r="2228" ht="16.5">
      <c r="H2228" s="4"/>
    </row>
    <row r="2229" ht="16.5">
      <c r="H2229" s="4"/>
    </row>
    <row r="2230" ht="16.5">
      <c r="H2230" s="4"/>
    </row>
    <row r="2231" ht="16.5">
      <c r="H2231" s="4"/>
    </row>
    <row r="2232" ht="16.5">
      <c r="H2232" s="4"/>
    </row>
    <row r="2233" ht="16.5">
      <c r="H2233" s="4"/>
    </row>
    <row r="2234" ht="16.5">
      <c r="H2234" s="4"/>
    </row>
    <row r="2235" ht="16.5">
      <c r="H2235" s="4"/>
    </row>
    <row r="2236" ht="16.5">
      <c r="H2236" s="4"/>
    </row>
    <row r="2237" ht="16.5">
      <c r="H2237" s="4"/>
    </row>
    <row r="2238" ht="16.5">
      <c r="H2238" s="4"/>
    </row>
    <row r="2239" ht="16.5">
      <c r="H2239" s="4"/>
    </row>
    <row r="2240" ht="16.5">
      <c r="H2240" s="4"/>
    </row>
    <row r="2241" ht="16.5">
      <c r="H2241" s="4"/>
    </row>
    <row r="2242" ht="16.5">
      <c r="H2242" s="4"/>
    </row>
    <row r="2243" ht="16.5">
      <c r="H2243" s="4"/>
    </row>
    <row r="2244" ht="16.5">
      <c r="H2244" s="4"/>
    </row>
    <row r="2245" ht="16.5">
      <c r="H2245" s="4"/>
    </row>
    <row r="2246" ht="16.5">
      <c r="H2246" s="4"/>
    </row>
    <row r="2247" ht="16.5">
      <c r="H2247" s="4"/>
    </row>
    <row r="2248" ht="16.5">
      <c r="H2248" s="4"/>
    </row>
    <row r="2249" ht="16.5">
      <c r="H2249" s="4"/>
    </row>
    <row r="2250" ht="16.5">
      <c r="H2250" s="4"/>
    </row>
    <row r="2251" ht="16.5">
      <c r="H2251" s="4"/>
    </row>
    <row r="2252" ht="16.5">
      <c r="H2252" s="4"/>
    </row>
    <row r="2253" ht="16.5">
      <c r="H2253" s="4"/>
    </row>
    <row r="2254" ht="16.5">
      <c r="H2254" s="4"/>
    </row>
    <row r="2255" ht="16.5">
      <c r="H2255" s="4"/>
    </row>
    <row r="2256" ht="16.5">
      <c r="H2256" s="4"/>
    </row>
    <row r="2257" ht="16.5">
      <c r="H2257" s="4"/>
    </row>
    <row r="2258" ht="16.5">
      <c r="H2258" s="4"/>
    </row>
    <row r="2259" ht="16.5">
      <c r="H2259" s="4"/>
    </row>
    <row r="2260" ht="16.5">
      <c r="H2260" s="4"/>
    </row>
    <row r="2261" ht="16.5">
      <c r="H2261" s="4"/>
    </row>
    <row r="2262" ht="16.5">
      <c r="H2262" s="4"/>
    </row>
    <row r="2263" ht="16.5">
      <c r="H2263" s="4"/>
    </row>
    <row r="2264" ht="16.5">
      <c r="H2264" s="4"/>
    </row>
    <row r="2265" ht="16.5">
      <c r="H2265" s="4"/>
    </row>
    <row r="2266" ht="16.5">
      <c r="H2266" s="4"/>
    </row>
    <row r="2267" ht="16.5">
      <c r="H2267" s="4"/>
    </row>
    <row r="2268" ht="16.5">
      <c r="H2268" s="4"/>
    </row>
    <row r="2269" ht="16.5">
      <c r="H2269" s="4"/>
    </row>
    <row r="2270" ht="16.5">
      <c r="H2270" s="4"/>
    </row>
    <row r="2271" ht="16.5">
      <c r="H2271" s="4"/>
    </row>
    <row r="2272" ht="16.5">
      <c r="H2272" s="4"/>
    </row>
    <row r="2273" ht="16.5">
      <c r="H2273" s="4"/>
    </row>
    <row r="2274" ht="16.5">
      <c r="H2274" s="4"/>
    </row>
    <row r="2275" ht="16.5">
      <c r="H2275" s="4"/>
    </row>
    <row r="2276" ht="16.5">
      <c r="H2276" s="4"/>
    </row>
    <row r="2277" ht="16.5">
      <c r="H2277" s="4"/>
    </row>
    <row r="2278" ht="16.5">
      <c r="H2278" s="4"/>
    </row>
    <row r="2279" ht="16.5">
      <c r="H2279" s="4"/>
    </row>
    <row r="2280" ht="16.5">
      <c r="H2280" s="4"/>
    </row>
    <row r="2281" ht="16.5">
      <c r="H2281" s="4"/>
    </row>
    <row r="2282" ht="16.5">
      <c r="H2282" s="4"/>
    </row>
    <row r="2283" ht="16.5">
      <c r="H2283" s="4"/>
    </row>
    <row r="2284" ht="16.5">
      <c r="H2284" s="4"/>
    </row>
    <row r="2285" ht="16.5">
      <c r="H2285" s="4"/>
    </row>
    <row r="2286" ht="16.5">
      <c r="H2286" s="4"/>
    </row>
    <row r="2287" ht="16.5">
      <c r="H2287" s="4"/>
    </row>
    <row r="2288" ht="16.5">
      <c r="H2288" s="4"/>
    </row>
    <row r="2289" ht="16.5">
      <c r="H2289" s="4"/>
    </row>
    <row r="2290" ht="16.5">
      <c r="H2290" s="4"/>
    </row>
    <row r="2291" ht="16.5">
      <c r="H2291" s="4"/>
    </row>
    <row r="2292" ht="16.5">
      <c r="H2292" s="4"/>
    </row>
    <row r="2293" ht="16.5">
      <c r="H2293" s="4"/>
    </row>
    <row r="2294" ht="16.5">
      <c r="H2294" s="4"/>
    </row>
    <row r="2295" ht="16.5">
      <c r="H2295" s="4"/>
    </row>
    <row r="2296" ht="16.5">
      <c r="H2296" s="4"/>
    </row>
    <row r="2297" ht="16.5">
      <c r="H2297" s="4"/>
    </row>
    <row r="2298" ht="16.5">
      <c r="H2298" s="4"/>
    </row>
    <row r="2299" ht="16.5">
      <c r="H2299" s="4"/>
    </row>
    <row r="2300" ht="16.5">
      <c r="H2300" s="4"/>
    </row>
    <row r="2301" ht="16.5">
      <c r="H2301" s="4"/>
    </row>
    <row r="2302" ht="16.5">
      <c r="H2302" s="4"/>
    </row>
    <row r="2303" ht="16.5">
      <c r="H2303" s="4"/>
    </row>
    <row r="2304" ht="16.5">
      <c r="H2304" s="4"/>
    </row>
    <row r="2305" ht="16.5">
      <c r="H2305" s="4"/>
    </row>
    <row r="2306" ht="16.5">
      <c r="H2306" s="4"/>
    </row>
    <row r="2307" ht="16.5">
      <c r="H2307" s="4"/>
    </row>
    <row r="2308" ht="16.5">
      <c r="H2308" s="4"/>
    </row>
    <row r="2309" ht="16.5">
      <c r="H2309" s="4"/>
    </row>
    <row r="2310" ht="16.5">
      <c r="H2310" s="4"/>
    </row>
    <row r="2311" ht="16.5">
      <c r="H2311" s="4"/>
    </row>
    <row r="2312" ht="16.5">
      <c r="H2312" s="4"/>
    </row>
    <row r="2313" ht="16.5">
      <c r="H2313" s="4"/>
    </row>
    <row r="2314" ht="16.5">
      <c r="H2314" s="4"/>
    </row>
    <row r="2315" ht="16.5">
      <c r="H2315" s="4"/>
    </row>
    <row r="2316" ht="16.5">
      <c r="H2316" s="4"/>
    </row>
    <row r="2317" ht="16.5">
      <c r="H2317" s="4"/>
    </row>
    <row r="2318" ht="16.5">
      <c r="H2318" s="4"/>
    </row>
    <row r="2319" ht="16.5">
      <c r="H2319" s="4"/>
    </row>
    <row r="2320" ht="16.5">
      <c r="H2320" s="4"/>
    </row>
    <row r="2321" ht="16.5">
      <c r="H2321" s="4"/>
    </row>
    <row r="2322" ht="16.5">
      <c r="H2322" s="4"/>
    </row>
    <row r="2323" ht="16.5">
      <c r="H2323" s="4"/>
    </row>
    <row r="2324" ht="16.5">
      <c r="H2324" s="4"/>
    </row>
    <row r="2325" ht="16.5">
      <c r="H2325" s="4"/>
    </row>
    <row r="2326" ht="16.5">
      <c r="H2326" s="4"/>
    </row>
    <row r="2327" ht="16.5">
      <c r="H2327" s="4"/>
    </row>
    <row r="2328" ht="16.5">
      <c r="H2328" s="4"/>
    </row>
    <row r="2329" ht="16.5">
      <c r="H2329" s="4"/>
    </row>
    <row r="2330" ht="16.5">
      <c r="H2330" s="4"/>
    </row>
    <row r="2331" ht="16.5">
      <c r="H2331" s="4"/>
    </row>
    <row r="2332" ht="16.5">
      <c r="H2332" s="4"/>
    </row>
    <row r="2333" ht="16.5">
      <c r="H2333" s="4"/>
    </row>
    <row r="2334" ht="16.5">
      <c r="H2334" s="4"/>
    </row>
    <row r="2335" ht="16.5">
      <c r="H2335" s="4"/>
    </row>
    <row r="2336" ht="16.5">
      <c r="H2336" s="4"/>
    </row>
    <row r="2337" ht="16.5">
      <c r="H2337" s="4"/>
    </row>
    <row r="2338" ht="16.5">
      <c r="H2338" s="4"/>
    </row>
    <row r="2339" ht="16.5">
      <c r="H2339" s="4"/>
    </row>
    <row r="2340" ht="16.5">
      <c r="H2340" s="4"/>
    </row>
    <row r="2341" ht="16.5">
      <c r="H2341" s="4"/>
    </row>
    <row r="2342" ht="16.5">
      <c r="H2342" s="4"/>
    </row>
    <row r="2343" ht="16.5">
      <c r="H2343" s="4"/>
    </row>
    <row r="2344" ht="16.5">
      <c r="H2344" s="4"/>
    </row>
    <row r="2345" ht="16.5">
      <c r="H2345" s="4"/>
    </row>
    <row r="2346" ht="16.5">
      <c r="H2346" s="4"/>
    </row>
    <row r="2347" ht="16.5">
      <c r="H2347" s="4"/>
    </row>
    <row r="2348" ht="16.5">
      <c r="H2348" s="4"/>
    </row>
    <row r="2349" ht="16.5">
      <c r="H2349" s="4"/>
    </row>
    <row r="2350" ht="16.5">
      <c r="H2350" s="4"/>
    </row>
    <row r="2351" ht="16.5">
      <c r="H2351" s="4"/>
    </row>
    <row r="2352" ht="16.5">
      <c r="H2352" s="4"/>
    </row>
  </sheetData>
  <mergeCells count="32">
    <mergeCell ref="A1326:B1326"/>
    <mergeCell ref="A1315:B1315"/>
    <mergeCell ref="A1322:B1322"/>
    <mergeCell ref="A1324:B1324"/>
    <mergeCell ref="A744:B744"/>
    <mergeCell ref="A842:B842"/>
    <mergeCell ref="A819:B819"/>
    <mergeCell ref="A1219:B1219"/>
    <mergeCell ref="A848:B848"/>
    <mergeCell ref="A851:B851"/>
    <mergeCell ref="A487:B487"/>
    <mergeCell ref="A732:B732"/>
    <mergeCell ref="A5:A6"/>
    <mergeCell ref="B5:B6"/>
    <mergeCell ref="B322:B323"/>
    <mergeCell ref="A3:J3"/>
    <mergeCell ref="I5:J5"/>
    <mergeCell ref="D5:D6"/>
    <mergeCell ref="E5:F5"/>
    <mergeCell ref="G5:G6"/>
    <mergeCell ref="H5:H6"/>
    <mergeCell ref="C5:C6"/>
    <mergeCell ref="A1327:B1327"/>
    <mergeCell ref="A1328:J1328"/>
    <mergeCell ref="A846:B846"/>
    <mergeCell ref="A1:J1"/>
    <mergeCell ref="H4:J4"/>
    <mergeCell ref="A1212:B1212"/>
    <mergeCell ref="A920:B920"/>
    <mergeCell ref="A1295:B1295"/>
    <mergeCell ref="A1301:B1301"/>
    <mergeCell ref="A2:J2"/>
  </mergeCells>
  <printOptions horizontalCentered="1"/>
  <pageMargins left="0.2755905511811024" right="0.17" top="0.46" bottom="0.41" header="0.24" footer="0.17"/>
  <pageSetup horizontalDpi="600" verticalDpi="600" orientation="landscape" paperSize="9" r:id="rId1"/>
  <headerFooter alignWithMargins="0">
    <oddHeader>&amp;R&amp;D</oddHeader>
    <oddFooter>&amp;C
第 &amp;P 頁</oddFooter>
  </headerFooter>
</worksheet>
</file>

<file path=xl/worksheets/sheet3.xml><?xml version="1.0" encoding="utf-8"?>
<worksheet xmlns="http://schemas.openxmlformats.org/spreadsheetml/2006/main" xmlns:r="http://schemas.openxmlformats.org/officeDocument/2006/relationships">
  <dimension ref="A1:G1080"/>
  <sheetViews>
    <sheetView workbookViewId="0" topLeftCell="A1">
      <pane xSplit="1" ySplit="7" topLeftCell="B1076" activePane="bottomRight" state="frozen"/>
      <selection pane="topLeft" activeCell="A1" sqref="A1"/>
      <selection pane="topRight" activeCell="B1" sqref="B1"/>
      <selection pane="bottomLeft" activeCell="A8" sqref="A8"/>
      <selection pane="bottomRight" activeCell="A1076" sqref="A1076"/>
    </sheetView>
  </sheetViews>
  <sheetFormatPr defaultColWidth="9.00390625" defaultRowHeight="16.5"/>
  <cols>
    <col min="1" max="1" width="14.375" style="35" customWidth="1"/>
    <col min="2" max="2" width="50.50390625" style="100" customWidth="1"/>
    <col min="3" max="4" width="14.875" style="4" customWidth="1"/>
    <col min="5" max="5" width="16.875" style="100" customWidth="1"/>
    <col min="6" max="6" width="14.875" style="35" customWidth="1"/>
    <col min="7" max="7" width="13.625" style="4" customWidth="1"/>
    <col min="8" max="16384" width="8.875" style="4" customWidth="1"/>
  </cols>
  <sheetData>
    <row r="1" spans="1:7" s="51" customFormat="1" ht="19.5">
      <c r="A1" s="431" t="s">
        <v>652</v>
      </c>
      <c r="B1" s="432"/>
      <c r="C1" s="432"/>
      <c r="D1" s="432"/>
      <c r="E1" s="432"/>
      <c r="F1" s="432"/>
      <c r="G1" s="432"/>
    </row>
    <row r="2" spans="1:7" ht="16.5">
      <c r="A2" s="405" t="s">
        <v>2371</v>
      </c>
      <c r="B2" s="433"/>
      <c r="C2" s="433"/>
      <c r="D2" s="433"/>
      <c r="E2" s="433"/>
      <c r="F2" s="433"/>
      <c r="G2" s="433"/>
    </row>
    <row r="3" spans="1:7" ht="16.5">
      <c r="A3" s="434" t="s">
        <v>653</v>
      </c>
      <c r="B3" s="433"/>
      <c r="C3" s="433"/>
      <c r="D3" s="433"/>
      <c r="E3" s="433"/>
      <c r="F3" s="433"/>
      <c r="G3" s="433"/>
    </row>
    <row r="4" spans="1:7" ht="16.5">
      <c r="A4" s="435"/>
      <c r="B4" s="435"/>
      <c r="C4" s="435"/>
      <c r="D4" s="34"/>
      <c r="E4" s="94"/>
      <c r="F4" s="10"/>
      <c r="G4" s="10" t="s">
        <v>654</v>
      </c>
    </row>
    <row r="5" spans="1:7" s="51" customFormat="1" ht="19.5">
      <c r="A5" s="420" t="s">
        <v>655</v>
      </c>
      <c r="B5" s="423" t="s">
        <v>656</v>
      </c>
      <c r="C5" s="426" t="s">
        <v>845</v>
      </c>
      <c r="D5" s="427"/>
      <c r="E5" s="428" t="s">
        <v>657</v>
      </c>
      <c r="F5" s="417" t="s">
        <v>658</v>
      </c>
      <c r="G5" s="417" t="s">
        <v>659</v>
      </c>
    </row>
    <row r="6" spans="1:7" s="51" customFormat="1" ht="19.5">
      <c r="A6" s="421"/>
      <c r="B6" s="424"/>
      <c r="C6" s="7" t="s">
        <v>846</v>
      </c>
      <c r="D6" s="7" t="s">
        <v>847</v>
      </c>
      <c r="E6" s="429"/>
      <c r="F6" s="418"/>
      <c r="G6" s="418"/>
    </row>
    <row r="7" spans="1:7" s="51" customFormat="1" ht="19.5">
      <c r="A7" s="422"/>
      <c r="B7" s="425"/>
      <c r="C7" s="8" t="s">
        <v>848</v>
      </c>
      <c r="D7" s="8" t="s">
        <v>849</v>
      </c>
      <c r="E7" s="430"/>
      <c r="F7" s="419"/>
      <c r="G7" s="419"/>
    </row>
    <row r="8" spans="1:7" ht="33">
      <c r="A8" s="36" t="s">
        <v>660</v>
      </c>
      <c r="B8" s="15" t="s">
        <v>661</v>
      </c>
      <c r="C8" s="33">
        <v>4672</v>
      </c>
      <c r="D8" s="33">
        <v>9444</v>
      </c>
      <c r="E8" s="15" t="s">
        <v>662</v>
      </c>
      <c r="F8" s="1" t="s">
        <v>2673</v>
      </c>
      <c r="G8" s="37"/>
    </row>
    <row r="9" spans="1:7" ht="33">
      <c r="A9" s="36" t="s">
        <v>660</v>
      </c>
      <c r="B9" s="15" t="s">
        <v>663</v>
      </c>
      <c r="C9" s="33">
        <v>31050</v>
      </c>
      <c r="D9" s="33">
        <v>41400</v>
      </c>
      <c r="E9" s="15" t="s">
        <v>662</v>
      </c>
      <c r="F9" s="1" t="s">
        <v>2673</v>
      </c>
      <c r="G9" s="37"/>
    </row>
    <row r="10" spans="1:7" ht="33">
      <c r="A10" s="36" t="s">
        <v>833</v>
      </c>
      <c r="B10" s="209" t="s">
        <v>2410</v>
      </c>
      <c r="C10" s="264">
        <v>920</v>
      </c>
      <c r="D10" s="264">
        <v>920</v>
      </c>
      <c r="E10" s="18" t="s">
        <v>2411</v>
      </c>
      <c r="F10" s="1" t="s">
        <v>2673</v>
      </c>
      <c r="G10" s="265"/>
    </row>
    <row r="11" spans="1:7" ht="33">
      <c r="A11" s="36" t="s">
        <v>833</v>
      </c>
      <c r="B11" s="209" t="s">
        <v>2412</v>
      </c>
      <c r="C11" s="266">
        <v>45</v>
      </c>
      <c r="D11" s="266">
        <v>45</v>
      </c>
      <c r="E11" s="18" t="s">
        <v>2413</v>
      </c>
      <c r="F11" s="1" t="s">
        <v>2673</v>
      </c>
      <c r="G11" s="2"/>
    </row>
    <row r="12" spans="1:7" ht="47.25">
      <c r="A12" s="36" t="s">
        <v>660</v>
      </c>
      <c r="B12" s="41" t="s">
        <v>664</v>
      </c>
      <c r="C12" s="33">
        <v>0</v>
      </c>
      <c r="D12" s="48">
        <v>16948.48</v>
      </c>
      <c r="E12" s="49" t="s">
        <v>665</v>
      </c>
      <c r="F12" s="1" t="s">
        <v>1197</v>
      </c>
      <c r="G12" s="37"/>
    </row>
    <row r="13" spans="1:7" ht="33">
      <c r="A13" s="36" t="s">
        <v>660</v>
      </c>
      <c r="B13" s="49" t="s">
        <v>666</v>
      </c>
      <c r="C13" s="33">
        <v>136627</v>
      </c>
      <c r="D13" s="48">
        <v>140977</v>
      </c>
      <c r="E13" s="49" t="s">
        <v>665</v>
      </c>
      <c r="F13" s="1" t="s">
        <v>1197</v>
      </c>
      <c r="G13" s="37"/>
    </row>
    <row r="14" spans="1:7" s="228" customFormat="1" ht="39" customHeight="1">
      <c r="A14" s="36" t="s">
        <v>660</v>
      </c>
      <c r="B14" s="224" t="s">
        <v>2143</v>
      </c>
      <c r="C14" s="50">
        <v>35029.493</v>
      </c>
      <c r="D14" s="48">
        <v>35029.493</v>
      </c>
      <c r="E14" s="49" t="s">
        <v>2144</v>
      </c>
      <c r="F14" s="226" t="s">
        <v>2145</v>
      </c>
      <c r="G14" s="227"/>
    </row>
    <row r="15" spans="1:7" s="228" customFormat="1" ht="33">
      <c r="A15" s="36" t="s">
        <v>660</v>
      </c>
      <c r="B15" s="224" t="s">
        <v>2152</v>
      </c>
      <c r="C15" s="237">
        <v>3237.75</v>
      </c>
      <c r="D15" s="237">
        <v>3237.75</v>
      </c>
      <c r="E15" s="17" t="s">
        <v>2150</v>
      </c>
      <c r="F15" s="226" t="s">
        <v>1197</v>
      </c>
      <c r="G15" s="227"/>
    </row>
    <row r="16" spans="1:7" s="228" customFormat="1" ht="33">
      <c r="A16" s="36" t="s">
        <v>660</v>
      </c>
      <c r="B16" s="224" t="s">
        <v>2154</v>
      </c>
      <c r="C16" s="237">
        <v>950</v>
      </c>
      <c r="D16" s="237">
        <v>950</v>
      </c>
      <c r="E16" s="17" t="s">
        <v>2150</v>
      </c>
      <c r="F16" s="226" t="s">
        <v>1197</v>
      </c>
      <c r="G16" s="227"/>
    </row>
    <row r="17" spans="1:7" s="228" customFormat="1" ht="33">
      <c r="A17" s="36" t="s">
        <v>660</v>
      </c>
      <c r="B17" s="224" t="s">
        <v>1973</v>
      </c>
      <c r="C17" s="237">
        <v>10334</v>
      </c>
      <c r="D17" s="237">
        <v>10334</v>
      </c>
      <c r="E17" s="17" t="s">
        <v>2150</v>
      </c>
      <c r="F17" s="226" t="s">
        <v>1197</v>
      </c>
      <c r="G17" s="227"/>
    </row>
    <row r="18" spans="1:7" ht="33">
      <c r="A18" s="36" t="s">
        <v>660</v>
      </c>
      <c r="B18" s="15" t="s">
        <v>2105</v>
      </c>
      <c r="C18" s="33">
        <v>0</v>
      </c>
      <c r="D18" s="33">
        <v>777</v>
      </c>
      <c r="E18" s="15" t="s">
        <v>2106</v>
      </c>
      <c r="F18" s="1" t="s">
        <v>2104</v>
      </c>
      <c r="G18" s="37"/>
    </row>
    <row r="19" spans="1:7" ht="33">
      <c r="A19" s="36" t="s">
        <v>660</v>
      </c>
      <c r="B19" s="15" t="s">
        <v>1068</v>
      </c>
      <c r="C19" s="33">
        <v>655</v>
      </c>
      <c r="D19" s="33">
        <v>655</v>
      </c>
      <c r="E19" s="15" t="s">
        <v>1069</v>
      </c>
      <c r="F19" s="1" t="s">
        <v>2104</v>
      </c>
      <c r="G19" s="37"/>
    </row>
    <row r="20" spans="1:7" ht="33">
      <c r="A20" s="36" t="s">
        <v>660</v>
      </c>
      <c r="B20" s="15" t="s">
        <v>667</v>
      </c>
      <c r="C20" s="33">
        <v>0</v>
      </c>
      <c r="D20" s="33">
        <v>749</v>
      </c>
      <c r="E20" s="15" t="s">
        <v>668</v>
      </c>
      <c r="F20" s="1" t="s">
        <v>1445</v>
      </c>
      <c r="G20" s="37"/>
    </row>
    <row r="21" spans="1:7" ht="33">
      <c r="A21" s="36" t="s">
        <v>660</v>
      </c>
      <c r="B21" s="15" t="s">
        <v>669</v>
      </c>
      <c r="C21" s="33">
        <v>0</v>
      </c>
      <c r="D21" s="33">
        <v>50</v>
      </c>
      <c r="E21" s="15" t="s">
        <v>670</v>
      </c>
      <c r="F21" s="1" t="s">
        <v>1445</v>
      </c>
      <c r="G21" s="37"/>
    </row>
    <row r="22" spans="1:7" ht="33">
      <c r="A22" s="36" t="s">
        <v>660</v>
      </c>
      <c r="B22" s="15" t="s">
        <v>671</v>
      </c>
      <c r="C22" s="33">
        <v>0</v>
      </c>
      <c r="D22" s="33">
        <v>20</v>
      </c>
      <c r="E22" s="15" t="s">
        <v>670</v>
      </c>
      <c r="F22" s="1" t="s">
        <v>1445</v>
      </c>
      <c r="G22" s="37"/>
    </row>
    <row r="23" spans="1:7" ht="33">
      <c r="A23" s="36" t="s">
        <v>660</v>
      </c>
      <c r="B23" s="15" t="s">
        <v>672</v>
      </c>
      <c r="C23" s="33">
        <v>0</v>
      </c>
      <c r="D23" s="33">
        <v>930</v>
      </c>
      <c r="E23" s="15" t="s">
        <v>673</v>
      </c>
      <c r="F23" s="1" t="s">
        <v>1445</v>
      </c>
      <c r="G23" s="37"/>
    </row>
    <row r="24" spans="1:7" ht="33">
      <c r="A24" s="36" t="s">
        <v>660</v>
      </c>
      <c r="B24" s="15" t="s">
        <v>674</v>
      </c>
      <c r="C24" s="33">
        <v>0</v>
      </c>
      <c r="D24" s="33">
        <v>46</v>
      </c>
      <c r="E24" s="15" t="s">
        <v>673</v>
      </c>
      <c r="F24" s="1" t="s">
        <v>1445</v>
      </c>
      <c r="G24" s="37"/>
    </row>
    <row r="25" spans="1:7" s="117" customFormat="1" ht="33">
      <c r="A25" s="36" t="s">
        <v>660</v>
      </c>
      <c r="B25" s="18" t="s">
        <v>2944</v>
      </c>
      <c r="C25" s="249">
        <v>500</v>
      </c>
      <c r="D25" s="249">
        <v>500</v>
      </c>
      <c r="E25" s="18" t="s">
        <v>2949</v>
      </c>
      <c r="F25" s="1" t="s">
        <v>2968</v>
      </c>
      <c r="G25" s="202"/>
    </row>
    <row r="26" spans="1:7" s="117" customFormat="1" ht="33">
      <c r="A26" s="36" t="s">
        <v>660</v>
      </c>
      <c r="B26" s="18" t="s">
        <v>2969</v>
      </c>
      <c r="C26" s="249">
        <v>457</v>
      </c>
      <c r="D26" s="249">
        <v>457</v>
      </c>
      <c r="E26" s="15" t="s">
        <v>2948</v>
      </c>
      <c r="F26" s="1" t="s">
        <v>2968</v>
      </c>
      <c r="G26" s="202"/>
    </row>
    <row r="27" spans="1:7" s="117" customFormat="1" ht="33">
      <c r="A27" s="36" t="s">
        <v>660</v>
      </c>
      <c r="B27" s="18" t="s">
        <v>2976</v>
      </c>
      <c r="C27" s="249">
        <v>3250</v>
      </c>
      <c r="D27" s="249">
        <v>3250</v>
      </c>
      <c r="E27" s="15" t="s">
        <v>673</v>
      </c>
      <c r="F27" s="1" t="s">
        <v>2968</v>
      </c>
      <c r="G27" s="202"/>
    </row>
    <row r="28" spans="1:7" s="117" customFormat="1" ht="33">
      <c r="A28" s="36" t="s">
        <v>660</v>
      </c>
      <c r="B28" s="18" t="s">
        <v>2977</v>
      </c>
      <c r="C28" s="249">
        <v>987</v>
      </c>
      <c r="D28" s="249">
        <v>987</v>
      </c>
      <c r="E28" s="15" t="s">
        <v>673</v>
      </c>
      <c r="F28" s="1" t="s">
        <v>2968</v>
      </c>
      <c r="G28" s="202"/>
    </row>
    <row r="29" spans="1:7" ht="33">
      <c r="A29" s="36" t="s">
        <v>660</v>
      </c>
      <c r="B29" s="101" t="s">
        <v>675</v>
      </c>
      <c r="C29" s="33">
        <v>0</v>
      </c>
      <c r="D29" s="33">
        <v>3.1</v>
      </c>
      <c r="E29" s="15" t="s">
        <v>676</v>
      </c>
      <c r="F29" s="1" t="s">
        <v>1482</v>
      </c>
      <c r="G29" s="37"/>
    </row>
    <row r="30" spans="1:7" ht="33">
      <c r="A30" s="36" t="s">
        <v>660</v>
      </c>
      <c r="B30" s="101" t="s">
        <v>677</v>
      </c>
      <c r="C30" s="33">
        <v>0</v>
      </c>
      <c r="D30" s="33">
        <v>10.2</v>
      </c>
      <c r="E30" s="15" t="s">
        <v>676</v>
      </c>
      <c r="F30" s="1" t="s">
        <v>1482</v>
      </c>
      <c r="G30" s="37"/>
    </row>
    <row r="31" spans="1:7" ht="33">
      <c r="A31" s="36" t="s">
        <v>660</v>
      </c>
      <c r="B31" s="18" t="s">
        <v>2137</v>
      </c>
      <c r="C31" s="33">
        <v>26.2</v>
      </c>
      <c r="D31" s="33">
        <v>26.2</v>
      </c>
      <c r="E31" s="15" t="s">
        <v>676</v>
      </c>
      <c r="F31" s="1" t="s">
        <v>2678</v>
      </c>
      <c r="G31" s="202"/>
    </row>
    <row r="32" spans="1:7" ht="33">
      <c r="A32" s="36" t="s">
        <v>660</v>
      </c>
      <c r="B32" s="101" t="s">
        <v>678</v>
      </c>
      <c r="C32" s="223">
        <v>-3600</v>
      </c>
      <c r="D32" s="33">
        <v>0</v>
      </c>
      <c r="E32" s="15" t="s">
        <v>679</v>
      </c>
      <c r="F32" s="1" t="s">
        <v>2674</v>
      </c>
      <c r="G32" s="37"/>
    </row>
    <row r="33" spans="1:7" ht="51" customHeight="1">
      <c r="A33" s="2" t="s">
        <v>833</v>
      </c>
      <c r="B33" s="200" t="s">
        <v>834</v>
      </c>
      <c r="C33" s="33">
        <v>27.2</v>
      </c>
      <c r="D33" s="33">
        <v>27.2</v>
      </c>
      <c r="E33" s="200" t="s">
        <v>835</v>
      </c>
      <c r="F33" s="1" t="s">
        <v>2674</v>
      </c>
      <c r="G33" s="2"/>
    </row>
    <row r="34" spans="1:7" ht="33">
      <c r="A34" s="36" t="s">
        <v>660</v>
      </c>
      <c r="B34" s="73" t="s">
        <v>1191</v>
      </c>
      <c r="C34" s="33">
        <v>0</v>
      </c>
      <c r="D34" s="92">
        <v>60</v>
      </c>
      <c r="E34" s="112" t="s">
        <v>937</v>
      </c>
      <c r="F34" s="85" t="s">
        <v>1484</v>
      </c>
      <c r="G34" s="37"/>
    </row>
    <row r="35" spans="1:7" ht="33">
      <c r="A35" s="36" t="s">
        <v>660</v>
      </c>
      <c r="B35" s="73" t="s">
        <v>1192</v>
      </c>
      <c r="C35" s="33">
        <v>0</v>
      </c>
      <c r="D35" s="92">
        <v>75</v>
      </c>
      <c r="E35" s="112" t="s">
        <v>2696</v>
      </c>
      <c r="F35" s="85" t="s">
        <v>2675</v>
      </c>
      <c r="G35" s="37"/>
    </row>
    <row r="36" spans="1:7" ht="33">
      <c r="A36" s="36" t="s">
        <v>660</v>
      </c>
      <c r="B36" s="73" t="s">
        <v>1193</v>
      </c>
      <c r="C36" s="366">
        <v>-30</v>
      </c>
      <c r="D36" s="33">
        <v>0</v>
      </c>
      <c r="E36" s="112" t="s">
        <v>2696</v>
      </c>
      <c r="F36" s="85" t="s">
        <v>2675</v>
      </c>
      <c r="G36" s="37"/>
    </row>
    <row r="37" spans="1:7" ht="33">
      <c r="A37" s="36" t="s">
        <v>660</v>
      </c>
      <c r="B37" s="90" t="s">
        <v>1194</v>
      </c>
      <c r="C37" s="182">
        <v>-736</v>
      </c>
      <c r="D37" s="182">
        <f>923+C37</f>
        <v>187</v>
      </c>
      <c r="E37" s="90" t="s">
        <v>933</v>
      </c>
      <c r="F37" s="85" t="s">
        <v>2675</v>
      </c>
      <c r="G37" s="37"/>
    </row>
    <row r="38" spans="1:7" ht="33">
      <c r="A38" s="36" t="s">
        <v>660</v>
      </c>
      <c r="B38" s="91" t="s">
        <v>934</v>
      </c>
      <c r="C38" s="33">
        <v>0</v>
      </c>
      <c r="D38" s="113">
        <v>251.9</v>
      </c>
      <c r="E38" s="90" t="s">
        <v>935</v>
      </c>
      <c r="F38" s="85" t="s">
        <v>2675</v>
      </c>
      <c r="G38" s="37"/>
    </row>
    <row r="39" spans="1:7" s="298" customFormat="1" ht="36" customHeight="1">
      <c r="A39" s="36" t="s">
        <v>660</v>
      </c>
      <c r="B39" s="301" t="s">
        <v>2085</v>
      </c>
      <c r="C39" s="311">
        <v>30</v>
      </c>
      <c r="D39" s="311">
        <v>30</v>
      </c>
      <c r="E39" s="307" t="s">
        <v>2476</v>
      </c>
      <c r="F39" s="296" t="s">
        <v>1484</v>
      </c>
      <c r="G39" s="297"/>
    </row>
    <row r="40" spans="1:7" s="298" customFormat="1" ht="36" customHeight="1">
      <c r="A40" s="36" t="s">
        <v>660</v>
      </c>
      <c r="B40" s="362" t="s">
        <v>2086</v>
      </c>
      <c r="C40" s="365">
        <v>30</v>
      </c>
      <c r="D40" s="365">
        <v>30</v>
      </c>
      <c r="E40" s="307" t="s">
        <v>2476</v>
      </c>
      <c r="F40" s="325" t="s">
        <v>1484</v>
      </c>
      <c r="G40" s="363"/>
    </row>
    <row r="41" spans="1:7" s="305" customFormat="1" ht="36" customHeight="1">
      <c r="A41" s="36" t="s">
        <v>660</v>
      </c>
      <c r="B41" s="18" t="s">
        <v>2087</v>
      </c>
      <c r="C41" s="312">
        <v>30</v>
      </c>
      <c r="D41" s="312">
        <v>30</v>
      </c>
      <c r="E41" s="307" t="s">
        <v>2476</v>
      </c>
      <c r="F41" s="226" t="s">
        <v>1484</v>
      </c>
      <c r="G41" s="304"/>
    </row>
    <row r="42" spans="1:7" s="305" customFormat="1" ht="36" customHeight="1">
      <c r="A42" s="36" t="s">
        <v>660</v>
      </c>
      <c r="B42" s="345" t="s">
        <v>2088</v>
      </c>
      <c r="C42" s="346">
        <v>30</v>
      </c>
      <c r="D42" s="346">
        <v>30</v>
      </c>
      <c r="E42" s="342" t="s">
        <v>2476</v>
      </c>
      <c r="F42" s="364" t="s">
        <v>1484</v>
      </c>
      <c r="G42" s="343"/>
    </row>
    <row r="43" spans="1:7" s="305" customFormat="1" ht="36" customHeight="1">
      <c r="A43" s="36" t="s">
        <v>660</v>
      </c>
      <c r="B43" s="18" t="s">
        <v>2089</v>
      </c>
      <c r="C43" s="312">
        <v>30</v>
      </c>
      <c r="D43" s="312">
        <v>30</v>
      </c>
      <c r="E43" s="303" t="s">
        <v>2476</v>
      </c>
      <c r="F43" s="325" t="s">
        <v>1484</v>
      </c>
      <c r="G43" s="304"/>
    </row>
    <row r="44" spans="1:7" s="305" customFormat="1" ht="36" customHeight="1">
      <c r="A44" s="36" t="s">
        <v>660</v>
      </c>
      <c r="B44" s="18" t="s">
        <v>2090</v>
      </c>
      <c r="C44" s="312">
        <v>30</v>
      </c>
      <c r="D44" s="312">
        <v>30</v>
      </c>
      <c r="E44" s="303" t="s">
        <v>2476</v>
      </c>
      <c r="F44" s="325" t="s">
        <v>1484</v>
      </c>
      <c r="G44" s="304"/>
    </row>
    <row r="45" spans="1:7" s="305" customFormat="1" ht="33">
      <c r="A45" s="36" t="s">
        <v>660</v>
      </c>
      <c r="B45" s="18" t="s">
        <v>2091</v>
      </c>
      <c r="C45" s="312">
        <v>60</v>
      </c>
      <c r="D45" s="312">
        <v>60</v>
      </c>
      <c r="E45" s="303" t="s">
        <v>2476</v>
      </c>
      <c r="F45" s="325" t="s">
        <v>1484</v>
      </c>
      <c r="G45" s="304"/>
    </row>
    <row r="46" spans="1:7" s="305" customFormat="1" ht="36" customHeight="1">
      <c r="A46" s="36" t="s">
        <v>660</v>
      </c>
      <c r="B46" s="18" t="s">
        <v>2092</v>
      </c>
      <c r="C46" s="312">
        <v>100</v>
      </c>
      <c r="D46" s="312">
        <v>100</v>
      </c>
      <c r="E46" s="303" t="s">
        <v>2476</v>
      </c>
      <c r="F46" s="325" t="s">
        <v>1484</v>
      </c>
      <c r="G46" s="304"/>
    </row>
    <row r="47" spans="1:7" s="305" customFormat="1" ht="36" customHeight="1">
      <c r="A47" s="36" t="s">
        <v>660</v>
      </c>
      <c r="B47" s="18" t="s">
        <v>2093</v>
      </c>
      <c r="C47" s="312">
        <v>30</v>
      </c>
      <c r="D47" s="312">
        <v>30</v>
      </c>
      <c r="E47" s="303" t="s">
        <v>2476</v>
      </c>
      <c r="F47" s="325" t="s">
        <v>1484</v>
      </c>
      <c r="G47" s="304"/>
    </row>
    <row r="48" spans="1:7" s="302" customFormat="1" ht="36" customHeight="1">
      <c r="A48" s="36" t="s">
        <v>660</v>
      </c>
      <c r="B48" s="101" t="s">
        <v>2094</v>
      </c>
      <c r="C48" s="19">
        <v>1000</v>
      </c>
      <c r="D48" s="19">
        <v>1000</v>
      </c>
      <c r="E48" s="169" t="s">
        <v>2474</v>
      </c>
      <c r="F48" s="325" t="s">
        <v>1484</v>
      </c>
      <c r="G48" s="132"/>
    </row>
    <row r="49" spans="1:7" s="318" customFormat="1" ht="33">
      <c r="A49" s="36" t="s">
        <v>660</v>
      </c>
      <c r="B49" s="316" t="s">
        <v>2095</v>
      </c>
      <c r="C49" s="19">
        <v>1000</v>
      </c>
      <c r="D49" s="19">
        <v>1000</v>
      </c>
      <c r="E49" s="49" t="s">
        <v>2459</v>
      </c>
      <c r="F49" s="226" t="s">
        <v>2096</v>
      </c>
      <c r="G49" s="317"/>
    </row>
    <row r="50" spans="1:7" ht="33">
      <c r="A50" s="36" t="s">
        <v>660</v>
      </c>
      <c r="B50" s="101" t="s">
        <v>2672</v>
      </c>
      <c r="C50" s="33">
        <v>0</v>
      </c>
      <c r="D50" s="33">
        <v>701</v>
      </c>
      <c r="E50" s="18" t="s">
        <v>2670</v>
      </c>
      <c r="F50" s="2" t="s">
        <v>2682</v>
      </c>
      <c r="G50" s="37"/>
    </row>
    <row r="51" spans="1:7" ht="33">
      <c r="A51" s="36" t="s">
        <v>660</v>
      </c>
      <c r="B51" s="209" t="s">
        <v>3067</v>
      </c>
      <c r="C51" s="368">
        <v>140.4</v>
      </c>
      <c r="D51" s="368">
        <v>140.4</v>
      </c>
      <c r="E51" s="18" t="s">
        <v>1200</v>
      </c>
      <c r="F51" s="2" t="s">
        <v>2682</v>
      </c>
      <c r="G51" s="367"/>
    </row>
    <row r="52" spans="1:7" ht="33">
      <c r="A52" s="36" t="s">
        <v>660</v>
      </c>
      <c r="B52" s="209" t="s">
        <v>3068</v>
      </c>
      <c r="C52" s="368">
        <v>24</v>
      </c>
      <c r="D52" s="368">
        <v>24</v>
      </c>
      <c r="E52" s="18" t="s">
        <v>1200</v>
      </c>
      <c r="F52" s="2" t="s">
        <v>2682</v>
      </c>
      <c r="G52" s="367"/>
    </row>
    <row r="53" spans="1:7" ht="33">
      <c r="A53" s="36" t="s">
        <v>660</v>
      </c>
      <c r="B53" s="209" t="s">
        <v>3069</v>
      </c>
      <c r="C53" s="368">
        <v>65</v>
      </c>
      <c r="D53" s="368">
        <v>65</v>
      </c>
      <c r="E53" s="18" t="s">
        <v>1200</v>
      </c>
      <c r="F53" s="2" t="s">
        <v>2682</v>
      </c>
      <c r="G53" s="367"/>
    </row>
    <row r="54" spans="1:7" ht="33">
      <c r="A54" s="36" t="s">
        <v>660</v>
      </c>
      <c r="B54" s="209" t="s">
        <v>3070</v>
      </c>
      <c r="C54" s="368">
        <v>92.87</v>
      </c>
      <c r="D54" s="368">
        <v>92.87</v>
      </c>
      <c r="E54" s="18" t="s">
        <v>1200</v>
      </c>
      <c r="F54" s="2" t="s">
        <v>2682</v>
      </c>
      <c r="G54" s="367"/>
    </row>
    <row r="55" spans="1:7" ht="33">
      <c r="A55" s="36" t="s">
        <v>660</v>
      </c>
      <c r="B55" s="209" t="s">
        <v>3071</v>
      </c>
      <c r="C55" s="368">
        <v>12.5</v>
      </c>
      <c r="D55" s="368">
        <v>12.5</v>
      </c>
      <c r="E55" s="18" t="s">
        <v>1200</v>
      </c>
      <c r="F55" s="2" t="s">
        <v>2682</v>
      </c>
      <c r="G55" s="367"/>
    </row>
    <row r="56" spans="1:7" ht="33">
      <c r="A56" s="36" t="s">
        <v>660</v>
      </c>
      <c r="B56" s="209" t="s">
        <v>3072</v>
      </c>
      <c r="C56" s="368">
        <v>11.43</v>
      </c>
      <c r="D56" s="368">
        <v>11.43</v>
      </c>
      <c r="E56" s="18" t="s">
        <v>1200</v>
      </c>
      <c r="F56" s="2" t="s">
        <v>2682</v>
      </c>
      <c r="G56" s="367"/>
    </row>
    <row r="57" spans="1:7" s="13" customFormat="1" ht="33">
      <c r="A57" s="36" t="s">
        <v>660</v>
      </c>
      <c r="B57" s="216" t="s">
        <v>873</v>
      </c>
      <c r="C57" s="369">
        <v>330</v>
      </c>
      <c r="D57" s="369">
        <v>330</v>
      </c>
      <c r="E57" s="18" t="s">
        <v>1628</v>
      </c>
      <c r="F57" s="2" t="s">
        <v>2682</v>
      </c>
      <c r="G57" s="2"/>
    </row>
    <row r="58" spans="1:7" s="51" customFormat="1" ht="24.75" customHeight="1">
      <c r="A58" s="415" t="s">
        <v>680</v>
      </c>
      <c r="B58" s="416"/>
      <c r="C58" s="68">
        <f>SUM(C8:C57)</f>
        <v>227447.84300000002</v>
      </c>
      <c r="D58" s="68">
        <f>SUM(D8:D57)</f>
        <v>272094.52300000004</v>
      </c>
      <c r="E58" s="95"/>
      <c r="F58" s="127"/>
      <c r="G58" s="69"/>
    </row>
    <row r="59" spans="1:7" ht="33">
      <c r="A59" s="38" t="s">
        <v>681</v>
      </c>
      <c r="B59" s="15" t="s">
        <v>682</v>
      </c>
      <c r="C59" s="105">
        <v>120</v>
      </c>
      <c r="D59" s="105">
        <v>840</v>
      </c>
      <c r="E59" s="15" t="s">
        <v>662</v>
      </c>
      <c r="F59" s="1" t="s">
        <v>2676</v>
      </c>
      <c r="G59" s="37"/>
    </row>
    <row r="60" spans="1:7" ht="33">
      <c r="A60" s="38" t="s">
        <v>681</v>
      </c>
      <c r="B60" s="15" t="s">
        <v>663</v>
      </c>
      <c r="C60" s="105">
        <v>35550</v>
      </c>
      <c r="D60" s="105">
        <v>47400</v>
      </c>
      <c r="E60" s="15" t="s">
        <v>662</v>
      </c>
      <c r="F60" s="1" t="s">
        <v>2676</v>
      </c>
      <c r="G60" s="37"/>
    </row>
    <row r="61" spans="1:7" ht="33">
      <c r="A61" s="38" t="s">
        <v>681</v>
      </c>
      <c r="B61" s="15" t="s">
        <v>661</v>
      </c>
      <c r="C61" s="105">
        <v>5229</v>
      </c>
      <c r="D61" s="105">
        <v>10458</v>
      </c>
      <c r="E61" s="15" t="s">
        <v>662</v>
      </c>
      <c r="F61" s="1" t="s">
        <v>2676</v>
      </c>
      <c r="G61" s="37"/>
    </row>
    <row r="62" spans="1:7" ht="33">
      <c r="A62" s="38" t="s">
        <v>681</v>
      </c>
      <c r="B62" s="209" t="s">
        <v>2412</v>
      </c>
      <c r="C62" s="266">
        <v>45</v>
      </c>
      <c r="D62" s="266">
        <v>45</v>
      </c>
      <c r="E62" s="18" t="s">
        <v>2413</v>
      </c>
      <c r="F62" s="1" t="s">
        <v>2676</v>
      </c>
      <c r="G62" s="2"/>
    </row>
    <row r="63" spans="1:7" ht="33">
      <c r="A63" s="38" t="s">
        <v>681</v>
      </c>
      <c r="B63" s="49" t="s">
        <v>683</v>
      </c>
      <c r="C63" s="33">
        <v>0</v>
      </c>
      <c r="D63" s="106">
        <v>3966.5</v>
      </c>
      <c r="E63" s="49" t="s">
        <v>665</v>
      </c>
      <c r="F63" s="1" t="s">
        <v>2677</v>
      </c>
      <c r="G63" s="37"/>
    </row>
    <row r="64" spans="1:7" ht="49.5">
      <c r="A64" s="38" t="s">
        <v>681</v>
      </c>
      <c r="B64" s="49" t="s">
        <v>684</v>
      </c>
      <c r="C64" s="33">
        <v>0</v>
      </c>
      <c r="D64" s="106">
        <v>55704</v>
      </c>
      <c r="E64" s="49" t="s">
        <v>665</v>
      </c>
      <c r="F64" s="1" t="s">
        <v>2677</v>
      </c>
      <c r="G64" s="37"/>
    </row>
    <row r="65" spans="1:7" s="234" customFormat="1" ht="33">
      <c r="A65" s="230" t="s">
        <v>2146</v>
      </c>
      <c r="B65" s="231" t="s">
        <v>2147</v>
      </c>
      <c r="C65" s="232">
        <v>11167.508</v>
      </c>
      <c r="D65" s="144">
        <v>11167.508</v>
      </c>
      <c r="E65" s="49" t="s">
        <v>665</v>
      </c>
      <c r="F65" s="1" t="s">
        <v>2677</v>
      </c>
      <c r="G65" s="233"/>
    </row>
    <row r="66" spans="1:7" s="228" customFormat="1" ht="33">
      <c r="A66" s="230" t="s">
        <v>2146</v>
      </c>
      <c r="B66" s="224" t="s">
        <v>2152</v>
      </c>
      <c r="C66" s="237">
        <v>2662.5</v>
      </c>
      <c r="D66" s="237">
        <v>2662.5</v>
      </c>
      <c r="E66" s="17" t="s">
        <v>2150</v>
      </c>
      <c r="F66" s="226" t="s">
        <v>1197</v>
      </c>
      <c r="G66" s="227"/>
    </row>
    <row r="67" spans="1:7" s="228" customFormat="1" ht="33">
      <c r="A67" s="230" t="s">
        <v>2146</v>
      </c>
      <c r="B67" s="224" t="s">
        <v>2155</v>
      </c>
      <c r="C67" s="237">
        <v>2400</v>
      </c>
      <c r="D67" s="237">
        <v>2400</v>
      </c>
      <c r="E67" s="17" t="s">
        <v>2150</v>
      </c>
      <c r="F67" s="226" t="s">
        <v>1197</v>
      </c>
      <c r="G67" s="227"/>
    </row>
    <row r="68" spans="1:7" ht="33">
      <c r="A68" s="38" t="s">
        <v>681</v>
      </c>
      <c r="B68" s="15" t="s">
        <v>2105</v>
      </c>
      <c r="C68" s="33">
        <v>0</v>
      </c>
      <c r="D68" s="33">
        <v>663</v>
      </c>
      <c r="E68" s="15" t="s">
        <v>2106</v>
      </c>
      <c r="F68" s="1" t="s">
        <v>2104</v>
      </c>
      <c r="G68" s="37"/>
    </row>
    <row r="69" spans="1:7" ht="33">
      <c r="A69" s="38" t="s">
        <v>681</v>
      </c>
      <c r="B69" s="15" t="s">
        <v>1068</v>
      </c>
      <c r="C69" s="33">
        <v>594</v>
      </c>
      <c r="D69" s="33">
        <v>594</v>
      </c>
      <c r="E69" s="15" t="s">
        <v>1070</v>
      </c>
      <c r="F69" s="1" t="s">
        <v>2104</v>
      </c>
      <c r="G69" s="37"/>
    </row>
    <row r="70" spans="1:7" ht="33">
      <c r="A70" s="38" t="s">
        <v>681</v>
      </c>
      <c r="B70" s="101" t="s">
        <v>675</v>
      </c>
      <c r="C70" s="33">
        <v>0</v>
      </c>
      <c r="D70" s="33">
        <v>3.0769</v>
      </c>
      <c r="E70" s="15" t="s">
        <v>676</v>
      </c>
      <c r="F70" s="1" t="s">
        <v>2678</v>
      </c>
      <c r="G70" s="37"/>
    </row>
    <row r="71" spans="1:7" ht="33">
      <c r="A71" s="38" t="s">
        <v>681</v>
      </c>
      <c r="B71" s="101" t="s">
        <v>677</v>
      </c>
      <c r="C71" s="33">
        <v>0</v>
      </c>
      <c r="D71" s="33">
        <v>10</v>
      </c>
      <c r="E71" s="15" t="s">
        <v>676</v>
      </c>
      <c r="F71" s="1" t="s">
        <v>2678</v>
      </c>
      <c r="G71" s="37"/>
    </row>
    <row r="72" spans="1:7" ht="33">
      <c r="A72" s="38" t="s">
        <v>681</v>
      </c>
      <c r="B72" s="18" t="s">
        <v>2137</v>
      </c>
      <c r="C72" s="33">
        <v>26.15</v>
      </c>
      <c r="D72" s="33">
        <v>26.15</v>
      </c>
      <c r="E72" s="15" t="s">
        <v>676</v>
      </c>
      <c r="F72" s="1" t="s">
        <v>2678</v>
      </c>
      <c r="G72" s="202"/>
    </row>
    <row r="73" spans="1:7" ht="33">
      <c r="A73" s="38" t="s">
        <v>681</v>
      </c>
      <c r="B73" s="102" t="s">
        <v>685</v>
      </c>
      <c r="C73" s="33">
        <v>0</v>
      </c>
      <c r="D73" s="107">
        <v>2000</v>
      </c>
      <c r="E73" s="96" t="s">
        <v>686</v>
      </c>
      <c r="F73" s="126" t="s">
        <v>2679</v>
      </c>
      <c r="G73" s="37"/>
    </row>
    <row r="74" spans="1:7" s="187" customFormat="1" ht="30" customHeight="1">
      <c r="A74" s="38" t="s">
        <v>681</v>
      </c>
      <c r="B74" s="191" t="s">
        <v>1420</v>
      </c>
      <c r="C74" s="24">
        <v>600</v>
      </c>
      <c r="D74" s="24">
        <v>600</v>
      </c>
      <c r="E74" s="189" t="s">
        <v>651</v>
      </c>
      <c r="F74" s="126" t="s">
        <v>1486</v>
      </c>
      <c r="G74" s="190"/>
    </row>
    <row r="75" spans="1:7" ht="33">
      <c r="A75" s="38" t="s">
        <v>681</v>
      </c>
      <c r="B75" s="73" t="s">
        <v>1017</v>
      </c>
      <c r="C75" s="33">
        <v>0</v>
      </c>
      <c r="D75" s="92">
        <v>100</v>
      </c>
      <c r="E75" s="84" t="s">
        <v>1018</v>
      </c>
      <c r="F75" s="85" t="s">
        <v>2675</v>
      </c>
      <c r="G75" s="37"/>
    </row>
    <row r="76" spans="1:7" ht="33">
      <c r="A76" s="38" t="s">
        <v>681</v>
      </c>
      <c r="B76" s="86" t="s">
        <v>1019</v>
      </c>
      <c r="C76" s="33">
        <v>0</v>
      </c>
      <c r="D76" s="92">
        <v>30</v>
      </c>
      <c r="E76" s="84" t="s">
        <v>2696</v>
      </c>
      <c r="F76" s="85" t="s">
        <v>2675</v>
      </c>
      <c r="G76" s="37"/>
    </row>
    <row r="77" spans="1:7" ht="33">
      <c r="A77" s="38" t="s">
        <v>681</v>
      </c>
      <c r="B77" s="86" t="s">
        <v>1020</v>
      </c>
      <c r="C77" s="33">
        <v>0</v>
      </c>
      <c r="D77" s="92">
        <v>30</v>
      </c>
      <c r="E77" s="84" t="s">
        <v>2696</v>
      </c>
      <c r="F77" s="85" t="s">
        <v>2675</v>
      </c>
      <c r="G77" s="37"/>
    </row>
    <row r="78" spans="1:7" ht="33">
      <c r="A78" s="38" t="s">
        <v>681</v>
      </c>
      <c r="B78" s="88" t="s">
        <v>1021</v>
      </c>
      <c r="C78" s="33">
        <v>0</v>
      </c>
      <c r="D78" s="93">
        <v>120</v>
      </c>
      <c r="E78" s="84" t="s">
        <v>2696</v>
      </c>
      <c r="F78" s="85" t="s">
        <v>2675</v>
      </c>
      <c r="G78" s="37"/>
    </row>
    <row r="79" spans="1:7" ht="33">
      <c r="A79" s="38" t="s">
        <v>681</v>
      </c>
      <c r="B79" s="104" t="s">
        <v>1022</v>
      </c>
      <c r="C79" s="33">
        <v>0</v>
      </c>
      <c r="D79" s="93">
        <v>120</v>
      </c>
      <c r="E79" s="84" t="s">
        <v>2696</v>
      </c>
      <c r="F79" s="85" t="s">
        <v>2675</v>
      </c>
      <c r="G79" s="37"/>
    </row>
    <row r="80" spans="1:7" ht="33">
      <c r="A80" s="38" t="s">
        <v>681</v>
      </c>
      <c r="B80" s="84" t="s">
        <v>1023</v>
      </c>
      <c r="C80" s="33">
        <v>0</v>
      </c>
      <c r="D80" s="92">
        <v>30</v>
      </c>
      <c r="E80" s="84" t="s">
        <v>2696</v>
      </c>
      <c r="F80" s="85" t="s">
        <v>2675</v>
      </c>
      <c r="G80" s="37"/>
    </row>
    <row r="81" spans="1:7" ht="33">
      <c r="A81" s="38" t="s">
        <v>681</v>
      </c>
      <c r="B81" s="84" t="s">
        <v>1024</v>
      </c>
      <c r="C81" s="33">
        <v>0</v>
      </c>
      <c r="D81" s="92">
        <v>30</v>
      </c>
      <c r="E81" s="84" t="s">
        <v>2696</v>
      </c>
      <c r="F81" s="85" t="s">
        <v>2675</v>
      </c>
      <c r="G81" s="37"/>
    </row>
    <row r="82" spans="1:7" ht="33">
      <c r="A82" s="38" t="s">
        <v>681</v>
      </c>
      <c r="B82" s="84" t="s">
        <v>1025</v>
      </c>
      <c r="C82" s="33">
        <v>0</v>
      </c>
      <c r="D82" s="92">
        <v>100</v>
      </c>
      <c r="E82" s="84" t="s">
        <v>2696</v>
      </c>
      <c r="F82" s="85" t="s">
        <v>2675</v>
      </c>
      <c r="G82" s="37"/>
    </row>
    <row r="83" spans="1:7" ht="33">
      <c r="A83" s="38" t="s">
        <v>681</v>
      </c>
      <c r="B83" s="84" t="s">
        <v>1026</v>
      </c>
      <c r="C83" s="33">
        <v>0</v>
      </c>
      <c r="D83" s="92">
        <v>30</v>
      </c>
      <c r="E83" s="84" t="s">
        <v>2696</v>
      </c>
      <c r="F83" s="85" t="s">
        <v>2675</v>
      </c>
      <c r="G83" s="37"/>
    </row>
    <row r="84" spans="1:7" ht="33">
      <c r="A84" s="38" t="s">
        <v>681</v>
      </c>
      <c r="B84" s="84" t="s">
        <v>1027</v>
      </c>
      <c r="C84" s="33">
        <v>0</v>
      </c>
      <c r="D84" s="92">
        <v>30</v>
      </c>
      <c r="E84" s="84" t="s">
        <v>2696</v>
      </c>
      <c r="F84" s="85" t="s">
        <v>2675</v>
      </c>
      <c r="G84" s="37"/>
    </row>
    <row r="85" spans="1:7" ht="33">
      <c r="A85" s="38" t="s">
        <v>681</v>
      </c>
      <c r="B85" s="73" t="s">
        <v>1028</v>
      </c>
      <c r="C85" s="33">
        <v>0</v>
      </c>
      <c r="D85" s="92">
        <v>20</v>
      </c>
      <c r="E85" s="84" t="s">
        <v>2696</v>
      </c>
      <c r="F85" s="85" t="s">
        <v>2675</v>
      </c>
      <c r="G85" s="37"/>
    </row>
    <row r="86" spans="1:7" ht="33">
      <c r="A86" s="38" t="s">
        <v>681</v>
      </c>
      <c r="B86" s="84" t="s">
        <v>1029</v>
      </c>
      <c r="C86" s="33">
        <v>0</v>
      </c>
      <c r="D86" s="92">
        <v>20</v>
      </c>
      <c r="E86" s="84" t="s">
        <v>2696</v>
      </c>
      <c r="F86" s="85" t="s">
        <v>2675</v>
      </c>
      <c r="G86" s="37"/>
    </row>
    <row r="87" spans="1:7" ht="33">
      <c r="A87" s="38" t="s">
        <v>681</v>
      </c>
      <c r="B87" s="84" t="s">
        <v>1030</v>
      </c>
      <c r="C87" s="33">
        <v>0</v>
      </c>
      <c r="D87" s="92">
        <v>30</v>
      </c>
      <c r="E87" s="84" t="s">
        <v>2696</v>
      </c>
      <c r="F87" s="85" t="s">
        <v>2675</v>
      </c>
      <c r="G87" s="37"/>
    </row>
    <row r="88" spans="1:7" ht="33">
      <c r="A88" s="38" t="s">
        <v>681</v>
      </c>
      <c r="B88" s="84" t="s">
        <v>1031</v>
      </c>
      <c r="C88" s="33">
        <v>0</v>
      </c>
      <c r="D88" s="92">
        <v>30</v>
      </c>
      <c r="E88" s="84" t="s">
        <v>2696</v>
      </c>
      <c r="F88" s="85" t="s">
        <v>2675</v>
      </c>
      <c r="G88" s="37"/>
    </row>
    <row r="89" spans="1:7" ht="33">
      <c r="A89" s="38" t="s">
        <v>681</v>
      </c>
      <c r="B89" s="84" t="s">
        <v>1032</v>
      </c>
      <c r="C89" s="33">
        <v>0</v>
      </c>
      <c r="D89" s="92">
        <v>30</v>
      </c>
      <c r="E89" s="84" t="s">
        <v>2696</v>
      </c>
      <c r="F89" s="85" t="s">
        <v>2675</v>
      </c>
      <c r="G89" s="37"/>
    </row>
    <row r="90" spans="1:7" ht="33">
      <c r="A90" s="38" t="s">
        <v>681</v>
      </c>
      <c r="B90" s="73" t="s">
        <v>1033</v>
      </c>
      <c r="C90" s="33">
        <v>0</v>
      </c>
      <c r="D90" s="92">
        <v>100</v>
      </c>
      <c r="E90" s="84" t="s">
        <v>2696</v>
      </c>
      <c r="F90" s="85" t="s">
        <v>2675</v>
      </c>
      <c r="G90" s="37"/>
    </row>
    <row r="91" spans="1:7" ht="33">
      <c r="A91" s="38" t="s">
        <v>681</v>
      </c>
      <c r="B91" s="73" t="s">
        <v>1034</v>
      </c>
      <c r="C91" s="33">
        <v>0</v>
      </c>
      <c r="D91" s="92">
        <v>30</v>
      </c>
      <c r="E91" s="84" t="s">
        <v>2696</v>
      </c>
      <c r="F91" s="85" t="s">
        <v>2675</v>
      </c>
      <c r="G91" s="37"/>
    </row>
    <row r="92" spans="1:7" ht="33">
      <c r="A92" s="38" t="s">
        <v>681</v>
      </c>
      <c r="B92" s="73" t="s">
        <v>1035</v>
      </c>
      <c r="C92" s="33">
        <v>0</v>
      </c>
      <c r="D92" s="92">
        <v>100</v>
      </c>
      <c r="E92" s="84" t="s">
        <v>2696</v>
      </c>
      <c r="F92" s="85" t="s">
        <v>2675</v>
      </c>
      <c r="G92" s="37"/>
    </row>
    <row r="93" spans="1:7" ht="33">
      <c r="A93" s="38" t="s">
        <v>681</v>
      </c>
      <c r="B93" s="84" t="s">
        <v>1036</v>
      </c>
      <c r="C93" s="33">
        <v>0</v>
      </c>
      <c r="D93" s="92">
        <v>30</v>
      </c>
      <c r="E93" s="84" t="s">
        <v>2696</v>
      </c>
      <c r="F93" s="85" t="s">
        <v>2675</v>
      </c>
      <c r="G93" s="37"/>
    </row>
    <row r="94" spans="1:7" ht="33">
      <c r="A94" s="38" t="s">
        <v>681</v>
      </c>
      <c r="B94" s="73" t="s">
        <v>1037</v>
      </c>
      <c r="C94" s="33">
        <v>0</v>
      </c>
      <c r="D94" s="92">
        <v>20</v>
      </c>
      <c r="E94" s="84" t="s">
        <v>2696</v>
      </c>
      <c r="F94" s="85" t="s">
        <v>2675</v>
      </c>
      <c r="G94" s="37"/>
    </row>
    <row r="95" spans="1:7" ht="33">
      <c r="A95" s="38" t="s">
        <v>681</v>
      </c>
      <c r="B95" s="84" t="s">
        <v>1038</v>
      </c>
      <c r="C95" s="33">
        <v>0</v>
      </c>
      <c r="D95" s="92">
        <v>20</v>
      </c>
      <c r="E95" s="84" t="s">
        <v>2696</v>
      </c>
      <c r="F95" s="85" t="s">
        <v>2675</v>
      </c>
      <c r="G95" s="37"/>
    </row>
    <row r="96" spans="1:7" ht="33">
      <c r="A96" s="38" t="s">
        <v>681</v>
      </c>
      <c r="B96" s="84" t="s">
        <v>1039</v>
      </c>
      <c r="C96" s="33">
        <v>0</v>
      </c>
      <c r="D96" s="92">
        <v>100</v>
      </c>
      <c r="E96" s="84" t="s">
        <v>2696</v>
      </c>
      <c r="F96" s="85" t="s">
        <v>2675</v>
      </c>
      <c r="G96" s="37"/>
    </row>
    <row r="97" spans="1:7" ht="33">
      <c r="A97" s="38" t="s">
        <v>681</v>
      </c>
      <c r="B97" s="84" t="s">
        <v>1040</v>
      </c>
      <c r="C97" s="33">
        <v>0</v>
      </c>
      <c r="D97" s="92">
        <v>100</v>
      </c>
      <c r="E97" s="84" t="s">
        <v>2696</v>
      </c>
      <c r="F97" s="85" t="s">
        <v>2675</v>
      </c>
      <c r="G97" s="37"/>
    </row>
    <row r="98" spans="1:7" ht="33">
      <c r="A98" s="38" t="s">
        <v>681</v>
      </c>
      <c r="B98" s="73" t="s">
        <v>1041</v>
      </c>
      <c r="C98" s="33">
        <v>0</v>
      </c>
      <c r="D98" s="92">
        <v>150</v>
      </c>
      <c r="E98" s="84" t="s">
        <v>2696</v>
      </c>
      <c r="F98" s="85" t="s">
        <v>2675</v>
      </c>
      <c r="G98" s="37"/>
    </row>
    <row r="99" spans="1:7" ht="33">
      <c r="A99" s="38" t="s">
        <v>681</v>
      </c>
      <c r="B99" s="73" t="s">
        <v>1042</v>
      </c>
      <c r="C99" s="33">
        <v>0</v>
      </c>
      <c r="D99" s="92">
        <v>80</v>
      </c>
      <c r="E99" s="84" t="s">
        <v>2696</v>
      </c>
      <c r="F99" s="85" t="s">
        <v>2675</v>
      </c>
      <c r="G99" s="37"/>
    </row>
    <row r="100" spans="1:7" ht="33">
      <c r="A100" s="38" t="s">
        <v>681</v>
      </c>
      <c r="B100" s="89" t="s">
        <v>1043</v>
      </c>
      <c r="C100" s="33">
        <v>0</v>
      </c>
      <c r="D100" s="92">
        <v>100</v>
      </c>
      <c r="E100" s="84" t="s">
        <v>928</v>
      </c>
      <c r="F100" s="85" t="s">
        <v>2675</v>
      </c>
      <c r="G100" s="37"/>
    </row>
    <row r="101" spans="1:7" ht="33">
      <c r="A101" s="38" t="s">
        <v>681</v>
      </c>
      <c r="B101" s="32" t="s">
        <v>1044</v>
      </c>
      <c r="C101" s="33">
        <v>0</v>
      </c>
      <c r="D101" s="92">
        <v>36</v>
      </c>
      <c r="E101" s="84" t="s">
        <v>928</v>
      </c>
      <c r="F101" s="85" t="s">
        <v>2675</v>
      </c>
      <c r="G101" s="37"/>
    </row>
    <row r="102" spans="1:7" ht="33">
      <c r="A102" s="38" t="s">
        <v>681</v>
      </c>
      <c r="B102" s="89" t="s">
        <v>1045</v>
      </c>
      <c r="C102" s="33">
        <v>0</v>
      </c>
      <c r="D102" s="92">
        <v>50</v>
      </c>
      <c r="E102" s="84" t="s">
        <v>928</v>
      </c>
      <c r="F102" s="85" t="s">
        <v>2675</v>
      </c>
      <c r="G102" s="37"/>
    </row>
    <row r="103" spans="1:7" ht="33">
      <c r="A103" s="38" t="s">
        <v>681</v>
      </c>
      <c r="B103" s="32" t="s">
        <v>1046</v>
      </c>
      <c r="C103" s="33">
        <v>0</v>
      </c>
      <c r="D103" s="92">
        <v>100</v>
      </c>
      <c r="E103" s="84" t="s">
        <v>928</v>
      </c>
      <c r="F103" s="85" t="s">
        <v>2675</v>
      </c>
      <c r="G103" s="37"/>
    </row>
    <row r="104" spans="1:7" ht="16.5">
      <c r="A104" s="38" t="s">
        <v>681</v>
      </c>
      <c r="B104" s="90" t="s">
        <v>932</v>
      </c>
      <c r="C104" s="330">
        <v>-289</v>
      </c>
      <c r="D104" s="71">
        <f>1302+C104</f>
        <v>1013</v>
      </c>
      <c r="E104" s="90" t="s">
        <v>933</v>
      </c>
      <c r="F104" s="85" t="s">
        <v>2675</v>
      </c>
      <c r="G104" s="37"/>
    </row>
    <row r="105" spans="1:7" ht="33">
      <c r="A105" s="38" t="s">
        <v>681</v>
      </c>
      <c r="B105" s="91" t="s">
        <v>934</v>
      </c>
      <c r="C105" s="250">
        <v>0</v>
      </c>
      <c r="D105" s="113">
        <v>251.856</v>
      </c>
      <c r="E105" s="90" t="s">
        <v>935</v>
      </c>
      <c r="F105" s="85" t="s">
        <v>2675</v>
      </c>
      <c r="G105" s="37"/>
    </row>
    <row r="106" spans="1:7" s="310" customFormat="1" ht="33">
      <c r="A106" s="38" t="s">
        <v>681</v>
      </c>
      <c r="B106" s="301" t="s">
        <v>2528</v>
      </c>
      <c r="C106" s="179">
        <v>100</v>
      </c>
      <c r="D106" s="311">
        <v>100</v>
      </c>
      <c r="E106" s="49" t="s">
        <v>2489</v>
      </c>
      <c r="F106" s="296" t="s">
        <v>1484</v>
      </c>
      <c r="G106" s="309"/>
    </row>
    <row r="107" spans="1:7" s="310" customFormat="1" ht="33">
      <c r="A107" s="38" t="s">
        <v>681</v>
      </c>
      <c r="B107" s="301" t="s">
        <v>2529</v>
      </c>
      <c r="C107" s="179">
        <v>20</v>
      </c>
      <c r="D107" s="311">
        <v>20</v>
      </c>
      <c r="E107" s="49" t="s">
        <v>2489</v>
      </c>
      <c r="F107" s="296" t="s">
        <v>1484</v>
      </c>
      <c r="G107" s="309"/>
    </row>
    <row r="108" spans="1:7" s="310" customFormat="1" ht="33">
      <c r="A108" s="38" t="s">
        <v>681</v>
      </c>
      <c r="B108" s="324" t="s">
        <v>2530</v>
      </c>
      <c r="C108" s="311">
        <v>150</v>
      </c>
      <c r="D108" s="311">
        <v>150</v>
      </c>
      <c r="E108" s="49" t="s">
        <v>2489</v>
      </c>
      <c r="F108" s="296" t="s">
        <v>1484</v>
      </c>
      <c r="G108" s="309"/>
    </row>
    <row r="109" spans="1:7" s="310" customFormat="1" ht="33">
      <c r="A109" s="38" t="s">
        <v>681</v>
      </c>
      <c r="B109" s="301" t="s">
        <v>2531</v>
      </c>
      <c r="C109" s="311">
        <v>100</v>
      </c>
      <c r="D109" s="311">
        <v>100</v>
      </c>
      <c r="E109" s="49" t="s">
        <v>2489</v>
      </c>
      <c r="F109" s="296" t="s">
        <v>1484</v>
      </c>
      <c r="G109" s="309"/>
    </row>
    <row r="110" spans="1:7" s="310" customFormat="1" ht="33">
      <c r="A110" s="38" t="s">
        <v>681</v>
      </c>
      <c r="B110" s="301" t="s">
        <v>2532</v>
      </c>
      <c r="C110" s="311">
        <v>30</v>
      </c>
      <c r="D110" s="311">
        <v>30</v>
      </c>
      <c r="E110" s="49" t="s">
        <v>2489</v>
      </c>
      <c r="F110" s="296" t="s">
        <v>1484</v>
      </c>
      <c r="G110" s="309"/>
    </row>
    <row r="111" spans="1:7" s="310" customFormat="1" ht="33">
      <c r="A111" s="38" t="s">
        <v>681</v>
      </c>
      <c r="B111" s="301" t="s">
        <v>2533</v>
      </c>
      <c r="C111" s="311">
        <v>150</v>
      </c>
      <c r="D111" s="311">
        <v>150</v>
      </c>
      <c r="E111" s="49" t="s">
        <v>2489</v>
      </c>
      <c r="F111" s="296" t="s">
        <v>1484</v>
      </c>
      <c r="G111" s="309"/>
    </row>
    <row r="112" spans="1:7" s="310" customFormat="1" ht="33">
      <c r="A112" s="38" t="s">
        <v>681</v>
      </c>
      <c r="B112" s="301" t="s">
        <v>2534</v>
      </c>
      <c r="C112" s="311">
        <v>30</v>
      </c>
      <c r="D112" s="311">
        <v>30</v>
      </c>
      <c r="E112" s="49" t="s">
        <v>2489</v>
      </c>
      <c r="F112" s="296" t="s">
        <v>1484</v>
      </c>
      <c r="G112" s="309"/>
    </row>
    <row r="113" spans="1:7" s="310" customFormat="1" ht="33">
      <c r="A113" s="38" t="s">
        <v>681</v>
      </c>
      <c r="B113" s="301" t="s">
        <v>2527</v>
      </c>
      <c r="C113" s="311">
        <v>30</v>
      </c>
      <c r="D113" s="311">
        <v>30</v>
      </c>
      <c r="E113" s="49" t="s">
        <v>2489</v>
      </c>
      <c r="F113" s="296" t="s">
        <v>1484</v>
      </c>
      <c r="G113" s="309"/>
    </row>
    <row r="114" spans="1:7" s="310" customFormat="1" ht="33">
      <c r="A114" s="38" t="s">
        <v>681</v>
      </c>
      <c r="B114" s="301" t="s">
        <v>2535</v>
      </c>
      <c r="C114" s="311">
        <v>100</v>
      </c>
      <c r="D114" s="311">
        <v>100</v>
      </c>
      <c r="E114" s="49" t="s">
        <v>2489</v>
      </c>
      <c r="F114" s="296" t="s">
        <v>1484</v>
      </c>
      <c r="G114" s="309"/>
    </row>
    <row r="115" spans="1:7" s="310" customFormat="1" ht="33">
      <c r="A115" s="38" t="s">
        <v>681</v>
      </c>
      <c r="B115" s="301" t="s">
        <v>2536</v>
      </c>
      <c r="C115" s="311">
        <v>100</v>
      </c>
      <c r="D115" s="311">
        <v>100</v>
      </c>
      <c r="E115" s="49" t="s">
        <v>2489</v>
      </c>
      <c r="F115" s="296" t="s">
        <v>1484</v>
      </c>
      <c r="G115" s="309"/>
    </row>
    <row r="116" spans="1:7" s="314" customFormat="1" ht="33">
      <c r="A116" s="38" t="s">
        <v>681</v>
      </c>
      <c r="B116" s="169" t="s">
        <v>2537</v>
      </c>
      <c r="C116" s="312">
        <v>30</v>
      </c>
      <c r="D116" s="312">
        <v>30</v>
      </c>
      <c r="E116" s="329" t="s">
        <v>2502</v>
      </c>
      <c r="F116" s="296" t="s">
        <v>1484</v>
      </c>
      <c r="G116" s="313"/>
    </row>
    <row r="117" spans="1:7" s="314" customFormat="1" ht="33">
      <c r="A117" s="38" t="s">
        <v>681</v>
      </c>
      <c r="B117" s="18" t="s">
        <v>2538</v>
      </c>
      <c r="C117" s="312">
        <v>50</v>
      </c>
      <c r="D117" s="312">
        <v>50</v>
      </c>
      <c r="E117" s="329" t="s">
        <v>2502</v>
      </c>
      <c r="F117" s="296" t="s">
        <v>1484</v>
      </c>
      <c r="G117" s="313"/>
    </row>
    <row r="118" spans="1:7" s="314" customFormat="1" ht="16.5">
      <c r="A118" s="38" t="s">
        <v>681</v>
      </c>
      <c r="B118" s="169" t="s">
        <v>2539</v>
      </c>
      <c r="C118" s="327">
        <v>60</v>
      </c>
      <c r="D118" s="327">
        <v>60</v>
      </c>
      <c r="E118" s="303" t="s">
        <v>2502</v>
      </c>
      <c r="F118" s="325" t="s">
        <v>1484</v>
      </c>
      <c r="G118" s="328"/>
    </row>
    <row r="119" spans="1:7" s="253" customFormat="1" ht="33">
      <c r="A119" s="38" t="s">
        <v>681</v>
      </c>
      <c r="B119" s="326" t="s">
        <v>2540</v>
      </c>
      <c r="C119" s="12">
        <v>1000</v>
      </c>
      <c r="D119" s="19">
        <v>1000</v>
      </c>
      <c r="E119" s="18" t="s">
        <v>2498</v>
      </c>
      <c r="F119" s="226" t="s">
        <v>1484</v>
      </c>
      <c r="G119" s="18"/>
    </row>
    <row r="120" spans="1:7" ht="33">
      <c r="A120" s="38" t="s">
        <v>681</v>
      </c>
      <c r="B120" s="316" t="s">
        <v>2509</v>
      </c>
      <c r="C120" s="12">
        <v>1000</v>
      </c>
      <c r="D120" s="24">
        <v>1000</v>
      </c>
      <c r="E120" s="49" t="s">
        <v>2488</v>
      </c>
      <c r="F120" s="226" t="s">
        <v>1484</v>
      </c>
      <c r="G120" s="2"/>
    </row>
    <row r="121" spans="1:7" ht="33">
      <c r="A121" s="38" t="s">
        <v>681</v>
      </c>
      <c r="B121" s="101" t="s">
        <v>2672</v>
      </c>
      <c r="C121" s="33">
        <v>0</v>
      </c>
      <c r="D121" s="33">
        <v>796</v>
      </c>
      <c r="E121" s="18" t="s">
        <v>2670</v>
      </c>
      <c r="F121" s="2" t="s">
        <v>2682</v>
      </c>
      <c r="G121" s="37"/>
    </row>
    <row r="122" spans="1:7" s="13" customFormat="1" ht="33">
      <c r="A122" s="38" t="s">
        <v>681</v>
      </c>
      <c r="B122" s="209" t="s">
        <v>3073</v>
      </c>
      <c r="C122" s="368">
        <v>325.62</v>
      </c>
      <c r="D122" s="368">
        <v>325.62</v>
      </c>
      <c r="E122" s="18" t="s">
        <v>3074</v>
      </c>
      <c r="F122" s="2" t="s">
        <v>2682</v>
      </c>
      <c r="G122" s="367"/>
    </row>
    <row r="123" spans="1:7" s="13" customFormat="1" ht="33">
      <c r="A123" s="38" t="s">
        <v>681</v>
      </c>
      <c r="B123" s="209" t="s">
        <v>3075</v>
      </c>
      <c r="C123" s="368">
        <v>477.56</v>
      </c>
      <c r="D123" s="368">
        <v>477.56</v>
      </c>
      <c r="E123" s="18" t="s">
        <v>3074</v>
      </c>
      <c r="F123" s="2" t="s">
        <v>2682</v>
      </c>
      <c r="G123" s="367"/>
    </row>
    <row r="124" spans="1:7" s="13" customFormat="1" ht="33">
      <c r="A124" s="38" t="s">
        <v>681</v>
      </c>
      <c r="B124" s="209" t="s">
        <v>3076</v>
      </c>
      <c r="C124" s="368">
        <v>480</v>
      </c>
      <c r="D124" s="368">
        <v>480</v>
      </c>
      <c r="E124" s="18" t="s">
        <v>3074</v>
      </c>
      <c r="F124" s="2" t="s">
        <v>2682</v>
      </c>
      <c r="G124" s="367"/>
    </row>
    <row r="125" spans="1:7" s="13" customFormat="1" ht="33">
      <c r="A125" s="38" t="s">
        <v>681</v>
      </c>
      <c r="B125" s="209" t="s">
        <v>3077</v>
      </c>
      <c r="C125" s="368">
        <v>512.822</v>
      </c>
      <c r="D125" s="368">
        <v>512.822</v>
      </c>
      <c r="E125" s="18" t="s">
        <v>3074</v>
      </c>
      <c r="F125" s="2" t="s">
        <v>2682</v>
      </c>
      <c r="G125" s="367"/>
    </row>
    <row r="126" spans="1:7" s="13" customFormat="1" ht="33">
      <c r="A126" s="38" t="s">
        <v>681</v>
      </c>
      <c r="B126" s="209" t="s">
        <v>3078</v>
      </c>
      <c r="C126" s="368">
        <v>296.442</v>
      </c>
      <c r="D126" s="368">
        <v>296.442</v>
      </c>
      <c r="E126" s="18" t="s">
        <v>3074</v>
      </c>
      <c r="F126" s="2" t="s">
        <v>2682</v>
      </c>
      <c r="G126" s="367"/>
    </row>
    <row r="127" spans="1:7" s="13" customFormat="1" ht="33">
      <c r="A127" s="38" t="s">
        <v>681</v>
      </c>
      <c r="B127" s="209" t="s">
        <v>3079</v>
      </c>
      <c r="C127" s="368">
        <v>12.5</v>
      </c>
      <c r="D127" s="368">
        <v>12.5</v>
      </c>
      <c r="E127" s="18" t="s">
        <v>3074</v>
      </c>
      <c r="F127" s="2" t="s">
        <v>2682</v>
      </c>
      <c r="G127" s="367"/>
    </row>
    <row r="128" spans="1:7" s="13" customFormat="1" ht="33">
      <c r="A128" s="38" t="s">
        <v>681</v>
      </c>
      <c r="B128" s="11" t="s">
        <v>3080</v>
      </c>
      <c r="C128" s="368">
        <v>112.58</v>
      </c>
      <c r="D128" s="368">
        <v>112.58</v>
      </c>
      <c r="E128" s="18" t="s">
        <v>3074</v>
      </c>
      <c r="F128" s="2" t="s">
        <v>2682</v>
      </c>
      <c r="G128" s="367"/>
    </row>
    <row r="129" spans="1:7" ht="33">
      <c r="A129" s="38" t="s">
        <v>681</v>
      </c>
      <c r="B129" s="373" t="s">
        <v>874</v>
      </c>
      <c r="C129" s="369">
        <v>888.1</v>
      </c>
      <c r="D129" s="369">
        <v>888.1</v>
      </c>
      <c r="E129" s="18" t="s">
        <v>1628</v>
      </c>
      <c r="F129" s="2" t="s">
        <v>2682</v>
      </c>
      <c r="G129" s="2"/>
    </row>
    <row r="130" spans="1:7" ht="33">
      <c r="A130" s="38" t="s">
        <v>681</v>
      </c>
      <c r="B130" s="373" t="s">
        <v>875</v>
      </c>
      <c r="C130" s="369">
        <v>100.8</v>
      </c>
      <c r="D130" s="369">
        <v>100.8</v>
      </c>
      <c r="E130" s="18" t="s">
        <v>1628</v>
      </c>
      <c r="F130" s="2" t="s">
        <v>2682</v>
      </c>
      <c r="G130" s="2"/>
    </row>
    <row r="131" spans="1:7" ht="33">
      <c r="A131" s="38" t="s">
        <v>681</v>
      </c>
      <c r="B131" s="373" t="s">
        <v>873</v>
      </c>
      <c r="C131" s="369">
        <v>1073</v>
      </c>
      <c r="D131" s="369">
        <v>1073</v>
      </c>
      <c r="E131" s="18" t="s">
        <v>1628</v>
      </c>
      <c r="F131" s="2" t="s">
        <v>2682</v>
      </c>
      <c r="G131" s="2"/>
    </row>
    <row r="132" spans="1:7" s="100" customFormat="1" ht="33">
      <c r="A132" s="38" t="s">
        <v>681</v>
      </c>
      <c r="B132" s="186" t="s">
        <v>553</v>
      </c>
      <c r="C132" s="33">
        <v>5000</v>
      </c>
      <c r="D132" s="33">
        <v>5000</v>
      </c>
      <c r="E132" s="15" t="s">
        <v>554</v>
      </c>
      <c r="F132" s="2" t="s">
        <v>548</v>
      </c>
      <c r="G132" s="101"/>
    </row>
    <row r="133" spans="1:7" s="117" customFormat="1" ht="33">
      <c r="A133" s="38" t="s">
        <v>681</v>
      </c>
      <c r="B133" s="18" t="s">
        <v>2985</v>
      </c>
      <c r="C133" s="249">
        <v>300</v>
      </c>
      <c r="D133" s="249">
        <v>300</v>
      </c>
      <c r="E133" s="18" t="s">
        <v>2960</v>
      </c>
      <c r="F133" s="1" t="s">
        <v>1445</v>
      </c>
      <c r="G133" s="202"/>
    </row>
    <row r="134" spans="1:7" s="117" customFormat="1" ht="33">
      <c r="A134" s="38" t="s">
        <v>681</v>
      </c>
      <c r="B134" s="18" t="s">
        <v>2947</v>
      </c>
      <c r="C134" s="249">
        <v>372</v>
      </c>
      <c r="D134" s="249">
        <v>372</v>
      </c>
      <c r="E134" s="15" t="s">
        <v>2948</v>
      </c>
      <c r="F134" s="1" t="s">
        <v>1445</v>
      </c>
      <c r="G134" s="202"/>
    </row>
    <row r="135" spans="1:7" s="51" customFormat="1" ht="24.75" customHeight="1">
      <c r="A135" s="415" t="s">
        <v>680</v>
      </c>
      <c r="B135" s="416"/>
      <c r="C135" s="68">
        <f>SUM(C59:C134)</f>
        <v>71006.58200000001</v>
      </c>
      <c r="D135" s="68">
        <f>SUM(D59:D134)</f>
        <v>155268.01489999995</v>
      </c>
      <c r="E135" s="95"/>
      <c r="F135" s="127"/>
      <c r="G135" s="69"/>
    </row>
    <row r="136" spans="1:7" ht="33">
      <c r="A136" s="38" t="s">
        <v>687</v>
      </c>
      <c r="B136" s="15" t="s">
        <v>682</v>
      </c>
      <c r="C136" s="24">
        <v>360</v>
      </c>
      <c r="D136" s="24">
        <v>960</v>
      </c>
      <c r="E136" s="15" t="s">
        <v>662</v>
      </c>
      <c r="F136" s="1" t="s">
        <v>2676</v>
      </c>
      <c r="G136" s="37"/>
    </row>
    <row r="137" spans="1:7" ht="33">
      <c r="A137" s="38" t="s">
        <v>687</v>
      </c>
      <c r="B137" s="15" t="s">
        <v>663</v>
      </c>
      <c r="C137" s="33">
        <v>19350</v>
      </c>
      <c r="D137" s="33">
        <v>25800</v>
      </c>
      <c r="E137" s="15" t="s">
        <v>662</v>
      </c>
      <c r="F137" s="1" t="s">
        <v>2676</v>
      </c>
      <c r="G137" s="37"/>
    </row>
    <row r="138" spans="1:7" ht="33">
      <c r="A138" s="38" t="s">
        <v>687</v>
      </c>
      <c r="B138" s="15" t="s">
        <v>661</v>
      </c>
      <c r="C138" s="33">
        <v>3555</v>
      </c>
      <c r="D138" s="33">
        <v>7110</v>
      </c>
      <c r="E138" s="15" t="s">
        <v>662</v>
      </c>
      <c r="F138" s="1" t="s">
        <v>2676</v>
      </c>
      <c r="G138" s="37"/>
    </row>
    <row r="139" spans="1:7" ht="33">
      <c r="A139" s="38" t="s">
        <v>687</v>
      </c>
      <c r="B139" s="209" t="s">
        <v>2412</v>
      </c>
      <c r="C139" s="266">
        <v>45</v>
      </c>
      <c r="D139" s="266">
        <v>45</v>
      </c>
      <c r="E139" s="18" t="s">
        <v>2413</v>
      </c>
      <c r="F139" s="1" t="s">
        <v>2676</v>
      </c>
      <c r="G139" s="2"/>
    </row>
    <row r="140" spans="1:7" ht="49.5">
      <c r="A140" s="38" t="s">
        <v>687</v>
      </c>
      <c r="B140" s="49" t="s">
        <v>688</v>
      </c>
      <c r="C140" s="221">
        <v>-220</v>
      </c>
      <c r="D140" s="48">
        <v>14244</v>
      </c>
      <c r="E140" s="49" t="s">
        <v>665</v>
      </c>
      <c r="F140" s="1" t="s">
        <v>2677</v>
      </c>
      <c r="G140" s="37"/>
    </row>
    <row r="141" spans="1:7" s="228" customFormat="1" ht="33">
      <c r="A141" s="38" t="s">
        <v>687</v>
      </c>
      <c r="B141" s="224" t="s">
        <v>2142</v>
      </c>
      <c r="C141" s="225">
        <v>46452.4</v>
      </c>
      <c r="D141" s="48">
        <v>46452.4</v>
      </c>
      <c r="E141" s="49" t="s">
        <v>665</v>
      </c>
      <c r="F141" s="1" t="s">
        <v>2677</v>
      </c>
      <c r="G141" s="227"/>
    </row>
    <row r="142" spans="1:7" s="228" customFormat="1" ht="33">
      <c r="A142" s="38" t="s">
        <v>687</v>
      </c>
      <c r="B142" s="224" t="s">
        <v>2152</v>
      </c>
      <c r="C142" s="237">
        <v>558.43</v>
      </c>
      <c r="D142" s="237">
        <v>558.43</v>
      </c>
      <c r="E142" s="17" t="s">
        <v>2150</v>
      </c>
      <c r="F142" s="226" t="s">
        <v>1197</v>
      </c>
      <c r="G142" s="227"/>
    </row>
    <row r="143" spans="1:7" s="228" customFormat="1" ht="33">
      <c r="A143" s="38" t="s">
        <v>687</v>
      </c>
      <c r="B143" s="224" t="s">
        <v>2155</v>
      </c>
      <c r="C143" s="237">
        <v>1200</v>
      </c>
      <c r="D143" s="237">
        <v>1200</v>
      </c>
      <c r="E143" s="17" t="s">
        <v>2150</v>
      </c>
      <c r="F143" s="226" t="s">
        <v>1197</v>
      </c>
      <c r="G143" s="227"/>
    </row>
    <row r="144" spans="1:7" s="228" customFormat="1" ht="33">
      <c r="A144" s="38" t="s">
        <v>687</v>
      </c>
      <c r="B144" s="224" t="s">
        <v>2154</v>
      </c>
      <c r="C144" s="237">
        <v>1200</v>
      </c>
      <c r="D144" s="237">
        <v>1200</v>
      </c>
      <c r="E144" s="17" t="s">
        <v>2150</v>
      </c>
      <c r="F144" s="226" t="s">
        <v>1197</v>
      </c>
      <c r="G144" s="227"/>
    </row>
    <row r="145" spans="1:7" ht="33">
      <c r="A145" s="38" t="s">
        <v>687</v>
      </c>
      <c r="B145" s="15" t="s">
        <v>2105</v>
      </c>
      <c r="C145" s="33">
        <v>0</v>
      </c>
      <c r="D145" s="33">
        <v>323</v>
      </c>
      <c r="E145" s="15" t="s">
        <v>2106</v>
      </c>
      <c r="F145" s="1" t="s">
        <v>2104</v>
      </c>
      <c r="G145" s="37"/>
    </row>
    <row r="146" spans="1:7" ht="33">
      <c r="A146" s="38" t="s">
        <v>687</v>
      </c>
      <c r="B146" s="15" t="s">
        <v>1068</v>
      </c>
      <c r="C146" s="33">
        <v>312</v>
      </c>
      <c r="D146" s="33">
        <v>312</v>
      </c>
      <c r="E146" s="15" t="s">
        <v>1070</v>
      </c>
      <c r="F146" s="1" t="s">
        <v>2104</v>
      </c>
      <c r="G146" s="37"/>
    </row>
    <row r="147" spans="1:7" ht="33">
      <c r="A147" s="38" t="s">
        <v>687</v>
      </c>
      <c r="B147" s="15" t="s">
        <v>689</v>
      </c>
      <c r="C147" s="33">
        <v>0</v>
      </c>
      <c r="D147" s="33">
        <v>360</v>
      </c>
      <c r="E147" s="15" t="s">
        <v>668</v>
      </c>
      <c r="F147" s="1" t="s">
        <v>2680</v>
      </c>
      <c r="G147" s="37"/>
    </row>
    <row r="148" spans="1:7" ht="33">
      <c r="A148" s="38" t="s">
        <v>687</v>
      </c>
      <c r="B148" s="15" t="s">
        <v>669</v>
      </c>
      <c r="C148" s="33">
        <v>0</v>
      </c>
      <c r="D148" s="33">
        <v>50</v>
      </c>
      <c r="E148" s="15" t="s">
        <v>670</v>
      </c>
      <c r="F148" s="1" t="s">
        <v>2680</v>
      </c>
      <c r="G148" s="37"/>
    </row>
    <row r="149" spans="1:7" ht="33">
      <c r="A149" s="38" t="s">
        <v>687</v>
      </c>
      <c r="B149" s="15" t="s">
        <v>671</v>
      </c>
      <c r="C149" s="33">
        <v>0</v>
      </c>
      <c r="D149" s="33">
        <v>25</v>
      </c>
      <c r="E149" s="15" t="s">
        <v>670</v>
      </c>
      <c r="F149" s="1" t="s">
        <v>2680</v>
      </c>
      <c r="G149" s="37"/>
    </row>
    <row r="150" spans="1:7" ht="33">
      <c r="A150" s="38" t="s">
        <v>687</v>
      </c>
      <c r="B150" s="15" t="s">
        <v>674</v>
      </c>
      <c r="C150" s="33">
        <v>0</v>
      </c>
      <c r="D150" s="33">
        <v>46</v>
      </c>
      <c r="E150" s="15" t="s">
        <v>673</v>
      </c>
      <c r="F150" s="1" t="s">
        <v>2680</v>
      </c>
      <c r="G150" s="37"/>
    </row>
    <row r="151" spans="1:7" s="117" customFormat="1" ht="33">
      <c r="A151" s="38" t="s">
        <v>687</v>
      </c>
      <c r="B151" s="18" t="s">
        <v>2956</v>
      </c>
      <c r="C151" s="249">
        <v>665</v>
      </c>
      <c r="D151" s="249">
        <v>665</v>
      </c>
      <c r="E151" s="18" t="s">
        <v>2960</v>
      </c>
      <c r="F151" s="1" t="s">
        <v>1445</v>
      </c>
      <c r="G151" s="202"/>
    </row>
    <row r="152" spans="1:7" s="117" customFormat="1" ht="33">
      <c r="A152" s="38" t="s">
        <v>687</v>
      </c>
      <c r="B152" s="18" t="s">
        <v>2944</v>
      </c>
      <c r="C152" s="249">
        <v>280</v>
      </c>
      <c r="D152" s="249">
        <v>280</v>
      </c>
      <c r="E152" s="18" t="s">
        <v>2949</v>
      </c>
      <c r="F152" s="1" t="s">
        <v>1445</v>
      </c>
      <c r="G152" s="202"/>
    </row>
    <row r="153" spans="1:7" s="117" customFormat="1" ht="33">
      <c r="A153" s="38" t="s">
        <v>687</v>
      </c>
      <c r="B153" s="18" t="s">
        <v>2974</v>
      </c>
      <c r="C153" s="249">
        <v>4360</v>
      </c>
      <c r="D153" s="249">
        <v>4360</v>
      </c>
      <c r="E153" s="18" t="s">
        <v>2949</v>
      </c>
      <c r="F153" s="1" t="s">
        <v>1445</v>
      </c>
      <c r="G153" s="202"/>
    </row>
    <row r="154" spans="1:7" s="117" customFormat="1" ht="33">
      <c r="A154" s="38" t="s">
        <v>687</v>
      </c>
      <c r="B154" s="18" t="s">
        <v>2947</v>
      </c>
      <c r="C154" s="249">
        <v>154</v>
      </c>
      <c r="D154" s="249">
        <v>154</v>
      </c>
      <c r="E154" s="15" t="s">
        <v>2948</v>
      </c>
      <c r="F154" s="1" t="s">
        <v>1445</v>
      </c>
      <c r="G154" s="202"/>
    </row>
    <row r="155" spans="1:7" s="117" customFormat="1" ht="33">
      <c r="A155" s="38" t="s">
        <v>687</v>
      </c>
      <c r="B155" s="18" t="s">
        <v>2975</v>
      </c>
      <c r="C155" s="249">
        <v>2184</v>
      </c>
      <c r="D155" s="249">
        <v>2184</v>
      </c>
      <c r="E155" s="15" t="s">
        <v>673</v>
      </c>
      <c r="F155" s="1" t="s">
        <v>1445</v>
      </c>
      <c r="G155" s="202"/>
    </row>
    <row r="156" spans="1:7" ht="33">
      <c r="A156" s="38" t="s">
        <v>687</v>
      </c>
      <c r="B156" s="101" t="s">
        <v>675</v>
      </c>
      <c r="C156" s="33">
        <v>0</v>
      </c>
      <c r="D156" s="33">
        <v>3.0769</v>
      </c>
      <c r="E156" s="15" t="s">
        <v>676</v>
      </c>
      <c r="F156" s="1" t="s">
        <v>2678</v>
      </c>
      <c r="G156" s="37"/>
    </row>
    <row r="157" spans="1:7" ht="33">
      <c r="A157" s="38" t="s">
        <v>687</v>
      </c>
      <c r="B157" s="101" t="s">
        <v>677</v>
      </c>
      <c r="C157" s="33">
        <v>0</v>
      </c>
      <c r="D157" s="33">
        <v>10</v>
      </c>
      <c r="E157" s="15" t="s">
        <v>676</v>
      </c>
      <c r="F157" s="1" t="s">
        <v>2678</v>
      </c>
      <c r="G157" s="37"/>
    </row>
    <row r="158" spans="1:7" ht="33">
      <c r="A158" s="38" t="s">
        <v>687</v>
      </c>
      <c r="B158" s="18" t="s">
        <v>2137</v>
      </c>
      <c r="C158" s="33">
        <v>26.15</v>
      </c>
      <c r="D158" s="33">
        <v>26.15</v>
      </c>
      <c r="E158" s="15" t="s">
        <v>676</v>
      </c>
      <c r="F158" s="1" t="s">
        <v>2678</v>
      </c>
      <c r="G158" s="202"/>
    </row>
    <row r="159" spans="1:7" ht="33">
      <c r="A159" s="38" t="s">
        <v>687</v>
      </c>
      <c r="B159" s="101" t="s">
        <v>690</v>
      </c>
      <c r="C159" s="223">
        <v>-1000</v>
      </c>
      <c r="D159" s="33">
        <v>0</v>
      </c>
      <c r="E159" s="15" t="s">
        <v>679</v>
      </c>
      <c r="F159" s="1" t="s">
        <v>2681</v>
      </c>
      <c r="G159" s="37"/>
    </row>
    <row r="160" spans="1:7" ht="33">
      <c r="A160" s="38" t="s">
        <v>687</v>
      </c>
      <c r="B160" s="101" t="s">
        <v>691</v>
      </c>
      <c r="C160" s="223">
        <v>-3700</v>
      </c>
      <c r="D160" s="33">
        <v>0</v>
      </c>
      <c r="E160" s="15" t="s">
        <v>679</v>
      </c>
      <c r="F160" s="1" t="s">
        <v>2681</v>
      </c>
      <c r="G160" s="37"/>
    </row>
    <row r="161" spans="1:7" ht="33">
      <c r="A161" s="2" t="s">
        <v>844</v>
      </c>
      <c r="B161" s="200" t="s">
        <v>842</v>
      </c>
      <c r="C161" s="33">
        <v>8000</v>
      </c>
      <c r="D161" s="33">
        <v>8000</v>
      </c>
      <c r="E161" s="200" t="s">
        <v>843</v>
      </c>
      <c r="F161" s="1" t="s">
        <v>2681</v>
      </c>
      <c r="G161" s="202"/>
    </row>
    <row r="162" spans="1:7" ht="33">
      <c r="A162" s="38" t="s">
        <v>687</v>
      </c>
      <c r="B162" s="73" t="s">
        <v>1182</v>
      </c>
      <c r="C162" s="33">
        <v>0</v>
      </c>
      <c r="D162" s="109">
        <v>40</v>
      </c>
      <c r="E162" s="84" t="s">
        <v>1018</v>
      </c>
      <c r="F162" s="85" t="s">
        <v>2675</v>
      </c>
      <c r="G162" s="37"/>
    </row>
    <row r="163" spans="1:7" ht="33">
      <c r="A163" s="38" t="s">
        <v>687</v>
      </c>
      <c r="B163" s="73" t="s">
        <v>1183</v>
      </c>
      <c r="C163" s="33">
        <v>0</v>
      </c>
      <c r="D163" s="109">
        <v>30</v>
      </c>
      <c r="E163" s="84" t="s">
        <v>2696</v>
      </c>
      <c r="F163" s="85" t="s">
        <v>2675</v>
      </c>
      <c r="G163" s="37"/>
    </row>
    <row r="164" spans="1:7" ht="33">
      <c r="A164" s="38" t="s">
        <v>687</v>
      </c>
      <c r="B164" s="84" t="s">
        <v>1184</v>
      </c>
      <c r="C164" s="33">
        <v>0</v>
      </c>
      <c r="D164" s="109">
        <v>30</v>
      </c>
      <c r="E164" s="84" t="s">
        <v>2696</v>
      </c>
      <c r="F164" s="85" t="s">
        <v>2675</v>
      </c>
      <c r="G164" s="37"/>
    </row>
    <row r="165" spans="1:7" ht="33">
      <c r="A165" s="38" t="s">
        <v>687</v>
      </c>
      <c r="B165" s="84" t="s">
        <v>1185</v>
      </c>
      <c r="C165" s="33">
        <v>0</v>
      </c>
      <c r="D165" s="92">
        <v>100</v>
      </c>
      <c r="E165" s="84" t="s">
        <v>2696</v>
      </c>
      <c r="F165" s="85" t="s">
        <v>2675</v>
      </c>
      <c r="G165" s="37"/>
    </row>
    <row r="166" spans="1:7" ht="33">
      <c r="A166" s="38" t="s">
        <v>687</v>
      </c>
      <c r="B166" s="84" t="s">
        <v>1186</v>
      </c>
      <c r="C166" s="33">
        <v>0</v>
      </c>
      <c r="D166" s="109">
        <v>30</v>
      </c>
      <c r="E166" s="84" t="s">
        <v>2696</v>
      </c>
      <c r="F166" s="85" t="s">
        <v>2675</v>
      </c>
      <c r="G166" s="37"/>
    </row>
    <row r="167" spans="1:7" ht="33">
      <c r="A167" s="38" t="s">
        <v>687</v>
      </c>
      <c r="B167" s="84" t="s">
        <v>1187</v>
      </c>
      <c r="C167" s="33">
        <v>0</v>
      </c>
      <c r="D167" s="109">
        <v>30</v>
      </c>
      <c r="E167" s="84" t="s">
        <v>2696</v>
      </c>
      <c r="F167" s="85" t="s">
        <v>2675</v>
      </c>
      <c r="G167" s="37"/>
    </row>
    <row r="168" spans="1:7" ht="33">
      <c r="A168" s="38" t="s">
        <v>687</v>
      </c>
      <c r="B168" s="84" t="s">
        <v>551</v>
      </c>
      <c r="C168" s="33">
        <v>0</v>
      </c>
      <c r="D168" s="109">
        <v>30</v>
      </c>
      <c r="E168" s="84" t="s">
        <v>2696</v>
      </c>
      <c r="F168" s="85" t="s">
        <v>2675</v>
      </c>
      <c r="G168" s="37"/>
    </row>
    <row r="169" spans="1:7" ht="33">
      <c r="A169" s="38" t="s">
        <v>687</v>
      </c>
      <c r="B169" s="84" t="s">
        <v>1188</v>
      </c>
      <c r="C169" s="33">
        <v>0</v>
      </c>
      <c r="D169" s="109">
        <v>30</v>
      </c>
      <c r="E169" s="84" t="s">
        <v>2696</v>
      </c>
      <c r="F169" s="85" t="s">
        <v>2675</v>
      </c>
      <c r="G169" s="37"/>
    </row>
    <row r="170" spans="1:7" ht="33">
      <c r="A170" s="38" t="s">
        <v>687</v>
      </c>
      <c r="B170" s="73" t="s">
        <v>1189</v>
      </c>
      <c r="C170" s="33">
        <v>0</v>
      </c>
      <c r="D170" s="109">
        <v>30</v>
      </c>
      <c r="E170" s="84" t="s">
        <v>2696</v>
      </c>
      <c r="F170" s="85" t="s">
        <v>2675</v>
      </c>
      <c r="G170" s="37"/>
    </row>
    <row r="171" spans="1:7" ht="33">
      <c r="A171" s="38" t="s">
        <v>687</v>
      </c>
      <c r="B171" s="84" t="s">
        <v>1190</v>
      </c>
      <c r="C171" s="33">
        <v>0</v>
      </c>
      <c r="D171" s="109">
        <v>30</v>
      </c>
      <c r="E171" s="84" t="s">
        <v>2696</v>
      </c>
      <c r="F171" s="85" t="s">
        <v>2675</v>
      </c>
      <c r="G171" s="37"/>
    </row>
    <row r="172" spans="1:7" ht="33">
      <c r="A172" s="38" t="s">
        <v>687</v>
      </c>
      <c r="B172" s="90" t="s">
        <v>932</v>
      </c>
      <c r="C172" s="355">
        <v>-522</v>
      </c>
      <c r="D172" s="356">
        <f>947+C172</f>
        <v>425</v>
      </c>
      <c r="E172" s="90" t="s">
        <v>933</v>
      </c>
      <c r="F172" s="85" t="s">
        <v>2675</v>
      </c>
      <c r="G172" s="37"/>
    </row>
    <row r="173" spans="1:7" ht="33">
      <c r="A173" s="38" t="s">
        <v>687</v>
      </c>
      <c r="B173" s="91" t="s">
        <v>934</v>
      </c>
      <c r="C173" s="33">
        <v>0</v>
      </c>
      <c r="D173" s="110">
        <v>251.8</v>
      </c>
      <c r="E173" s="90" t="s">
        <v>935</v>
      </c>
      <c r="F173" s="85" t="s">
        <v>2675</v>
      </c>
      <c r="G173" s="37"/>
    </row>
    <row r="174" spans="1:7" s="310" customFormat="1" ht="36" customHeight="1">
      <c r="A174" s="38" t="s">
        <v>687</v>
      </c>
      <c r="B174" s="301" t="s">
        <v>2078</v>
      </c>
      <c r="C174" s="311">
        <v>10</v>
      </c>
      <c r="D174" s="311">
        <v>10</v>
      </c>
      <c r="E174" s="303" t="s">
        <v>2502</v>
      </c>
      <c r="F174" s="296" t="s">
        <v>1484</v>
      </c>
      <c r="G174" s="309"/>
    </row>
    <row r="175" spans="1:7" s="310" customFormat="1" ht="49.5" customHeight="1">
      <c r="A175" s="38" t="s">
        <v>687</v>
      </c>
      <c r="B175" s="333" t="s">
        <v>2082</v>
      </c>
      <c r="C175" s="311">
        <v>100</v>
      </c>
      <c r="D175" s="311">
        <v>100</v>
      </c>
      <c r="E175" s="303" t="s">
        <v>2502</v>
      </c>
      <c r="F175" s="296" t="s">
        <v>1484</v>
      </c>
      <c r="G175" s="309"/>
    </row>
    <row r="176" spans="1:7" s="314" customFormat="1" ht="49.5" customHeight="1">
      <c r="A176" s="38" t="s">
        <v>687</v>
      </c>
      <c r="B176" s="18" t="s">
        <v>2079</v>
      </c>
      <c r="C176" s="312">
        <v>30</v>
      </c>
      <c r="D176" s="312">
        <v>30</v>
      </c>
      <c r="E176" s="303" t="s">
        <v>2502</v>
      </c>
      <c r="F176" s="296" t="s">
        <v>1484</v>
      </c>
      <c r="G176" s="313"/>
    </row>
    <row r="177" spans="1:7" s="314" customFormat="1" ht="49.5" customHeight="1">
      <c r="A177" s="38" t="s">
        <v>687</v>
      </c>
      <c r="B177" s="18" t="s">
        <v>2080</v>
      </c>
      <c r="C177" s="312">
        <v>30</v>
      </c>
      <c r="D177" s="312">
        <v>30</v>
      </c>
      <c r="E177" s="303" t="s">
        <v>2502</v>
      </c>
      <c r="F177" s="296" t="s">
        <v>1484</v>
      </c>
      <c r="G177" s="313"/>
    </row>
    <row r="178" spans="1:7" s="314" customFormat="1" ht="49.5" customHeight="1">
      <c r="A178" s="38" t="s">
        <v>687</v>
      </c>
      <c r="B178" s="18" t="s">
        <v>2081</v>
      </c>
      <c r="C178" s="312">
        <v>30</v>
      </c>
      <c r="D178" s="312">
        <v>30</v>
      </c>
      <c r="E178" s="303" t="s">
        <v>2502</v>
      </c>
      <c r="F178" s="296" t="s">
        <v>1484</v>
      </c>
      <c r="G178" s="313"/>
    </row>
    <row r="179" spans="1:7" s="314" customFormat="1" ht="49.5" customHeight="1">
      <c r="A179" s="38" t="s">
        <v>687</v>
      </c>
      <c r="B179" s="169" t="s">
        <v>2083</v>
      </c>
      <c r="C179" s="327">
        <v>100</v>
      </c>
      <c r="D179" s="327">
        <v>100</v>
      </c>
      <c r="E179" s="303" t="s">
        <v>2502</v>
      </c>
      <c r="F179" s="325" t="s">
        <v>1484</v>
      </c>
      <c r="G179" s="328"/>
    </row>
    <row r="180" spans="1:7" s="314" customFormat="1" ht="49.5" customHeight="1">
      <c r="A180" s="38" t="s">
        <v>687</v>
      </c>
      <c r="B180" s="18" t="s">
        <v>2084</v>
      </c>
      <c r="C180" s="312">
        <v>120</v>
      </c>
      <c r="D180" s="312">
        <v>120</v>
      </c>
      <c r="E180" s="307" t="s">
        <v>2502</v>
      </c>
      <c r="F180" s="226" t="s">
        <v>1484</v>
      </c>
      <c r="G180" s="313"/>
    </row>
    <row r="181" spans="1:7" s="318" customFormat="1" ht="33">
      <c r="A181" s="38" t="s">
        <v>687</v>
      </c>
      <c r="B181" s="316" t="s">
        <v>2509</v>
      </c>
      <c r="C181" s="360">
        <v>907</v>
      </c>
      <c r="D181" s="361">
        <v>907</v>
      </c>
      <c r="E181" s="49" t="s">
        <v>2459</v>
      </c>
      <c r="F181" s="226" t="s">
        <v>1484</v>
      </c>
      <c r="G181" s="317"/>
    </row>
    <row r="182" spans="1:7" ht="33">
      <c r="A182" s="38" t="s">
        <v>687</v>
      </c>
      <c r="B182" s="101" t="s">
        <v>1199</v>
      </c>
      <c r="C182" s="33">
        <v>0</v>
      </c>
      <c r="D182" s="33">
        <v>69.8</v>
      </c>
      <c r="E182" s="18" t="s">
        <v>1200</v>
      </c>
      <c r="F182" s="2" t="s">
        <v>2682</v>
      </c>
      <c r="G182" s="37"/>
    </row>
    <row r="183" spans="1:7" ht="33">
      <c r="A183" s="38" t="s">
        <v>687</v>
      </c>
      <c r="B183" s="101" t="s">
        <v>2669</v>
      </c>
      <c r="C183" s="33">
        <v>0</v>
      </c>
      <c r="D183" s="33">
        <v>417</v>
      </c>
      <c r="E183" s="18" t="s">
        <v>1204</v>
      </c>
      <c r="F183" s="2" t="s">
        <v>2682</v>
      </c>
      <c r="G183" s="37"/>
    </row>
    <row r="184" spans="1:7" s="253" customFormat="1" ht="33">
      <c r="A184" s="1" t="s">
        <v>844</v>
      </c>
      <c r="B184" s="209" t="s">
        <v>3067</v>
      </c>
      <c r="C184" s="71">
        <v>162.4</v>
      </c>
      <c r="D184" s="71">
        <v>162.4</v>
      </c>
      <c r="E184" s="18" t="s">
        <v>1200</v>
      </c>
      <c r="F184" s="1" t="s">
        <v>1481</v>
      </c>
      <c r="G184" s="1"/>
    </row>
    <row r="185" spans="1:7" s="253" customFormat="1" ht="33">
      <c r="A185" s="1" t="s">
        <v>844</v>
      </c>
      <c r="B185" s="209" t="s">
        <v>3069</v>
      </c>
      <c r="C185" s="71">
        <v>25</v>
      </c>
      <c r="D185" s="71">
        <v>25</v>
      </c>
      <c r="E185" s="18" t="s">
        <v>1200</v>
      </c>
      <c r="F185" s="1" t="s">
        <v>1481</v>
      </c>
      <c r="G185" s="1"/>
    </row>
    <row r="186" spans="1:7" s="253" customFormat="1" ht="33">
      <c r="A186" s="1" t="s">
        <v>844</v>
      </c>
      <c r="B186" s="209" t="s">
        <v>3070</v>
      </c>
      <c r="C186" s="370">
        <v>108.4</v>
      </c>
      <c r="D186" s="370">
        <v>108.4</v>
      </c>
      <c r="E186" s="18" t="s">
        <v>1200</v>
      </c>
      <c r="F186" s="1" t="s">
        <v>1481</v>
      </c>
      <c r="G186" s="1"/>
    </row>
    <row r="187" spans="1:7" s="253" customFormat="1" ht="33">
      <c r="A187" s="1" t="s">
        <v>844</v>
      </c>
      <c r="B187" s="209" t="s">
        <v>3071</v>
      </c>
      <c r="C187" s="370">
        <v>12.5</v>
      </c>
      <c r="D187" s="370">
        <v>12.5</v>
      </c>
      <c r="E187" s="18" t="s">
        <v>1200</v>
      </c>
      <c r="F187" s="1" t="s">
        <v>1481</v>
      </c>
      <c r="G187" s="1"/>
    </row>
    <row r="188" spans="1:7" s="253" customFormat="1" ht="33">
      <c r="A188" s="1" t="s">
        <v>844</v>
      </c>
      <c r="B188" s="209" t="s">
        <v>3081</v>
      </c>
      <c r="C188" s="370">
        <v>170</v>
      </c>
      <c r="D188" s="370">
        <v>170</v>
      </c>
      <c r="E188" s="18" t="s">
        <v>1200</v>
      </c>
      <c r="F188" s="1" t="s">
        <v>1481</v>
      </c>
      <c r="G188" s="1"/>
    </row>
    <row r="189" spans="1:7" s="253" customFormat="1" ht="33">
      <c r="A189" s="1" t="s">
        <v>844</v>
      </c>
      <c r="B189" s="209" t="s">
        <v>3072</v>
      </c>
      <c r="C189" s="370">
        <v>489.7</v>
      </c>
      <c r="D189" s="370">
        <v>489.7</v>
      </c>
      <c r="E189" s="18" t="s">
        <v>1200</v>
      </c>
      <c r="F189" s="1" t="s">
        <v>1481</v>
      </c>
      <c r="G189" s="1"/>
    </row>
    <row r="190" spans="1:7" s="13" customFormat="1" ht="33">
      <c r="A190" s="1" t="s">
        <v>844</v>
      </c>
      <c r="B190" s="373" t="s">
        <v>875</v>
      </c>
      <c r="C190" s="369">
        <v>61.8</v>
      </c>
      <c r="D190" s="369">
        <v>61.8</v>
      </c>
      <c r="E190" s="18" t="s">
        <v>1628</v>
      </c>
      <c r="F190" s="1" t="s">
        <v>1481</v>
      </c>
      <c r="G190" s="2"/>
    </row>
    <row r="191" spans="1:7" s="13" customFormat="1" ht="33">
      <c r="A191" s="1" t="s">
        <v>844</v>
      </c>
      <c r="B191" s="373" t="s">
        <v>873</v>
      </c>
      <c r="C191" s="369">
        <v>90</v>
      </c>
      <c r="D191" s="369">
        <v>90</v>
      </c>
      <c r="E191" s="18" t="s">
        <v>1628</v>
      </c>
      <c r="F191" s="1" t="s">
        <v>1481</v>
      </c>
      <c r="G191" s="2"/>
    </row>
    <row r="192" spans="1:7" ht="33">
      <c r="A192" s="38" t="s">
        <v>687</v>
      </c>
      <c r="B192" s="185" t="s">
        <v>552</v>
      </c>
      <c r="C192" s="33">
        <v>9425</v>
      </c>
      <c r="D192" s="33">
        <v>9425</v>
      </c>
      <c r="E192" s="18" t="s">
        <v>549</v>
      </c>
      <c r="F192" s="2" t="s">
        <v>548</v>
      </c>
      <c r="G192" s="11"/>
    </row>
    <row r="193" spans="1:7" s="187" customFormat="1" ht="30" customHeight="1">
      <c r="A193" s="38" t="s">
        <v>687</v>
      </c>
      <c r="B193" s="191" t="s">
        <v>1421</v>
      </c>
      <c r="C193" s="24">
        <v>100</v>
      </c>
      <c r="D193" s="24">
        <v>100</v>
      </c>
      <c r="E193" s="189" t="s">
        <v>651</v>
      </c>
      <c r="F193" s="126" t="s">
        <v>1486</v>
      </c>
      <c r="G193" s="190"/>
    </row>
    <row r="194" spans="1:7" s="51" customFormat="1" ht="24.75" customHeight="1">
      <c r="A194" s="415" t="s">
        <v>680</v>
      </c>
      <c r="B194" s="416"/>
      <c r="C194" s="68">
        <f>SUM(C136:C193)</f>
        <v>95231.77999999997</v>
      </c>
      <c r="D194" s="68">
        <f>SUM(D136:D193)</f>
        <v>127883.45689999998</v>
      </c>
      <c r="E194" s="95"/>
      <c r="F194" s="127"/>
      <c r="G194" s="69"/>
    </row>
    <row r="195" spans="1:7" ht="33">
      <c r="A195" s="38" t="s">
        <v>692</v>
      </c>
      <c r="B195" s="15" t="s">
        <v>682</v>
      </c>
      <c r="C195" s="24">
        <v>530</v>
      </c>
      <c r="D195" s="24">
        <v>850</v>
      </c>
      <c r="E195" s="15" t="s">
        <v>662</v>
      </c>
      <c r="F195" s="1" t="s">
        <v>2676</v>
      </c>
      <c r="G195" s="37"/>
    </row>
    <row r="196" spans="1:7" ht="33">
      <c r="A196" s="36" t="s">
        <v>692</v>
      </c>
      <c r="B196" s="15" t="s">
        <v>663</v>
      </c>
      <c r="C196" s="33">
        <v>20700</v>
      </c>
      <c r="D196" s="33">
        <v>27600</v>
      </c>
      <c r="E196" s="15" t="s">
        <v>662</v>
      </c>
      <c r="F196" s="1" t="s">
        <v>2676</v>
      </c>
      <c r="G196" s="39"/>
    </row>
    <row r="197" spans="1:7" ht="33">
      <c r="A197" s="36" t="s">
        <v>692</v>
      </c>
      <c r="B197" s="15" t="s">
        <v>661</v>
      </c>
      <c r="C197" s="33">
        <v>4313.75</v>
      </c>
      <c r="D197" s="33">
        <v>8573.75</v>
      </c>
      <c r="E197" s="15" t="s">
        <v>662</v>
      </c>
      <c r="F197" s="1" t="s">
        <v>2676</v>
      </c>
      <c r="G197" s="40"/>
    </row>
    <row r="198" spans="1:7" ht="33">
      <c r="A198" s="36" t="s">
        <v>692</v>
      </c>
      <c r="B198" s="209" t="s">
        <v>2412</v>
      </c>
      <c r="C198" s="266">
        <v>37.5</v>
      </c>
      <c r="D198" s="266">
        <v>37.5</v>
      </c>
      <c r="E198" s="18" t="s">
        <v>2413</v>
      </c>
      <c r="F198" s="1" t="s">
        <v>2676</v>
      </c>
      <c r="G198" s="2"/>
    </row>
    <row r="199" spans="1:7" ht="33">
      <c r="A199" s="36" t="s">
        <v>692</v>
      </c>
      <c r="B199" s="15" t="s">
        <v>2105</v>
      </c>
      <c r="C199" s="33">
        <v>0</v>
      </c>
      <c r="D199" s="33">
        <v>377</v>
      </c>
      <c r="E199" s="15" t="s">
        <v>2106</v>
      </c>
      <c r="F199" s="1" t="s">
        <v>2104</v>
      </c>
      <c r="G199" s="40"/>
    </row>
    <row r="200" spans="1:7" ht="33">
      <c r="A200" s="36" t="s">
        <v>692</v>
      </c>
      <c r="B200" s="15" t="s">
        <v>1068</v>
      </c>
      <c r="C200" s="33">
        <v>354</v>
      </c>
      <c r="D200" s="33">
        <v>354</v>
      </c>
      <c r="E200" s="15" t="s">
        <v>1070</v>
      </c>
      <c r="F200" s="1" t="s">
        <v>2104</v>
      </c>
      <c r="G200" s="40"/>
    </row>
    <row r="201" spans="1:7" ht="33">
      <c r="A201" s="36" t="s">
        <v>692</v>
      </c>
      <c r="B201" s="15" t="s">
        <v>693</v>
      </c>
      <c r="C201" s="44">
        <v>200</v>
      </c>
      <c r="D201" s="44">
        <v>400</v>
      </c>
      <c r="E201" s="15" t="s">
        <v>694</v>
      </c>
      <c r="F201" s="1" t="s">
        <v>2683</v>
      </c>
      <c r="G201" s="40"/>
    </row>
    <row r="202" spans="1:7" ht="33">
      <c r="A202" s="36" t="s">
        <v>692</v>
      </c>
      <c r="B202" s="15" t="s">
        <v>695</v>
      </c>
      <c r="C202" s="44">
        <v>275</v>
      </c>
      <c r="D202" s="44">
        <v>550</v>
      </c>
      <c r="E202" s="15" t="s">
        <v>694</v>
      </c>
      <c r="F202" s="1" t="s">
        <v>2683</v>
      </c>
      <c r="G202" s="40"/>
    </row>
    <row r="203" spans="1:7" ht="33">
      <c r="A203" s="36" t="s">
        <v>692</v>
      </c>
      <c r="B203" s="101" t="s">
        <v>696</v>
      </c>
      <c r="C203" s="33">
        <v>0</v>
      </c>
      <c r="D203" s="33">
        <v>939</v>
      </c>
      <c r="E203" s="15" t="s">
        <v>668</v>
      </c>
      <c r="F203" s="1" t="s">
        <v>2680</v>
      </c>
      <c r="G203" s="40"/>
    </row>
    <row r="204" spans="1:7" ht="33">
      <c r="A204" s="36" t="s">
        <v>692</v>
      </c>
      <c r="B204" s="101" t="s">
        <v>697</v>
      </c>
      <c r="C204" s="33">
        <v>0</v>
      </c>
      <c r="D204" s="33">
        <v>360</v>
      </c>
      <c r="E204" s="15" t="s">
        <v>668</v>
      </c>
      <c r="F204" s="1" t="s">
        <v>2680</v>
      </c>
      <c r="G204" s="40"/>
    </row>
    <row r="205" spans="1:7" ht="33">
      <c r="A205" s="36" t="s">
        <v>692</v>
      </c>
      <c r="B205" s="101" t="s">
        <v>698</v>
      </c>
      <c r="C205" s="33">
        <v>0</v>
      </c>
      <c r="D205" s="33">
        <v>300</v>
      </c>
      <c r="E205" s="15" t="s">
        <v>699</v>
      </c>
      <c r="F205" s="1" t="s">
        <v>2680</v>
      </c>
      <c r="G205" s="40"/>
    </row>
    <row r="206" spans="1:7" ht="33">
      <c r="A206" s="36" t="s">
        <v>692</v>
      </c>
      <c r="B206" s="15" t="s">
        <v>700</v>
      </c>
      <c r="C206" s="33">
        <v>0</v>
      </c>
      <c r="D206" s="33">
        <v>50</v>
      </c>
      <c r="E206" s="15" t="s">
        <v>670</v>
      </c>
      <c r="F206" s="1" t="s">
        <v>2680</v>
      </c>
      <c r="G206" s="40"/>
    </row>
    <row r="207" spans="1:7" ht="33">
      <c r="A207" s="36" t="s">
        <v>692</v>
      </c>
      <c r="B207" s="15" t="s">
        <v>701</v>
      </c>
      <c r="C207" s="33">
        <v>0</v>
      </c>
      <c r="D207" s="33">
        <v>30</v>
      </c>
      <c r="E207" s="15" t="s">
        <v>670</v>
      </c>
      <c r="F207" s="1" t="s">
        <v>2680</v>
      </c>
      <c r="G207" s="40"/>
    </row>
    <row r="208" spans="1:7" ht="33">
      <c r="A208" s="36" t="s">
        <v>692</v>
      </c>
      <c r="B208" s="15" t="s">
        <v>702</v>
      </c>
      <c r="C208" s="33">
        <v>0</v>
      </c>
      <c r="D208" s="33">
        <v>5400</v>
      </c>
      <c r="E208" s="15" t="s">
        <v>673</v>
      </c>
      <c r="F208" s="1" t="s">
        <v>2680</v>
      </c>
      <c r="G208" s="40"/>
    </row>
    <row r="209" spans="1:7" ht="33">
      <c r="A209" s="36" t="s">
        <v>692</v>
      </c>
      <c r="B209" s="15" t="s">
        <v>703</v>
      </c>
      <c r="C209" s="33">
        <v>0</v>
      </c>
      <c r="D209" s="33">
        <v>38063</v>
      </c>
      <c r="E209" s="15" t="s">
        <v>673</v>
      </c>
      <c r="F209" s="1" t="s">
        <v>2680</v>
      </c>
      <c r="G209" s="40"/>
    </row>
    <row r="210" spans="1:7" ht="33">
      <c r="A210" s="36" t="s">
        <v>692</v>
      </c>
      <c r="B210" s="15" t="s">
        <v>704</v>
      </c>
      <c r="C210" s="33">
        <v>0</v>
      </c>
      <c r="D210" s="33">
        <v>5136</v>
      </c>
      <c r="E210" s="15" t="s">
        <v>673</v>
      </c>
      <c r="F210" s="1" t="s">
        <v>2680</v>
      </c>
      <c r="G210" s="40"/>
    </row>
    <row r="211" spans="1:7" ht="33">
      <c r="A211" s="36" t="s">
        <v>692</v>
      </c>
      <c r="B211" s="15" t="s">
        <v>674</v>
      </c>
      <c r="C211" s="33">
        <v>0</v>
      </c>
      <c r="D211" s="33">
        <v>47</v>
      </c>
      <c r="E211" s="15" t="s">
        <v>673</v>
      </c>
      <c r="F211" s="1" t="s">
        <v>2680</v>
      </c>
      <c r="G211" s="40"/>
    </row>
    <row r="212" spans="1:7" s="117" customFormat="1" ht="33">
      <c r="A212" s="36" t="s">
        <v>692</v>
      </c>
      <c r="B212" s="18" t="s">
        <v>2943</v>
      </c>
      <c r="C212" s="250">
        <v>40</v>
      </c>
      <c r="D212" s="249">
        <v>40</v>
      </c>
      <c r="E212" s="15" t="s">
        <v>668</v>
      </c>
      <c r="F212" s="1" t="s">
        <v>2680</v>
      </c>
      <c r="G212" s="2"/>
    </row>
    <row r="213" spans="1:7" s="117" customFormat="1" ht="33">
      <c r="A213" s="36" t="s">
        <v>2945</v>
      </c>
      <c r="B213" s="18" t="s">
        <v>2944</v>
      </c>
      <c r="C213" s="251">
        <v>150</v>
      </c>
      <c r="D213" s="249">
        <v>150</v>
      </c>
      <c r="E213" s="15" t="s">
        <v>699</v>
      </c>
      <c r="F213" s="1" t="s">
        <v>2946</v>
      </c>
      <c r="G213" s="202"/>
    </row>
    <row r="214" spans="1:7" s="117" customFormat="1" ht="36" customHeight="1">
      <c r="A214" s="36" t="s">
        <v>2945</v>
      </c>
      <c r="B214" s="18" t="s">
        <v>2947</v>
      </c>
      <c r="C214" s="251">
        <v>233</v>
      </c>
      <c r="D214" s="249">
        <v>233</v>
      </c>
      <c r="E214" s="15" t="s">
        <v>670</v>
      </c>
      <c r="F214" s="1" t="s">
        <v>1445</v>
      </c>
      <c r="G214" s="202"/>
    </row>
    <row r="215" spans="1:7" ht="33">
      <c r="A215" s="36" t="s">
        <v>692</v>
      </c>
      <c r="B215" s="101" t="s">
        <v>675</v>
      </c>
      <c r="C215" s="33">
        <v>0</v>
      </c>
      <c r="D215" s="33">
        <v>3.0769</v>
      </c>
      <c r="E215" s="15" t="s">
        <v>676</v>
      </c>
      <c r="F215" s="1" t="s">
        <v>2678</v>
      </c>
      <c r="G215" s="40"/>
    </row>
    <row r="216" spans="1:7" ht="33">
      <c r="A216" s="36" t="s">
        <v>692</v>
      </c>
      <c r="B216" s="101" t="s">
        <v>677</v>
      </c>
      <c r="C216" s="33">
        <v>0</v>
      </c>
      <c r="D216" s="33">
        <v>10</v>
      </c>
      <c r="E216" s="15" t="s">
        <v>676</v>
      </c>
      <c r="F216" s="1" t="s">
        <v>2678</v>
      </c>
      <c r="G216" s="40"/>
    </row>
    <row r="217" spans="1:7" ht="33">
      <c r="A217" s="36" t="s">
        <v>692</v>
      </c>
      <c r="B217" s="18" t="s">
        <v>2137</v>
      </c>
      <c r="C217" s="33">
        <v>26.15</v>
      </c>
      <c r="D217" s="33">
        <v>26.15</v>
      </c>
      <c r="E217" s="15" t="s">
        <v>676</v>
      </c>
      <c r="F217" s="1" t="s">
        <v>2678</v>
      </c>
      <c r="G217" s="202"/>
    </row>
    <row r="218" spans="1:7" ht="33">
      <c r="A218" s="36" t="s">
        <v>692</v>
      </c>
      <c r="B218" s="84" t="s">
        <v>1047</v>
      </c>
      <c r="C218" s="33">
        <v>0</v>
      </c>
      <c r="D218" s="92">
        <v>120</v>
      </c>
      <c r="E218" s="84" t="s">
        <v>1018</v>
      </c>
      <c r="F218" s="85" t="s">
        <v>2675</v>
      </c>
      <c r="G218" s="40"/>
    </row>
    <row r="219" spans="1:7" ht="33">
      <c r="A219" s="36" t="s">
        <v>692</v>
      </c>
      <c r="B219" s="86" t="s">
        <v>1048</v>
      </c>
      <c r="C219" s="33">
        <v>0</v>
      </c>
      <c r="D219" s="92">
        <v>30</v>
      </c>
      <c r="E219" s="84" t="s">
        <v>2696</v>
      </c>
      <c r="F219" s="85" t="s">
        <v>2675</v>
      </c>
      <c r="G219" s="40"/>
    </row>
    <row r="220" spans="1:7" ht="33">
      <c r="A220" s="36" t="s">
        <v>692</v>
      </c>
      <c r="B220" s="86" t="s">
        <v>1049</v>
      </c>
      <c r="C220" s="33">
        <v>0</v>
      </c>
      <c r="D220" s="92">
        <v>30</v>
      </c>
      <c r="E220" s="84" t="s">
        <v>2696</v>
      </c>
      <c r="F220" s="85" t="s">
        <v>2675</v>
      </c>
      <c r="G220" s="40"/>
    </row>
    <row r="221" spans="1:7" ht="33">
      <c r="A221" s="36" t="s">
        <v>692</v>
      </c>
      <c r="B221" s="86" t="s">
        <v>1050</v>
      </c>
      <c r="C221" s="33">
        <v>0</v>
      </c>
      <c r="D221" s="92">
        <v>30</v>
      </c>
      <c r="E221" s="84" t="s">
        <v>2696</v>
      </c>
      <c r="F221" s="85" t="s">
        <v>2675</v>
      </c>
      <c r="G221" s="40"/>
    </row>
    <row r="222" spans="1:7" ht="33">
      <c r="A222" s="36" t="s">
        <v>692</v>
      </c>
      <c r="B222" s="86" t="s">
        <v>1051</v>
      </c>
      <c r="C222" s="33">
        <v>0</v>
      </c>
      <c r="D222" s="92">
        <v>30</v>
      </c>
      <c r="E222" s="84" t="s">
        <v>2696</v>
      </c>
      <c r="F222" s="85" t="s">
        <v>2675</v>
      </c>
      <c r="G222" s="40"/>
    </row>
    <row r="223" spans="1:7" ht="33">
      <c r="A223" s="36" t="s">
        <v>692</v>
      </c>
      <c r="B223" s="86" t="s">
        <v>1052</v>
      </c>
      <c r="C223" s="33">
        <v>0</v>
      </c>
      <c r="D223" s="92">
        <v>100</v>
      </c>
      <c r="E223" s="84" t="s">
        <v>2696</v>
      </c>
      <c r="F223" s="85" t="s">
        <v>2675</v>
      </c>
      <c r="G223" s="40"/>
    </row>
    <row r="224" spans="1:7" ht="33">
      <c r="A224" s="36" t="s">
        <v>692</v>
      </c>
      <c r="B224" s="86" t="s">
        <v>1053</v>
      </c>
      <c r="C224" s="33">
        <v>0</v>
      </c>
      <c r="D224" s="92">
        <v>30</v>
      </c>
      <c r="E224" s="84" t="s">
        <v>2696</v>
      </c>
      <c r="F224" s="85" t="s">
        <v>2675</v>
      </c>
      <c r="G224" s="40"/>
    </row>
    <row r="225" spans="1:7" ht="33">
      <c r="A225" s="36" t="s">
        <v>692</v>
      </c>
      <c r="B225" s="86" t="s">
        <v>1054</v>
      </c>
      <c r="C225" s="33">
        <v>0</v>
      </c>
      <c r="D225" s="92">
        <v>30</v>
      </c>
      <c r="E225" s="84" t="s">
        <v>2696</v>
      </c>
      <c r="F225" s="85" t="s">
        <v>2675</v>
      </c>
      <c r="G225" s="40"/>
    </row>
    <row r="226" spans="1:7" ht="33">
      <c r="A226" s="36" t="s">
        <v>692</v>
      </c>
      <c r="B226" s="73" t="s">
        <v>1055</v>
      </c>
      <c r="C226" s="33">
        <v>0</v>
      </c>
      <c r="D226" s="109">
        <v>100</v>
      </c>
      <c r="E226" s="84" t="s">
        <v>2696</v>
      </c>
      <c r="F226" s="85" t="s">
        <v>2675</v>
      </c>
      <c r="G226" s="40"/>
    </row>
    <row r="227" spans="1:7" ht="33">
      <c r="A227" s="36" t="s">
        <v>692</v>
      </c>
      <c r="B227" s="73" t="s">
        <v>1056</v>
      </c>
      <c r="C227" s="33">
        <v>0</v>
      </c>
      <c r="D227" s="109">
        <v>30</v>
      </c>
      <c r="E227" s="84" t="s">
        <v>2696</v>
      </c>
      <c r="F227" s="85" t="s">
        <v>2675</v>
      </c>
      <c r="G227" s="40"/>
    </row>
    <row r="228" spans="1:7" ht="33">
      <c r="A228" s="36" t="s">
        <v>692</v>
      </c>
      <c r="B228" s="84" t="s">
        <v>1057</v>
      </c>
      <c r="C228" s="33">
        <v>0</v>
      </c>
      <c r="D228" s="109">
        <v>30</v>
      </c>
      <c r="E228" s="84" t="s">
        <v>2696</v>
      </c>
      <c r="F228" s="85" t="s">
        <v>2675</v>
      </c>
      <c r="G228" s="40"/>
    </row>
    <row r="229" spans="1:7" ht="33">
      <c r="A229" s="36" t="s">
        <v>692</v>
      </c>
      <c r="B229" s="84" t="s">
        <v>1058</v>
      </c>
      <c r="C229" s="33">
        <v>0</v>
      </c>
      <c r="D229" s="109">
        <v>30</v>
      </c>
      <c r="E229" s="84" t="s">
        <v>2696</v>
      </c>
      <c r="F229" s="85" t="s">
        <v>2675</v>
      </c>
      <c r="G229" s="40"/>
    </row>
    <row r="230" spans="1:7" ht="33">
      <c r="A230" s="36" t="s">
        <v>692</v>
      </c>
      <c r="B230" s="84" t="s">
        <v>1059</v>
      </c>
      <c r="C230" s="33">
        <v>0</v>
      </c>
      <c r="D230" s="109">
        <v>20</v>
      </c>
      <c r="E230" s="84" t="s">
        <v>2696</v>
      </c>
      <c r="F230" s="85" t="s">
        <v>2675</v>
      </c>
      <c r="G230" s="40"/>
    </row>
    <row r="231" spans="1:7" ht="33">
      <c r="A231" s="36" t="s">
        <v>692</v>
      </c>
      <c r="B231" s="73" t="s">
        <v>1060</v>
      </c>
      <c r="C231" s="33">
        <v>0</v>
      </c>
      <c r="D231" s="109">
        <v>30</v>
      </c>
      <c r="E231" s="84" t="s">
        <v>2696</v>
      </c>
      <c r="F231" s="85" t="s">
        <v>2675</v>
      </c>
      <c r="G231" s="40"/>
    </row>
    <row r="232" spans="1:7" ht="33">
      <c r="A232" s="36" t="s">
        <v>692</v>
      </c>
      <c r="B232" s="84" t="s">
        <v>1061</v>
      </c>
      <c r="C232" s="33">
        <v>0</v>
      </c>
      <c r="D232" s="109">
        <v>50</v>
      </c>
      <c r="E232" s="84" t="s">
        <v>2696</v>
      </c>
      <c r="F232" s="85" t="s">
        <v>2675</v>
      </c>
      <c r="G232" s="40"/>
    </row>
    <row r="233" spans="1:7" ht="33">
      <c r="A233" s="36" t="s">
        <v>692</v>
      </c>
      <c r="B233" s="73" t="s">
        <v>1062</v>
      </c>
      <c r="C233" s="33">
        <v>0</v>
      </c>
      <c r="D233" s="92">
        <v>80</v>
      </c>
      <c r="E233" s="84" t="s">
        <v>2696</v>
      </c>
      <c r="F233" s="85" t="s">
        <v>2675</v>
      </c>
      <c r="G233" s="40"/>
    </row>
    <row r="234" spans="1:7" ht="33">
      <c r="A234" s="36" t="s">
        <v>692</v>
      </c>
      <c r="B234" s="89" t="s">
        <v>1063</v>
      </c>
      <c r="C234" s="33">
        <v>0</v>
      </c>
      <c r="D234" s="92">
        <v>100</v>
      </c>
      <c r="E234" s="84" t="s">
        <v>928</v>
      </c>
      <c r="F234" s="85" t="s">
        <v>2675</v>
      </c>
      <c r="G234" s="40"/>
    </row>
    <row r="235" spans="1:7" ht="33">
      <c r="A235" s="36" t="s">
        <v>692</v>
      </c>
      <c r="B235" s="89" t="s">
        <v>1064</v>
      </c>
      <c r="C235" s="33">
        <v>0</v>
      </c>
      <c r="D235" s="92">
        <v>100</v>
      </c>
      <c r="E235" s="84" t="s">
        <v>928</v>
      </c>
      <c r="F235" s="85" t="s">
        <v>2675</v>
      </c>
      <c r="G235" s="40"/>
    </row>
    <row r="236" spans="1:7" ht="33">
      <c r="A236" s="36" t="s">
        <v>692</v>
      </c>
      <c r="B236" s="89" t="s">
        <v>1065</v>
      </c>
      <c r="C236" s="33">
        <v>0</v>
      </c>
      <c r="D236" s="92">
        <v>100</v>
      </c>
      <c r="E236" s="84" t="s">
        <v>928</v>
      </c>
      <c r="F236" s="85" t="s">
        <v>2675</v>
      </c>
      <c r="G236" s="40"/>
    </row>
    <row r="237" spans="1:7" ht="33">
      <c r="A237" s="36" t="s">
        <v>692</v>
      </c>
      <c r="B237" s="32" t="s">
        <v>1066</v>
      </c>
      <c r="C237" s="33">
        <v>0</v>
      </c>
      <c r="D237" s="92">
        <v>100</v>
      </c>
      <c r="E237" s="84" t="s">
        <v>928</v>
      </c>
      <c r="F237" s="85" t="s">
        <v>2675</v>
      </c>
      <c r="G237" s="40"/>
    </row>
    <row r="238" spans="1:7" ht="33">
      <c r="A238" s="36" t="s">
        <v>692</v>
      </c>
      <c r="B238" s="90" t="s">
        <v>932</v>
      </c>
      <c r="C238" s="245">
        <v>-432</v>
      </c>
      <c r="D238" s="219">
        <f>1183+C238</f>
        <v>751</v>
      </c>
      <c r="E238" s="90" t="s">
        <v>933</v>
      </c>
      <c r="F238" s="85" t="s">
        <v>2675</v>
      </c>
      <c r="G238" s="40"/>
    </row>
    <row r="239" spans="1:7" ht="33">
      <c r="A239" s="36" t="s">
        <v>692</v>
      </c>
      <c r="B239" s="91" t="s">
        <v>934</v>
      </c>
      <c r="C239" s="250">
        <v>0</v>
      </c>
      <c r="D239" s="287">
        <v>251.856</v>
      </c>
      <c r="E239" s="90" t="s">
        <v>935</v>
      </c>
      <c r="F239" s="85" t="s">
        <v>2675</v>
      </c>
      <c r="G239" s="40"/>
    </row>
    <row r="240" spans="1:7" s="310" customFormat="1" ht="33">
      <c r="A240" s="36" t="s">
        <v>692</v>
      </c>
      <c r="B240" s="331" t="s">
        <v>2541</v>
      </c>
      <c r="C240" s="320">
        <v>100</v>
      </c>
      <c r="D240" s="308">
        <v>100</v>
      </c>
      <c r="E240" s="49" t="s">
        <v>2488</v>
      </c>
      <c r="F240" s="296" t="s">
        <v>1484</v>
      </c>
      <c r="G240" s="309"/>
    </row>
    <row r="241" spans="1:7" s="310" customFormat="1" ht="33">
      <c r="A241" s="36" t="s">
        <v>692</v>
      </c>
      <c r="B241" s="294" t="s">
        <v>2552</v>
      </c>
      <c r="C241" s="308">
        <v>100</v>
      </c>
      <c r="D241" s="308">
        <v>100</v>
      </c>
      <c r="E241" s="49" t="s">
        <v>2488</v>
      </c>
      <c r="F241" s="296" t="s">
        <v>1484</v>
      </c>
      <c r="G241" s="309"/>
    </row>
    <row r="242" spans="1:7" s="310" customFormat="1" ht="33">
      <c r="A242" s="36" t="s">
        <v>692</v>
      </c>
      <c r="B242" s="299" t="s">
        <v>2542</v>
      </c>
      <c r="C242" s="311">
        <v>90</v>
      </c>
      <c r="D242" s="311">
        <v>90</v>
      </c>
      <c r="E242" s="315" t="s">
        <v>2489</v>
      </c>
      <c r="F242" s="296" t="s">
        <v>1484</v>
      </c>
      <c r="G242" s="309"/>
    </row>
    <row r="243" spans="1:7" s="310" customFormat="1" ht="33">
      <c r="A243" s="36" t="s">
        <v>692</v>
      </c>
      <c r="B243" s="301" t="s">
        <v>2553</v>
      </c>
      <c r="C243" s="311">
        <v>40</v>
      </c>
      <c r="D243" s="311">
        <v>40</v>
      </c>
      <c r="E243" s="315" t="s">
        <v>2489</v>
      </c>
      <c r="F243" s="296" t="s">
        <v>1484</v>
      </c>
      <c r="G243" s="309"/>
    </row>
    <row r="244" spans="1:7" s="310" customFormat="1" ht="33">
      <c r="A244" s="36" t="s">
        <v>692</v>
      </c>
      <c r="B244" s="301" t="s">
        <v>2554</v>
      </c>
      <c r="C244" s="311">
        <v>80</v>
      </c>
      <c r="D244" s="311">
        <v>80</v>
      </c>
      <c r="E244" s="315" t="s">
        <v>2489</v>
      </c>
      <c r="F244" s="296" t="s">
        <v>1484</v>
      </c>
      <c r="G244" s="309"/>
    </row>
    <row r="245" spans="1:7" s="310" customFormat="1" ht="33">
      <c r="A245" s="36" t="s">
        <v>692</v>
      </c>
      <c r="B245" s="301" t="s">
        <v>2543</v>
      </c>
      <c r="C245" s="311">
        <v>20</v>
      </c>
      <c r="D245" s="311">
        <v>20</v>
      </c>
      <c r="E245" s="315" t="s">
        <v>2489</v>
      </c>
      <c r="F245" s="296" t="s">
        <v>1484</v>
      </c>
      <c r="G245" s="309"/>
    </row>
    <row r="246" spans="1:7" s="310" customFormat="1" ht="33">
      <c r="A246" s="36" t="s">
        <v>692</v>
      </c>
      <c r="B246" s="301" t="s">
        <v>2544</v>
      </c>
      <c r="C246" s="311">
        <v>100</v>
      </c>
      <c r="D246" s="311">
        <v>100</v>
      </c>
      <c r="E246" s="315" t="s">
        <v>2489</v>
      </c>
      <c r="F246" s="296" t="s">
        <v>1484</v>
      </c>
      <c r="G246" s="309"/>
    </row>
    <row r="247" spans="1:7" s="310" customFormat="1" ht="33">
      <c r="A247" s="36" t="s">
        <v>692</v>
      </c>
      <c r="B247" s="301" t="s">
        <v>2545</v>
      </c>
      <c r="C247" s="308">
        <v>30</v>
      </c>
      <c r="D247" s="308">
        <v>30</v>
      </c>
      <c r="E247" s="315" t="s">
        <v>2489</v>
      </c>
      <c r="F247" s="296" t="s">
        <v>1484</v>
      </c>
      <c r="G247" s="309"/>
    </row>
    <row r="248" spans="1:7" s="310" customFormat="1" ht="33">
      <c r="A248" s="36" t="s">
        <v>692</v>
      </c>
      <c r="B248" s="301" t="s">
        <v>2546</v>
      </c>
      <c r="C248" s="311">
        <v>30</v>
      </c>
      <c r="D248" s="311">
        <v>30</v>
      </c>
      <c r="E248" s="315" t="s">
        <v>2489</v>
      </c>
      <c r="F248" s="296" t="s">
        <v>1484</v>
      </c>
      <c r="G248" s="309"/>
    </row>
    <row r="249" spans="1:7" s="310" customFormat="1" ht="33">
      <c r="A249" s="36" t="s">
        <v>692</v>
      </c>
      <c r="B249" s="301" t="s">
        <v>2555</v>
      </c>
      <c r="C249" s="311">
        <v>200</v>
      </c>
      <c r="D249" s="311">
        <v>200</v>
      </c>
      <c r="E249" s="315" t="s">
        <v>2489</v>
      </c>
      <c r="F249" s="296" t="s">
        <v>1484</v>
      </c>
      <c r="G249" s="309"/>
    </row>
    <row r="250" spans="1:7" s="310" customFormat="1" ht="33">
      <c r="A250" s="36" t="s">
        <v>692</v>
      </c>
      <c r="B250" s="301" t="s">
        <v>2556</v>
      </c>
      <c r="C250" s="311">
        <v>30</v>
      </c>
      <c r="D250" s="311">
        <v>30</v>
      </c>
      <c r="E250" s="315" t="s">
        <v>2489</v>
      </c>
      <c r="F250" s="296" t="s">
        <v>1484</v>
      </c>
      <c r="G250" s="309"/>
    </row>
    <row r="251" spans="1:7" s="310" customFormat="1" ht="33">
      <c r="A251" s="36" t="s">
        <v>692</v>
      </c>
      <c r="B251" s="301" t="s">
        <v>2547</v>
      </c>
      <c r="C251" s="311">
        <v>50</v>
      </c>
      <c r="D251" s="311">
        <v>50</v>
      </c>
      <c r="E251" s="315" t="s">
        <v>2489</v>
      </c>
      <c r="F251" s="296" t="s">
        <v>1484</v>
      </c>
      <c r="G251" s="309"/>
    </row>
    <row r="252" spans="1:7" s="253" customFormat="1" ht="33">
      <c r="A252" s="36" t="s">
        <v>692</v>
      </c>
      <c r="B252" s="18" t="s">
        <v>2548</v>
      </c>
      <c r="C252" s="312">
        <v>100</v>
      </c>
      <c r="D252" s="312">
        <v>100</v>
      </c>
      <c r="E252" s="169" t="s">
        <v>2498</v>
      </c>
      <c r="F252" s="296" t="s">
        <v>1484</v>
      </c>
      <c r="G252" s="18"/>
    </row>
    <row r="253" spans="1:7" s="314" customFormat="1" ht="33">
      <c r="A253" s="36" t="s">
        <v>692</v>
      </c>
      <c r="B253" s="18" t="s">
        <v>2557</v>
      </c>
      <c r="C253" s="312">
        <v>10</v>
      </c>
      <c r="D253" s="312">
        <v>10</v>
      </c>
      <c r="E253" s="303" t="s">
        <v>2502</v>
      </c>
      <c r="F253" s="296" t="s">
        <v>1484</v>
      </c>
      <c r="G253" s="313"/>
    </row>
    <row r="254" spans="1:7" s="314" customFormat="1" ht="33">
      <c r="A254" s="36" t="s">
        <v>692</v>
      </c>
      <c r="B254" s="18" t="s">
        <v>2558</v>
      </c>
      <c r="C254" s="312">
        <v>30</v>
      </c>
      <c r="D254" s="312">
        <v>30</v>
      </c>
      <c r="E254" s="303" t="s">
        <v>2502</v>
      </c>
      <c r="F254" s="296" t="s">
        <v>1484</v>
      </c>
      <c r="G254" s="313"/>
    </row>
    <row r="255" spans="1:7" s="314" customFormat="1" ht="33">
      <c r="A255" s="36" t="s">
        <v>692</v>
      </c>
      <c r="B255" s="18" t="s">
        <v>2559</v>
      </c>
      <c r="C255" s="312">
        <v>40</v>
      </c>
      <c r="D255" s="312">
        <v>40</v>
      </c>
      <c r="E255" s="303" t="s">
        <v>2502</v>
      </c>
      <c r="F255" s="296" t="s">
        <v>1484</v>
      </c>
      <c r="G255" s="313"/>
    </row>
    <row r="256" spans="1:7" s="314" customFormat="1" ht="33">
      <c r="A256" s="36" t="s">
        <v>692</v>
      </c>
      <c r="B256" s="18" t="s">
        <v>2549</v>
      </c>
      <c r="C256" s="312">
        <v>50</v>
      </c>
      <c r="D256" s="312">
        <v>50</v>
      </c>
      <c r="E256" s="303" t="s">
        <v>2502</v>
      </c>
      <c r="F256" s="296" t="s">
        <v>1484</v>
      </c>
      <c r="G256" s="313"/>
    </row>
    <row r="257" spans="1:7" s="314" customFormat="1" ht="33">
      <c r="A257" s="36" t="s">
        <v>692</v>
      </c>
      <c r="B257" s="18" t="s">
        <v>2560</v>
      </c>
      <c r="C257" s="312">
        <v>30</v>
      </c>
      <c r="D257" s="312">
        <v>30</v>
      </c>
      <c r="E257" s="303" t="s">
        <v>2502</v>
      </c>
      <c r="F257" s="296" t="s">
        <v>1484</v>
      </c>
      <c r="G257" s="313"/>
    </row>
    <row r="258" spans="1:7" s="314" customFormat="1" ht="33">
      <c r="A258" s="36" t="s">
        <v>692</v>
      </c>
      <c r="B258" s="18" t="s">
        <v>2561</v>
      </c>
      <c r="C258" s="312">
        <v>30</v>
      </c>
      <c r="D258" s="312">
        <v>30</v>
      </c>
      <c r="E258" s="303" t="s">
        <v>2502</v>
      </c>
      <c r="F258" s="296" t="s">
        <v>1484</v>
      </c>
      <c r="G258" s="313"/>
    </row>
    <row r="259" spans="1:7" s="314" customFormat="1" ht="33">
      <c r="A259" s="36" t="s">
        <v>692</v>
      </c>
      <c r="B259" s="18" t="s">
        <v>2550</v>
      </c>
      <c r="C259" s="249">
        <v>30</v>
      </c>
      <c r="D259" s="249">
        <v>30</v>
      </c>
      <c r="E259" s="303" t="s">
        <v>2502</v>
      </c>
      <c r="F259" s="296" t="s">
        <v>1484</v>
      </c>
      <c r="G259" s="313"/>
    </row>
    <row r="260" spans="1:7" s="314" customFormat="1" ht="33">
      <c r="A260" s="36" t="s">
        <v>692</v>
      </c>
      <c r="B260" s="18" t="s">
        <v>2551</v>
      </c>
      <c r="C260" s="249">
        <v>20</v>
      </c>
      <c r="D260" s="249">
        <v>20</v>
      </c>
      <c r="E260" s="303" t="s">
        <v>2502</v>
      </c>
      <c r="F260" s="296" t="s">
        <v>1484</v>
      </c>
      <c r="G260" s="313"/>
    </row>
    <row r="261" spans="1:7" s="314" customFormat="1" ht="33">
      <c r="A261" s="36" t="s">
        <v>692</v>
      </c>
      <c r="B261" s="18" t="s">
        <v>2562</v>
      </c>
      <c r="C261" s="249">
        <v>30</v>
      </c>
      <c r="D261" s="249">
        <v>30</v>
      </c>
      <c r="E261" s="303" t="s">
        <v>2502</v>
      </c>
      <c r="F261" s="296" t="s">
        <v>1484</v>
      </c>
      <c r="G261" s="313"/>
    </row>
    <row r="262" spans="1:7" s="314" customFormat="1" ht="33">
      <c r="A262" s="36" t="s">
        <v>692</v>
      </c>
      <c r="B262" s="332" t="s">
        <v>2563</v>
      </c>
      <c r="C262" s="19">
        <v>30</v>
      </c>
      <c r="D262" s="19">
        <v>30</v>
      </c>
      <c r="E262" s="303" t="s">
        <v>2502</v>
      </c>
      <c r="F262" s="296" t="s">
        <v>1484</v>
      </c>
      <c r="G262" s="313"/>
    </row>
    <row r="263" spans="1:7" s="253" customFormat="1" ht="33">
      <c r="A263" s="36" t="s">
        <v>692</v>
      </c>
      <c r="B263" s="326" t="s">
        <v>2564</v>
      </c>
      <c r="C263" s="19">
        <v>1000</v>
      </c>
      <c r="D263" s="19">
        <v>1000</v>
      </c>
      <c r="E263" s="169" t="s">
        <v>2498</v>
      </c>
      <c r="F263" s="296" t="s">
        <v>1484</v>
      </c>
      <c r="G263" s="18"/>
    </row>
    <row r="264" spans="1:7" ht="33">
      <c r="A264" s="36" t="s">
        <v>692</v>
      </c>
      <c r="B264" s="101" t="s">
        <v>1199</v>
      </c>
      <c r="C264" s="33">
        <v>0</v>
      </c>
      <c r="D264" s="33">
        <v>72.9</v>
      </c>
      <c r="E264" s="18" t="s">
        <v>1200</v>
      </c>
      <c r="F264" s="2" t="s">
        <v>2682</v>
      </c>
      <c r="G264" s="40"/>
    </row>
    <row r="265" spans="1:7" ht="33">
      <c r="A265" s="36" t="s">
        <v>692</v>
      </c>
      <c r="B265" s="101" t="s">
        <v>2669</v>
      </c>
      <c r="C265" s="33">
        <v>0</v>
      </c>
      <c r="D265" s="33">
        <v>480</v>
      </c>
      <c r="E265" s="18" t="s">
        <v>2670</v>
      </c>
      <c r="F265" s="2" t="s">
        <v>2682</v>
      </c>
      <c r="G265" s="40"/>
    </row>
    <row r="266" spans="1:7" ht="33">
      <c r="A266" s="2" t="s">
        <v>556</v>
      </c>
      <c r="B266" s="209" t="s">
        <v>3067</v>
      </c>
      <c r="C266" s="369">
        <v>187.32</v>
      </c>
      <c r="D266" s="369">
        <v>187.32</v>
      </c>
      <c r="E266" s="18" t="s">
        <v>1200</v>
      </c>
      <c r="F266" s="2" t="s">
        <v>1481</v>
      </c>
      <c r="G266" s="2"/>
    </row>
    <row r="267" spans="1:7" ht="33">
      <c r="A267" s="2" t="s">
        <v>556</v>
      </c>
      <c r="B267" s="209" t="s">
        <v>863</v>
      </c>
      <c r="C267" s="369">
        <v>150</v>
      </c>
      <c r="D267" s="369">
        <v>150</v>
      </c>
      <c r="E267" s="18" t="s">
        <v>1200</v>
      </c>
      <c r="F267" s="2" t="s">
        <v>1481</v>
      </c>
      <c r="G267" s="2"/>
    </row>
    <row r="268" spans="1:7" ht="33">
      <c r="A268" s="2" t="s">
        <v>556</v>
      </c>
      <c r="B268" s="209" t="s">
        <v>3068</v>
      </c>
      <c r="C268" s="369">
        <v>120</v>
      </c>
      <c r="D268" s="369">
        <v>120</v>
      </c>
      <c r="E268" s="18" t="s">
        <v>1200</v>
      </c>
      <c r="F268" s="2" t="s">
        <v>1481</v>
      </c>
      <c r="G268" s="2"/>
    </row>
    <row r="269" spans="1:7" ht="33">
      <c r="A269" s="2" t="s">
        <v>556</v>
      </c>
      <c r="B269" s="209" t="s">
        <v>3069</v>
      </c>
      <c r="C269" s="369">
        <v>25</v>
      </c>
      <c r="D269" s="369">
        <v>25</v>
      </c>
      <c r="E269" s="18" t="s">
        <v>1200</v>
      </c>
      <c r="F269" s="2" t="s">
        <v>1481</v>
      </c>
      <c r="G269" s="2"/>
    </row>
    <row r="270" spans="1:7" ht="33">
      <c r="A270" s="2" t="s">
        <v>556</v>
      </c>
      <c r="B270" s="209" t="s">
        <v>3070</v>
      </c>
      <c r="C270" s="368">
        <v>257.888</v>
      </c>
      <c r="D270" s="368">
        <v>257.888</v>
      </c>
      <c r="E270" s="18" t="s">
        <v>1200</v>
      </c>
      <c r="F270" s="2" t="s">
        <v>1481</v>
      </c>
      <c r="G270" s="2"/>
    </row>
    <row r="271" spans="1:7" ht="33">
      <c r="A271" s="2" t="s">
        <v>556</v>
      </c>
      <c r="B271" s="209" t="s">
        <v>3071</v>
      </c>
      <c r="C271" s="368">
        <v>12.5</v>
      </c>
      <c r="D271" s="368">
        <v>12.5</v>
      </c>
      <c r="E271" s="18" t="s">
        <v>1200</v>
      </c>
      <c r="F271" s="2" t="s">
        <v>1481</v>
      </c>
      <c r="G271" s="2"/>
    </row>
    <row r="272" spans="1:7" ht="33">
      <c r="A272" s="2" t="s">
        <v>556</v>
      </c>
      <c r="B272" s="209" t="s">
        <v>3072</v>
      </c>
      <c r="C272" s="368">
        <v>48.902</v>
      </c>
      <c r="D272" s="368">
        <v>48.902</v>
      </c>
      <c r="E272" s="18" t="s">
        <v>1200</v>
      </c>
      <c r="F272" s="2" t="s">
        <v>1481</v>
      </c>
      <c r="G272" s="2"/>
    </row>
    <row r="273" spans="1:7" ht="33">
      <c r="A273" s="36" t="s">
        <v>556</v>
      </c>
      <c r="B273" s="185" t="s">
        <v>555</v>
      </c>
      <c r="C273" s="33">
        <v>5750</v>
      </c>
      <c r="D273" s="33">
        <v>5750</v>
      </c>
      <c r="E273" s="18" t="s">
        <v>549</v>
      </c>
      <c r="F273" s="2" t="s">
        <v>548</v>
      </c>
      <c r="G273" s="11"/>
    </row>
    <row r="274" spans="1:7" ht="33">
      <c r="A274" s="2" t="s">
        <v>556</v>
      </c>
      <c r="B274" s="200" t="s">
        <v>834</v>
      </c>
      <c r="C274" s="33">
        <v>24.6</v>
      </c>
      <c r="D274" s="33">
        <v>24.6</v>
      </c>
      <c r="E274" s="334" t="s">
        <v>837</v>
      </c>
      <c r="F274" s="2" t="s">
        <v>2674</v>
      </c>
      <c r="G274" s="2"/>
    </row>
    <row r="275" spans="1:7" ht="33">
      <c r="A275" s="2" t="s">
        <v>556</v>
      </c>
      <c r="B275" s="200" t="s">
        <v>842</v>
      </c>
      <c r="C275" s="33">
        <v>1000</v>
      </c>
      <c r="D275" s="33">
        <v>1000</v>
      </c>
      <c r="E275" s="18" t="s">
        <v>2141</v>
      </c>
      <c r="F275" s="2" t="s">
        <v>2674</v>
      </c>
      <c r="G275" s="2"/>
    </row>
    <row r="276" spans="1:7" s="228" customFormat="1" ht="33">
      <c r="A276" s="2" t="s">
        <v>556</v>
      </c>
      <c r="B276" s="224" t="s">
        <v>2151</v>
      </c>
      <c r="C276" s="237">
        <v>55350.477</v>
      </c>
      <c r="D276" s="48">
        <v>55350.477</v>
      </c>
      <c r="E276" s="17" t="s">
        <v>2150</v>
      </c>
      <c r="F276" s="226" t="s">
        <v>1197</v>
      </c>
      <c r="G276" s="227"/>
    </row>
    <row r="277" spans="1:7" s="228" customFormat="1" ht="33">
      <c r="A277" s="2" t="s">
        <v>556</v>
      </c>
      <c r="B277" s="224" t="s">
        <v>2152</v>
      </c>
      <c r="C277" s="237">
        <v>931</v>
      </c>
      <c r="D277" s="237">
        <v>931</v>
      </c>
      <c r="E277" s="17" t="s">
        <v>2150</v>
      </c>
      <c r="F277" s="226" t="s">
        <v>1197</v>
      </c>
      <c r="G277" s="227"/>
    </row>
    <row r="278" spans="1:7" s="228" customFormat="1" ht="33">
      <c r="A278" s="2" t="s">
        <v>556</v>
      </c>
      <c r="B278" s="224" t="s">
        <v>2153</v>
      </c>
      <c r="C278" s="237">
        <v>900</v>
      </c>
      <c r="D278" s="237">
        <v>900</v>
      </c>
      <c r="E278" s="17" t="s">
        <v>2150</v>
      </c>
      <c r="F278" s="226" t="s">
        <v>1197</v>
      </c>
      <c r="G278" s="227"/>
    </row>
    <row r="279" spans="1:7" s="228" customFormat="1" ht="33">
      <c r="A279" s="2" t="s">
        <v>556</v>
      </c>
      <c r="B279" s="224" t="s">
        <v>2154</v>
      </c>
      <c r="C279" s="237">
        <v>1075.385</v>
      </c>
      <c r="D279" s="237">
        <v>1075.385</v>
      </c>
      <c r="E279" s="17" t="s">
        <v>2150</v>
      </c>
      <c r="F279" s="226" t="s">
        <v>1197</v>
      </c>
      <c r="G279" s="227"/>
    </row>
    <row r="280" spans="1:7" s="51" customFormat="1" ht="24.75" customHeight="1">
      <c r="A280" s="415" t="s">
        <v>680</v>
      </c>
      <c r="B280" s="416"/>
      <c r="C280" s="68">
        <f>SUM(C195:C279)</f>
        <v>94530.472</v>
      </c>
      <c r="D280" s="68">
        <f>SUM(D195:D279)</f>
        <v>160358.30490000002</v>
      </c>
      <c r="E280" s="335"/>
      <c r="F280" s="127"/>
      <c r="G280" s="69"/>
    </row>
    <row r="281" spans="1:7" ht="33">
      <c r="A281" s="38" t="s">
        <v>705</v>
      </c>
      <c r="B281" s="15" t="s">
        <v>682</v>
      </c>
      <c r="C281" s="24">
        <v>0</v>
      </c>
      <c r="D281" s="24">
        <v>120</v>
      </c>
      <c r="E281" s="15" t="s">
        <v>662</v>
      </c>
      <c r="F281" s="1" t="s">
        <v>2676</v>
      </c>
      <c r="G281" s="40"/>
    </row>
    <row r="282" spans="1:7" ht="33">
      <c r="A282" s="36" t="s">
        <v>705</v>
      </c>
      <c r="B282" s="15" t="s">
        <v>663</v>
      </c>
      <c r="C282" s="33">
        <v>13500</v>
      </c>
      <c r="D282" s="33">
        <v>18000</v>
      </c>
      <c r="E282" s="15" t="s">
        <v>662</v>
      </c>
      <c r="F282" s="1" t="s">
        <v>2676</v>
      </c>
      <c r="G282" s="40"/>
    </row>
    <row r="283" spans="1:7" ht="33">
      <c r="A283" s="36" t="s">
        <v>705</v>
      </c>
      <c r="B283" s="15" t="s">
        <v>661</v>
      </c>
      <c r="C283" s="33">
        <v>2250</v>
      </c>
      <c r="D283" s="33">
        <v>4524</v>
      </c>
      <c r="E283" s="15" t="s">
        <v>662</v>
      </c>
      <c r="F283" s="1" t="s">
        <v>2676</v>
      </c>
      <c r="G283" s="40"/>
    </row>
    <row r="284" spans="1:7" ht="33">
      <c r="A284" s="36" t="s">
        <v>705</v>
      </c>
      <c r="B284" s="209" t="s">
        <v>2414</v>
      </c>
      <c r="C284" s="266">
        <v>30</v>
      </c>
      <c r="D284" s="266">
        <v>30</v>
      </c>
      <c r="E284" s="18" t="s">
        <v>2415</v>
      </c>
      <c r="F284" s="1" t="s">
        <v>2676</v>
      </c>
      <c r="G284" s="2"/>
    </row>
    <row r="285" spans="1:7" ht="33">
      <c r="A285" s="36" t="s">
        <v>705</v>
      </c>
      <c r="B285" s="42" t="s">
        <v>706</v>
      </c>
      <c r="C285" s="19">
        <v>987</v>
      </c>
      <c r="D285" s="48">
        <v>13869</v>
      </c>
      <c r="E285" s="49" t="s">
        <v>665</v>
      </c>
      <c r="F285" s="1" t="s">
        <v>2677</v>
      </c>
      <c r="G285" s="40"/>
    </row>
    <row r="286" spans="1:7" s="228" customFormat="1" ht="33">
      <c r="A286" s="36" t="s">
        <v>705</v>
      </c>
      <c r="B286" s="224" t="s">
        <v>2152</v>
      </c>
      <c r="C286" s="237">
        <v>603</v>
      </c>
      <c r="D286" s="237">
        <v>603</v>
      </c>
      <c r="E286" s="17" t="s">
        <v>2150</v>
      </c>
      <c r="F286" s="226" t="s">
        <v>1197</v>
      </c>
      <c r="G286" s="227"/>
    </row>
    <row r="287" spans="1:7" s="228" customFormat="1" ht="33">
      <c r="A287" s="36" t="s">
        <v>705</v>
      </c>
      <c r="B287" s="224" t="s">
        <v>2155</v>
      </c>
      <c r="C287" s="237">
        <v>1200</v>
      </c>
      <c r="D287" s="237">
        <v>1200</v>
      </c>
      <c r="E287" s="17" t="s">
        <v>2150</v>
      </c>
      <c r="F287" s="226" t="s">
        <v>1197</v>
      </c>
      <c r="G287" s="227"/>
    </row>
    <row r="288" spans="1:7" ht="33">
      <c r="A288" s="36" t="s">
        <v>705</v>
      </c>
      <c r="B288" s="15" t="s">
        <v>707</v>
      </c>
      <c r="C288" s="33">
        <v>0</v>
      </c>
      <c r="D288" s="33">
        <v>298</v>
      </c>
      <c r="E288" s="15" t="s">
        <v>708</v>
      </c>
      <c r="F288" s="1" t="s">
        <v>2104</v>
      </c>
      <c r="G288" s="40"/>
    </row>
    <row r="289" spans="1:7" ht="33">
      <c r="A289" s="36" t="s">
        <v>705</v>
      </c>
      <c r="B289" s="15" t="s">
        <v>1068</v>
      </c>
      <c r="C289" s="33">
        <v>267</v>
      </c>
      <c r="D289" s="33">
        <v>267</v>
      </c>
      <c r="E289" s="15" t="s">
        <v>1070</v>
      </c>
      <c r="F289" s="1" t="s">
        <v>2104</v>
      </c>
      <c r="G289" s="40"/>
    </row>
    <row r="290" spans="1:7" ht="33">
      <c r="A290" s="36" t="s">
        <v>705</v>
      </c>
      <c r="B290" s="15" t="s">
        <v>671</v>
      </c>
      <c r="C290" s="33">
        <v>0</v>
      </c>
      <c r="D290" s="33">
        <v>50</v>
      </c>
      <c r="E290" s="15" t="s">
        <v>670</v>
      </c>
      <c r="F290" s="1" t="s">
        <v>2680</v>
      </c>
      <c r="G290" s="40"/>
    </row>
    <row r="291" spans="1:7" ht="33">
      <c r="A291" s="36" t="s">
        <v>705</v>
      </c>
      <c r="B291" s="15" t="s">
        <v>674</v>
      </c>
      <c r="C291" s="33">
        <v>0</v>
      </c>
      <c r="D291" s="33">
        <v>46</v>
      </c>
      <c r="E291" s="15" t="s">
        <v>673</v>
      </c>
      <c r="F291" s="1" t="s">
        <v>2680</v>
      </c>
      <c r="G291" s="40"/>
    </row>
    <row r="292" spans="1:7" s="117" customFormat="1" ht="33">
      <c r="A292" s="36" t="s">
        <v>705</v>
      </c>
      <c r="B292" s="18" t="s">
        <v>2967</v>
      </c>
      <c r="C292" s="249">
        <v>250</v>
      </c>
      <c r="D292" s="249">
        <v>250</v>
      </c>
      <c r="E292" s="18" t="s">
        <v>2970</v>
      </c>
      <c r="F292" s="1" t="s">
        <v>2968</v>
      </c>
      <c r="G292" s="202"/>
    </row>
    <row r="293" spans="1:7" s="117" customFormat="1" ht="33">
      <c r="A293" s="36" t="s">
        <v>705</v>
      </c>
      <c r="B293" s="18" t="s">
        <v>2944</v>
      </c>
      <c r="C293" s="249">
        <v>150</v>
      </c>
      <c r="D293" s="249">
        <v>150</v>
      </c>
      <c r="E293" s="18" t="s">
        <v>2949</v>
      </c>
      <c r="F293" s="1" t="s">
        <v>2968</v>
      </c>
      <c r="G293" s="202"/>
    </row>
    <row r="294" spans="1:7" s="117" customFormat="1" ht="33">
      <c r="A294" s="36" t="s">
        <v>705</v>
      </c>
      <c r="B294" s="18" t="s">
        <v>2969</v>
      </c>
      <c r="C294" s="249">
        <v>136</v>
      </c>
      <c r="D294" s="249">
        <v>136</v>
      </c>
      <c r="E294" s="15" t="s">
        <v>2948</v>
      </c>
      <c r="F294" s="1" t="s">
        <v>2968</v>
      </c>
      <c r="G294" s="202"/>
    </row>
    <row r="295" spans="1:7" s="117" customFormat="1" ht="33">
      <c r="A295" s="36" t="s">
        <v>705</v>
      </c>
      <c r="B295" s="18" t="s">
        <v>2966</v>
      </c>
      <c r="C295" s="249">
        <v>6000</v>
      </c>
      <c r="D295" s="249">
        <v>6000</v>
      </c>
      <c r="E295" s="15" t="s">
        <v>673</v>
      </c>
      <c r="F295" s="1" t="s">
        <v>2968</v>
      </c>
      <c r="G295" s="202"/>
    </row>
    <row r="296" spans="1:7" ht="33">
      <c r="A296" s="36" t="s">
        <v>705</v>
      </c>
      <c r="B296" s="101" t="s">
        <v>675</v>
      </c>
      <c r="C296" s="33">
        <v>0</v>
      </c>
      <c r="D296" s="33">
        <v>3.0769</v>
      </c>
      <c r="E296" s="15" t="s">
        <v>676</v>
      </c>
      <c r="F296" s="1" t="s">
        <v>2678</v>
      </c>
      <c r="G296" s="40"/>
    </row>
    <row r="297" spans="1:7" ht="33">
      <c r="A297" s="36" t="s">
        <v>705</v>
      </c>
      <c r="B297" s="101" t="s">
        <v>677</v>
      </c>
      <c r="C297" s="33">
        <v>0</v>
      </c>
      <c r="D297" s="33">
        <v>10</v>
      </c>
      <c r="E297" s="15" t="s">
        <v>676</v>
      </c>
      <c r="F297" s="1" t="s">
        <v>2678</v>
      </c>
      <c r="G297" s="40"/>
    </row>
    <row r="298" spans="1:7" ht="33">
      <c r="A298" s="36" t="s">
        <v>705</v>
      </c>
      <c r="B298" s="18" t="s">
        <v>2137</v>
      </c>
      <c r="C298" s="33">
        <v>26.15</v>
      </c>
      <c r="D298" s="33">
        <v>26.15</v>
      </c>
      <c r="E298" s="15" t="s">
        <v>676</v>
      </c>
      <c r="F298" s="1" t="s">
        <v>2678</v>
      </c>
      <c r="G298" s="202"/>
    </row>
    <row r="299" spans="1:7" ht="33">
      <c r="A299" s="36" t="s">
        <v>705</v>
      </c>
      <c r="B299" s="18" t="s">
        <v>1974</v>
      </c>
      <c r="C299" s="33">
        <v>0</v>
      </c>
      <c r="D299" s="33">
        <v>50</v>
      </c>
      <c r="E299" s="84" t="s">
        <v>2696</v>
      </c>
      <c r="F299" s="85" t="s">
        <v>2675</v>
      </c>
      <c r="G299" s="220"/>
    </row>
    <row r="300" spans="1:7" ht="33">
      <c r="A300" s="36" t="s">
        <v>705</v>
      </c>
      <c r="B300" s="84" t="s">
        <v>1155</v>
      </c>
      <c r="C300" s="33">
        <v>0</v>
      </c>
      <c r="D300" s="109">
        <v>30</v>
      </c>
      <c r="E300" s="84" t="s">
        <v>2696</v>
      </c>
      <c r="F300" s="85" t="s">
        <v>2675</v>
      </c>
      <c r="G300" s="40"/>
    </row>
    <row r="301" spans="1:7" ht="33">
      <c r="A301" s="36" t="s">
        <v>705</v>
      </c>
      <c r="B301" s="84" t="s">
        <v>1014</v>
      </c>
      <c r="C301" s="33">
        <v>0</v>
      </c>
      <c r="D301" s="92">
        <v>94.1</v>
      </c>
      <c r="E301" s="84" t="s">
        <v>2696</v>
      </c>
      <c r="F301" s="85" t="s">
        <v>2675</v>
      </c>
      <c r="G301" s="40"/>
    </row>
    <row r="302" spans="1:7" ht="33">
      <c r="A302" s="36" t="s">
        <v>705</v>
      </c>
      <c r="B302" s="73" t="s">
        <v>1156</v>
      </c>
      <c r="C302" s="33">
        <v>0</v>
      </c>
      <c r="D302" s="92">
        <v>150</v>
      </c>
      <c r="E302" s="84" t="s">
        <v>2696</v>
      </c>
      <c r="F302" s="85" t="s">
        <v>2675</v>
      </c>
      <c r="G302" s="40"/>
    </row>
    <row r="303" spans="1:7" ht="33">
      <c r="A303" s="36" t="s">
        <v>705</v>
      </c>
      <c r="B303" s="90" t="s">
        <v>932</v>
      </c>
      <c r="C303" s="355">
        <v>-1423</v>
      </c>
      <c r="D303" s="356">
        <f>1730+C303</f>
        <v>307</v>
      </c>
      <c r="E303" s="90" t="s">
        <v>933</v>
      </c>
      <c r="F303" s="85" t="s">
        <v>2675</v>
      </c>
      <c r="G303" s="40"/>
    </row>
    <row r="304" spans="1:7" ht="33">
      <c r="A304" s="36" t="s">
        <v>705</v>
      </c>
      <c r="B304" s="91" t="s">
        <v>934</v>
      </c>
      <c r="C304" s="33">
        <v>0</v>
      </c>
      <c r="D304" s="110">
        <v>251.856</v>
      </c>
      <c r="E304" s="90" t="s">
        <v>935</v>
      </c>
      <c r="F304" s="85" t="s">
        <v>2675</v>
      </c>
      <c r="G304" s="40"/>
    </row>
    <row r="305" spans="1:7" s="310" customFormat="1" ht="33">
      <c r="A305" s="36" t="s">
        <v>705</v>
      </c>
      <c r="B305" s="301" t="s">
        <v>2045</v>
      </c>
      <c r="C305" s="311">
        <v>100</v>
      </c>
      <c r="D305" s="311">
        <v>100</v>
      </c>
      <c r="E305" s="303" t="s">
        <v>2048</v>
      </c>
      <c r="F305" s="296" t="s">
        <v>2046</v>
      </c>
      <c r="G305" s="309"/>
    </row>
    <row r="306" spans="1:7" s="314" customFormat="1" ht="33">
      <c r="A306" s="36" t="s">
        <v>705</v>
      </c>
      <c r="B306" s="18" t="s">
        <v>2047</v>
      </c>
      <c r="C306" s="312">
        <v>100</v>
      </c>
      <c r="D306" s="312">
        <v>100</v>
      </c>
      <c r="E306" s="303" t="s">
        <v>2048</v>
      </c>
      <c r="F306" s="296" t="s">
        <v>2046</v>
      </c>
      <c r="G306" s="313"/>
    </row>
    <row r="307" spans="1:7" s="314" customFormat="1" ht="33">
      <c r="A307" s="36" t="s">
        <v>705</v>
      </c>
      <c r="B307" s="18" t="s">
        <v>2049</v>
      </c>
      <c r="C307" s="312">
        <v>30</v>
      </c>
      <c r="D307" s="312">
        <v>30</v>
      </c>
      <c r="E307" s="303" t="s">
        <v>2048</v>
      </c>
      <c r="F307" s="296" t="s">
        <v>2046</v>
      </c>
      <c r="G307" s="313"/>
    </row>
    <row r="308" spans="1:7" s="314" customFormat="1" ht="33">
      <c r="A308" s="36" t="s">
        <v>705</v>
      </c>
      <c r="B308" s="18" t="s">
        <v>2050</v>
      </c>
      <c r="C308" s="312">
        <v>70</v>
      </c>
      <c r="D308" s="312">
        <v>70</v>
      </c>
      <c r="E308" s="303" t="s">
        <v>2048</v>
      </c>
      <c r="F308" s="296" t="s">
        <v>2046</v>
      </c>
      <c r="G308" s="313"/>
    </row>
    <row r="309" spans="1:7" s="253" customFormat="1" ht="33">
      <c r="A309" s="36" t="s">
        <v>705</v>
      </c>
      <c r="B309" s="326" t="s">
        <v>2051</v>
      </c>
      <c r="C309" s="19">
        <v>1000</v>
      </c>
      <c r="D309" s="19">
        <v>1000</v>
      </c>
      <c r="E309" s="169" t="s">
        <v>2052</v>
      </c>
      <c r="F309" s="296" t="s">
        <v>2046</v>
      </c>
      <c r="G309" s="18"/>
    </row>
    <row r="310" spans="1:7" s="318" customFormat="1" ht="33">
      <c r="A310" s="36" t="s">
        <v>705</v>
      </c>
      <c r="B310" s="316" t="s">
        <v>2509</v>
      </c>
      <c r="C310" s="353">
        <v>961</v>
      </c>
      <c r="D310" s="354">
        <v>961</v>
      </c>
      <c r="E310" s="49" t="s">
        <v>2459</v>
      </c>
      <c r="F310" s="226" t="s">
        <v>1484</v>
      </c>
      <c r="G310" s="317"/>
    </row>
    <row r="311" spans="1:7" ht="33">
      <c r="A311" s="36" t="s">
        <v>705</v>
      </c>
      <c r="B311" s="101" t="s">
        <v>2672</v>
      </c>
      <c r="C311" s="33">
        <v>0</v>
      </c>
      <c r="D311" s="33">
        <v>1013</v>
      </c>
      <c r="E311" s="18" t="s">
        <v>2670</v>
      </c>
      <c r="F311" s="2" t="s">
        <v>2682</v>
      </c>
      <c r="G311" s="40"/>
    </row>
    <row r="312" spans="1:7" s="13" customFormat="1" ht="33">
      <c r="A312" s="2" t="s">
        <v>2126</v>
      </c>
      <c r="B312" s="209" t="s">
        <v>3067</v>
      </c>
      <c r="C312" s="369">
        <v>64.02</v>
      </c>
      <c r="D312" s="369">
        <v>64.02</v>
      </c>
      <c r="E312" s="18" t="s">
        <v>1200</v>
      </c>
      <c r="F312" s="2" t="s">
        <v>1481</v>
      </c>
      <c r="G312" s="2"/>
    </row>
    <row r="313" spans="1:7" s="13" customFormat="1" ht="33">
      <c r="A313" s="2" t="s">
        <v>2126</v>
      </c>
      <c r="B313" s="209" t="s">
        <v>3069</v>
      </c>
      <c r="C313" s="369">
        <v>25</v>
      </c>
      <c r="D313" s="369">
        <v>25</v>
      </c>
      <c r="E313" s="18" t="s">
        <v>1200</v>
      </c>
      <c r="F313" s="2" t="s">
        <v>1481</v>
      </c>
      <c r="G313" s="2"/>
    </row>
    <row r="314" spans="1:7" s="13" customFormat="1" ht="33">
      <c r="A314" s="2" t="s">
        <v>2126</v>
      </c>
      <c r="B314" s="209" t="s">
        <v>3070</v>
      </c>
      <c r="C314" s="368">
        <v>102.169</v>
      </c>
      <c r="D314" s="368">
        <v>102.169</v>
      </c>
      <c r="E314" s="18" t="s">
        <v>1200</v>
      </c>
      <c r="F314" s="2" t="s">
        <v>1481</v>
      </c>
      <c r="G314" s="2"/>
    </row>
    <row r="315" spans="1:7" s="13" customFormat="1" ht="33">
      <c r="A315" s="2" t="s">
        <v>2126</v>
      </c>
      <c r="B315" s="209" t="s">
        <v>3071</v>
      </c>
      <c r="C315" s="368">
        <v>12.5</v>
      </c>
      <c r="D315" s="368">
        <v>12.5</v>
      </c>
      <c r="E315" s="18" t="s">
        <v>1200</v>
      </c>
      <c r="F315" s="2" t="s">
        <v>1481</v>
      </c>
      <c r="G315" s="2"/>
    </row>
    <row r="316" spans="1:7" ht="85.5">
      <c r="A316" s="36" t="s">
        <v>705</v>
      </c>
      <c r="B316" s="18" t="s">
        <v>2127</v>
      </c>
      <c r="C316" s="33">
        <v>11026</v>
      </c>
      <c r="D316" s="33">
        <v>11026</v>
      </c>
      <c r="E316" s="18" t="s">
        <v>2121</v>
      </c>
      <c r="F316" s="1" t="s">
        <v>2123</v>
      </c>
      <c r="G316" s="134" t="s">
        <v>2128</v>
      </c>
    </row>
    <row r="317" spans="1:7" s="187" customFormat="1" ht="33">
      <c r="A317" s="36" t="s">
        <v>705</v>
      </c>
      <c r="B317" s="188" t="s">
        <v>1424</v>
      </c>
      <c r="C317" s="24">
        <v>200</v>
      </c>
      <c r="D317" s="24">
        <v>200</v>
      </c>
      <c r="E317" s="189" t="s">
        <v>651</v>
      </c>
      <c r="F317" s="126" t="s">
        <v>1486</v>
      </c>
      <c r="G317" s="190"/>
    </row>
    <row r="318" spans="1:7" ht="33">
      <c r="A318" s="36" t="s">
        <v>705</v>
      </c>
      <c r="B318" s="200" t="s">
        <v>834</v>
      </c>
      <c r="C318" s="201">
        <v>81</v>
      </c>
      <c r="D318" s="201">
        <v>81</v>
      </c>
      <c r="E318" s="200" t="s">
        <v>835</v>
      </c>
      <c r="F318" s="2" t="s">
        <v>836</v>
      </c>
      <c r="G318" s="202"/>
    </row>
    <row r="319" spans="1:7" ht="33">
      <c r="A319" s="2" t="s">
        <v>2126</v>
      </c>
      <c r="B319" s="18" t="s">
        <v>850</v>
      </c>
      <c r="C319" s="52">
        <v>12065</v>
      </c>
      <c r="D319" s="52">
        <v>12065</v>
      </c>
      <c r="E319" s="18" t="s">
        <v>851</v>
      </c>
      <c r="F319" s="1" t="s">
        <v>852</v>
      </c>
      <c r="G319" s="1"/>
    </row>
    <row r="320" spans="1:7" s="51" customFormat="1" ht="24.75" customHeight="1">
      <c r="A320" s="415" t="s">
        <v>680</v>
      </c>
      <c r="B320" s="416"/>
      <c r="C320" s="68">
        <f>SUM(C281:C319)</f>
        <v>49812.83900000001</v>
      </c>
      <c r="D320" s="68">
        <f>SUM(D281:D319)</f>
        <v>73314.8719</v>
      </c>
      <c r="E320" s="95"/>
      <c r="F320" s="127"/>
      <c r="G320" s="69"/>
    </row>
    <row r="321" spans="1:7" ht="33">
      <c r="A321" s="36" t="s">
        <v>709</v>
      </c>
      <c r="B321" s="15" t="s">
        <v>550</v>
      </c>
      <c r="C321" s="24">
        <v>0</v>
      </c>
      <c r="D321" s="24">
        <v>90</v>
      </c>
      <c r="E321" s="15" t="s">
        <v>662</v>
      </c>
      <c r="F321" s="1" t="s">
        <v>2676</v>
      </c>
      <c r="G321" s="40"/>
    </row>
    <row r="322" spans="1:7" ht="33">
      <c r="A322" s="38" t="s">
        <v>709</v>
      </c>
      <c r="B322" s="15" t="s">
        <v>663</v>
      </c>
      <c r="C322" s="33">
        <v>15750</v>
      </c>
      <c r="D322" s="33">
        <v>21000</v>
      </c>
      <c r="E322" s="15" t="s">
        <v>662</v>
      </c>
      <c r="F322" s="1" t="s">
        <v>2676</v>
      </c>
      <c r="G322" s="40"/>
    </row>
    <row r="323" spans="1:7" ht="33">
      <c r="A323" s="38" t="s">
        <v>709</v>
      </c>
      <c r="B323" s="15" t="s">
        <v>661</v>
      </c>
      <c r="C323" s="33">
        <v>2671.5</v>
      </c>
      <c r="D323" s="33">
        <v>5332.5</v>
      </c>
      <c r="E323" s="15" t="s">
        <v>662</v>
      </c>
      <c r="F323" s="1" t="s">
        <v>2676</v>
      </c>
      <c r="G323" s="40"/>
    </row>
    <row r="324" spans="1:7" ht="33">
      <c r="A324" s="38" t="s">
        <v>709</v>
      </c>
      <c r="B324" s="209" t="s">
        <v>2416</v>
      </c>
      <c r="C324" s="266">
        <v>22.5</v>
      </c>
      <c r="D324" s="266">
        <v>22.5</v>
      </c>
      <c r="E324" s="18" t="s">
        <v>2417</v>
      </c>
      <c r="F324" s="1" t="s">
        <v>2676</v>
      </c>
      <c r="G324" s="2"/>
    </row>
    <row r="325" spans="1:7" ht="33">
      <c r="A325" s="38" t="s">
        <v>709</v>
      </c>
      <c r="B325" s="49" t="s">
        <v>710</v>
      </c>
      <c r="C325" s="33">
        <v>0</v>
      </c>
      <c r="D325" s="48">
        <v>12906.6</v>
      </c>
      <c r="E325" s="49" t="s">
        <v>665</v>
      </c>
      <c r="F325" s="1" t="s">
        <v>2677</v>
      </c>
      <c r="G325" s="40"/>
    </row>
    <row r="326" spans="1:7" s="228" customFormat="1" ht="33">
      <c r="A326" s="38" t="s">
        <v>709</v>
      </c>
      <c r="B326" s="224" t="s">
        <v>2152</v>
      </c>
      <c r="C326" s="237">
        <v>829.415</v>
      </c>
      <c r="D326" s="237">
        <v>829.415</v>
      </c>
      <c r="E326" s="17" t="s">
        <v>2150</v>
      </c>
      <c r="F326" s="226" t="s">
        <v>1197</v>
      </c>
      <c r="G326" s="227"/>
    </row>
    <row r="327" spans="1:7" ht="33">
      <c r="A327" s="38" t="s">
        <v>709</v>
      </c>
      <c r="B327" s="15" t="s">
        <v>2105</v>
      </c>
      <c r="C327" s="33">
        <v>0</v>
      </c>
      <c r="D327" s="33">
        <v>247</v>
      </c>
      <c r="E327" s="15" t="s">
        <v>2106</v>
      </c>
      <c r="F327" s="1" t="s">
        <v>2104</v>
      </c>
      <c r="G327" s="40"/>
    </row>
    <row r="328" spans="1:7" ht="33">
      <c r="A328" s="38" t="s">
        <v>709</v>
      </c>
      <c r="B328" s="15" t="s">
        <v>1068</v>
      </c>
      <c r="C328" s="33">
        <v>209</v>
      </c>
      <c r="D328" s="33">
        <v>209</v>
      </c>
      <c r="E328" s="15" t="s">
        <v>1070</v>
      </c>
      <c r="F328" s="1" t="s">
        <v>2104</v>
      </c>
      <c r="G328" s="40"/>
    </row>
    <row r="329" spans="1:7" ht="33">
      <c r="A329" s="38" t="s">
        <v>709</v>
      </c>
      <c r="B329" s="101" t="s">
        <v>711</v>
      </c>
      <c r="C329" s="33">
        <v>0</v>
      </c>
      <c r="D329" s="33">
        <v>669</v>
      </c>
      <c r="E329" s="15" t="s">
        <v>668</v>
      </c>
      <c r="F329" s="1" t="s">
        <v>2680</v>
      </c>
      <c r="G329" s="40"/>
    </row>
    <row r="330" spans="1:7" ht="33">
      <c r="A330" s="38" t="s">
        <v>709</v>
      </c>
      <c r="B330" s="101" t="s">
        <v>712</v>
      </c>
      <c r="C330" s="33">
        <v>0</v>
      </c>
      <c r="D330" s="33">
        <v>290</v>
      </c>
      <c r="E330" s="15" t="s">
        <v>668</v>
      </c>
      <c r="F330" s="1" t="s">
        <v>2680</v>
      </c>
      <c r="G330" s="40"/>
    </row>
    <row r="331" spans="1:7" ht="33">
      <c r="A331" s="38" t="s">
        <v>709</v>
      </c>
      <c r="B331" s="15" t="s">
        <v>671</v>
      </c>
      <c r="C331" s="33">
        <v>0</v>
      </c>
      <c r="D331" s="33">
        <v>35</v>
      </c>
      <c r="E331" s="15" t="s">
        <v>670</v>
      </c>
      <c r="F331" s="1" t="s">
        <v>2680</v>
      </c>
      <c r="G331" s="40"/>
    </row>
    <row r="332" spans="1:7" ht="33">
      <c r="A332" s="38" t="s">
        <v>709</v>
      </c>
      <c r="B332" s="15" t="s">
        <v>669</v>
      </c>
      <c r="C332" s="33">
        <v>0</v>
      </c>
      <c r="D332" s="33">
        <v>50</v>
      </c>
      <c r="E332" s="15" t="s">
        <v>670</v>
      </c>
      <c r="F332" s="1" t="s">
        <v>2680</v>
      </c>
      <c r="G332" s="40"/>
    </row>
    <row r="333" spans="1:7" ht="33">
      <c r="A333" s="38" t="s">
        <v>709</v>
      </c>
      <c r="B333" s="15" t="s">
        <v>674</v>
      </c>
      <c r="C333" s="33">
        <v>0</v>
      </c>
      <c r="D333" s="33">
        <v>37</v>
      </c>
      <c r="E333" s="15" t="s">
        <v>673</v>
      </c>
      <c r="F333" s="1" t="s">
        <v>2680</v>
      </c>
      <c r="G333" s="40"/>
    </row>
    <row r="334" spans="1:7" s="117" customFormat="1" ht="33">
      <c r="A334" s="38" t="s">
        <v>709</v>
      </c>
      <c r="B334" s="18" t="s">
        <v>2957</v>
      </c>
      <c r="C334" s="249">
        <v>225</v>
      </c>
      <c r="D334" s="249">
        <v>225</v>
      </c>
      <c r="E334" s="18" t="s">
        <v>2960</v>
      </c>
      <c r="F334" s="1" t="s">
        <v>2958</v>
      </c>
      <c r="G334" s="2"/>
    </row>
    <row r="335" spans="1:7" s="117" customFormat="1" ht="33">
      <c r="A335" s="38" t="s">
        <v>709</v>
      </c>
      <c r="B335" s="18" t="s">
        <v>2944</v>
      </c>
      <c r="C335" s="249">
        <v>150</v>
      </c>
      <c r="D335" s="249">
        <v>150</v>
      </c>
      <c r="E335" s="18" t="s">
        <v>2949</v>
      </c>
      <c r="F335" s="1" t="s">
        <v>2958</v>
      </c>
      <c r="G335" s="2"/>
    </row>
    <row r="336" spans="1:7" s="117" customFormat="1" ht="33">
      <c r="A336" s="38" t="s">
        <v>709</v>
      </c>
      <c r="B336" s="18" t="s">
        <v>2959</v>
      </c>
      <c r="C336" s="249">
        <v>114</v>
      </c>
      <c r="D336" s="249">
        <v>114</v>
      </c>
      <c r="E336" s="15" t="s">
        <v>2948</v>
      </c>
      <c r="F336" s="1" t="s">
        <v>2958</v>
      </c>
      <c r="G336" s="2"/>
    </row>
    <row r="337" spans="1:7" ht="33">
      <c r="A337" s="38" t="s">
        <v>709</v>
      </c>
      <c r="B337" s="101" t="s">
        <v>675</v>
      </c>
      <c r="C337" s="192">
        <v>0</v>
      </c>
      <c r="D337" s="33">
        <v>3.0769</v>
      </c>
      <c r="E337" s="15" t="s">
        <v>676</v>
      </c>
      <c r="F337" s="1" t="s">
        <v>2678</v>
      </c>
      <c r="G337" s="40"/>
    </row>
    <row r="338" spans="1:7" ht="33">
      <c r="A338" s="38" t="s">
        <v>709</v>
      </c>
      <c r="B338" s="101" t="s">
        <v>677</v>
      </c>
      <c r="C338" s="192">
        <v>0</v>
      </c>
      <c r="D338" s="33">
        <v>10</v>
      </c>
      <c r="E338" s="15" t="s">
        <v>676</v>
      </c>
      <c r="F338" s="1" t="s">
        <v>2678</v>
      </c>
      <c r="G338" s="40"/>
    </row>
    <row r="339" spans="1:7" ht="33">
      <c r="A339" s="38" t="s">
        <v>709</v>
      </c>
      <c r="B339" s="18" t="s">
        <v>2137</v>
      </c>
      <c r="C339" s="33">
        <v>26.15</v>
      </c>
      <c r="D339" s="33">
        <v>26.15</v>
      </c>
      <c r="E339" s="15" t="s">
        <v>676</v>
      </c>
      <c r="F339" s="1" t="s">
        <v>2678</v>
      </c>
      <c r="G339" s="202"/>
    </row>
    <row r="340" spans="1:7" ht="33">
      <c r="A340" s="38" t="s">
        <v>709</v>
      </c>
      <c r="B340" s="96" t="s">
        <v>713</v>
      </c>
      <c r="C340" s="192">
        <v>0</v>
      </c>
      <c r="D340" s="71">
        <v>1000</v>
      </c>
      <c r="E340" s="96" t="s">
        <v>686</v>
      </c>
      <c r="F340" s="126" t="s">
        <v>2679</v>
      </c>
      <c r="G340" s="40"/>
    </row>
    <row r="341" spans="1:7" ht="33">
      <c r="A341" s="38" t="s">
        <v>709</v>
      </c>
      <c r="B341" s="86" t="s">
        <v>1126</v>
      </c>
      <c r="C341" s="192">
        <v>0</v>
      </c>
      <c r="D341" s="93">
        <v>30</v>
      </c>
      <c r="E341" s="84" t="s">
        <v>2695</v>
      </c>
      <c r="F341" s="85" t="s">
        <v>2675</v>
      </c>
      <c r="G341" s="40"/>
    </row>
    <row r="342" spans="1:7" ht="33">
      <c r="A342" s="38" t="s">
        <v>709</v>
      </c>
      <c r="B342" s="86" t="s">
        <v>1127</v>
      </c>
      <c r="C342" s="192">
        <v>0</v>
      </c>
      <c r="D342" s="93">
        <v>30</v>
      </c>
      <c r="E342" s="84" t="s">
        <v>2696</v>
      </c>
      <c r="F342" s="85" t="s">
        <v>2675</v>
      </c>
      <c r="G342" s="40"/>
    </row>
    <row r="343" spans="1:7" ht="33">
      <c r="A343" s="38" t="s">
        <v>709</v>
      </c>
      <c r="B343" s="73" t="s">
        <v>1128</v>
      </c>
      <c r="C343" s="192">
        <v>0</v>
      </c>
      <c r="D343" s="93">
        <v>30</v>
      </c>
      <c r="E343" s="84" t="s">
        <v>2696</v>
      </c>
      <c r="F343" s="85" t="s">
        <v>2675</v>
      </c>
      <c r="G343" s="40"/>
    </row>
    <row r="344" spans="1:7" ht="33">
      <c r="A344" s="38" t="s">
        <v>709</v>
      </c>
      <c r="B344" s="73" t="s">
        <v>1129</v>
      </c>
      <c r="C344" s="192">
        <v>0</v>
      </c>
      <c r="D344" s="93">
        <v>30</v>
      </c>
      <c r="E344" s="84" t="s">
        <v>2696</v>
      </c>
      <c r="F344" s="85" t="s">
        <v>2675</v>
      </c>
      <c r="G344" s="40"/>
    </row>
    <row r="345" spans="1:7" ht="33">
      <c r="A345" s="38" t="s">
        <v>709</v>
      </c>
      <c r="B345" s="84" t="s">
        <v>1130</v>
      </c>
      <c r="C345" s="192">
        <v>0</v>
      </c>
      <c r="D345" s="93">
        <v>30</v>
      </c>
      <c r="E345" s="84" t="s">
        <v>2696</v>
      </c>
      <c r="F345" s="85" t="s">
        <v>2675</v>
      </c>
      <c r="G345" s="40"/>
    </row>
    <row r="346" spans="1:7" ht="33">
      <c r="A346" s="38" t="s">
        <v>709</v>
      </c>
      <c r="B346" s="90" t="s">
        <v>932</v>
      </c>
      <c r="C346" s="245">
        <v>-555</v>
      </c>
      <c r="D346" s="219">
        <f>1067+C346</f>
        <v>512</v>
      </c>
      <c r="E346" s="90" t="s">
        <v>933</v>
      </c>
      <c r="F346" s="85" t="s">
        <v>2675</v>
      </c>
      <c r="G346" s="40"/>
    </row>
    <row r="347" spans="1:7" ht="33">
      <c r="A347" s="38" t="s">
        <v>709</v>
      </c>
      <c r="B347" s="91" t="s">
        <v>934</v>
      </c>
      <c r="C347" s="192">
        <v>0</v>
      </c>
      <c r="D347" s="113">
        <v>251.856</v>
      </c>
      <c r="E347" s="90" t="s">
        <v>935</v>
      </c>
      <c r="F347" s="85" t="s">
        <v>2675</v>
      </c>
      <c r="G347" s="40"/>
    </row>
    <row r="348" spans="1:7" s="310" customFormat="1" ht="33">
      <c r="A348" s="38" t="s">
        <v>709</v>
      </c>
      <c r="B348" s="299" t="s">
        <v>2002</v>
      </c>
      <c r="C348" s="311">
        <v>120</v>
      </c>
      <c r="D348" s="311">
        <v>120</v>
      </c>
      <c r="E348" s="350" t="s">
        <v>2489</v>
      </c>
      <c r="F348" s="296" t="s">
        <v>1484</v>
      </c>
      <c r="G348" s="309"/>
    </row>
    <row r="349" spans="1:7" s="310" customFormat="1" ht="33">
      <c r="A349" s="38" t="s">
        <v>709</v>
      </c>
      <c r="B349" s="301" t="s">
        <v>2003</v>
      </c>
      <c r="C349" s="311">
        <v>30</v>
      </c>
      <c r="D349" s="311">
        <v>30</v>
      </c>
      <c r="E349" s="350" t="s">
        <v>2489</v>
      </c>
      <c r="F349" s="296" t="s">
        <v>1484</v>
      </c>
      <c r="G349" s="309"/>
    </row>
    <row r="350" spans="1:7" s="310" customFormat="1" ht="33">
      <c r="A350" s="38" t="s">
        <v>709</v>
      </c>
      <c r="B350" s="301" t="s">
        <v>2012</v>
      </c>
      <c r="C350" s="311">
        <v>30</v>
      </c>
      <c r="D350" s="311">
        <v>30</v>
      </c>
      <c r="E350" s="350" t="s">
        <v>2489</v>
      </c>
      <c r="F350" s="296" t="s">
        <v>1484</v>
      </c>
      <c r="G350" s="309"/>
    </row>
    <row r="351" spans="1:7" s="310" customFormat="1" ht="33">
      <c r="A351" s="38" t="s">
        <v>709</v>
      </c>
      <c r="B351" s="301" t="s">
        <v>2013</v>
      </c>
      <c r="C351" s="311">
        <v>30</v>
      </c>
      <c r="D351" s="311">
        <v>30</v>
      </c>
      <c r="E351" s="350" t="s">
        <v>2489</v>
      </c>
      <c r="F351" s="296" t="s">
        <v>1484</v>
      </c>
      <c r="G351" s="309"/>
    </row>
    <row r="352" spans="1:7" s="310" customFormat="1" ht="33">
      <c r="A352" s="38" t="s">
        <v>709</v>
      </c>
      <c r="B352" s="301" t="s">
        <v>2014</v>
      </c>
      <c r="C352" s="311">
        <v>20</v>
      </c>
      <c r="D352" s="311">
        <v>20</v>
      </c>
      <c r="E352" s="350" t="s">
        <v>2489</v>
      </c>
      <c r="F352" s="296" t="s">
        <v>1484</v>
      </c>
      <c r="G352" s="309"/>
    </row>
    <row r="353" spans="1:7" s="310" customFormat="1" ht="33">
      <c r="A353" s="38" t="s">
        <v>709</v>
      </c>
      <c r="B353" s="301" t="s">
        <v>2004</v>
      </c>
      <c r="C353" s="311">
        <v>30</v>
      </c>
      <c r="D353" s="311">
        <v>30</v>
      </c>
      <c r="E353" s="350" t="s">
        <v>2489</v>
      </c>
      <c r="F353" s="296" t="s">
        <v>1484</v>
      </c>
      <c r="G353" s="309"/>
    </row>
    <row r="354" spans="1:7" s="310" customFormat="1" ht="33">
      <c r="A354" s="38" t="s">
        <v>709</v>
      </c>
      <c r="B354" s="301" t="s">
        <v>2005</v>
      </c>
      <c r="C354" s="311">
        <v>20</v>
      </c>
      <c r="D354" s="311">
        <v>20</v>
      </c>
      <c r="E354" s="350" t="s">
        <v>2489</v>
      </c>
      <c r="F354" s="296" t="s">
        <v>1484</v>
      </c>
      <c r="G354" s="309"/>
    </row>
    <row r="355" spans="1:7" s="310" customFormat="1" ht="33">
      <c r="A355" s="38" t="s">
        <v>709</v>
      </c>
      <c r="B355" s="301" t="s">
        <v>2006</v>
      </c>
      <c r="C355" s="311">
        <v>30</v>
      </c>
      <c r="D355" s="311">
        <v>30</v>
      </c>
      <c r="E355" s="350" t="s">
        <v>2489</v>
      </c>
      <c r="F355" s="296" t="s">
        <v>1484</v>
      </c>
      <c r="G355" s="309"/>
    </row>
    <row r="356" spans="1:7" s="310" customFormat="1" ht="33">
      <c r="A356" s="38" t="s">
        <v>709</v>
      </c>
      <c r="B356" s="301" t="s">
        <v>2007</v>
      </c>
      <c r="C356" s="311">
        <v>30</v>
      </c>
      <c r="D356" s="311">
        <v>30</v>
      </c>
      <c r="E356" s="350" t="s">
        <v>2489</v>
      </c>
      <c r="F356" s="296" t="s">
        <v>1484</v>
      </c>
      <c r="G356" s="309"/>
    </row>
    <row r="357" spans="1:7" s="310" customFormat="1" ht="33">
      <c r="A357" s="38" t="s">
        <v>709</v>
      </c>
      <c r="B357" s="301" t="s">
        <v>2008</v>
      </c>
      <c r="C357" s="311">
        <v>30</v>
      </c>
      <c r="D357" s="311">
        <v>30</v>
      </c>
      <c r="E357" s="350" t="s">
        <v>2489</v>
      </c>
      <c r="F357" s="296" t="s">
        <v>1484</v>
      </c>
      <c r="G357" s="309"/>
    </row>
    <row r="358" spans="1:7" s="253" customFormat="1" ht="33">
      <c r="A358" s="38" t="s">
        <v>709</v>
      </c>
      <c r="B358" s="18" t="s">
        <v>2009</v>
      </c>
      <c r="C358" s="312">
        <v>120</v>
      </c>
      <c r="D358" s="312">
        <v>120</v>
      </c>
      <c r="E358" s="169" t="s">
        <v>2500</v>
      </c>
      <c r="F358" s="296" t="s">
        <v>1484</v>
      </c>
      <c r="G358" s="18"/>
    </row>
    <row r="359" spans="1:7" s="314" customFormat="1" ht="33">
      <c r="A359" s="38" t="s">
        <v>709</v>
      </c>
      <c r="B359" s="18" t="s">
        <v>2015</v>
      </c>
      <c r="C359" s="312">
        <v>30</v>
      </c>
      <c r="D359" s="312">
        <v>30</v>
      </c>
      <c r="E359" s="303" t="s">
        <v>2502</v>
      </c>
      <c r="F359" s="296" t="s">
        <v>1484</v>
      </c>
      <c r="G359" s="313"/>
    </row>
    <row r="360" spans="1:7" s="314" customFormat="1" ht="33">
      <c r="A360" s="38" t="s">
        <v>709</v>
      </c>
      <c r="B360" s="18" t="s">
        <v>2010</v>
      </c>
      <c r="C360" s="312">
        <v>30</v>
      </c>
      <c r="D360" s="312">
        <v>30</v>
      </c>
      <c r="E360" s="303" t="s">
        <v>2502</v>
      </c>
      <c r="F360" s="296" t="s">
        <v>1484</v>
      </c>
      <c r="G360" s="313"/>
    </row>
    <row r="361" spans="1:7" s="314" customFormat="1" ht="33">
      <c r="A361" s="38" t="s">
        <v>709</v>
      </c>
      <c r="B361" s="18" t="s">
        <v>2011</v>
      </c>
      <c r="C361" s="312">
        <v>30</v>
      </c>
      <c r="D361" s="312">
        <v>30</v>
      </c>
      <c r="E361" s="303" t="s">
        <v>2502</v>
      </c>
      <c r="F361" s="296" t="s">
        <v>1484</v>
      </c>
      <c r="G361" s="313"/>
    </row>
    <row r="362" spans="1:7" s="314" customFormat="1" ht="33">
      <c r="A362" s="38" t="s">
        <v>709</v>
      </c>
      <c r="B362" s="169" t="s">
        <v>2016</v>
      </c>
      <c r="C362" s="327">
        <v>30</v>
      </c>
      <c r="D362" s="327">
        <v>30</v>
      </c>
      <c r="E362" s="303" t="s">
        <v>2502</v>
      </c>
      <c r="F362" s="325" t="s">
        <v>1484</v>
      </c>
      <c r="G362" s="328"/>
    </row>
    <row r="363" spans="1:7" s="314" customFormat="1" ht="33">
      <c r="A363" s="38" t="s">
        <v>709</v>
      </c>
      <c r="B363" s="18" t="s">
        <v>2017</v>
      </c>
      <c r="C363" s="312">
        <v>30</v>
      </c>
      <c r="D363" s="312">
        <v>30</v>
      </c>
      <c r="E363" s="307" t="s">
        <v>2502</v>
      </c>
      <c r="F363" s="226" t="s">
        <v>1484</v>
      </c>
      <c r="G363" s="313"/>
    </row>
    <row r="364" spans="1:7" s="253" customFormat="1" ht="33">
      <c r="A364" s="38" t="s">
        <v>709</v>
      </c>
      <c r="B364" s="338" t="s">
        <v>2018</v>
      </c>
      <c r="C364" s="351">
        <v>1000</v>
      </c>
      <c r="D364" s="351">
        <v>1000</v>
      </c>
      <c r="E364" s="339" t="s">
        <v>2498</v>
      </c>
      <c r="F364" s="340" t="s">
        <v>1484</v>
      </c>
      <c r="G364" s="345"/>
    </row>
    <row r="365" spans="1:7" s="318" customFormat="1" ht="33">
      <c r="A365" s="38" t="s">
        <v>709</v>
      </c>
      <c r="B365" s="316" t="s">
        <v>2509</v>
      </c>
      <c r="C365" s="351">
        <v>1000</v>
      </c>
      <c r="D365" s="351">
        <v>1000</v>
      </c>
      <c r="E365" s="49" t="s">
        <v>2459</v>
      </c>
      <c r="F365" s="226" t="s">
        <v>1484</v>
      </c>
      <c r="G365" s="317"/>
    </row>
    <row r="366" spans="1:7" ht="33">
      <c r="A366" s="38" t="s">
        <v>709</v>
      </c>
      <c r="B366" s="101" t="s">
        <v>2672</v>
      </c>
      <c r="C366" s="33">
        <v>0</v>
      </c>
      <c r="D366" s="33">
        <v>470</v>
      </c>
      <c r="E366" s="18" t="s">
        <v>2670</v>
      </c>
      <c r="F366" s="2" t="s">
        <v>2682</v>
      </c>
      <c r="G366" s="40"/>
    </row>
    <row r="367" spans="1:7" s="13" customFormat="1" ht="33">
      <c r="A367" s="371" t="s">
        <v>838</v>
      </c>
      <c r="B367" s="209" t="s">
        <v>3067</v>
      </c>
      <c r="C367" s="368">
        <v>131.94</v>
      </c>
      <c r="D367" s="368">
        <v>131.94</v>
      </c>
      <c r="E367" s="18" t="s">
        <v>1200</v>
      </c>
      <c r="F367" s="2" t="s">
        <v>1481</v>
      </c>
      <c r="G367" s="367"/>
    </row>
    <row r="368" spans="1:7" s="13" customFormat="1" ht="33">
      <c r="A368" s="371" t="s">
        <v>838</v>
      </c>
      <c r="B368" s="209" t="s">
        <v>863</v>
      </c>
      <c r="C368" s="368">
        <v>150</v>
      </c>
      <c r="D368" s="368">
        <v>150</v>
      </c>
      <c r="E368" s="18" t="s">
        <v>1200</v>
      </c>
      <c r="F368" s="2" t="s">
        <v>1481</v>
      </c>
      <c r="G368" s="367"/>
    </row>
    <row r="369" spans="1:7" s="13" customFormat="1" ht="33">
      <c r="A369" s="371" t="s">
        <v>838</v>
      </c>
      <c r="B369" s="209" t="s">
        <v>3068</v>
      </c>
      <c r="C369" s="368">
        <v>720</v>
      </c>
      <c r="D369" s="368">
        <v>720</v>
      </c>
      <c r="E369" s="18" t="s">
        <v>1200</v>
      </c>
      <c r="F369" s="2" t="s">
        <v>1481</v>
      </c>
      <c r="G369" s="367"/>
    </row>
    <row r="370" spans="1:7" s="13" customFormat="1" ht="33">
      <c r="A370" s="371" t="s">
        <v>838</v>
      </c>
      <c r="B370" s="209" t="s">
        <v>3069</v>
      </c>
      <c r="C370" s="368">
        <v>230</v>
      </c>
      <c r="D370" s="368">
        <v>230</v>
      </c>
      <c r="E370" s="18" t="s">
        <v>1200</v>
      </c>
      <c r="F370" s="2" t="s">
        <v>1481</v>
      </c>
      <c r="G370" s="367"/>
    </row>
    <row r="371" spans="1:7" s="13" customFormat="1" ht="33">
      <c r="A371" s="371" t="s">
        <v>838</v>
      </c>
      <c r="B371" s="209" t="s">
        <v>3070</v>
      </c>
      <c r="C371" s="368">
        <v>263.936</v>
      </c>
      <c r="D371" s="368">
        <v>263.936</v>
      </c>
      <c r="E371" s="18" t="s">
        <v>1200</v>
      </c>
      <c r="F371" s="2" t="s">
        <v>1481</v>
      </c>
      <c r="G371" s="367"/>
    </row>
    <row r="372" spans="1:7" s="13" customFormat="1" ht="33">
      <c r="A372" s="371" t="s">
        <v>838</v>
      </c>
      <c r="B372" s="209" t="s">
        <v>3071</v>
      </c>
      <c r="C372" s="368">
        <v>12.5</v>
      </c>
      <c r="D372" s="368">
        <v>12.5</v>
      </c>
      <c r="E372" s="18" t="s">
        <v>1200</v>
      </c>
      <c r="F372" s="2" t="s">
        <v>1481</v>
      </c>
      <c r="G372" s="367"/>
    </row>
    <row r="373" spans="1:7" s="13" customFormat="1" ht="33">
      <c r="A373" s="371" t="s">
        <v>838</v>
      </c>
      <c r="B373" s="209" t="s">
        <v>3072</v>
      </c>
      <c r="C373" s="368">
        <v>204.6</v>
      </c>
      <c r="D373" s="368">
        <v>204.6</v>
      </c>
      <c r="E373" s="18" t="s">
        <v>1200</v>
      </c>
      <c r="F373" s="2" t="s">
        <v>1481</v>
      </c>
      <c r="G373" s="367"/>
    </row>
    <row r="374" spans="1:7" s="13" customFormat="1" ht="33">
      <c r="A374" s="371" t="s">
        <v>838</v>
      </c>
      <c r="B374" s="216" t="s">
        <v>873</v>
      </c>
      <c r="C374" s="369">
        <v>608</v>
      </c>
      <c r="D374" s="369">
        <v>608</v>
      </c>
      <c r="E374" s="18" t="s">
        <v>1628</v>
      </c>
      <c r="F374" s="2" t="s">
        <v>1481</v>
      </c>
      <c r="G374" s="2"/>
    </row>
    <row r="375" spans="1:7" s="13" customFormat="1" ht="33">
      <c r="A375" s="371" t="s">
        <v>838</v>
      </c>
      <c r="B375" s="373" t="s">
        <v>875</v>
      </c>
      <c r="C375" s="369">
        <v>618</v>
      </c>
      <c r="D375" s="369">
        <v>618</v>
      </c>
      <c r="E375" s="18" t="s">
        <v>1628</v>
      </c>
      <c r="F375" s="2" t="s">
        <v>1481</v>
      </c>
      <c r="G375" s="2"/>
    </row>
    <row r="376" spans="1:7" s="13" customFormat="1" ht="33">
      <c r="A376" s="371" t="s">
        <v>838</v>
      </c>
      <c r="B376" s="373" t="s">
        <v>874</v>
      </c>
      <c r="C376" s="369">
        <v>3322</v>
      </c>
      <c r="D376" s="369">
        <v>3322</v>
      </c>
      <c r="E376" s="18" t="s">
        <v>1628</v>
      </c>
      <c r="F376" s="2" t="s">
        <v>1481</v>
      </c>
      <c r="G376" s="2"/>
    </row>
    <row r="377" spans="1:7" ht="33">
      <c r="A377" s="2" t="s">
        <v>838</v>
      </c>
      <c r="B377" s="200" t="s">
        <v>834</v>
      </c>
      <c r="C377" s="33">
        <v>37.6</v>
      </c>
      <c r="D377" s="33">
        <v>37.6</v>
      </c>
      <c r="E377" s="334" t="s">
        <v>835</v>
      </c>
      <c r="F377" s="2" t="s">
        <v>836</v>
      </c>
      <c r="G377" s="202"/>
    </row>
    <row r="378" spans="1:7" ht="33">
      <c r="A378" s="2" t="s">
        <v>838</v>
      </c>
      <c r="B378" s="200" t="s">
        <v>2186</v>
      </c>
      <c r="C378" s="33">
        <v>1163</v>
      </c>
      <c r="D378" s="33">
        <v>1163</v>
      </c>
      <c r="E378" s="334" t="s">
        <v>2184</v>
      </c>
      <c r="F378" s="2" t="s">
        <v>548</v>
      </c>
      <c r="G378" s="220"/>
    </row>
    <row r="379" spans="1:7" s="51" customFormat="1" ht="24.75" customHeight="1">
      <c r="A379" s="415" t="s">
        <v>680</v>
      </c>
      <c r="B379" s="416"/>
      <c r="C379" s="68">
        <f>SUM(C321:C378)</f>
        <v>29544.141</v>
      </c>
      <c r="D379" s="68">
        <f>SUM(D321:D378)</f>
        <v>54731.6739</v>
      </c>
      <c r="E379" s="335"/>
      <c r="F379" s="127"/>
      <c r="G379" s="69"/>
    </row>
    <row r="380" spans="1:7" ht="33">
      <c r="A380" s="38" t="s">
        <v>714</v>
      </c>
      <c r="B380" s="15" t="s">
        <v>682</v>
      </c>
      <c r="C380" s="24">
        <v>360</v>
      </c>
      <c r="D380" s="24">
        <v>720</v>
      </c>
      <c r="E380" s="15" t="s">
        <v>662</v>
      </c>
      <c r="F380" s="1" t="s">
        <v>2676</v>
      </c>
      <c r="G380" s="40"/>
    </row>
    <row r="381" spans="1:7" ht="33">
      <c r="A381" s="38" t="s">
        <v>714</v>
      </c>
      <c r="B381" s="15" t="s">
        <v>663</v>
      </c>
      <c r="C381" s="33">
        <v>12150</v>
      </c>
      <c r="D381" s="33">
        <v>16200</v>
      </c>
      <c r="E381" s="15" t="s">
        <v>662</v>
      </c>
      <c r="F381" s="1" t="s">
        <v>2676</v>
      </c>
      <c r="G381" s="40"/>
    </row>
    <row r="382" spans="1:7" ht="33">
      <c r="A382" s="38" t="s">
        <v>714</v>
      </c>
      <c r="B382" s="15" t="s">
        <v>661</v>
      </c>
      <c r="C382" s="33">
        <v>2064</v>
      </c>
      <c r="D382" s="33">
        <v>4113</v>
      </c>
      <c r="E382" s="15" t="s">
        <v>662</v>
      </c>
      <c r="F382" s="1" t="s">
        <v>2676</v>
      </c>
      <c r="G382" s="40"/>
    </row>
    <row r="383" spans="1:7" ht="33">
      <c r="A383" s="38" t="s">
        <v>714</v>
      </c>
      <c r="B383" s="209" t="s">
        <v>2418</v>
      </c>
      <c r="C383" s="266">
        <v>37.5</v>
      </c>
      <c r="D383" s="266">
        <v>37.5</v>
      </c>
      <c r="E383" s="18" t="s">
        <v>2419</v>
      </c>
      <c r="F383" s="1" t="s">
        <v>2676</v>
      </c>
      <c r="G383" s="2"/>
    </row>
    <row r="384" spans="1:7" ht="33">
      <c r="A384" s="38" t="s">
        <v>714</v>
      </c>
      <c r="B384" s="15" t="s">
        <v>2105</v>
      </c>
      <c r="C384" s="33">
        <v>0</v>
      </c>
      <c r="D384" s="33">
        <v>130</v>
      </c>
      <c r="E384" s="15" t="s">
        <v>2106</v>
      </c>
      <c r="F384" s="1" t="s">
        <v>2104</v>
      </c>
      <c r="G384" s="40"/>
    </row>
    <row r="385" spans="1:7" ht="33">
      <c r="A385" s="38" t="s">
        <v>714</v>
      </c>
      <c r="B385" s="15" t="s">
        <v>1068</v>
      </c>
      <c r="C385" s="33">
        <v>141</v>
      </c>
      <c r="D385" s="33">
        <v>141</v>
      </c>
      <c r="E385" s="15" t="s">
        <v>1070</v>
      </c>
      <c r="F385" s="1" t="s">
        <v>2104</v>
      </c>
      <c r="G385" s="40"/>
    </row>
    <row r="386" spans="1:7" ht="33">
      <c r="A386" s="38" t="s">
        <v>714</v>
      </c>
      <c r="B386" s="15" t="s">
        <v>715</v>
      </c>
      <c r="C386" s="44">
        <v>120</v>
      </c>
      <c r="D386" s="44">
        <v>400</v>
      </c>
      <c r="E386" s="15" t="s">
        <v>694</v>
      </c>
      <c r="F386" s="1" t="s">
        <v>2683</v>
      </c>
      <c r="G386" s="40"/>
    </row>
    <row r="387" spans="1:7" ht="33">
      <c r="A387" s="38" t="s">
        <v>714</v>
      </c>
      <c r="B387" s="15" t="s">
        <v>717</v>
      </c>
      <c r="C387" s="44">
        <v>650</v>
      </c>
      <c r="D387" s="44">
        <v>1000</v>
      </c>
      <c r="E387" s="15" t="s">
        <v>694</v>
      </c>
      <c r="F387" s="1" t="s">
        <v>2683</v>
      </c>
      <c r="G387" s="40"/>
    </row>
    <row r="388" spans="1:7" ht="33">
      <c r="A388" s="38" t="s">
        <v>714</v>
      </c>
      <c r="B388" s="15" t="s">
        <v>718</v>
      </c>
      <c r="C388" s="44">
        <v>150</v>
      </c>
      <c r="D388" s="44">
        <v>300</v>
      </c>
      <c r="E388" s="15" t="s">
        <v>694</v>
      </c>
      <c r="F388" s="1" t="s">
        <v>2683</v>
      </c>
      <c r="G388" s="40"/>
    </row>
    <row r="389" spans="1:7" ht="33">
      <c r="A389" s="38" t="s">
        <v>714</v>
      </c>
      <c r="B389" s="15" t="s">
        <v>719</v>
      </c>
      <c r="C389" s="33">
        <v>0</v>
      </c>
      <c r="D389" s="33">
        <v>50</v>
      </c>
      <c r="E389" s="15" t="s">
        <v>670</v>
      </c>
      <c r="F389" s="1" t="s">
        <v>2680</v>
      </c>
      <c r="G389" s="40"/>
    </row>
    <row r="390" spans="1:7" ht="33">
      <c r="A390" s="38" t="s">
        <v>714</v>
      </c>
      <c r="B390" s="15" t="s">
        <v>674</v>
      </c>
      <c r="C390" s="33">
        <v>0</v>
      </c>
      <c r="D390" s="33">
        <v>41</v>
      </c>
      <c r="E390" s="15" t="s">
        <v>673</v>
      </c>
      <c r="F390" s="1" t="s">
        <v>2680</v>
      </c>
      <c r="G390" s="40"/>
    </row>
    <row r="391" spans="1:7" s="117" customFormat="1" ht="33">
      <c r="A391" s="38" t="s">
        <v>714</v>
      </c>
      <c r="B391" s="18" t="s">
        <v>2947</v>
      </c>
      <c r="C391" s="249">
        <v>72</v>
      </c>
      <c r="D391" s="249">
        <v>72</v>
      </c>
      <c r="E391" s="15" t="s">
        <v>670</v>
      </c>
      <c r="F391" s="1" t="s">
        <v>2680</v>
      </c>
      <c r="G391" s="202"/>
    </row>
    <row r="392" spans="1:7" ht="33">
      <c r="A392" s="38" t="s">
        <v>714</v>
      </c>
      <c r="B392" s="101" t="s">
        <v>675</v>
      </c>
      <c r="C392" s="33">
        <v>0</v>
      </c>
      <c r="D392" s="33">
        <v>3.0769</v>
      </c>
      <c r="E392" s="15" t="s">
        <v>676</v>
      </c>
      <c r="F392" s="1" t="s">
        <v>2678</v>
      </c>
      <c r="G392" s="40"/>
    </row>
    <row r="393" spans="1:7" ht="33">
      <c r="A393" s="38" t="s">
        <v>714</v>
      </c>
      <c r="B393" s="101" t="s">
        <v>677</v>
      </c>
      <c r="C393" s="33">
        <v>0</v>
      </c>
      <c r="D393" s="33">
        <v>10</v>
      </c>
      <c r="E393" s="15" t="s">
        <v>676</v>
      </c>
      <c r="F393" s="1" t="s">
        <v>2678</v>
      </c>
      <c r="G393" s="40"/>
    </row>
    <row r="394" spans="1:7" ht="33">
      <c r="A394" s="38" t="s">
        <v>714</v>
      </c>
      <c r="B394" s="18" t="s">
        <v>2137</v>
      </c>
      <c r="C394" s="33">
        <v>26.15</v>
      </c>
      <c r="D394" s="33">
        <v>26.15</v>
      </c>
      <c r="E394" s="15" t="s">
        <v>676</v>
      </c>
      <c r="F394" s="1" t="s">
        <v>2678</v>
      </c>
      <c r="G394" s="202"/>
    </row>
    <row r="395" spans="1:7" ht="33">
      <c r="A395" s="38" t="s">
        <v>714</v>
      </c>
      <c r="B395" s="86" t="s">
        <v>939</v>
      </c>
      <c r="C395" s="33">
        <v>0</v>
      </c>
      <c r="D395" s="93">
        <v>30</v>
      </c>
      <c r="E395" s="84" t="s">
        <v>940</v>
      </c>
      <c r="F395" s="85" t="s">
        <v>2675</v>
      </c>
      <c r="G395" s="40"/>
    </row>
    <row r="396" spans="1:7" ht="33">
      <c r="A396" s="38" t="s">
        <v>714</v>
      </c>
      <c r="B396" s="86" t="s">
        <v>941</v>
      </c>
      <c r="C396" s="33">
        <v>0</v>
      </c>
      <c r="D396" s="93">
        <v>20</v>
      </c>
      <c r="E396" s="84" t="s">
        <v>2696</v>
      </c>
      <c r="F396" s="85" t="s">
        <v>2675</v>
      </c>
      <c r="G396" s="40"/>
    </row>
    <row r="397" spans="1:7" ht="33">
      <c r="A397" s="38" t="s">
        <v>714</v>
      </c>
      <c r="B397" s="86" t="s">
        <v>942</v>
      </c>
      <c r="C397" s="33">
        <v>0</v>
      </c>
      <c r="D397" s="93">
        <v>30</v>
      </c>
      <c r="E397" s="84" t="s">
        <v>2696</v>
      </c>
      <c r="F397" s="85" t="s">
        <v>2675</v>
      </c>
      <c r="G397" s="40"/>
    </row>
    <row r="398" spans="1:7" ht="33">
      <c r="A398" s="38" t="s">
        <v>714</v>
      </c>
      <c r="B398" s="86" t="s">
        <v>943</v>
      </c>
      <c r="C398" s="33">
        <v>0</v>
      </c>
      <c r="D398" s="93">
        <v>20</v>
      </c>
      <c r="E398" s="84" t="s">
        <v>2696</v>
      </c>
      <c r="F398" s="85" t="s">
        <v>2675</v>
      </c>
      <c r="G398" s="40"/>
    </row>
    <row r="399" spans="1:7" ht="33">
      <c r="A399" s="38" t="s">
        <v>714</v>
      </c>
      <c r="B399" s="86" t="s">
        <v>944</v>
      </c>
      <c r="C399" s="33">
        <v>0</v>
      </c>
      <c r="D399" s="93">
        <v>20</v>
      </c>
      <c r="E399" s="84" t="s">
        <v>2696</v>
      </c>
      <c r="F399" s="85" t="s">
        <v>2675</v>
      </c>
      <c r="G399" s="40"/>
    </row>
    <row r="400" spans="1:7" ht="33">
      <c r="A400" s="38" t="s">
        <v>714</v>
      </c>
      <c r="B400" s="86" t="s">
        <v>945</v>
      </c>
      <c r="C400" s="33">
        <v>0</v>
      </c>
      <c r="D400" s="93">
        <v>30</v>
      </c>
      <c r="E400" s="84" t="s">
        <v>2696</v>
      </c>
      <c r="F400" s="85" t="s">
        <v>2675</v>
      </c>
      <c r="G400" s="40"/>
    </row>
    <row r="401" spans="1:7" ht="33">
      <c r="A401" s="38" t="s">
        <v>714</v>
      </c>
      <c r="B401" s="86" t="s">
        <v>946</v>
      </c>
      <c r="C401" s="33">
        <v>0</v>
      </c>
      <c r="D401" s="93">
        <v>20</v>
      </c>
      <c r="E401" s="84" t="s">
        <v>2696</v>
      </c>
      <c r="F401" s="85" t="s">
        <v>2675</v>
      </c>
      <c r="G401" s="40"/>
    </row>
    <row r="402" spans="1:7" ht="33">
      <c r="A402" s="38" t="s">
        <v>714</v>
      </c>
      <c r="B402" s="86" t="s">
        <v>947</v>
      </c>
      <c r="C402" s="33">
        <v>0</v>
      </c>
      <c r="D402" s="93">
        <v>30</v>
      </c>
      <c r="E402" s="84" t="s">
        <v>2696</v>
      </c>
      <c r="F402" s="85" t="s">
        <v>2675</v>
      </c>
      <c r="G402" s="40"/>
    </row>
    <row r="403" spans="1:7" ht="33">
      <c r="A403" s="38" t="s">
        <v>714</v>
      </c>
      <c r="B403" s="86" t="s">
        <v>948</v>
      </c>
      <c r="C403" s="33">
        <v>0</v>
      </c>
      <c r="D403" s="93">
        <v>20</v>
      </c>
      <c r="E403" s="84" t="s">
        <v>2696</v>
      </c>
      <c r="F403" s="85" t="s">
        <v>2675</v>
      </c>
      <c r="G403" s="40"/>
    </row>
    <row r="404" spans="1:7" ht="33">
      <c r="A404" s="38" t="s">
        <v>714</v>
      </c>
      <c r="B404" s="86" t="s">
        <v>949</v>
      </c>
      <c r="C404" s="33">
        <v>0</v>
      </c>
      <c r="D404" s="93">
        <v>20</v>
      </c>
      <c r="E404" s="84" t="s">
        <v>2696</v>
      </c>
      <c r="F404" s="85" t="s">
        <v>2675</v>
      </c>
      <c r="G404" s="40"/>
    </row>
    <row r="405" spans="1:7" ht="33">
      <c r="A405" s="38" t="s">
        <v>714</v>
      </c>
      <c r="B405" s="86" t="s">
        <v>950</v>
      </c>
      <c r="C405" s="33">
        <v>0</v>
      </c>
      <c r="D405" s="93">
        <v>20</v>
      </c>
      <c r="E405" s="84" t="s">
        <v>2696</v>
      </c>
      <c r="F405" s="85" t="s">
        <v>2675</v>
      </c>
      <c r="G405" s="40"/>
    </row>
    <row r="406" spans="1:7" ht="33">
      <c r="A406" s="38" t="s">
        <v>714</v>
      </c>
      <c r="B406" s="86" t="s">
        <v>951</v>
      </c>
      <c r="C406" s="33">
        <v>0</v>
      </c>
      <c r="D406" s="93">
        <v>30</v>
      </c>
      <c r="E406" s="84" t="s">
        <v>2696</v>
      </c>
      <c r="F406" s="85" t="s">
        <v>2675</v>
      </c>
      <c r="G406" s="40"/>
    </row>
    <row r="407" spans="1:7" ht="33">
      <c r="A407" s="38" t="s">
        <v>714</v>
      </c>
      <c r="B407" s="86" t="s">
        <v>952</v>
      </c>
      <c r="C407" s="33">
        <v>0</v>
      </c>
      <c r="D407" s="93">
        <v>30</v>
      </c>
      <c r="E407" s="84" t="s">
        <v>2696</v>
      </c>
      <c r="F407" s="85" t="s">
        <v>2675</v>
      </c>
      <c r="G407" s="40"/>
    </row>
    <row r="408" spans="1:7" ht="33">
      <c r="A408" s="38" t="s">
        <v>714</v>
      </c>
      <c r="B408" s="86" t="s">
        <v>953</v>
      </c>
      <c r="C408" s="33">
        <v>0</v>
      </c>
      <c r="D408" s="93">
        <v>20</v>
      </c>
      <c r="E408" s="84" t="s">
        <v>2696</v>
      </c>
      <c r="F408" s="85" t="s">
        <v>2675</v>
      </c>
      <c r="G408" s="40"/>
    </row>
    <row r="409" spans="1:7" ht="33">
      <c r="A409" s="38" t="s">
        <v>714</v>
      </c>
      <c r="B409" s="86" t="s">
        <v>954</v>
      </c>
      <c r="C409" s="33">
        <v>0</v>
      </c>
      <c r="D409" s="93">
        <v>20</v>
      </c>
      <c r="E409" s="84" t="s">
        <v>2696</v>
      </c>
      <c r="F409" s="85" t="s">
        <v>2675</v>
      </c>
      <c r="G409" s="40"/>
    </row>
    <row r="410" spans="1:7" ht="33">
      <c r="A410" s="38" t="s">
        <v>714</v>
      </c>
      <c r="B410" s="86" t="s">
        <v>955</v>
      </c>
      <c r="C410" s="33">
        <v>0</v>
      </c>
      <c r="D410" s="93">
        <v>20</v>
      </c>
      <c r="E410" s="84" t="s">
        <v>2696</v>
      </c>
      <c r="F410" s="85" t="s">
        <v>2675</v>
      </c>
      <c r="G410" s="40"/>
    </row>
    <row r="411" spans="1:7" ht="33">
      <c r="A411" s="38" t="s">
        <v>714</v>
      </c>
      <c r="B411" s="86" t="s">
        <v>956</v>
      </c>
      <c r="C411" s="33">
        <v>0</v>
      </c>
      <c r="D411" s="93">
        <v>20</v>
      </c>
      <c r="E411" s="84" t="s">
        <v>2696</v>
      </c>
      <c r="F411" s="85" t="s">
        <v>2675</v>
      </c>
      <c r="G411" s="40"/>
    </row>
    <row r="412" spans="1:7" ht="33">
      <c r="A412" s="38" t="s">
        <v>714</v>
      </c>
      <c r="B412" s="86" t="s">
        <v>957</v>
      </c>
      <c r="C412" s="33">
        <v>0</v>
      </c>
      <c r="D412" s="93">
        <v>10</v>
      </c>
      <c r="E412" s="84" t="s">
        <v>2696</v>
      </c>
      <c r="F412" s="85" t="s">
        <v>2675</v>
      </c>
      <c r="G412" s="40"/>
    </row>
    <row r="413" spans="1:7" ht="33">
      <c r="A413" s="38" t="s">
        <v>714</v>
      </c>
      <c r="B413" s="86" t="s">
        <v>958</v>
      </c>
      <c r="C413" s="33">
        <v>0</v>
      </c>
      <c r="D413" s="93">
        <v>20</v>
      </c>
      <c r="E413" s="84" t="s">
        <v>2696</v>
      </c>
      <c r="F413" s="85" t="s">
        <v>2675</v>
      </c>
      <c r="G413" s="40"/>
    </row>
    <row r="414" spans="1:7" ht="33">
      <c r="A414" s="38" t="s">
        <v>714</v>
      </c>
      <c r="B414" s="86" t="s">
        <v>959</v>
      </c>
      <c r="C414" s="33">
        <v>0</v>
      </c>
      <c r="D414" s="93">
        <v>30</v>
      </c>
      <c r="E414" s="84" t="s">
        <v>2696</v>
      </c>
      <c r="F414" s="85" t="s">
        <v>2675</v>
      </c>
      <c r="G414" s="40"/>
    </row>
    <row r="415" spans="1:7" ht="33">
      <c r="A415" s="38" t="s">
        <v>714</v>
      </c>
      <c r="B415" s="86" t="s">
        <v>960</v>
      </c>
      <c r="C415" s="33">
        <v>0</v>
      </c>
      <c r="D415" s="93">
        <v>30</v>
      </c>
      <c r="E415" s="84" t="s">
        <v>2696</v>
      </c>
      <c r="F415" s="85" t="s">
        <v>2675</v>
      </c>
      <c r="G415" s="40"/>
    </row>
    <row r="416" spans="1:7" ht="33">
      <c r="A416" s="38" t="s">
        <v>714</v>
      </c>
      <c r="B416" s="86" t="s">
        <v>961</v>
      </c>
      <c r="C416" s="33">
        <v>0</v>
      </c>
      <c r="D416" s="93">
        <v>30</v>
      </c>
      <c r="E416" s="84" t="s">
        <v>2696</v>
      </c>
      <c r="F416" s="85" t="s">
        <v>2675</v>
      </c>
      <c r="G416" s="40"/>
    </row>
    <row r="417" spans="1:7" ht="33">
      <c r="A417" s="38" t="s">
        <v>714</v>
      </c>
      <c r="B417" s="86" t="s">
        <v>962</v>
      </c>
      <c r="C417" s="33">
        <v>0</v>
      </c>
      <c r="D417" s="93">
        <v>20</v>
      </c>
      <c r="E417" s="84" t="s">
        <v>2696</v>
      </c>
      <c r="F417" s="85" t="s">
        <v>2675</v>
      </c>
      <c r="G417" s="40"/>
    </row>
    <row r="418" spans="1:7" ht="33">
      <c r="A418" s="38" t="s">
        <v>714</v>
      </c>
      <c r="B418" s="86" t="s">
        <v>963</v>
      </c>
      <c r="C418" s="33">
        <v>0</v>
      </c>
      <c r="D418" s="93">
        <v>10</v>
      </c>
      <c r="E418" s="84" t="s">
        <v>2696</v>
      </c>
      <c r="F418" s="85" t="s">
        <v>2675</v>
      </c>
      <c r="G418" s="40"/>
    </row>
    <row r="419" spans="1:7" ht="33">
      <c r="A419" s="38" t="s">
        <v>714</v>
      </c>
      <c r="B419" s="86" t="s">
        <v>964</v>
      </c>
      <c r="C419" s="33">
        <v>0</v>
      </c>
      <c r="D419" s="93">
        <v>30</v>
      </c>
      <c r="E419" s="84" t="s">
        <v>2696</v>
      </c>
      <c r="F419" s="85" t="s">
        <v>2675</v>
      </c>
      <c r="G419" s="40"/>
    </row>
    <row r="420" spans="1:7" ht="33">
      <c r="A420" s="38" t="s">
        <v>714</v>
      </c>
      <c r="B420" s="86" t="s">
        <v>965</v>
      </c>
      <c r="C420" s="33">
        <v>0</v>
      </c>
      <c r="D420" s="93">
        <v>30</v>
      </c>
      <c r="E420" s="84" t="s">
        <v>2696</v>
      </c>
      <c r="F420" s="85" t="s">
        <v>2675</v>
      </c>
      <c r="G420" s="40"/>
    </row>
    <row r="421" spans="1:7" ht="33">
      <c r="A421" s="38" t="s">
        <v>714</v>
      </c>
      <c r="B421" s="86" t="s">
        <v>966</v>
      </c>
      <c r="C421" s="33">
        <v>0</v>
      </c>
      <c r="D421" s="93">
        <v>30</v>
      </c>
      <c r="E421" s="84" t="s">
        <v>2696</v>
      </c>
      <c r="F421" s="85" t="s">
        <v>2675</v>
      </c>
      <c r="G421" s="40"/>
    </row>
    <row r="422" spans="1:7" ht="33">
      <c r="A422" s="38" t="s">
        <v>714</v>
      </c>
      <c r="B422" s="86" t="s">
        <v>967</v>
      </c>
      <c r="C422" s="33">
        <v>0</v>
      </c>
      <c r="D422" s="93">
        <v>20</v>
      </c>
      <c r="E422" s="84" t="s">
        <v>2696</v>
      </c>
      <c r="F422" s="85" t="s">
        <v>2675</v>
      </c>
      <c r="G422" s="40"/>
    </row>
    <row r="423" spans="1:7" ht="33">
      <c r="A423" s="38" t="s">
        <v>714</v>
      </c>
      <c r="B423" s="86" t="s">
        <v>968</v>
      </c>
      <c r="C423" s="33">
        <v>0</v>
      </c>
      <c r="D423" s="93">
        <v>20</v>
      </c>
      <c r="E423" s="84" t="s">
        <v>2696</v>
      </c>
      <c r="F423" s="85" t="s">
        <v>2675</v>
      </c>
      <c r="G423" s="40"/>
    </row>
    <row r="424" spans="1:7" ht="33">
      <c r="A424" s="38" t="s">
        <v>714</v>
      </c>
      <c r="B424" s="86" t="s">
        <v>969</v>
      </c>
      <c r="C424" s="33">
        <v>0</v>
      </c>
      <c r="D424" s="93">
        <v>30</v>
      </c>
      <c r="E424" s="84" t="s">
        <v>2696</v>
      </c>
      <c r="F424" s="85" t="s">
        <v>2675</v>
      </c>
      <c r="G424" s="40"/>
    </row>
    <row r="425" spans="1:7" ht="33">
      <c r="A425" s="38" t="s">
        <v>714</v>
      </c>
      <c r="B425" s="86" t="s">
        <v>970</v>
      </c>
      <c r="C425" s="33">
        <v>0</v>
      </c>
      <c r="D425" s="93">
        <v>10</v>
      </c>
      <c r="E425" s="84" t="s">
        <v>2696</v>
      </c>
      <c r="F425" s="85" t="s">
        <v>2675</v>
      </c>
      <c r="G425" s="40"/>
    </row>
    <row r="426" spans="1:7" ht="33">
      <c r="A426" s="38" t="s">
        <v>714</v>
      </c>
      <c r="B426" s="86" t="s">
        <v>971</v>
      </c>
      <c r="C426" s="33">
        <v>0</v>
      </c>
      <c r="D426" s="93">
        <v>20</v>
      </c>
      <c r="E426" s="84" t="s">
        <v>2696</v>
      </c>
      <c r="F426" s="85" t="s">
        <v>2675</v>
      </c>
      <c r="G426" s="40"/>
    </row>
    <row r="427" spans="1:7" ht="33">
      <c r="A427" s="38" t="s">
        <v>714</v>
      </c>
      <c r="B427" s="86" t="s">
        <v>972</v>
      </c>
      <c r="C427" s="33">
        <v>0</v>
      </c>
      <c r="D427" s="93">
        <v>20</v>
      </c>
      <c r="E427" s="84" t="s">
        <v>2696</v>
      </c>
      <c r="F427" s="85" t="s">
        <v>2675</v>
      </c>
      <c r="G427" s="40"/>
    </row>
    <row r="428" spans="1:7" ht="33">
      <c r="A428" s="38" t="s">
        <v>714</v>
      </c>
      <c r="B428" s="86" t="s">
        <v>973</v>
      </c>
      <c r="C428" s="33">
        <v>0</v>
      </c>
      <c r="D428" s="93">
        <v>20</v>
      </c>
      <c r="E428" s="84" t="s">
        <v>2696</v>
      </c>
      <c r="F428" s="85" t="s">
        <v>2675</v>
      </c>
      <c r="G428" s="40"/>
    </row>
    <row r="429" spans="1:7" ht="33">
      <c r="A429" s="38" t="s">
        <v>714</v>
      </c>
      <c r="B429" s="86" t="s">
        <v>974</v>
      </c>
      <c r="C429" s="33">
        <v>0</v>
      </c>
      <c r="D429" s="93">
        <v>20</v>
      </c>
      <c r="E429" s="84" t="s">
        <v>2696</v>
      </c>
      <c r="F429" s="85" t="s">
        <v>2675</v>
      </c>
      <c r="G429" s="40"/>
    </row>
    <row r="430" spans="1:7" ht="33">
      <c r="A430" s="38" t="s">
        <v>714</v>
      </c>
      <c r="B430" s="86" t="s">
        <v>975</v>
      </c>
      <c r="C430" s="33">
        <v>0</v>
      </c>
      <c r="D430" s="93">
        <v>20</v>
      </c>
      <c r="E430" s="84" t="s">
        <v>2696</v>
      </c>
      <c r="F430" s="85" t="s">
        <v>2675</v>
      </c>
      <c r="G430" s="40"/>
    </row>
    <row r="431" spans="1:7" ht="33">
      <c r="A431" s="38" t="s">
        <v>714</v>
      </c>
      <c r="B431" s="86" t="s">
        <v>976</v>
      </c>
      <c r="C431" s="33">
        <v>0</v>
      </c>
      <c r="D431" s="93">
        <v>30</v>
      </c>
      <c r="E431" s="84" t="s">
        <v>2696</v>
      </c>
      <c r="F431" s="85" t="s">
        <v>2675</v>
      </c>
      <c r="G431" s="40"/>
    </row>
    <row r="432" spans="1:7" ht="33">
      <c r="A432" s="38" t="s">
        <v>714</v>
      </c>
      <c r="B432" s="86" t="s">
        <v>977</v>
      </c>
      <c r="C432" s="33">
        <v>0</v>
      </c>
      <c r="D432" s="93">
        <v>20</v>
      </c>
      <c r="E432" s="84" t="s">
        <v>2696</v>
      </c>
      <c r="F432" s="85" t="s">
        <v>2675</v>
      </c>
      <c r="G432" s="40"/>
    </row>
    <row r="433" spans="1:7" ht="33">
      <c r="A433" s="38" t="s">
        <v>714</v>
      </c>
      <c r="B433" s="86" t="s">
        <v>978</v>
      </c>
      <c r="C433" s="33">
        <v>0</v>
      </c>
      <c r="D433" s="93">
        <v>10</v>
      </c>
      <c r="E433" s="84" t="s">
        <v>2696</v>
      </c>
      <c r="F433" s="85" t="s">
        <v>2675</v>
      </c>
      <c r="G433" s="40"/>
    </row>
    <row r="434" spans="1:7" ht="33">
      <c r="A434" s="38" t="s">
        <v>714</v>
      </c>
      <c r="B434" s="86" t="s">
        <v>979</v>
      </c>
      <c r="C434" s="33">
        <v>0</v>
      </c>
      <c r="D434" s="93">
        <v>30</v>
      </c>
      <c r="E434" s="84" t="s">
        <v>2696</v>
      </c>
      <c r="F434" s="85" t="s">
        <v>2675</v>
      </c>
      <c r="G434" s="40"/>
    </row>
    <row r="435" spans="1:7" ht="33">
      <c r="A435" s="38" t="s">
        <v>714</v>
      </c>
      <c r="B435" s="86" t="s">
        <v>980</v>
      </c>
      <c r="C435" s="33">
        <v>0</v>
      </c>
      <c r="D435" s="93">
        <v>30</v>
      </c>
      <c r="E435" s="84" t="s">
        <v>2696</v>
      </c>
      <c r="F435" s="85" t="s">
        <v>2675</v>
      </c>
      <c r="G435" s="40"/>
    </row>
    <row r="436" spans="1:7" ht="33">
      <c r="A436" s="38" t="s">
        <v>714</v>
      </c>
      <c r="B436" s="86" t="s">
        <v>981</v>
      </c>
      <c r="C436" s="33">
        <v>0</v>
      </c>
      <c r="D436" s="93">
        <v>30</v>
      </c>
      <c r="E436" s="84" t="s">
        <v>2696</v>
      </c>
      <c r="F436" s="85" t="s">
        <v>2675</v>
      </c>
      <c r="G436" s="40"/>
    </row>
    <row r="437" spans="1:7" ht="33">
      <c r="A437" s="38" t="s">
        <v>714</v>
      </c>
      <c r="B437" s="86" t="s">
        <v>982</v>
      </c>
      <c r="C437" s="33">
        <v>0</v>
      </c>
      <c r="D437" s="93">
        <v>30</v>
      </c>
      <c r="E437" s="84" t="s">
        <v>2696</v>
      </c>
      <c r="F437" s="85" t="s">
        <v>2675</v>
      </c>
      <c r="G437" s="40"/>
    </row>
    <row r="438" spans="1:7" ht="33">
      <c r="A438" s="38" t="s">
        <v>714</v>
      </c>
      <c r="B438" s="86" t="s">
        <v>983</v>
      </c>
      <c r="C438" s="33">
        <v>0</v>
      </c>
      <c r="D438" s="93">
        <v>30</v>
      </c>
      <c r="E438" s="84" t="s">
        <v>2696</v>
      </c>
      <c r="F438" s="85" t="s">
        <v>2675</v>
      </c>
      <c r="G438" s="40"/>
    </row>
    <row r="439" spans="1:7" ht="33">
      <c r="A439" s="38" t="s">
        <v>714</v>
      </c>
      <c r="B439" s="86" t="s">
        <v>984</v>
      </c>
      <c r="C439" s="33">
        <v>0</v>
      </c>
      <c r="D439" s="93">
        <v>20</v>
      </c>
      <c r="E439" s="84" t="s">
        <v>2696</v>
      </c>
      <c r="F439" s="85" t="s">
        <v>2675</v>
      </c>
      <c r="G439" s="40"/>
    </row>
    <row r="440" spans="1:7" ht="33">
      <c r="A440" s="38" t="s">
        <v>714</v>
      </c>
      <c r="B440" s="86" t="s">
        <v>985</v>
      </c>
      <c r="C440" s="33">
        <v>0</v>
      </c>
      <c r="D440" s="93">
        <v>20</v>
      </c>
      <c r="E440" s="84" t="s">
        <v>2696</v>
      </c>
      <c r="F440" s="85" t="s">
        <v>2675</v>
      </c>
      <c r="G440" s="40"/>
    </row>
    <row r="441" spans="1:7" ht="33">
      <c r="A441" s="38" t="s">
        <v>714</v>
      </c>
      <c r="B441" s="86" t="s">
        <v>986</v>
      </c>
      <c r="C441" s="33">
        <v>0</v>
      </c>
      <c r="D441" s="93">
        <v>20</v>
      </c>
      <c r="E441" s="84" t="s">
        <v>2696</v>
      </c>
      <c r="F441" s="85" t="s">
        <v>2675</v>
      </c>
      <c r="G441" s="40"/>
    </row>
    <row r="442" spans="1:7" ht="33">
      <c r="A442" s="38" t="s">
        <v>714</v>
      </c>
      <c r="B442" s="89" t="s">
        <v>987</v>
      </c>
      <c r="C442" s="33">
        <v>0</v>
      </c>
      <c r="D442" s="93">
        <v>100</v>
      </c>
      <c r="E442" s="84" t="s">
        <v>928</v>
      </c>
      <c r="F442" s="85" t="s">
        <v>2675</v>
      </c>
      <c r="G442" s="40"/>
    </row>
    <row r="443" spans="1:7" ht="33">
      <c r="A443" s="38" t="s">
        <v>714</v>
      </c>
      <c r="B443" s="89" t="s">
        <v>988</v>
      </c>
      <c r="C443" s="33">
        <v>0</v>
      </c>
      <c r="D443" s="93">
        <v>100</v>
      </c>
      <c r="E443" s="84" t="s">
        <v>928</v>
      </c>
      <c r="F443" s="85" t="s">
        <v>2675</v>
      </c>
      <c r="G443" s="40"/>
    </row>
    <row r="444" spans="1:7" ht="33">
      <c r="A444" s="38" t="s">
        <v>714</v>
      </c>
      <c r="B444" s="32" t="s">
        <v>989</v>
      </c>
      <c r="C444" s="33">
        <v>0</v>
      </c>
      <c r="D444" s="93">
        <v>200</v>
      </c>
      <c r="E444" s="84" t="s">
        <v>2696</v>
      </c>
      <c r="F444" s="85" t="s">
        <v>2675</v>
      </c>
      <c r="G444" s="40"/>
    </row>
    <row r="445" spans="1:7" ht="33">
      <c r="A445" s="38" t="s">
        <v>714</v>
      </c>
      <c r="B445" s="73" t="s">
        <v>990</v>
      </c>
      <c r="C445" s="33">
        <v>0</v>
      </c>
      <c r="D445" s="198">
        <v>20</v>
      </c>
      <c r="E445" s="84" t="s">
        <v>2696</v>
      </c>
      <c r="F445" s="85" t="s">
        <v>2675</v>
      </c>
      <c r="G445" s="40"/>
    </row>
    <row r="446" spans="1:7" ht="33">
      <c r="A446" s="38" t="s">
        <v>714</v>
      </c>
      <c r="B446" s="73" t="s">
        <v>991</v>
      </c>
      <c r="C446" s="33">
        <v>0</v>
      </c>
      <c r="D446" s="198">
        <v>20</v>
      </c>
      <c r="E446" s="84" t="s">
        <v>2696</v>
      </c>
      <c r="F446" s="85" t="s">
        <v>2675</v>
      </c>
      <c r="G446" s="40"/>
    </row>
    <row r="447" spans="1:7" ht="33">
      <c r="A447" s="38" t="s">
        <v>714</v>
      </c>
      <c r="B447" s="73" t="s">
        <v>992</v>
      </c>
      <c r="C447" s="33">
        <v>0</v>
      </c>
      <c r="D447" s="198">
        <v>20</v>
      </c>
      <c r="E447" s="84" t="s">
        <v>2696</v>
      </c>
      <c r="F447" s="85" t="s">
        <v>2675</v>
      </c>
      <c r="G447" s="40"/>
    </row>
    <row r="448" spans="1:7" ht="33">
      <c r="A448" s="38" t="s">
        <v>714</v>
      </c>
      <c r="B448" s="84" t="s">
        <v>993</v>
      </c>
      <c r="C448" s="33">
        <v>0</v>
      </c>
      <c r="D448" s="198">
        <v>80</v>
      </c>
      <c r="E448" s="84" t="s">
        <v>2696</v>
      </c>
      <c r="F448" s="85" t="s">
        <v>2675</v>
      </c>
      <c r="G448" s="40"/>
    </row>
    <row r="449" spans="1:7" ht="33">
      <c r="A449" s="38" t="s">
        <v>714</v>
      </c>
      <c r="B449" s="84" t="s">
        <v>994</v>
      </c>
      <c r="C449" s="33">
        <v>0</v>
      </c>
      <c r="D449" s="198">
        <v>40</v>
      </c>
      <c r="E449" s="84" t="s">
        <v>2696</v>
      </c>
      <c r="F449" s="85" t="s">
        <v>2675</v>
      </c>
      <c r="G449" s="40"/>
    </row>
    <row r="450" spans="1:7" ht="33">
      <c r="A450" s="38" t="s">
        <v>714</v>
      </c>
      <c r="B450" s="84" t="s">
        <v>995</v>
      </c>
      <c r="C450" s="33">
        <v>0</v>
      </c>
      <c r="D450" s="198">
        <v>20</v>
      </c>
      <c r="E450" s="84" t="s">
        <v>2696</v>
      </c>
      <c r="F450" s="85" t="s">
        <v>2675</v>
      </c>
      <c r="G450" s="40"/>
    </row>
    <row r="451" spans="1:7" ht="33">
      <c r="A451" s="38" t="s">
        <v>714</v>
      </c>
      <c r="B451" s="73" t="s">
        <v>996</v>
      </c>
      <c r="C451" s="33">
        <v>0</v>
      </c>
      <c r="D451" s="198">
        <v>100</v>
      </c>
      <c r="E451" s="84" t="s">
        <v>2696</v>
      </c>
      <c r="F451" s="85" t="s">
        <v>2675</v>
      </c>
      <c r="G451" s="40"/>
    </row>
    <row r="452" spans="1:7" ht="33">
      <c r="A452" s="38" t="s">
        <v>714</v>
      </c>
      <c r="B452" s="73" t="s">
        <v>997</v>
      </c>
      <c r="C452" s="33">
        <v>0</v>
      </c>
      <c r="D452" s="198">
        <v>20</v>
      </c>
      <c r="E452" s="84" t="s">
        <v>2696</v>
      </c>
      <c r="F452" s="85" t="s">
        <v>2675</v>
      </c>
      <c r="G452" s="40"/>
    </row>
    <row r="453" spans="1:7" ht="33">
      <c r="A453" s="38" t="s">
        <v>714</v>
      </c>
      <c r="B453" s="73" t="s">
        <v>998</v>
      </c>
      <c r="C453" s="33">
        <v>0</v>
      </c>
      <c r="D453" s="198">
        <v>30</v>
      </c>
      <c r="E453" s="84" t="s">
        <v>2696</v>
      </c>
      <c r="F453" s="85" t="s">
        <v>2675</v>
      </c>
      <c r="G453" s="40"/>
    </row>
    <row r="454" spans="1:7" ht="33">
      <c r="A454" s="38" t="s">
        <v>714</v>
      </c>
      <c r="B454" s="84" t="s">
        <v>999</v>
      </c>
      <c r="C454" s="33">
        <v>0</v>
      </c>
      <c r="D454" s="198">
        <v>20</v>
      </c>
      <c r="E454" s="84" t="s">
        <v>2696</v>
      </c>
      <c r="F454" s="85" t="s">
        <v>2675</v>
      </c>
      <c r="G454" s="40"/>
    </row>
    <row r="455" spans="1:7" ht="33">
      <c r="A455" s="38" t="s">
        <v>714</v>
      </c>
      <c r="B455" s="84" t="s">
        <v>1000</v>
      </c>
      <c r="C455" s="33">
        <v>0</v>
      </c>
      <c r="D455" s="198">
        <v>20</v>
      </c>
      <c r="E455" s="84" t="s">
        <v>2696</v>
      </c>
      <c r="F455" s="85" t="s">
        <v>2675</v>
      </c>
      <c r="G455" s="40"/>
    </row>
    <row r="456" spans="1:7" ht="33">
      <c r="A456" s="38" t="s">
        <v>714</v>
      </c>
      <c r="B456" s="73" t="s">
        <v>1001</v>
      </c>
      <c r="C456" s="33">
        <v>0</v>
      </c>
      <c r="D456" s="198">
        <v>20</v>
      </c>
      <c r="E456" s="84" t="s">
        <v>2696</v>
      </c>
      <c r="F456" s="85" t="s">
        <v>2675</v>
      </c>
      <c r="G456" s="40"/>
    </row>
    <row r="457" spans="1:7" ht="16.5">
      <c r="A457" s="38" t="s">
        <v>714</v>
      </c>
      <c r="B457" s="73" t="s">
        <v>1002</v>
      </c>
      <c r="C457" s="33">
        <v>0</v>
      </c>
      <c r="D457" s="198">
        <v>90</v>
      </c>
      <c r="E457" s="84" t="s">
        <v>2696</v>
      </c>
      <c r="F457" s="85" t="s">
        <v>2675</v>
      </c>
      <c r="G457" s="40"/>
    </row>
    <row r="458" spans="1:7" ht="33">
      <c r="A458" s="38" t="s">
        <v>714</v>
      </c>
      <c r="B458" s="73" t="s">
        <v>1003</v>
      </c>
      <c r="C458" s="33">
        <v>0</v>
      </c>
      <c r="D458" s="198">
        <v>20</v>
      </c>
      <c r="E458" s="84" t="s">
        <v>2696</v>
      </c>
      <c r="F458" s="85" t="s">
        <v>2675</v>
      </c>
      <c r="G458" s="40"/>
    </row>
    <row r="459" spans="1:7" ht="33">
      <c r="A459" s="38" t="s">
        <v>714</v>
      </c>
      <c r="B459" s="73" t="s">
        <v>1004</v>
      </c>
      <c r="C459" s="33">
        <v>0</v>
      </c>
      <c r="D459" s="198">
        <v>20</v>
      </c>
      <c r="E459" s="84" t="s">
        <v>2696</v>
      </c>
      <c r="F459" s="85" t="s">
        <v>2675</v>
      </c>
      <c r="G459" s="40"/>
    </row>
    <row r="460" spans="1:7" ht="33">
      <c r="A460" s="38" t="s">
        <v>714</v>
      </c>
      <c r="B460" s="73" t="s">
        <v>1005</v>
      </c>
      <c r="C460" s="33">
        <v>0</v>
      </c>
      <c r="D460" s="198">
        <v>20</v>
      </c>
      <c r="E460" s="84" t="s">
        <v>2696</v>
      </c>
      <c r="F460" s="85" t="s">
        <v>2675</v>
      </c>
      <c r="G460" s="40"/>
    </row>
    <row r="461" spans="1:7" ht="33">
      <c r="A461" s="38" t="s">
        <v>714</v>
      </c>
      <c r="B461" s="73" t="s">
        <v>1006</v>
      </c>
      <c r="C461" s="33">
        <v>0</v>
      </c>
      <c r="D461" s="198">
        <v>30</v>
      </c>
      <c r="E461" s="84" t="s">
        <v>2696</v>
      </c>
      <c r="F461" s="85" t="s">
        <v>2675</v>
      </c>
      <c r="G461" s="40"/>
    </row>
    <row r="462" spans="1:7" ht="33">
      <c r="A462" s="38" t="s">
        <v>714</v>
      </c>
      <c r="B462" s="73" t="s">
        <v>1007</v>
      </c>
      <c r="C462" s="33">
        <v>0</v>
      </c>
      <c r="D462" s="198">
        <v>20</v>
      </c>
      <c r="E462" s="84" t="s">
        <v>2696</v>
      </c>
      <c r="F462" s="85" t="s">
        <v>2675</v>
      </c>
      <c r="G462" s="40"/>
    </row>
    <row r="463" spans="1:7" ht="33">
      <c r="A463" s="38" t="s">
        <v>714</v>
      </c>
      <c r="B463" s="84" t="s">
        <v>1008</v>
      </c>
      <c r="C463" s="33">
        <v>0</v>
      </c>
      <c r="D463" s="198">
        <v>30</v>
      </c>
      <c r="E463" s="84" t="s">
        <v>2696</v>
      </c>
      <c r="F463" s="85" t="s">
        <v>2675</v>
      </c>
      <c r="G463" s="40"/>
    </row>
    <row r="464" spans="1:7" ht="33">
      <c r="A464" s="38" t="s">
        <v>714</v>
      </c>
      <c r="B464" s="84" t="s">
        <v>1009</v>
      </c>
      <c r="C464" s="33">
        <v>0</v>
      </c>
      <c r="D464" s="198">
        <v>40</v>
      </c>
      <c r="E464" s="84" t="s">
        <v>2696</v>
      </c>
      <c r="F464" s="85" t="s">
        <v>2675</v>
      </c>
      <c r="G464" s="40"/>
    </row>
    <row r="465" spans="1:7" ht="33">
      <c r="A465" s="38" t="s">
        <v>714</v>
      </c>
      <c r="B465" s="73" t="s">
        <v>1010</v>
      </c>
      <c r="C465" s="33">
        <v>0</v>
      </c>
      <c r="D465" s="198">
        <v>20</v>
      </c>
      <c r="E465" s="84" t="s">
        <v>2696</v>
      </c>
      <c r="F465" s="85" t="s">
        <v>2675</v>
      </c>
      <c r="G465" s="40"/>
    </row>
    <row r="466" spans="1:7" ht="33">
      <c r="A466" s="38" t="s">
        <v>714</v>
      </c>
      <c r="B466" s="73" t="s">
        <v>1011</v>
      </c>
      <c r="C466" s="33">
        <v>0</v>
      </c>
      <c r="D466" s="198">
        <v>30</v>
      </c>
      <c r="E466" s="84" t="s">
        <v>2696</v>
      </c>
      <c r="F466" s="85" t="s">
        <v>2675</v>
      </c>
      <c r="G466" s="40"/>
    </row>
    <row r="467" spans="1:7" ht="33">
      <c r="A467" s="38" t="s">
        <v>714</v>
      </c>
      <c r="B467" s="73" t="s">
        <v>1012</v>
      </c>
      <c r="C467" s="33">
        <v>0</v>
      </c>
      <c r="D467" s="198">
        <v>100</v>
      </c>
      <c r="E467" s="84" t="s">
        <v>2696</v>
      </c>
      <c r="F467" s="85" t="s">
        <v>2675</v>
      </c>
      <c r="G467" s="40"/>
    </row>
    <row r="468" spans="1:7" ht="33">
      <c r="A468" s="38" t="s">
        <v>714</v>
      </c>
      <c r="B468" s="73" t="s">
        <v>1013</v>
      </c>
      <c r="C468" s="33">
        <v>0</v>
      </c>
      <c r="D468" s="198">
        <v>40</v>
      </c>
      <c r="E468" s="84" t="s">
        <v>2696</v>
      </c>
      <c r="F468" s="85" t="s">
        <v>2675</v>
      </c>
      <c r="G468" s="40"/>
    </row>
    <row r="469" spans="1:7" ht="33">
      <c r="A469" s="38" t="s">
        <v>714</v>
      </c>
      <c r="B469" s="84" t="s">
        <v>1014</v>
      </c>
      <c r="C469" s="33">
        <v>0</v>
      </c>
      <c r="D469" s="198">
        <v>153</v>
      </c>
      <c r="E469" s="84" t="s">
        <v>2696</v>
      </c>
      <c r="F469" s="85" t="s">
        <v>2675</v>
      </c>
      <c r="G469" s="40"/>
    </row>
    <row r="470" spans="1:7" ht="33">
      <c r="A470" s="38" t="s">
        <v>714</v>
      </c>
      <c r="B470" s="84" t="s">
        <v>1015</v>
      </c>
      <c r="C470" s="33">
        <v>0</v>
      </c>
      <c r="D470" s="198">
        <v>10</v>
      </c>
      <c r="E470" s="84" t="s">
        <v>2696</v>
      </c>
      <c r="F470" s="85" t="s">
        <v>2675</v>
      </c>
      <c r="G470" s="40"/>
    </row>
    <row r="471" spans="1:7" ht="33">
      <c r="A471" s="38" t="s">
        <v>714</v>
      </c>
      <c r="B471" s="73" t="s">
        <v>1016</v>
      </c>
      <c r="C471" s="33">
        <v>0</v>
      </c>
      <c r="D471" s="93">
        <v>150</v>
      </c>
      <c r="E471" s="84" t="s">
        <v>2696</v>
      </c>
      <c r="F471" s="85" t="s">
        <v>2675</v>
      </c>
      <c r="G471" s="40"/>
    </row>
    <row r="472" spans="1:7" ht="33">
      <c r="A472" s="38" t="s">
        <v>714</v>
      </c>
      <c r="B472" s="90" t="s">
        <v>932</v>
      </c>
      <c r="C472" s="330">
        <v>-257</v>
      </c>
      <c r="D472" s="219">
        <f>1142+C472</f>
        <v>885</v>
      </c>
      <c r="E472" s="90" t="s">
        <v>933</v>
      </c>
      <c r="F472" s="85" t="s">
        <v>2675</v>
      </c>
      <c r="G472" s="40"/>
    </row>
    <row r="473" spans="1:7" ht="33">
      <c r="A473" s="38" t="s">
        <v>714</v>
      </c>
      <c r="B473" s="91" t="s">
        <v>934</v>
      </c>
      <c r="C473" s="250">
        <v>0</v>
      </c>
      <c r="D473" s="199">
        <v>251.856</v>
      </c>
      <c r="E473" s="90" t="s">
        <v>935</v>
      </c>
      <c r="F473" s="85" t="s">
        <v>2675</v>
      </c>
      <c r="G473" s="40"/>
    </row>
    <row r="474" spans="1:7" s="310" customFormat="1" ht="33">
      <c r="A474" s="38" t="s">
        <v>714</v>
      </c>
      <c r="B474" s="294" t="s">
        <v>2510</v>
      </c>
      <c r="C474" s="320">
        <v>70</v>
      </c>
      <c r="D474" s="308">
        <v>70</v>
      </c>
      <c r="E474" s="295" t="s">
        <v>2488</v>
      </c>
      <c r="F474" s="296" t="s">
        <v>1484</v>
      </c>
      <c r="G474" s="321"/>
    </row>
    <row r="475" spans="1:7" s="310" customFormat="1" ht="33">
      <c r="A475" s="38" t="s">
        <v>714</v>
      </c>
      <c r="B475" s="301" t="s">
        <v>2511</v>
      </c>
      <c r="C475" s="311">
        <v>100</v>
      </c>
      <c r="D475" s="311">
        <v>100</v>
      </c>
      <c r="E475" s="295" t="s">
        <v>2489</v>
      </c>
      <c r="F475" s="296" t="s">
        <v>1484</v>
      </c>
      <c r="G475" s="321"/>
    </row>
    <row r="476" spans="1:7" s="310" customFormat="1" ht="33">
      <c r="A476" s="38" t="s">
        <v>714</v>
      </c>
      <c r="B476" s="301" t="s">
        <v>2512</v>
      </c>
      <c r="C476" s="311">
        <v>10</v>
      </c>
      <c r="D476" s="311">
        <v>10</v>
      </c>
      <c r="E476" s="295" t="s">
        <v>2489</v>
      </c>
      <c r="F476" s="296" t="s">
        <v>1484</v>
      </c>
      <c r="G476" s="321"/>
    </row>
    <row r="477" spans="1:7" s="310" customFormat="1" ht="33">
      <c r="A477" s="38" t="s">
        <v>714</v>
      </c>
      <c r="B477" s="301" t="s">
        <v>2513</v>
      </c>
      <c r="C477" s="311">
        <v>30</v>
      </c>
      <c r="D477" s="311">
        <v>30</v>
      </c>
      <c r="E477" s="295" t="s">
        <v>2489</v>
      </c>
      <c r="F477" s="296" t="s">
        <v>1484</v>
      </c>
      <c r="G477" s="321"/>
    </row>
    <row r="478" spans="1:7" s="310" customFormat="1" ht="33">
      <c r="A478" s="38" t="s">
        <v>714</v>
      </c>
      <c r="B478" s="301" t="s">
        <v>2518</v>
      </c>
      <c r="C478" s="311">
        <v>30</v>
      </c>
      <c r="D478" s="311">
        <v>30</v>
      </c>
      <c r="E478" s="295" t="s">
        <v>2489</v>
      </c>
      <c r="F478" s="296" t="s">
        <v>1484</v>
      </c>
      <c r="G478" s="321"/>
    </row>
    <row r="479" spans="1:7" s="310" customFormat="1" ht="33">
      <c r="A479" s="38" t="s">
        <v>714</v>
      </c>
      <c r="B479" s="301" t="s">
        <v>2519</v>
      </c>
      <c r="C479" s="311">
        <v>30</v>
      </c>
      <c r="D479" s="311">
        <v>30</v>
      </c>
      <c r="E479" s="295" t="s">
        <v>2489</v>
      </c>
      <c r="F479" s="296" t="s">
        <v>1484</v>
      </c>
      <c r="G479" s="321"/>
    </row>
    <row r="480" spans="1:7" s="310" customFormat="1" ht="33">
      <c r="A480" s="38" t="s">
        <v>714</v>
      </c>
      <c r="B480" s="301" t="s">
        <v>2520</v>
      </c>
      <c r="C480" s="311">
        <v>100</v>
      </c>
      <c r="D480" s="311">
        <v>100</v>
      </c>
      <c r="E480" s="295" t="s">
        <v>2489</v>
      </c>
      <c r="F480" s="296" t="s">
        <v>1484</v>
      </c>
      <c r="G480" s="321"/>
    </row>
    <row r="481" spans="1:7" s="310" customFormat="1" ht="33">
      <c r="A481" s="38" t="s">
        <v>714</v>
      </c>
      <c r="B481" s="301" t="s">
        <v>2521</v>
      </c>
      <c r="C481" s="311">
        <v>90</v>
      </c>
      <c r="D481" s="311">
        <v>90</v>
      </c>
      <c r="E481" s="295" t="s">
        <v>2489</v>
      </c>
      <c r="F481" s="296" t="s">
        <v>1484</v>
      </c>
      <c r="G481" s="321"/>
    </row>
    <row r="482" spans="1:7" s="310" customFormat="1" ht="33">
      <c r="A482" s="38" t="s">
        <v>714</v>
      </c>
      <c r="B482" s="301" t="s">
        <v>2514</v>
      </c>
      <c r="C482" s="311">
        <v>30</v>
      </c>
      <c r="D482" s="311">
        <v>30</v>
      </c>
      <c r="E482" s="295" t="s">
        <v>2489</v>
      </c>
      <c r="F482" s="296" t="s">
        <v>1484</v>
      </c>
      <c r="G482" s="321"/>
    </row>
    <row r="483" spans="1:7" s="310" customFormat="1" ht="33">
      <c r="A483" s="38" t="s">
        <v>714</v>
      </c>
      <c r="B483" s="301" t="s">
        <v>2522</v>
      </c>
      <c r="C483" s="311">
        <v>20</v>
      </c>
      <c r="D483" s="311">
        <v>20</v>
      </c>
      <c r="E483" s="295" t="s">
        <v>2489</v>
      </c>
      <c r="F483" s="296" t="s">
        <v>1484</v>
      </c>
      <c r="G483" s="321"/>
    </row>
    <row r="484" spans="1:7" s="310" customFormat="1" ht="33">
      <c r="A484" s="38" t="s">
        <v>714</v>
      </c>
      <c r="B484" s="301" t="s">
        <v>2523</v>
      </c>
      <c r="C484" s="308">
        <v>30</v>
      </c>
      <c r="D484" s="308">
        <v>30</v>
      </c>
      <c r="E484" s="295" t="s">
        <v>2489</v>
      </c>
      <c r="F484" s="296" t="s">
        <v>1484</v>
      </c>
      <c r="G484" s="321"/>
    </row>
    <row r="485" spans="1:7" s="310" customFormat="1" ht="33">
      <c r="A485" s="38" t="s">
        <v>714</v>
      </c>
      <c r="B485" s="301" t="s">
        <v>2515</v>
      </c>
      <c r="C485" s="311">
        <v>30</v>
      </c>
      <c r="D485" s="311">
        <v>30</v>
      </c>
      <c r="E485" s="295" t="s">
        <v>2489</v>
      </c>
      <c r="F485" s="296" t="s">
        <v>1484</v>
      </c>
      <c r="G485" s="321"/>
    </row>
    <row r="486" spans="1:7" s="253" customFormat="1" ht="33">
      <c r="A486" s="38" t="s">
        <v>714</v>
      </c>
      <c r="B486" s="18" t="s">
        <v>2510</v>
      </c>
      <c r="C486" s="312">
        <v>80</v>
      </c>
      <c r="D486" s="312">
        <v>80</v>
      </c>
      <c r="E486" s="18" t="s">
        <v>2498</v>
      </c>
      <c r="F486" s="296" t="s">
        <v>1484</v>
      </c>
      <c r="G486" s="18"/>
    </row>
    <row r="487" spans="1:7" s="314" customFormat="1" ht="33">
      <c r="A487" s="38" t="s">
        <v>714</v>
      </c>
      <c r="B487" s="18" t="s">
        <v>2524</v>
      </c>
      <c r="C487" s="312">
        <v>30</v>
      </c>
      <c r="D487" s="312">
        <v>30</v>
      </c>
      <c r="E487" s="303" t="s">
        <v>2502</v>
      </c>
      <c r="F487" s="296" t="s">
        <v>1484</v>
      </c>
      <c r="G487" s="313"/>
    </row>
    <row r="488" spans="1:7" s="314" customFormat="1" ht="33">
      <c r="A488" s="38" t="s">
        <v>714</v>
      </c>
      <c r="B488" s="18" t="s">
        <v>2516</v>
      </c>
      <c r="C488" s="312">
        <v>30</v>
      </c>
      <c r="D488" s="312">
        <v>30</v>
      </c>
      <c r="E488" s="303" t="s">
        <v>2502</v>
      </c>
      <c r="F488" s="296" t="s">
        <v>1484</v>
      </c>
      <c r="G488" s="313"/>
    </row>
    <row r="489" spans="1:7" s="314" customFormat="1" ht="33">
      <c r="A489" s="38" t="s">
        <v>714</v>
      </c>
      <c r="B489" s="18" t="s">
        <v>2517</v>
      </c>
      <c r="C489" s="312">
        <v>20</v>
      </c>
      <c r="D489" s="312">
        <v>20</v>
      </c>
      <c r="E489" s="303" t="s">
        <v>2502</v>
      </c>
      <c r="F489" s="296" t="s">
        <v>1484</v>
      </c>
      <c r="G489" s="313"/>
    </row>
    <row r="490" spans="1:7" s="253" customFormat="1" ht="33">
      <c r="A490" s="38" t="s">
        <v>714</v>
      </c>
      <c r="B490" s="101" t="s">
        <v>2525</v>
      </c>
      <c r="C490" s="144">
        <v>1000</v>
      </c>
      <c r="D490" s="144">
        <v>1000</v>
      </c>
      <c r="E490" s="169" t="s">
        <v>2498</v>
      </c>
      <c r="F490" s="296" t="s">
        <v>1484</v>
      </c>
      <c r="G490" s="18"/>
    </row>
    <row r="491" spans="1:7" ht="33">
      <c r="A491" s="38" t="s">
        <v>714</v>
      </c>
      <c r="B491" s="316" t="s">
        <v>2526</v>
      </c>
      <c r="C491" s="219">
        <v>958</v>
      </c>
      <c r="D491" s="26">
        <v>958</v>
      </c>
      <c r="E491" s="18" t="s">
        <v>2498</v>
      </c>
      <c r="F491" s="226" t="s">
        <v>1484</v>
      </c>
      <c r="G491" s="322"/>
    </row>
    <row r="492" spans="1:7" ht="33">
      <c r="A492" s="38" t="s">
        <v>714</v>
      </c>
      <c r="B492" s="101" t="s">
        <v>2671</v>
      </c>
      <c r="C492" s="33">
        <v>0</v>
      </c>
      <c r="D492" s="26">
        <v>394</v>
      </c>
      <c r="E492" s="18" t="s">
        <v>2670</v>
      </c>
      <c r="F492" s="2" t="s">
        <v>2682</v>
      </c>
      <c r="G492" s="40"/>
    </row>
    <row r="493" spans="1:7" s="13" customFormat="1" ht="33">
      <c r="A493" s="371" t="s">
        <v>839</v>
      </c>
      <c r="B493" s="209" t="s">
        <v>3067</v>
      </c>
      <c r="C493" s="368">
        <v>117.36</v>
      </c>
      <c r="D493" s="368">
        <v>117.36</v>
      </c>
      <c r="E493" s="18" t="s">
        <v>1200</v>
      </c>
      <c r="F493" s="2" t="s">
        <v>1481</v>
      </c>
      <c r="G493" s="367"/>
    </row>
    <row r="494" spans="1:7" s="13" customFormat="1" ht="33">
      <c r="A494" s="371" t="s">
        <v>839</v>
      </c>
      <c r="B494" s="209" t="s">
        <v>863</v>
      </c>
      <c r="C494" s="368">
        <v>500</v>
      </c>
      <c r="D494" s="368">
        <v>500</v>
      </c>
      <c r="E494" s="18" t="s">
        <v>1200</v>
      </c>
      <c r="F494" s="2" t="s">
        <v>1481</v>
      </c>
      <c r="G494" s="367"/>
    </row>
    <row r="495" spans="1:7" s="13" customFormat="1" ht="33">
      <c r="A495" s="371" t="s">
        <v>839</v>
      </c>
      <c r="B495" s="209" t="s">
        <v>3068</v>
      </c>
      <c r="C495" s="368">
        <v>132</v>
      </c>
      <c r="D495" s="368">
        <v>132</v>
      </c>
      <c r="E495" s="18" t="s">
        <v>1200</v>
      </c>
      <c r="F495" s="2" t="s">
        <v>1481</v>
      </c>
      <c r="G495" s="367"/>
    </row>
    <row r="496" spans="1:7" s="13" customFormat="1" ht="33">
      <c r="A496" s="371" t="s">
        <v>839</v>
      </c>
      <c r="B496" s="209" t="s">
        <v>3069</v>
      </c>
      <c r="C496" s="368">
        <v>30</v>
      </c>
      <c r="D496" s="368">
        <v>30</v>
      </c>
      <c r="E496" s="18" t="s">
        <v>1200</v>
      </c>
      <c r="F496" s="2" t="s">
        <v>1481</v>
      </c>
      <c r="G496" s="367"/>
    </row>
    <row r="497" spans="1:7" s="13" customFormat="1" ht="33">
      <c r="A497" s="371" t="s">
        <v>839</v>
      </c>
      <c r="B497" s="209" t="s">
        <v>3070</v>
      </c>
      <c r="C497" s="368">
        <v>189.072</v>
      </c>
      <c r="D497" s="368">
        <v>189.072</v>
      </c>
      <c r="E497" s="18" t="s">
        <v>1200</v>
      </c>
      <c r="F497" s="2" t="s">
        <v>1481</v>
      </c>
      <c r="G497" s="367"/>
    </row>
    <row r="498" spans="1:7" s="13" customFormat="1" ht="33">
      <c r="A498" s="371" t="s">
        <v>839</v>
      </c>
      <c r="B498" s="209" t="s">
        <v>3071</v>
      </c>
      <c r="C498" s="368">
        <v>12.5</v>
      </c>
      <c r="D498" s="368">
        <v>12.5</v>
      </c>
      <c r="E498" s="18" t="s">
        <v>1200</v>
      </c>
      <c r="F498" s="2" t="s">
        <v>1481</v>
      </c>
      <c r="G498" s="367"/>
    </row>
    <row r="499" spans="1:7" s="13" customFormat="1" ht="33">
      <c r="A499" s="371" t="s">
        <v>839</v>
      </c>
      <c r="B499" s="209" t="s">
        <v>3072</v>
      </c>
      <c r="C499" s="368">
        <v>77.8</v>
      </c>
      <c r="D499" s="368">
        <v>77.8</v>
      </c>
      <c r="E499" s="18" t="s">
        <v>1200</v>
      </c>
      <c r="F499" s="2" t="s">
        <v>1481</v>
      </c>
      <c r="G499" s="367"/>
    </row>
    <row r="500" spans="1:7" s="187" customFormat="1" ht="30" customHeight="1">
      <c r="A500" s="38" t="s">
        <v>714</v>
      </c>
      <c r="B500" s="191" t="s">
        <v>1422</v>
      </c>
      <c r="C500" s="82">
        <v>200</v>
      </c>
      <c r="D500" s="82">
        <v>200</v>
      </c>
      <c r="E500" s="189" t="s">
        <v>651</v>
      </c>
      <c r="F500" s="126" t="s">
        <v>1486</v>
      </c>
      <c r="G500" s="190"/>
    </row>
    <row r="501" spans="1:7" ht="33">
      <c r="A501" s="2" t="s">
        <v>839</v>
      </c>
      <c r="B501" s="200" t="s">
        <v>834</v>
      </c>
      <c r="C501" s="33">
        <v>45</v>
      </c>
      <c r="D501" s="33">
        <v>45</v>
      </c>
      <c r="E501" s="334" t="s">
        <v>835</v>
      </c>
      <c r="F501" s="2" t="s">
        <v>836</v>
      </c>
      <c r="G501" s="202"/>
    </row>
    <row r="502" spans="1:7" s="228" customFormat="1" ht="33">
      <c r="A502" s="2" t="s">
        <v>839</v>
      </c>
      <c r="B502" s="224" t="s">
        <v>2152</v>
      </c>
      <c r="C502" s="237">
        <v>225</v>
      </c>
      <c r="D502" s="237">
        <v>225</v>
      </c>
      <c r="E502" s="17" t="s">
        <v>2150</v>
      </c>
      <c r="F502" s="226" t="s">
        <v>1197</v>
      </c>
      <c r="G502" s="227"/>
    </row>
    <row r="503" spans="1:7" s="51" customFormat="1" ht="24.75" customHeight="1">
      <c r="A503" s="415" t="s">
        <v>680</v>
      </c>
      <c r="B503" s="416"/>
      <c r="C503" s="68">
        <f>SUM(C380:C502)</f>
        <v>19730.382</v>
      </c>
      <c r="D503" s="68">
        <f>SUM(D380:D502)</f>
        <v>31664.3149</v>
      </c>
      <c r="E503" s="335"/>
      <c r="F503" s="127"/>
      <c r="G503" s="69"/>
    </row>
    <row r="504" spans="1:7" ht="33">
      <c r="A504" s="36" t="s">
        <v>720</v>
      </c>
      <c r="B504" s="15" t="s">
        <v>663</v>
      </c>
      <c r="C504" s="33">
        <v>11700</v>
      </c>
      <c r="D504" s="33">
        <v>15600</v>
      </c>
      <c r="E504" s="15" t="s">
        <v>662</v>
      </c>
      <c r="F504" s="1" t="s">
        <v>2676</v>
      </c>
      <c r="G504" s="40"/>
    </row>
    <row r="505" spans="1:7" ht="33">
      <c r="A505" s="36" t="s">
        <v>720</v>
      </c>
      <c r="B505" s="15" t="s">
        <v>661</v>
      </c>
      <c r="C505" s="33">
        <v>1329</v>
      </c>
      <c r="D505" s="33">
        <v>2658</v>
      </c>
      <c r="E505" s="15" t="s">
        <v>662</v>
      </c>
      <c r="F505" s="1" t="s">
        <v>2676</v>
      </c>
      <c r="G505" s="40"/>
    </row>
    <row r="506" spans="1:7" ht="33">
      <c r="A506" s="36" t="s">
        <v>720</v>
      </c>
      <c r="B506" s="209" t="s">
        <v>2420</v>
      </c>
      <c r="C506" s="266">
        <v>440</v>
      </c>
      <c r="D506" s="266">
        <v>440</v>
      </c>
      <c r="E506" s="18" t="s">
        <v>2411</v>
      </c>
      <c r="F506" s="1" t="s">
        <v>2676</v>
      </c>
      <c r="G506" s="2"/>
    </row>
    <row r="507" spans="1:7" ht="33">
      <c r="A507" s="36" t="s">
        <v>720</v>
      </c>
      <c r="B507" s="209" t="s">
        <v>2421</v>
      </c>
      <c r="C507" s="266">
        <v>22.5</v>
      </c>
      <c r="D507" s="266">
        <v>22.5</v>
      </c>
      <c r="E507" s="18" t="s">
        <v>2422</v>
      </c>
      <c r="F507" s="1" t="s">
        <v>2676</v>
      </c>
      <c r="G507" s="2"/>
    </row>
    <row r="508" spans="1:7" ht="33">
      <c r="A508" s="36" t="s">
        <v>720</v>
      </c>
      <c r="B508" s="15" t="s">
        <v>2105</v>
      </c>
      <c r="C508" s="33">
        <v>0</v>
      </c>
      <c r="D508" s="33">
        <v>288</v>
      </c>
      <c r="E508" s="15" t="s">
        <v>2106</v>
      </c>
      <c r="F508" s="1" t="s">
        <v>2104</v>
      </c>
      <c r="G508" s="40"/>
    </row>
    <row r="509" spans="1:7" ht="33">
      <c r="A509" s="36" t="s">
        <v>720</v>
      </c>
      <c r="B509" s="15" t="s">
        <v>1068</v>
      </c>
      <c r="C509" s="33">
        <v>235</v>
      </c>
      <c r="D509" s="33">
        <v>235</v>
      </c>
      <c r="E509" s="15" t="s">
        <v>1070</v>
      </c>
      <c r="F509" s="1" t="s">
        <v>2104</v>
      </c>
      <c r="G509" s="40"/>
    </row>
    <row r="510" spans="1:7" ht="33">
      <c r="A510" s="36" t="s">
        <v>720</v>
      </c>
      <c r="B510" s="15" t="s">
        <v>701</v>
      </c>
      <c r="C510" s="33">
        <v>0</v>
      </c>
      <c r="D510" s="33">
        <v>50</v>
      </c>
      <c r="E510" s="15" t="s">
        <v>670</v>
      </c>
      <c r="F510" s="1" t="s">
        <v>2680</v>
      </c>
      <c r="G510" s="40"/>
    </row>
    <row r="511" spans="1:7" ht="33">
      <c r="A511" s="36" t="s">
        <v>720</v>
      </c>
      <c r="B511" s="101" t="s">
        <v>721</v>
      </c>
      <c r="C511" s="33">
        <v>0</v>
      </c>
      <c r="D511" s="33">
        <v>12</v>
      </c>
      <c r="E511" s="15" t="s">
        <v>670</v>
      </c>
      <c r="F511" s="1" t="s">
        <v>2680</v>
      </c>
      <c r="G511" s="40"/>
    </row>
    <row r="512" spans="1:7" ht="33">
      <c r="A512" s="36" t="s">
        <v>720</v>
      </c>
      <c r="B512" s="15" t="s">
        <v>722</v>
      </c>
      <c r="C512" s="33">
        <v>0</v>
      </c>
      <c r="D512" s="33">
        <v>12</v>
      </c>
      <c r="E512" s="15" t="s">
        <v>670</v>
      </c>
      <c r="F512" s="1" t="s">
        <v>2680</v>
      </c>
      <c r="G512" s="40"/>
    </row>
    <row r="513" spans="1:7" ht="33">
      <c r="A513" s="36" t="s">
        <v>720</v>
      </c>
      <c r="B513" s="15" t="s">
        <v>723</v>
      </c>
      <c r="C513" s="33">
        <v>0</v>
      </c>
      <c r="D513" s="33">
        <v>200</v>
      </c>
      <c r="E513" s="15" t="s">
        <v>670</v>
      </c>
      <c r="F513" s="1" t="s">
        <v>2680</v>
      </c>
      <c r="G513" s="40"/>
    </row>
    <row r="514" spans="1:7" ht="33">
      <c r="A514" s="36" t="s">
        <v>720</v>
      </c>
      <c r="B514" s="101" t="s">
        <v>724</v>
      </c>
      <c r="C514" s="33">
        <v>0</v>
      </c>
      <c r="D514" s="33">
        <v>12</v>
      </c>
      <c r="E514" s="15" t="s">
        <v>670</v>
      </c>
      <c r="F514" s="1" t="s">
        <v>2680</v>
      </c>
      <c r="G514" s="40"/>
    </row>
    <row r="515" spans="1:7" ht="33">
      <c r="A515" s="36" t="s">
        <v>720</v>
      </c>
      <c r="B515" s="101" t="s">
        <v>724</v>
      </c>
      <c r="C515" s="33">
        <v>0</v>
      </c>
      <c r="D515" s="33">
        <v>12</v>
      </c>
      <c r="E515" s="15" t="s">
        <v>670</v>
      </c>
      <c r="F515" s="1" t="s">
        <v>2680</v>
      </c>
      <c r="G515" s="40"/>
    </row>
    <row r="516" spans="1:7" ht="33">
      <c r="A516" s="36" t="s">
        <v>720</v>
      </c>
      <c r="B516" s="101" t="s">
        <v>725</v>
      </c>
      <c r="C516" s="33">
        <v>0</v>
      </c>
      <c r="D516" s="33">
        <v>50</v>
      </c>
      <c r="E516" s="15" t="s">
        <v>2948</v>
      </c>
      <c r="F516" s="1" t="s">
        <v>2680</v>
      </c>
      <c r="G516" s="40"/>
    </row>
    <row r="517" spans="1:7" ht="33">
      <c r="A517" s="36" t="s">
        <v>720</v>
      </c>
      <c r="B517" s="15" t="s">
        <v>674</v>
      </c>
      <c r="C517" s="33">
        <v>0</v>
      </c>
      <c r="D517" s="33">
        <v>38</v>
      </c>
      <c r="E517" s="15" t="s">
        <v>673</v>
      </c>
      <c r="F517" s="1" t="s">
        <v>2680</v>
      </c>
      <c r="G517" s="40"/>
    </row>
    <row r="518" spans="1:7" s="117" customFormat="1" ht="33">
      <c r="A518" s="36" t="s">
        <v>720</v>
      </c>
      <c r="B518" s="18" t="s">
        <v>2944</v>
      </c>
      <c r="C518" s="251">
        <v>270</v>
      </c>
      <c r="D518" s="249">
        <v>270</v>
      </c>
      <c r="E518" s="18" t="s">
        <v>2949</v>
      </c>
      <c r="F518" s="1" t="s">
        <v>1445</v>
      </c>
      <c r="G518" s="202"/>
    </row>
    <row r="519" spans="1:7" s="117" customFormat="1" ht="33">
      <c r="A519" s="36" t="s">
        <v>840</v>
      </c>
      <c r="B519" s="18" t="s">
        <v>2947</v>
      </c>
      <c r="C519" s="249">
        <v>107</v>
      </c>
      <c r="D519" s="249">
        <v>107</v>
      </c>
      <c r="E519" s="15" t="s">
        <v>2948</v>
      </c>
      <c r="F519" s="1" t="s">
        <v>1445</v>
      </c>
      <c r="G519" s="202"/>
    </row>
    <row r="520" spans="1:7" s="117" customFormat="1" ht="33">
      <c r="A520" s="36" t="s">
        <v>840</v>
      </c>
      <c r="B520" s="18" t="s">
        <v>2950</v>
      </c>
      <c r="C520" s="248">
        <v>1575</v>
      </c>
      <c r="D520" s="248">
        <v>1575</v>
      </c>
      <c r="E520" s="15" t="s">
        <v>2951</v>
      </c>
      <c r="F520" s="1" t="s">
        <v>1445</v>
      </c>
      <c r="G520" s="202"/>
    </row>
    <row r="521" spans="1:7" ht="33">
      <c r="A521" s="36" t="s">
        <v>720</v>
      </c>
      <c r="B521" s="101" t="s">
        <v>675</v>
      </c>
      <c r="C521" s="33">
        <v>0</v>
      </c>
      <c r="D521" s="33">
        <v>3.0769</v>
      </c>
      <c r="E521" s="15" t="s">
        <v>676</v>
      </c>
      <c r="F521" s="1" t="s">
        <v>2678</v>
      </c>
      <c r="G521" s="40"/>
    </row>
    <row r="522" spans="1:7" ht="33">
      <c r="A522" s="36" t="s">
        <v>720</v>
      </c>
      <c r="B522" s="101" t="s">
        <v>677</v>
      </c>
      <c r="C522" s="33">
        <v>0</v>
      </c>
      <c r="D522" s="33">
        <v>10</v>
      </c>
      <c r="E522" s="15" t="s">
        <v>676</v>
      </c>
      <c r="F522" s="1" t="s">
        <v>2678</v>
      </c>
      <c r="G522" s="40"/>
    </row>
    <row r="523" spans="1:7" ht="33">
      <c r="A523" s="36" t="s">
        <v>720</v>
      </c>
      <c r="B523" s="18" t="s">
        <v>2137</v>
      </c>
      <c r="C523" s="33">
        <v>26.15</v>
      </c>
      <c r="D523" s="33">
        <v>26.15</v>
      </c>
      <c r="E523" s="15" t="s">
        <v>676</v>
      </c>
      <c r="F523" s="1" t="s">
        <v>2678</v>
      </c>
      <c r="G523" s="202"/>
    </row>
    <row r="524" spans="1:7" ht="33">
      <c r="A524" s="36" t="s">
        <v>720</v>
      </c>
      <c r="B524" s="101" t="s">
        <v>726</v>
      </c>
      <c r="C524" s="223">
        <v>-1500</v>
      </c>
      <c r="D524" s="33">
        <v>0</v>
      </c>
      <c r="E524" s="15" t="s">
        <v>679</v>
      </c>
      <c r="F524" s="1" t="s">
        <v>2681</v>
      </c>
      <c r="G524" s="40"/>
    </row>
    <row r="525" spans="1:7" ht="33">
      <c r="A525" s="36" t="s">
        <v>720</v>
      </c>
      <c r="B525" s="101" t="s">
        <v>727</v>
      </c>
      <c r="C525" s="223">
        <v>-1200</v>
      </c>
      <c r="D525" s="33">
        <v>0</v>
      </c>
      <c r="E525" s="15" t="s">
        <v>679</v>
      </c>
      <c r="F525" s="1" t="s">
        <v>2681</v>
      </c>
      <c r="G525" s="40"/>
    </row>
    <row r="526" spans="1:7" ht="33">
      <c r="A526" s="2" t="s">
        <v>840</v>
      </c>
      <c r="B526" s="200" t="s">
        <v>834</v>
      </c>
      <c r="C526" s="33">
        <v>41.8</v>
      </c>
      <c r="D526" s="33">
        <v>41.8</v>
      </c>
      <c r="E526" s="334" t="s">
        <v>835</v>
      </c>
      <c r="F526" s="1" t="s">
        <v>2681</v>
      </c>
      <c r="G526" s="202"/>
    </row>
    <row r="527" spans="1:7" ht="33">
      <c r="A527" s="2" t="s">
        <v>840</v>
      </c>
      <c r="B527" s="200" t="s">
        <v>842</v>
      </c>
      <c r="C527" s="33">
        <v>2700</v>
      </c>
      <c r="D527" s="33">
        <v>2700</v>
      </c>
      <c r="E527" s="334" t="s">
        <v>843</v>
      </c>
      <c r="F527" s="1" t="s">
        <v>2681</v>
      </c>
      <c r="G527" s="202"/>
    </row>
    <row r="528" spans="1:7" ht="33">
      <c r="A528" s="36" t="s">
        <v>720</v>
      </c>
      <c r="B528" s="96" t="s">
        <v>728</v>
      </c>
      <c r="C528" s="192">
        <v>0</v>
      </c>
      <c r="D528" s="71">
        <v>1000</v>
      </c>
      <c r="E528" s="96" t="s">
        <v>729</v>
      </c>
      <c r="F528" s="126" t="s">
        <v>2679</v>
      </c>
      <c r="G528" s="40"/>
    </row>
    <row r="529" spans="1:7" ht="33">
      <c r="A529" s="36" t="s">
        <v>720</v>
      </c>
      <c r="B529" s="84" t="s">
        <v>1157</v>
      </c>
      <c r="C529" s="192">
        <v>0</v>
      </c>
      <c r="D529" s="92">
        <v>120</v>
      </c>
      <c r="E529" s="84" t="s">
        <v>1018</v>
      </c>
      <c r="F529" s="85" t="s">
        <v>2675</v>
      </c>
      <c r="G529" s="40"/>
    </row>
    <row r="530" spans="1:7" ht="33">
      <c r="A530" s="36" t="s">
        <v>720</v>
      </c>
      <c r="B530" s="84" t="s">
        <v>1158</v>
      </c>
      <c r="C530" s="192">
        <v>0</v>
      </c>
      <c r="D530" s="92">
        <v>120</v>
      </c>
      <c r="E530" s="84" t="s">
        <v>2696</v>
      </c>
      <c r="F530" s="85" t="s">
        <v>2675</v>
      </c>
      <c r="G530" s="40"/>
    </row>
    <row r="531" spans="1:7" ht="33">
      <c r="A531" s="36" t="s">
        <v>720</v>
      </c>
      <c r="B531" s="86" t="s">
        <v>1159</v>
      </c>
      <c r="C531" s="192">
        <v>0</v>
      </c>
      <c r="D531" s="92">
        <v>30</v>
      </c>
      <c r="E531" s="84" t="s">
        <v>2696</v>
      </c>
      <c r="F531" s="85" t="s">
        <v>2675</v>
      </c>
      <c r="G531" s="40"/>
    </row>
    <row r="532" spans="1:7" ht="33">
      <c r="A532" s="36" t="s">
        <v>720</v>
      </c>
      <c r="B532" s="86" t="s">
        <v>1160</v>
      </c>
      <c r="C532" s="192">
        <v>0</v>
      </c>
      <c r="D532" s="92">
        <v>30</v>
      </c>
      <c r="E532" s="84" t="s">
        <v>2696</v>
      </c>
      <c r="F532" s="85" t="s">
        <v>2675</v>
      </c>
      <c r="G532" s="40"/>
    </row>
    <row r="533" spans="1:7" ht="33">
      <c r="A533" s="36" t="s">
        <v>720</v>
      </c>
      <c r="B533" s="87" t="s">
        <v>1161</v>
      </c>
      <c r="C533" s="192">
        <v>0</v>
      </c>
      <c r="D533" s="92">
        <v>120</v>
      </c>
      <c r="E533" s="84" t="s">
        <v>2696</v>
      </c>
      <c r="F533" s="85" t="s">
        <v>2675</v>
      </c>
      <c r="G533" s="40"/>
    </row>
    <row r="534" spans="1:7" ht="33">
      <c r="A534" s="36" t="s">
        <v>720</v>
      </c>
      <c r="B534" s="111" t="s">
        <v>1162</v>
      </c>
      <c r="C534" s="192">
        <v>0</v>
      </c>
      <c r="D534" s="92">
        <v>120</v>
      </c>
      <c r="E534" s="84" t="s">
        <v>2696</v>
      </c>
      <c r="F534" s="85" t="s">
        <v>2675</v>
      </c>
      <c r="G534" s="40"/>
    </row>
    <row r="535" spans="1:7" ht="33">
      <c r="A535" s="36" t="s">
        <v>720</v>
      </c>
      <c r="B535" s="104" t="s">
        <v>1163</v>
      </c>
      <c r="C535" s="192">
        <v>0</v>
      </c>
      <c r="D535" s="92">
        <v>120</v>
      </c>
      <c r="E535" s="84" t="s">
        <v>2696</v>
      </c>
      <c r="F535" s="85" t="s">
        <v>2675</v>
      </c>
      <c r="G535" s="40"/>
    </row>
    <row r="536" spans="1:7" ht="33">
      <c r="A536" s="36" t="s">
        <v>720</v>
      </c>
      <c r="B536" s="73" t="s">
        <v>1164</v>
      </c>
      <c r="C536" s="192">
        <v>0</v>
      </c>
      <c r="D536" s="92">
        <v>120</v>
      </c>
      <c r="E536" s="84" t="s">
        <v>2696</v>
      </c>
      <c r="F536" s="85" t="s">
        <v>2675</v>
      </c>
      <c r="G536" s="40"/>
    </row>
    <row r="537" spans="1:7" ht="33">
      <c r="A537" s="36" t="s">
        <v>720</v>
      </c>
      <c r="B537" s="104" t="s">
        <v>1165</v>
      </c>
      <c r="C537" s="192">
        <v>0</v>
      </c>
      <c r="D537" s="92">
        <v>120</v>
      </c>
      <c r="E537" s="84" t="s">
        <v>2696</v>
      </c>
      <c r="F537" s="85" t="s">
        <v>2675</v>
      </c>
      <c r="G537" s="40"/>
    </row>
    <row r="538" spans="1:7" ht="33">
      <c r="A538" s="36" t="s">
        <v>720</v>
      </c>
      <c r="B538" s="73" t="s">
        <v>1166</v>
      </c>
      <c r="C538" s="192">
        <v>0</v>
      </c>
      <c r="D538" s="109">
        <v>100</v>
      </c>
      <c r="E538" s="84" t="s">
        <v>2696</v>
      </c>
      <c r="F538" s="85" t="s">
        <v>2675</v>
      </c>
      <c r="G538" s="40"/>
    </row>
    <row r="539" spans="1:7" ht="33">
      <c r="A539" s="36" t="s">
        <v>720</v>
      </c>
      <c r="B539" s="73" t="s">
        <v>1167</v>
      </c>
      <c r="C539" s="192">
        <v>0</v>
      </c>
      <c r="D539" s="109">
        <v>190</v>
      </c>
      <c r="E539" s="84" t="s">
        <v>2696</v>
      </c>
      <c r="F539" s="85" t="s">
        <v>2675</v>
      </c>
      <c r="G539" s="40"/>
    </row>
    <row r="540" spans="1:7" ht="33">
      <c r="A540" s="36" t="s">
        <v>720</v>
      </c>
      <c r="B540" s="73" t="s">
        <v>1014</v>
      </c>
      <c r="C540" s="192">
        <v>0</v>
      </c>
      <c r="D540" s="92">
        <v>243.2</v>
      </c>
      <c r="E540" s="84" t="s">
        <v>2696</v>
      </c>
      <c r="F540" s="85" t="s">
        <v>2675</v>
      </c>
      <c r="G540" s="40"/>
    </row>
    <row r="541" spans="1:7" ht="33">
      <c r="A541" s="36" t="s">
        <v>720</v>
      </c>
      <c r="B541" s="73" t="s">
        <v>1168</v>
      </c>
      <c r="C541" s="192">
        <v>0</v>
      </c>
      <c r="D541" s="92">
        <v>150</v>
      </c>
      <c r="E541" s="84" t="s">
        <v>2696</v>
      </c>
      <c r="F541" s="85" t="s">
        <v>2675</v>
      </c>
      <c r="G541" s="40"/>
    </row>
    <row r="542" spans="1:7" ht="33">
      <c r="A542" s="36" t="s">
        <v>720</v>
      </c>
      <c r="B542" s="89" t="s">
        <v>1169</v>
      </c>
      <c r="C542" s="192">
        <v>0</v>
      </c>
      <c r="D542" s="92">
        <v>100</v>
      </c>
      <c r="E542" s="84" t="s">
        <v>928</v>
      </c>
      <c r="F542" s="85" t="s">
        <v>2675</v>
      </c>
      <c r="G542" s="40"/>
    </row>
    <row r="543" spans="1:7" ht="33">
      <c r="A543" s="36" t="s">
        <v>720</v>
      </c>
      <c r="B543" s="90" t="s">
        <v>932</v>
      </c>
      <c r="C543" s="355">
        <v>-134</v>
      </c>
      <c r="D543" s="355">
        <f>1154+C543</f>
        <v>1020</v>
      </c>
      <c r="E543" s="90" t="s">
        <v>933</v>
      </c>
      <c r="F543" s="85" t="s">
        <v>2675</v>
      </c>
      <c r="G543" s="40"/>
    </row>
    <row r="544" spans="1:7" ht="33">
      <c r="A544" s="36" t="s">
        <v>720</v>
      </c>
      <c r="B544" s="91" t="s">
        <v>934</v>
      </c>
      <c r="C544" s="192">
        <v>0</v>
      </c>
      <c r="D544" s="110">
        <v>251.856</v>
      </c>
      <c r="E544" s="90" t="s">
        <v>935</v>
      </c>
      <c r="F544" s="85" t="s">
        <v>2675</v>
      </c>
      <c r="G544" s="40"/>
    </row>
    <row r="545" spans="1:7" s="310" customFormat="1" ht="33">
      <c r="A545" s="36" t="s">
        <v>720</v>
      </c>
      <c r="B545" s="294" t="s">
        <v>2053</v>
      </c>
      <c r="C545" s="308">
        <v>50</v>
      </c>
      <c r="D545" s="308">
        <v>50</v>
      </c>
      <c r="E545" s="357" t="s">
        <v>2488</v>
      </c>
      <c r="F545" s="296" t="s">
        <v>1484</v>
      </c>
      <c r="G545" s="309"/>
    </row>
    <row r="546" spans="1:7" s="310" customFormat="1" ht="33">
      <c r="A546" s="36" t="s">
        <v>720</v>
      </c>
      <c r="B546" s="337" t="s">
        <v>2054</v>
      </c>
      <c r="C546" s="311">
        <v>120</v>
      </c>
      <c r="D546" s="311">
        <v>120</v>
      </c>
      <c r="E546" s="303" t="s">
        <v>2502</v>
      </c>
      <c r="F546" s="296" t="s">
        <v>1484</v>
      </c>
      <c r="G546" s="309"/>
    </row>
    <row r="547" spans="1:7" s="310" customFormat="1" ht="33">
      <c r="A547" s="36" t="s">
        <v>720</v>
      </c>
      <c r="B547" s="324" t="s">
        <v>2057</v>
      </c>
      <c r="C547" s="311">
        <v>100</v>
      </c>
      <c r="D547" s="311">
        <v>100</v>
      </c>
      <c r="E547" s="303" t="s">
        <v>2502</v>
      </c>
      <c r="F547" s="296" t="s">
        <v>1484</v>
      </c>
      <c r="G547" s="309"/>
    </row>
    <row r="548" spans="1:7" s="310" customFormat="1" ht="33">
      <c r="A548" s="36" t="s">
        <v>720</v>
      </c>
      <c r="B548" s="301" t="s">
        <v>2055</v>
      </c>
      <c r="C548" s="311">
        <v>150</v>
      </c>
      <c r="D548" s="311">
        <v>150</v>
      </c>
      <c r="E548" s="303" t="s">
        <v>2502</v>
      </c>
      <c r="F548" s="296" t="s">
        <v>1484</v>
      </c>
      <c r="G548" s="309"/>
    </row>
    <row r="549" spans="1:7" s="314" customFormat="1" ht="33">
      <c r="A549" s="36" t="s">
        <v>720</v>
      </c>
      <c r="B549" s="18" t="s">
        <v>2058</v>
      </c>
      <c r="C549" s="312">
        <v>50</v>
      </c>
      <c r="D549" s="312">
        <v>50</v>
      </c>
      <c r="E549" s="303" t="s">
        <v>2502</v>
      </c>
      <c r="F549" s="296" t="s">
        <v>1484</v>
      </c>
      <c r="G549" s="313"/>
    </row>
    <row r="550" spans="1:7" s="314" customFormat="1" ht="33">
      <c r="A550" s="36" t="s">
        <v>720</v>
      </c>
      <c r="B550" s="18" t="s">
        <v>2059</v>
      </c>
      <c r="C550" s="312">
        <v>50</v>
      </c>
      <c r="D550" s="312">
        <v>50</v>
      </c>
      <c r="E550" s="303" t="s">
        <v>2502</v>
      </c>
      <c r="F550" s="296" t="s">
        <v>1484</v>
      </c>
      <c r="G550" s="313"/>
    </row>
    <row r="551" spans="1:7" s="314" customFormat="1" ht="33">
      <c r="A551" s="36" t="s">
        <v>720</v>
      </c>
      <c r="B551" s="18" t="s">
        <v>2060</v>
      </c>
      <c r="C551" s="312">
        <v>120</v>
      </c>
      <c r="D551" s="312">
        <v>120</v>
      </c>
      <c r="E551" s="303" t="s">
        <v>2502</v>
      </c>
      <c r="F551" s="296" t="s">
        <v>1484</v>
      </c>
      <c r="G551" s="313"/>
    </row>
    <row r="552" spans="1:7" s="314" customFormat="1" ht="33">
      <c r="A552" s="36" t="s">
        <v>720</v>
      </c>
      <c r="B552" s="18" t="s">
        <v>2061</v>
      </c>
      <c r="C552" s="312">
        <v>100</v>
      </c>
      <c r="D552" s="312">
        <v>100</v>
      </c>
      <c r="E552" s="303" t="s">
        <v>2502</v>
      </c>
      <c r="F552" s="296" t="s">
        <v>1484</v>
      </c>
      <c r="G552" s="313"/>
    </row>
    <row r="553" spans="1:7" s="314" customFormat="1" ht="33">
      <c r="A553" s="36" t="s">
        <v>720</v>
      </c>
      <c r="B553" s="18" t="s">
        <v>2062</v>
      </c>
      <c r="C553" s="312">
        <v>100</v>
      </c>
      <c r="D553" s="312">
        <v>100</v>
      </c>
      <c r="E553" s="303" t="s">
        <v>2502</v>
      </c>
      <c r="F553" s="296" t="s">
        <v>1484</v>
      </c>
      <c r="G553" s="313"/>
    </row>
    <row r="554" spans="1:7" s="314" customFormat="1" ht="33">
      <c r="A554" s="36" t="s">
        <v>720</v>
      </c>
      <c r="B554" s="18" t="s">
        <v>2056</v>
      </c>
      <c r="C554" s="312">
        <v>30</v>
      </c>
      <c r="D554" s="312">
        <v>30</v>
      </c>
      <c r="E554" s="303" t="s">
        <v>2502</v>
      </c>
      <c r="F554" s="296" t="s">
        <v>1484</v>
      </c>
      <c r="G554" s="313"/>
    </row>
    <row r="555" spans="1:7" s="314" customFormat="1" ht="33">
      <c r="A555" s="36" t="s">
        <v>720</v>
      </c>
      <c r="B555" s="18" t="s">
        <v>2063</v>
      </c>
      <c r="C555" s="312">
        <v>70</v>
      </c>
      <c r="D555" s="312">
        <v>70</v>
      </c>
      <c r="E555" s="303" t="s">
        <v>2502</v>
      </c>
      <c r="F555" s="296" t="s">
        <v>1484</v>
      </c>
      <c r="G555" s="313"/>
    </row>
    <row r="556" spans="1:7" s="253" customFormat="1" ht="33">
      <c r="A556" s="36" t="s">
        <v>720</v>
      </c>
      <c r="B556" s="326" t="s">
        <v>2064</v>
      </c>
      <c r="C556" s="19">
        <v>1000</v>
      </c>
      <c r="D556" s="19">
        <v>1000</v>
      </c>
      <c r="E556" s="169" t="s">
        <v>2498</v>
      </c>
      <c r="F556" s="296" t="s">
        <v>1484</v>
      </c>
      <c r="G556" s="18"/>
    </row>
    <row r="557" spans="1:7" s="318" customFormat="1" ht="33">
      <c r="A557" s="36" t="s">
        <v>720</v>
      </c>
      <c r="B557" s="316" t="s">
        <v>2509</v>
      </c>
      <c r="C557" s="19">
        <v>1000</v>
      </c>
      <c r="D557" s="19">
        <v>1000</v>
      </c>
      <c r="E557" s="49" t="s">
        <v>2459</v>
      </c>
      <c r="F557" s="226" t="s">
        <v>1484</v>
      </c>
      <c r="G557" s="317"/>
    </row>
    <row r="558" spans="1:7" ht="33">
      <c r="A558" s="36" t="s">
        <v>720</v>
      </c>
      <c r="B558" s="101" t="s">
        <v>2672</v>
      </c>
      <c r="C558" s="33">
        <v>0</v>
      </c>
      <c r="D558" s="33">
        <v>367</v>
      </c>
      <c r="E558" s="18" t="s">
        <v>2670</v>
      </c>
      <c r="F558" s="2" t="s">
        <v>2682</v>
      </c>
      <c r="G558" s="40"/>
    </row>
    <row r="559" spans="1:7" s="13" customFormat="1" ht="33">
      <c r="A559" s="371" t="s">
        <v>840</v>
      </c>
      <c r="B559" s="209" t="s">
        <v>3067</v>
      </c>
      <c r="C559" s="368">
        <v>161.4</v>
      </c>
      <c r="D559" s="368">
        <v>161.4</v>
      </c>
      <c r="E559" s="18" t="s">
        <v>1200</v>
      </c>
      <c r="F559" s="2" t="s">
        <v>1481</v>
      </c>
      <c r="G559" s="367"/>
    </row>
    <row r="560" spans="1:7" s="13" customFormat="1" ht="33">
      <c r="A560" s="371" t="s">
        <v>840</v>
      </c>
      <c r="B560" s="209" t="s">
        <v>3068</v>
      </c>
      <c r="C560" s="368">
        <v>30</v>
      </c>
      <c r="D560" s="368">
        <v>30</v>
      </c>
      <c r="E560" s="18" t="s">
        <v>1200</v>
      </c>
      <c r="F560" s="2" t="s">
        <v>1481</v>
      </c>
      <c r="G560" s="367"/>
    </row>
    <row r="561" spans="1:7" s="13" customFormat="1" ht="33">
      <c r="A561" s="371" t="s">
        <v>840</v>
      </c>
      <c r="B561" s="209" t="s">
        <v>3069</v>
      </c>
      <c r="C561" s="368">
        <v>50</v>
      </c>
      <c r="D561" s="368">
        <v>50</v>
      </c>
      <c r="E561" s="18" t="s">
        <v>1200</v>
      </c>
      <c r="F561" s="2" t="s">
        <v>1481</v>
      </c>
      <c r="G561" s="367"/>
    </row>
    <row r="562" spans="1:7" s="13" customFormat="1" ht="33">
      <c r="A562" s="371" t="s">
        <v>840</v>
      </c>
      <c r="B562" s="209" t="s">
        <v>3070</v>
      </c>
      <c r="C562" s="368">
        <v>124.6</v>
      </c>
      <c r="D562" s="368">
        <v>124.6</v>
      </c>
      <c r="E562" s="18" t="s">
        <v>1200</v>
      </c>
      <c r="F562" s="2" t="s">
        <v>1481</v>
      </c>
      <c r="G562" s="367"/>
    </row>
    <row r="563" spans="1:7" s="13" customFormat="1" ht="33">
      <c r="A563" s="371" t="s">
        <v>840</v>
      </c>
      <c r="B563" s="209" t="s">
        <v>3071</v>
      </c>
      <c r="C563" s="368">
        <v>12.5</v>
      </c>
      <c r="D563" s="368">
        <v>12.5</v>
      </c>
      <c r="E563" s="18" t="s">
        <v>1200</v>
      </c>
      <c r="F563" s="2" t="s">
        <v>1481</v>
      </c>
      <c r="G563" s="367"/>
    </row>
    <row r="564" spans="1:7" s="13" customFormat="1" ht="33">
      <c r="A564" s="371" t="s">
        <v>840</v>
      </c>
      <c r="B564" s="209" t="s">
        <v>864</v>
      </c>
      <c r="C564" s="368">
        <v>997</v>
      </c>
      <c r="D564" s="368">
        <v>997</v>
      </c>
      <c r="E564" s="18" t="s">
        <v>1200</v>
      </c>
      <c r="F564" s="2" t="s">
        <v>1481</v>
      </c>
      <c r="G564" s="367"/>
    </row>
    <row r="565" spans="1:7" s="13" customFormat="1" ht="33">
      <c r="A565" s="371" t="s">
        <v>840</v>
      </c>
      <c r="B565" s="209" t="s">
        <v>3072</v>
      </c>
      <c r="C565" s="368">
        <v>1073</v>
      </c>
      <c r="D565" s="368">
        <v>1073</v>
      </c>
      <c r="E565" s="18" t="s">
        <v>1200</v>
      </c>
      <c r="F565" s="2" t="s">
        <v>1481</v>
      </c>
      <c r="G565" s="367"/>
    </row>
    <row r="566" spans="1:7" s="228" customFormat="1" ht="33">
      <c r="A566" s="36" t="s">
        <v>720</v>
      </c>
      <c r="B566" s="224" t="s">
        <v>2152</v>
      </c>
      <c r="C566" s="237">
        <v>1490</v>
      </c>
      <c r="D566" s="237">
        <v>1490</v>
      </c>
      <c r="E566" s="17" t="s">
        <v>2150</v>
      </c>
      <c r="F566" s="226" t="s">
        <v>1197</v>
      </c>
      <c r="G566" s="227"/>
    </row>
    <row r="567" spans="1:7" s="228" customFormat="1" ht="33">
      <c r="A567" s="36" t="s">
        <v>720</v>
      </c>
      <c r="B567" s="224" t="s">
        <v>2154</v>
      </c>
      <c r="C567" s="237">
        <v>1800</v>
      </c>
      <c r="D567" s="237">
        <v>1800</v>
      </c>
      <c r="E567" s="17" t="s">
        <v>2150</v>
      </c>
      <c r="F567" s="226" t="s">
        <v>1197</v>
      </c>
      <c r="G567" s="227"/>
    </row>
    <row r="568" spans="1:7" s="253" customFormat="1" ht="33">
      <c r="A568" s="36" t="s">
        <v>720</v>
      </c>
      <c r="B568" s="15" t="s">
        <v>2986</v>
      </c>
      <c r="C568" s="105">
        <v>200</v>
      </c>
      <c r="D568" s="105">
        <v>200</v>
      </c>
      <c r="E568" s="15" t="s">
        <v>2989</v>
      </c>
      <c r="F568" s="1" t="s">
        <v>1491</v>
      </c>
      <c r="G568" s="18"/>
    </row>
    <row r="569" spans="1:7" s="253" customFormat="1" ht="33">
      <c r="A569" s="36" t="s">
        <v>720</v>
      </c>
      <c r="B569" s="15" t="s">
        <v>2987</v>
      </c>
      <c r="C569" s="105">
        <v>5</v>
      </c>
      <c r="D569" s="105">
        <v>5</v>
      </c>
      <c r="E569" s="15" t="s">
        <v>2990</v>
      </c>
      <c r="F569" s="1" t="s">
        <v>1491</v>
      </c>
      <c r="G569" s="18"/>
    </row>
    <row r="570" spans="1:7" s="253" customFormat="1" ht="33">
      <c r="A570" s="36" t="s">
        <v>720</v>
      </c>
      <c r="B570" s="15" t="s">
        <v>2988</v>
      </c>
      <c r="C570" s="105">
        <v>10</v>
      </c>
      <c r="D570" s="105">
        <v>10</v>
      </c>
      <c r="E570" s="15" t="s">
        <v>2990</v>
      </c>
      <c r="F570" s="1" t="s">
        <v>1491</v>
      </c>
      <c r="G570" s="18"/>
    </row>
    <row r="571" spans="1:7" s="51" customFormat="1" ht="24.75" customHeight="1">
      <c r="A571" s="415" t="s">
        <v>680</v>
      </c>
      <c r="B571" s="416"/>
      <c r="C571" s="68">
        <f>SUM(C504:C570)</f>
        <v>24505.949999999997</v>
      </c>
      <c r="D571" s="68">
        <f>SUM(D504:D570)</f>
        <v>37578.0829</v>
      </c>
      <c r="E571" s="335"/>
      <c r="F571" s="127"/>
      <c r="G571" s="69"/>
    </row>
    <row r="572" spans="1:7" ht="33">
      <c r="A572" s="36" t="s">
        <v>730</v>
      </c>
      <c r="B572" s="15" t="s">
        <v>682</v>
      </c>
      <c r="C572" s="24">
        <v>360</v>
      </c>
      <c r="D572" s="24">
        <v>840</v>
      </c>
      <c r="E572" s="15" t="s">
        <v>662</v>
      </c>
      <c r="F572" s="1" t="s">
        <v>2676</v>
      </c>
      <c r="G572" s="40"/>
    </row>
    <row r="573" spans="1:7" ht="33">
      <c r="A573" s="38" t="s">
        <v>730</v>
      </c>
      <c r="B573" s="15" t="s">
        <v>663</v>
      </c>
      <c r="C573" s="33">
        <v>8550</v>
      </c>
      <c r="D573" s="33">
        <v>11400</v>
      </c>
      <c r="E573" s="15" t="s">
        <v>662</v>
      </c>
      <c r="F573" s="1" t="s">
        <v>2676</v>
      </c>
      <c r="G573" s="40"/>
    </row>
    <row r="574" spans="1:7" ht="33">
      <c r="A574" s="38" t="s">
        <v>730</v>
      </c>
      <c r="B574" s="15" t="s">
        <v>661</v>
      </c>
      <c r="C574" s="33">
        <v>1242</v>
      </c>
      <c r="D574" s="33">
        <v>2484</v>
      </c>
      <c r="E574" s="15" t="s">
        <v>662</v>
      </c>
      <c r="F574" s="1" t="s">
        <v>2676</v>
      </c>
      <c r="G574" s="40"/>
    </row>
    <row r="575" spans="1:7" ht="33">
      <c r="A575" s="38" t="s">
        <v>730</v>
      </c>
      <c r="B575" s="209" t="s">
        <v>2423</v>
      </c>
      <c r="C575" s="266">
        <v>30</v>
      </c>
      <c r="D575" s="266">
        <v>30</v>
      </c>
      <c r="E575" s="18" t="s">
        <v>2424</v>
      </c>
      <c r="F575" s="1" t="s">
        <v>2676</v>
      </c>
      <c r="G575" s="2"/>
    </row>
    <row r="576" spans="1:7" ht="33">
      <c r="A576" s="38" t="s">
        <v>730</v>
      </c>
      <c r="B576" s="15" t="s">
        <v>2105</v>
      </c>
      <c r="C576" s="33">
        <v>0</v>
      </c>
      <c r="D576" s="33">
        <v>119</v>
      </c>
      <c r="E576" s="15" t="s">
        <v>2106</v>
      </c>
      <c r="F576" s="1" t="s">
        <v>2104</v>
      </c>
      <c r="G576" s="40"/>
    </row>
    <row r="577" spans="1:7" ht="33">
      <c r="A577" s="38" t="s">
        <v>730</v>
      </c>
      <c r="B577" s="15" t="s">
        <v>1068</v>
      </c>
      <c r="C577" s="33">
        <v>114</v>
      </c>
      <c r="D577" s="33">
        <v>114</v>
      </c>
      <c r="E577" s="15" t="s">
        <v>1070</v>
      </c>
      <c r="F577" s="1" t="s">
        <v>2104</v>
      </c>
      <c r="G577" s="40"/>
    </row>
    <row r="578" spans="1:7" ht="33">
      <c r="A578" s="38" t="s">
        <v>730</v>
      </c>
      <c r="B578" s="15" t="s">
        <v>701</v>
      </c>
      <c r="C578" s="33">
        <v>0</v>
      </c>
      <c r="D578" s="33">
        <v>65</v>
      </c>
      <c r="E578" s="15" t="s">
        <v>670</v>
      </c>
      <c r="F578" s="1" t="s">
        <v>2680</v>
      </c>
      <c r="G578" s="40"/>
    </row>
    <row r="579" spans="1:7" ht="33">
      <c r="A579" s="38" t="s">
        <v>730</v>
      </c>
      <c r="B579" s="15" t="s">
        <v>731</v>
      </c>
      <c r="C579" s="33">
        <v>0</v>
      </c>
      <c r="D579" s="33">
        <v>600</v>
      </c>
      <c r="E579" s="15" t="s">
        <v>670</v>
      </c>
      <c r="F579" s="1" t="s">
        <v>2680</v>
      </c>
      <c r="G579" s="40"/>
    </row>
    <row r="580" spans="1:7" ht="33">
      <c r="A580" s="38" t="s">
        <v>730</v>
      </c>
      <c r="B580" s="101" t="s">
        <v>732</v>
      </c>
      <c r="C580" s="33">
        <v>0</v>
      </c>
      <c r="D580" s="33">
        <v>200</v>
      </c>
      <c r="E580" s="15" t="s">
        <v>670</v>
      </c>
      <c r="F580" s="1" t="s">
        <v>2680</v>
      </c>
      <c r="G580" s="40"/>
    </row>
    <row r="581" spans="1:7" ht="33">
      <c r="A581" s="38" t="s">
        <v>730</v>
      </c>
      <c r="B581" s="15" t="s">
        <v>669</v>
      </c>
      <c r="C581" s="33">
        <v>0</v>
      </c>
      <c r="D581" s="33">
        <v>25</v>
      </c>
      <c r="E581" s="15" t="s">
        <v>670</v>
      </c>
      <c r="F581" s="1" t="s">
        <v>2680</v>
      </c>
      <c r="G581" s="40"/>
    </row>
    <row r="582" spans="1:7" ht="33">
      <c r="A582" s="38" t="s">
        <v>730</v>
      </c>
      <c r="B582" s="101" t="s">
        <v>725</v>
      </c>
      <c r="C582" s="33">
        <v>0</v>
      </c>
      <c r="D582" s="33">
        <v>150</v>
      </c>
      <c r="E582" s="15" t="s">
        <v>670</v>
      </c>
      <c r="F582" s="1" t="s">
        <v>2680</v>
      </c>
      <c r="G582" s="40"/>
    </row>
    <row r="583" spans="1:7" ht="33">
      <c r="A583" s="38" t="s">
        <v>730</v>
      </c>
      <c r="B583" s="15" t="s">
        <v>674</v>
      </c>
      <c r="C583" s="33">
        <v>0</v>
      </c>
      <c r="D583" s="33">
        <v>43</v>
      </c>
      <c r="E583" s="15" t="s">
        <v>673</v>
      </c>
      <c r="F583" s="1" t="s">
        <v>2680</v>
      </c>
      <c r="G583" s="40"/>
    </row>
    <row r="584" spans="1:7" s="117" customFormat="1" ht="33">
      <c r="A584" s="38" t="s">
        <v>730</v>
      </c>
      <c r="B584" s="18" t="s">
        <v>2944</v>
      </c>
      <c r="C584" s="249">
        <v>200</v>
      </c>
      <c r="D584" s="249">
        <v>200</v>
      </c>
      <c r="E584" s="18" t="s">
        <v>2949</v>
      </c>
      <c r="F584" s="1" t="s">
        <v>2968</v>
      </c>
      <c r="G584" s="202"/>
    </row>
    <row r="585" spans="1:7" s="117" customFormat="1" ht="33">
      <c r="A585" s="38" t="s">
        <v>730</v>
      </c>
      <c r="B585" s="18" t="s">
        <v>2972</v>
      </c>
      <c r="C585" s="249">
        <v>500</v>
      </c>
      <c r="D585" s="249">
        <v>500</v>
      </c>
      <c r="E585" s="15" t="s">
        <v>2973</v>
      </c>
      <c r="F585" s="1" t="s">
        <v>2968</v>
      </c>
      <c r="G585" s="202"/>
    </row>
    <row r="586" spans="1:7" s="117" customFormat="1" ht="33">
      <c r="A586" s="38" t="s">
        <v>730</v>
      </c>
      <c r="B586" s="18" t="s">
        <v>2969</v>
      </c>
      <c r="C586" s="249">
        <v>60</v>
      </c>
      <c r="D586" s="249">
        <v>60</v>
      </c>
      <c r="E586" s="15" t="s">
        <v>670</v>
      </c>
      <c r="F586" s="1" t="s">
        <v>2968</v>
      </c>
      <c r="G586" s="202"/>
    </row>
    <row r="587" spans="1:7" s="117" customFormat="1" ht="33">
      <c r="A587" s="38" t="s">
        <v>730</v>
      </c>
      <c r="B587" s="18" t="s">
        <v>2971</v>
      </c>
      <c r="C587" s="249">
        <v>2000</v>
      </c>
      <c r="D587" s="249">
        <v>2000</v>
      </c>
      <c r="E587" s="15" t="s">
        <v>673</v>
      </c>
      <c r="F587" s="1" t="s">
        <v>2968</v>
      </c>
      <c r="G587" s="202"/>
    </row>
    <row r="588" spans="1:7" ht="33">
      <c r="A588" s="38" t="s">
        <v>730</v>
      </c>
      <c r="B588" s="101" t="s">
        <v>675</v>
      </c>
      <c r="C588" s="33">
        <v>0</v>
      </c>
      <c r="D588" s="33">
        <v>3.0769</v>
      </c>
      <c r="E588" s="15" t="s">
        <v>676</v>
      </c>
      <c r="F588" s="1" t="s">
        <v>2678</v>
      </c>
      <c r="G588" s="40"/>
    </row>
    <row r="589" spans="1:7" ht="33">
      <c r="A589" s="38" t="s">
        <v>730</v>
      </c>
      <c r="B589" s="101" t="s">
        <v>677</v>
      </c>
      <c r="C589" s="33">
        <v>0</v>
      </c>
      <c r="D589" s="33">
        <v>10</v>
      </c>
      <c r="E589" s="15" t="s">
        <v>676</v>
      </c>
      <c r="F589" s="1" t="s">
        <v>2678</v>
      </c>
      <c r="G589" s="40"/>
    </row>
    <row r="590" spans="1:7" ht="33">
      <c r="A590" s="38" t="s">
        <v>730</v>
      </c>
      <c r="B590" s="18" t="s">
        <v>2137</v>
      </c>
      <c r="C590" s="33">
        <v>26.15</v>
      </c>
      <c r="D590" s="33">
        <v>26.15</v>
      </c>
      <c r="E590" s="15" t="s">
        <v>676</v>
      </c>
      <c r="F590" s="1" t="s">
        <v>2678</v>
      </c>
      <c r="G590" s="202"/>
    </row>
    <row r="591" spans="1:7" ht="33">
      <c r="A591" s="38" t="s">
        <v>730</v>
      </c>
      <c r="B591" s="101" t="s">
        <v>733</v>
      </c>
      <c r="C591" s="222">
        <v>-3000</v>
      </c>
      <c r="D591" s="33">
        <v>0</v>
      </c>
      <c r="E591" s="15" t="s">
        <v>679</v>
      </c>
      <c r="F591" s="1" t="s">
        <v>2681</v>
      </c>
      <c r="G591" s="40"/>
    </row>
    <row r="592" spans="1:7" ht="33">
      <c r="A592" s="38" t="s">
        <v>730</v>
      </c>
      <c r="B592" s="96" t="s">
        <v>734</v>
      </c>
      <c r="C592" s="33">
        <v>0</v>
      </c>
      <c r="D592" s="26">
        <v>800</v>
      </c>
      <c r="E592" s="96" t="s">
        <v>729</v>
      </c>
      <c r="F592" s="126" t="s">
        <v>2679</v>
      </c>
      <c r="G592" s="40"/>
    </row>
    <row r="593" spans="1:7" ht="33">
      <c r="A593" s="38" t="s">
        <v>730</v>
      </c>
      <c r="B593" s="96" t="s">
        <v>735</v>
      </c>
      <c r="C593" s="33">
        <v>0</v>
      </c>
      <c r="D593" s="26">
        <v>80</v>
      </c>
      <c r="E593" s="96" t="s">
        <v>686</v>
      </c>
      <c r="F593" s="126" t="s">
        <v>2679</v>
      </c>
      <c r="G593" s="40"/>
    </row>
    <row r="594" spans="1:7" ht="33">
      <c r="A594" s="38" t="s">
        <v>730</v>
      </c>
      <c r="B594" s="97" t="s">
        <v>936</v>
      </c>
      <c r="C594" s="33">
        <v>0</v>
      </c>
      <c r="D594" s="261">
        <v>120</v>
      </c>
      <c r="E594" s="97" t="s">
        <v>937</v>
      </c>
      <c r="F594" s="93" t="s">
        <v>2675</v>
      </c>
      <c r="G594" s="40"/>
    </row>
    <row r="595" spans="1:7" ht="33">
      <c r="A595" s="38" t="s">
        <v>730</v>
      </c>
      <c r="B595" s="97" t="s">
        <v>938</v>
      </c>
      <c r="C595" s="33">
        <v>0</v>
      </c>
      <c r="D595" s="261">
        <v>80</v>
      </c>
      <c r="E595" s="97" t="s">
        <v>2696</v>
      </c>
      <c r="F595" s="93" t="s">
        <v>2675</v>
      </c>
      <c r="G595" s="40"/>
    </row>
    <row r="596" spans="1:7" ht="33">
      <c r="A596" s="38" t="s">
        <v>730</v>
      </c>
      <c r="B596" s="97" t="s">
        <v>2697</v>
      </c>
      <c r="C596" s="33">
        <v>0</v>
      </c>
      <c r="D596" s="261">
        <v>90</v>
      </c>
      <c r="E596" s="97" t="s">
        <v>2696</v>
      </c>
      <c r="F596" s="93" t="s">
        <v>2675</v>
      </c>
      <c r="G596" s="40"/>
    </row>
    <row r="597" spans="1:7" ht="33">
      <c r="A597" s="38" t="s">
        <v>730</v>
      </c>
      <c r="B597" s="97" t="s">
        <v>2698</v>
      </c>
      <c r="C597" s="33">
        <v>0</v>
      </c>
      <c r="D597" s="261">
        <v>30</v>
      </c>
      <c r="E597" s="97" t="s">
        <v>2696</v>
      </c>
      <c r="F597" s="93" t="s">
        <v>2675</v>
      </c>
      <c r="G597" s="40"/>
    </row>
    <row r="598" spans="1:7" ht="33">
      <c r="A598" s="38" t="s">
        <v>730</v>
      </c>
      <c r="B598" s="97" t="s">
        <v>2699</v>
      </c>
      <c r="C598" s="33">
        <v>0</v>
      </c>
      <c r="D598" s="261">
        <v>30</v>
      </c>
      <c r="E598" s="97" t="s">
        <v>2696</v>
      </c>
      <c r="F598" s="93" t="s">
        <v>2675</v>
      </c>
      <c r="G598" s="40"/>
    </row>
    <row r="599" spans="1:7" ht="33">
      <c r="A599" s="38" t="s">
        <v>730</v>
      </c>
      <c r="B599" s="97" t="s">
        <v>2700</v>
      </c>
      <c r="C599" s="33">
        <v>0</v>
      </c>
      <c r="D599" s="261">
        <v>30</v>
      </c>
      <c r="E599" s="97" t="s">
        <v>2696</v>
      </c>
      <c r="F599" s="93" t="s">
        <v>2675</v>
      </c>
      <c r="G599" s="40"/>
    </row>
    <row r="600" spans="1:7" ht="33">
      <c r="A600" s="38" t="s">
        <v>730</v>
      </c>
      <c r="B600" s="97" t="s">
        <v>2701</v>
      </c>
      <c r="C600" s="33">
        <v>0</v>
      </c>
      <c r="D600" s="261">
        <v>30</v>
      </c>
      <c r="E600" s="97" t="s">
        <v>2696</v>
      </c>
      <c r="F600" s="93" t="s">
        <v>2675</v>
      </c>
      <c r="G600" s="40"/>
    </row>
    <row r="601" spans="1:7" ht="33">
      <c r="A601" s="38" t="s">
        <v>730</v>
      </c>
      <c r="B601" s="97" t="s">
        <v>2702</v>
      </c>
      <c r="C601" s="33">
        <v>0</v>
      </c>
      <c r="D601" s="261">
        <v>30</v>
      </c>
      <c r="E601" s="97" t="s">
        <v>2696</v>
      </c>
      <c r="F601" s="93" t="s">
        <v>2675</v>
      </c>
      <c r="G601" s="40"/>
    </row>
    <row r="602" spans="1:7" ht="33">
      <c r="A602" s="38" t="s">
        <v>730</v>
      </c>
      <c r="B602" s="97" t="s">
        <v>2703</v>
      </c>
      <c r="C602" s="33">
        <v>0</v>
      </c>
      <c r="D602" s="261">
        <v>30</v>
      </c>
      <c r="E602" s="97" t="s">
        <v>2696</v>
      </c>
      <c r="F602" s="93" t="s">
        <v>2675</v>
      </c>
      <c r="G602" s="40"/>
    </row>
    <row r="603" spans="1:7" ht="33">
      <c r="A603" s="38" t="s">
        <v>730</v>
      </c>
      <c r="B603" s="97" t="s">
        <v>2704</v>
      </c>
      <c r="C603" s="33">
        <v>0</v>
      </c>
      <c r="D603" s="261">
        <v>30</v>
      </c>
      <c r="E603" s="97" t="s">
        <v>2696</v>
      </c>
      <c r="F603" s="93" t="s">
        <v>2675</v>
      </c>
      <c r="G603" s="40"/>
    </row>
    <row r="604" spans="1:7" ht="33">
      <c r="A604" s="38" t="s">
        <v>730</v>
      </c>
      <c r="B604" s="97" t="s">
        <v>2705</v>
      </c>
      <c r="C604" s="33">
        <v>0</v>
      </c>
      <c r="D604" s="93">
        <v>120</v>
      </c>
      <c r="E604" s="97" t="s">
        <v>2696</v>
      </c>
      <c r="F604" s="93" t="s">
        <v>2675</v>
      </c>
      <c r="G604" s="40"/>
    </row>
    <row r="605" spans="1:7" ht="33">
      <c r="A605" s="38" t="s">
        <v>730</v>
      </c>
      <c r="B605" s="103" t="s">
        <v>2706</v>
      </c>
      <c r="C605" s="33">
        <v>0</v>
      </c>
      <c r="D605" s="93">
        <v>120</v>
      </c>
      <c r="E605" s="97" t="s">
        <v>2696</v>
      </c>
      <c r="F605" s="93" t="s">
        <v>2675</v>
      </c>
      <c r="G605" s="40"/>
    </row>
    <row r="606" spans="1:7" ht="33">
      <c r="A606" s="38" t="s">
        <v>730</v>
      </c>
      <c r="B606" s="97" t="s">
        <v>2707</v>
      </c>
      <c r="C606" s="33">
        <v>0</v>
      </c>
      <c r="D606" s="93">
        <v>120</v>
      </c>
      <c r="E606" s="97" t="s">
        <v>2696</v>
      </c>
      <c r="F606" s="93" t="s">
        <v>2675</v>
      </c>
      <c r="G606" s="40"/>
    </row>
    <row r="607" spans="1:7" ht="33">
      <c r="A607" s="38" t="s">
        <v>730</v>
      </c>
      <c r="B607" s="97" t="s">
        <v>2708</v>
      </c>
      <c r="C607" s="33">
        <v>0</v>
      </c>
      <c r="D607" s="92">
        <v>20</v>
      </c>
      <c r="E607" s="97" t="s">
        <v>2696</v>
      </c>
      <c r="F607" s="93" t="s">
        <v>2675</v>
      </c>
      <c r="G607" s="40"/>
    </row>
    <row r="608" spans="1:7" ht="33">
      <c r="A608" s="38" t="s">
        <v>730</v>
      </c>
      <c r="B608" s="97" t="s">
        <v>2709</v>
      </c>
      <c r="C608" s="33">
        <v>0</v>
      </c>
      <c r="D608" s="92">
        <v>100</v>
      </c>
      <c r="E608" s="97" t="s">
        <v>2696</v>
      </c>
      <c r="F608" s="93" t="s">
        <v>2675</v>
      </c>
      <c r="G608" s="40"/>
    </row>
    <row r="609" spans="1:7" ht="33">
      <c r="A609" s="38" t="s">
        <v>730</v>
      </c>
      <c r="B609" s="97" t="s">
        <v>2710</v>
      </c>
      <c r="C609" s="33">
        <v>0</v>
      </c>
      <c r="D609" s="92">
        <v>30</v>
      </c>
      <c r="E609" s="97" t="s">
        <v>2696</v>
      </c>
      <c r="F609" s="93" t="s">
        <v>2675</v>
      </c>
      <c r="G609" s="40"/>
    </row>
    <row r="610" spans="1:7" ht="33">
      <c r="A610" s="38" t="s">
        <v>730</v>
      </c>
      <c r="B610" s="97" t="s">
        <v>2711</v>
      </c>
      <c r="C610" s="33">
        <v>0</v>
      </c>
      <c r="D610" s="92">
        <v>20</v>
      </c>
      <c r="E610" s="97" t="s">
        <v>2696</v>
      </c>
      <c r="F610" s="93" t="s">
        <v>2675</v>
      </c>
      <c r="G610" s="40"/>
    </row>
    <row r="611" spans="1:7" ht="33">
      <c r="A611" s="38" t="s">
        <v>730</v>
      </c>
      <c r="B611" s="97" t="s">
        <v>2712</v>
      </c>
      <c r="C611" s="33">
        <v>0</v>
      </c>
      <c r="D611" s="92">
        <v>30</v>
      </c>
      <c r="E611" s="97" t="s">
        <v>2696</v>
      </c>
      <c r="F611" s="93" t="s">
        <v>2675</v>
      </c>
      <c r="G611" s="40"/>
    </row>
    <row r="612" spans="1:7" ht="33">
      <c r="A612" s="38" t="s">
        <v>730</v>
      </c>
      <c r="B612" s="97" t="s">
        <v>2713</v>
      </c>
      <c r="C612" s="33">
        <v>0</v>
      </c>
      <c r="D612" s="92">
        <v>30</v>
      </c>
      <c r="E612" s="97" t="s">
        <v>2696</v>
      </c>
      <c r="F612" s="93" t="s">
        <v>2675</v>
      </c>
      <c r="G612" s="40"/>
    </row>
    <row r="613" spans="1:7" ht="33">
      <c r="A613" s="38" t="s">
        <v>730</v>
      </c>
      <c r="B613" s="97" t="s">
        <v>2714</v>
      </c>
      <c r="C613" s="33">
        <v>0</v>
      </c>
      <c r="D613" s="92">
        <v>30</v>
      </c>
      <c r="E613" s="97" t="s">
        <v>2696</v>
      </c>
      <c r="F613" s="93" t="s">
        <v>2675</v>
      </c>
      <c r="G613" s="40"/>
    </row>
    <row r="614" spans="1:7" ht="33">
      <c r="A614" s="38" t="s">
        <v>730</v>
      </c>
      <c r="B614" s="97" t="s">
        <v>2715</v>
      </c>
      <c r="C614" s="33">
        <v>0</v>
      </c>
      <c r="D614" s="92">
        <v>30</v>
      </c>
      <c r="E614" s="97" t="s">
        <v>2696</v>
      </c>
      <c r="F614" s="93" t="s">
        <v>2675</v>
      </c>
      <c r="G614" s="40"/>
    </row>
    <row r="615" spans="1:7" ht="33">
      <c r="A615" s="38" t="s">
        <v>730</v>
      </c>
      <c r="B615" s="97" t="s">
        <v>2716</v>
      </c>
      <c r="C615" s="33">
        <v>0</v>
      </c>
      <c r="D615" s="92">
        <v>30</v>
      </c>
      <c r="E615" s="97" t="s">
        <v>2696</v>
      </c>
      <c r="F615" s="93" t="s">
        <v>2675</v>
      </c>
      <c r="G615" s="40"/>
    </row>
    <row r="616" spans="1:7" ht="33">
      <c r="A616" s="38" t="s">
        <v>730</v>
      </c>
      <c r="B616" s="97" t="s">
        <v>2717</v>
      </c>
      <c r="C616" s="33">
        <v>0</v>
      </c>
      <c r="D616" s="92">
        <v>40</v>
      </c>
      <c r="E616" s="97" t="s">
        <v>2696</v>
      </c>
      <c r="F616" s="93" t="s">
        <v>2675</v>
      </c>
      <c r="G616" s="40"/>
    </row>
    <row r="617" spans="1:7" ht="33">
      <c r="A617" s="38" t="s">
        <v>730</v>
      </c>
      <c r="B617" s="97" t="s">
        <v>921</v>
      </c>
      <c r="C617" s="33">
        <v>0</v>
      </c>
      <c r="D617" s="92">
        <v>20</v>
      </c>
      <c r="E617" s="97" t="s">
        <v>2696</v>
      </c>
      <c r="F617" s="93" t="s">
        <v>2675</v>
      </c>
      <c r="G617" s="40"/>
    </row>
    <row r="618" spans="1:7" ht="33">
      <c r="A618" s="38" t="s">
        <v>730</v>
      </c>
      <c r="B618" s="97" t="s">
        <v>922</v>
      </c>
      <c r="C618" s="33">
        <v>0</v>
      </c>
      <c r="D618" s="92">
        <v>30</v>
      </c>
      <c r="E618" s="97" t="s">
        <v>2696</v>
      </c>
      <c r="F618" s="93" t="s">
        <v>2675</v>
      </c>
      <c r="G618" s="40"/>
    </row>
    <row r="619" spans="1:7" ht="33">
      <c r="A619" s="38" t="s">
        <v>730</v>
      </c>
      <c r="B619" s="97" t="s">
        <v>923</v>
      </c>
      <c r="C619" s="33">
        <v>0</v>
      </c>
      <c r="D619" s="92">
        <v>30</v>
      </c>
      <c r="E619" s="97" t="s">
        <v>2696</v>
      </c>
      <c r="F619" s="93" t="s">
        <v>2675</v>
      </c>
      <c r="G619" s="40"/>
    </row>
    <row r="620" spans="1:7" ht="33">
      <c r="A620" s="38" t="s">
        <v>730</v>
      </c>
      <c r="B620" s="97" t="s">
        <v>924</v>
      </c>
      <c r="C620" s="33">
        <v>0</v>
      </c>
      <c r="D620" s="92">
        <v>40</v>
      </c>
      <c r="E620" s="97" t="s">
        <v>2696</v>
      </c>
      <c r="F620" s="93" t="s">
        <v>2675</v>
      </c>
      <c r="G620" s="40"/>
    </row>
    <row r="621" spans="1:7" ht="33">
      <c r="A621" s="38" t="s">
        <v>730</v>
      </c>
      <c r="B621" s="97" t="s">
        <v>925</v>
      </c>
      <c r="C621" s="33">
        <v>0</v>
      </c>
      <c r="D621" s="92">
        <v>30</v>
      </c>
      <c r="E621" s="97" t="s">
        <v>2696</v>
      </c>
      <c r="F621" s="93" t="s">
        <v>2675</v>
      </c>
      <c r="G621" s="40"/>
    </row>
    <row r="622" spans="1:7" ht="33">
      <c r="A622" s="38" t="s">
        <v>730</v>
      </c>
      <c r="B622" s="97" t="s">
        <v>926</v>
      </c>
      <c r="C622" s="33">
        <v>0</v>
      </c>
      <c r="D622" s="92">
        <v>30</v>
      </c>
      <c r="E622" s="97" t="s">
        <v>2696</v>
      </c>
      <c r="F622" s="93" t="s">
        <v>2675</v>
      </c>
      <c r="G622" s="40"/>
    </row>
    <row r="623" spans="1:7" ht="33">
      <c r="A623" s="38" t="s">
        <v>730</v>
      </c>
      <c r="B623" s="97" t="s">
        <v>927</v>
      </c>
      <c r="C623" s="33">
        <v>0</v>
      </c>
      <c r="D623" s="92">
        <v>100</v>
      </c>
      <c r="E623" s="97" t="s">
        <v>928</v>
      </c>
      <c r="F623" s="93" t="s">
        <v>2675</v>
      </c>
      <c r="G623" s="40"/>
    </row>
    <row r="624" spans="1:7" ht="33">
      <c r="A624" s="38" t="s">
        <v>730</v>
      </c>
      <c r="B624" s="97" t="s">
        <v>929</v>
      </c>
      <c r="C624" s="33">
        <v>0</v>
      </c>
      <c r="D624" s="92">
        <v>100</v>
      </c>
      <c r="E624" s="97" t="s">
        <v>928</v>
      </c>
      <c r="F624" s="93" t="s">
        <v>2675</v>
      </c>
      <c r="G624" s="40"/>
    </row>
    <row r="625" spans="1:7" ht="33">
      <c r="A625" s="38" t="s">
        <v>730</v>
      </c>
      <c r="B625" s="97" t="s">
        <v>930</v>
      </c>
      <c r="C625" s="33">
        <v>0</v>
      </c>
      <c r="D625" s="92">
        <v>68</v>
      </c>
      <c r="E625" s="97" t="s">
        <v>928</v>
      </c>
      <c r="F625" s="93" t="s">
        <v>2675</v>
      </c>
      <c r="G625" s="40"/>
    </row>
    <row r="626" spans="1:7" ht="33">
      <c r="A626" s="38" t="s">
        <v>730</v>
      </c>
      <c r="B626" s="97" t="s">
        <v>931</v>
      </c>
      <c r="C626" s="33">
        <v>0</v>
      </c>
      <c r="D626" s="92">
        <v>100</v>
      </c>
      <c r="E626" s="97" t="s">
        <v>928</v>
      </c>
      <c r="F626" s="93" t="s">
        <v>2675</v>
      </c>
      <c r="G626" s="40"/>
    </row>
    <row r="627" spans="1:7" ht="33">
      <c r="A627" s="38" t="s">
        <v>730</v>
      </c>
      <c r="B627" s="98" t="s">
        <v>932</v>
      </c>
      <c r="C627" s="319">
        <v>-483</v>
      </c>
      <c r="D627" s="219">
        <f>1730+C627</f>
        <v>1247</v>
      </c>
      <c r="E627" s="98" t="s">
        <v>933</v>
      </c>
      <c r="F627" s="93" t="s">
        <v>2675</v>
      </c>
      <c r="G627" s="40"/>
    </row>
    <row r="628" spans="1:7" ht="33">
      <c r="A628" s="38" t="s">
        <v>730</v>
      </c>
      <c r="B628" s="98" t="s">
        <v>934</v>
      </c>
      <c r="C628" s="33">
        <v>0</v>
      </c>
      <c r="D628" s="113">
        <v>251.856</v>
      </c>
      <c r="E628" s="98" t="s">
        <v>935</v>
      </c>
      <c r="F628" s="93" t="s">
        <v>2675</v>
      </c>
      <c r="G628" s="40"/>
    </row>
    <row r="629" spans="1:7" s="310" customFormat="1" ht="36" customHeight="1">
      <c r="A629" s="38" t="s">
        <v>730</v>
      </c>
      <c r="B629" s="294" t="s">
        <v>2487</v>
      </c>
      <c r="C629" s="320">
        <v>70</v>
      </c>
      <c r="D629" s="308">
        <v>70</v>
      </c>
      <c r="E629" s="295" t="s">
        <v>2488</v>
      </c>
      <c r="F629" s="296" t="s">
        <v>1484</v>
      </c>
      <c r="G629" s="309"/>
    </row>
    <row r="630" spans="1:7" s="310" customFormat="1" ht="36" customHeight="1">
      <c r="A630" s="38" t="s">
        <v>730</v>
      </c>
      <c r="B630" s="299" t="s">
        <v>2460</v>
      </c>
      <c r="C630" s="311">
        <v>120</v>
      </c>
      <c r="D630" s="311">
        <v>120</v>
      </c>
      <c r="E630" s="295" t="s">
        <v>2489</v>
      </c>
      <c r="F630" s="296" t="s">
        <v>1484</v>
      </c>
      <c r="G630" s="309"/>
    </row>
    <row r="631" spans="1:7" s="310" customFormat="1" ht="36" customHeight="1">
      <c r="A631" s="38" t="s">
        <v>730</v>
      </c>
      <c r="B631" s="300" t="s">
        <v>2461</v>
      </c>
      <c r="C631" s="311">
        <v>100</v>
      </c>
      <c r="D631" s="311">
        <v>100</v>
      </c>
      <c r="E631" s="295" t="s">
        <v>2489</v>
      </c>
      <c r="F631" s="296" t="s">
        <v>1484</v>
      </c>
      <c r="G631" s="309"/>
    </row>
    <row r="632" spans="1:7" s="310" customFormat="1" ht="36" customHeight="1">
      <c r="A632" s="38" t="s">
        <v>730</v>
      </c>
      <c r="B632" s="301" t="s">
        <v>2462</v>
      </c>
      <c r="C632" s="311">
        <v>30</v>
      </c>
      <c r="D632" s="311">
        <v>30</v>
      </c>
      <c r="E632" s="295" t="s">
        <v>2489</v>
      </c>
      <c r="F632" s="296" t="s">
        <v>1484</v>
      </c>
      <c r="G632" s="309"/>
    </row>
    <row r="633" spans="1:7" s="310" customFormat="1" ht="36" customHeight="1">
      <c r="A633" s="38" t="s">
        <v>730</v>
      </c>
      <c r="B633" s="301" t="s">
        <v>2463</v>
      </c>
      <c r="C633" s="311">
        <v>20</v>
      </c>
      <c r="D633" s="311">
        <v>20</v>
      </c>
      <c r="E633" s="295" t="s">
        <v>2489</v>
      </c>
      <c r="F633" s="296" t="s">
        <v>1484</v>
      </c>
      <c r="G633" s="309"/>
    </row>
    <row r="634" spans="1:7" s="310" customFormat="1" ht="36" customHeight="1">
      <c r="A634" s="38" t="s">
        <v>730</v>
      </c>
      <c r="B634" s="301" t="s">
        <v>2464</v>
      </c>
      <c r="C634" s="311">
        <v>20</v>
      </c>
      <c r="D634" s="311">
        <v>20</v>
      </c>
      <c r="E634" s="295" t="s">
        <v>2489</v>
      </c>
      <c r="F634" s="296" t="s">
        <v>1484</v>
      </c>
      <c r="G634" s="309"/>
    </row>
    <row r="635" spans="1:7" s="310" customFormat="1" ht="36" customHeight="1">
      <c r="A635" s="38" t="s">
        <v>730</v>
      </c>
      <c r="B635" s="301" t="s">
        <v>2465</v>
      </c>
      <c r="C635" s="311">
        <v>15</v>
      </c>
      <c r="D635" s="311">
        <v>15</v>
      </c>
      <c r="E635" s="295" t="s">
        <v>2489</v>
      </c>
      <c r="F635" s="296" t="s">
        <v>1484</v>
      </c>
      <c r="G635" s="309"/>
    </row>
    <row r="636" spans="1:7" s="310" customFormat="1" ht="36" customHeight="1">
      <c r="A636" s="38" t="s">
        <v>730</v>
      </c>
      <c r="B636" s="301" t="s">
        <v>2466</v>
      </c>
      <c r="C636" s="311">
        <v>30</v>
      </c>
      <c r="D636" s="311">
        <v>30</v>
      </c>
      <c r="E636" s="295" t="s">
        <v>2489</v>
      </c>
      <c r="F636" s="296" t="s">
        <v>1484</v>
      </c>
      <c r="G636" s="309"/>
    </row>
    <row r="637" spans="1:7" s="310" customFormat="1" ht="36" customHeight="1">
      <c r="A637" s="38" t="s">
        <v>730</v>
      </c>
      <c r="B637" s="301" t="s">
        <v>2467</v>
      </c>
      <c r="C637" s="311">
        <v>20</v>
      </c>
      <c r="D637" s="311">
        <v>20</v>
      </c>
      <c r="E637" s="295" t="s">
        <v>2489</v>
      </c>
      <c r="F637" s="296" t="s">
        <v>1484</v>
      </c>
      <c r="G637" s="309"/>
    </row>
    <row r="638" spans="1:7" s="310" customFormat="1" ht="36" customHeight="1">
      <c r="A638" s="38" t="s">
        <v>730</v>
      </c>
      <c r="B638" s="301" t="s">
        <v>2490</v>
      </c>
      <c r="C638" s="308">
        <v>30</v>
      </c>
      <c r="D638" s="308">
        <v>30</v>
      </c>
      <c r="E638" s="295" t="s">
        <v>2489</v>
      </c>
      <c r="F638" s="296" t="s">
        <v>1484</v>
      </c>
      <c r="G638" s="309"/>
    </row>
    <row r="639" spans="1:7" s="310" customFormat="1" ht="33">
      <c r="A639" s="38" t="s">
        <v>730</v>
      </c>
      <c r="B639" s="301" t="s">
        <v>2491</v>
      </c>
      <c r="C639" s="311">
        <v>10</v>
      </c>
      <c r="D639" s="311">
        <v>10</v>
      </c>
      <c r="E639" s="295" t="s">
        <v>2489</v>
      </c>
      <c r="F639" s="296" t="s">
        <v>1484</v>
      </c>
      <c r="G639" s="309"/>
    </row>
    <row r="640" spans="1:7" s="310" customFormat="1" ht="36" customHeight="1">
      <c r="A640" s="38" t="s">
        <v>730</v>
      </c>
      <c r="B640" s="301" t="s">
        <v>2468</v>
      </c>
      <c r="C640" s="311">
        <v>30</v>
      </c>
      <c r="D640" s="311">
        <v>30</v>
      </c>
      <c r="E640" s="295" t="s">
        <v>2489</v>
      </c>
      <c r="F640" s="296" t="s">
        <v>1484</v>
      </c>
      <c r="G640" s="309"/>
    </row>
    <row r="641" spans="1:7" s="310" customFormat="1" ht="36" customHeight="1">
      <c r="A641" s="38" t="s">
        <v>730</v>
      </c>
      <c r="B641" s="301" t="s">
        <v>2469</v>
      </c>
      <c r="C641" s="311">
        <v>30</v>
      </c>
      <c r="D641" s="311">
        <v>30</v>
      </c>
      <c r="E641" s="295" t="s">
        <v>2489</v>
      </c>
      <c r="F641" s="296" t="s">
        <v>1484</v>
      </c>
      <c r="G641" s="309"/>
    </row>
    <row r="642" spans="1:7" s="310" customFormat="1" ht="36" customHeight="1">
      <c r="A642" s="38" t="s">
        <v>730</v>
      </c>
      <c r="B642" s="301" t="s">
        <v>2492</v>
      </c>
      <c r="C642" s="311">
        <v>10</v>
      </c>
      <c r="D642" s="311">
        <v>10</v>
      </c>
      <c r="E642" s="295" t="s">
        <v>2489</v>
      </c>
      <c r="F642" s="296" t="s">
        <v>1484</v>
      </c>
      <c r="G642" s="309"/>
    </row>
    <row r="643" spans="1:7" s="310" customFormat="1" ht="36" customHeight="1">
      <c r="A643" s="38" t="s">
        <v>730</v>
      </c>
      <c r="B643" s="301" t="s">
        <v>2493</v>
      </c>
      <c r="C643" s="311">
        <v>30</v>
      </c>
      <c r="D643" s="311">
        <v>30</v>
      </c>
      <c r="E643" s="295" t="s">
        <v>2489</v>
      </c>
      <c r="F643" s="296" t="s">
        <v>1484</v>
      </c>
      <c r="G643" s="309"/>
    </row>
    <row r="644" spans="1:7" s="310" customFormat="1" ht="36" customHeight="1">
      <c r="A644" s="38" t="s">
        <v>730</v>
      </c>
      <c r="B644" s="301" t="s">
        <v>2494</v>
      </c>
      <c r="C644" s="311">
        <v>20</v>
      </c>
      <c r="D644" s="311">
        <v>20</v>
      </c>
      <c r="E644" s="295" t="s">
        <v>2489</v>
      </c>
      <c r="F644" s="296" t="s">
        <v>1484</v>
      </c>
      <c r="G644" s="309"/>
    </row>
    <row r="645" spans="1:7" s="310" customFormat="1" ht="36" customHeight="1">
      <c r="A645" s="38" t="s">
        <v>730</v>
      </c>
      <c r="B645" s="301" t="s">
        <v>2495</v>
      </c>
      <c r="C645" s="311">
        <v>30</v>
      </c>
      <c r="D645" s="311">
        <v>30</v>
      </c>
      <c r="E645" s="295" t="s">
        <v>2489</v>
      </c>
      <c r="F645" s="296" t="s">
        <v>1484</v>
      </c>
      <c r="G645" s="309"/>
    </row>
    <row r="646" spans="1:7" s="310" customFormat="1" ht="36" customHeight="1">
      <c r="A646" s="38" t="s">
        <v>730</v>
      </c>
      <c r="B646" s="301" t="s">
        <v>2470</v>
      </c>
      <c r="C646" s="311">
        <v>30</v>
      </c>
      <c r="D646" s="311">
        <v>30</v>
      </c>
      <c r="E646" s="295" t="s">
        <v>2489</v>
      </c>
      <c r="F646" s="296" t="s">
        <v>1484</v>
      </c>
      <c r="G646" s="309"/>
    </row>
    <row r="647" spans="1:7" s="310" customFormat="1" ht="36" customHeight="1">
      <c r="A647" s="38" t="s">
        <v>730</v>
      </c>
      <c r="B647" s="301" t="s">
        <v>2471</v>
      </c>
      <c r="C647" s="311">
        <v>30</v>
      </c>
      <c r="D647" s="311">
        <v>30</v>
      </c>
      <c r="E647" s="295" t="s">
        <v>2489</v>
      </c>
      <c r="F647" s="296" t="s">
        <v>1484</v>
      </c>
      <c r="G647" s="309"/>
    </row>
    <row r="648" spans="1:7" s="310" customFormat="1" ht="36" customHeight="1">
      <c r="A648" s="38" t="s">
        <v>730</v>
      </c>
      <c r="B648" s="301" t="s">
        <v>2496</v>
      </c>
      <c r="C648" s="311">
        <v>20</v>
      </c>
      <c r="D648" s="311">
        <v>20</v>
      </c>
      <c r="E648" s="295" t="s">
        <v>2489</v>
      </c>
      <c r="F648" s="296" t="s">
        <v>1484</v>
      </c>
      <c r="G648" s="309"/>
    </row>
    <row r="649" spans="1:7" s="310" customFormat="1" ht="36" customHeight="1">
      <c r="A649" s="38" t="s">
        <v>730</v>
      </c>
      <c r="B649" s="301" t="s">
        <v>2472</v>
      </c>
      <c r="C649" s="311">
        <v>20</v>
      </c>
      <c r="D649" s="311">
        <v>20</v>
      </c>
      <c r="E649" s="295" t="s">
        <v>2489</v>
      </c>
      <c r="F649" s="296" t="s">
        <v>1484</v>
      </c>
      <c r="G649" s="309"/>
    </row>
    <row r="650" spans="1:7" s="310" customFormat="1" ht="36" customHeight="1">
      <c r="A650" s="38" t="s">
        <v>730</v>
      </c>
      <c r="B650" s="301" t="s">
        <v>2497</v>
      </c>
      <c r="C650" s="311">
        <v>20</v>
      </c>
      <c r="D650" s="311">
        <v>20</v>
      </c>
      <c r="E650" s="295" t="s">
        <v>2489</v>
      </c>
      <c r="F650" s="296" t="s">
        <v>1484</v>
      </c>
      <c r="G650" s="309"/>
    </row>
    <row r="651" spans="1:7" s="253" customFormat="1" ht="36" customHeight="1">
      <c r="A651" s="38" t="s">
        <v>730</v>
      </c>
      <c r="B651" s="18" t="s">
        <v>2473</v>
      </c>
      <c r="C651" s="312">
        <v>100</v>
      </c>
      <c r="D651" s="312">
        <v>100</v>
      </c>
      <c r="E651" s="169" t="s">
        <v>2498</v>
      </c>
      <c r="F651" s="296" t="s">
        <v>1484</v>
      </c>
      <c r="G651" s="18"/>
    </row>
    <row r="652" spans="1:7" s="253" customFormat="1" ht="36" customHeight="1">
      <c r="A652" s="38" t="s">
        <v>730</v>
      </c>
      <c r="B652" s="11" t="s">
        <v>2499</v>
      </c>
      <c r="C652" s="312">
        <v>120</v>
      </c>
      <c r="D652" s="312">
        <v>120</v>
      </c>
      <c r="E652" s="169" t="s">
        <v>2500</v>
      </c>
      <c r="F652" s="296" t="s">
        <v>1484</v>
      </c>
      <c r="G652" s="18"/>
    </row>
    <row r="653" spans="1:7" s="253" customFormat="1" ht="36" customHeight="1">
      <c r="A653" s="38" t="s">
        <v>730</v>
      </c>
      <c r="B653" s="18" t="s">
        <v>2501</v>
      </c>
      <c r="C653" s="312">
        <v>40</v>
      </c>
      <c r="D653" s="312">
        <v>40</v>
      </c>
      <c r="E653" s="169" t="s">
        <v>2500</v>
      </c>
      <c r="F653" s="296" t="s">
        <v>1484</v>
      </c>
      <c r="G653" s="18"/>
    </row>
    <row r="654" spans="1:7" s="314" customFormat="1" ht="36" customHeight="1">
      <c r="A654" s="38" t="s">
        <v>730</v>
      </c>
      <c r="B654" s="18" t="s">
        <v>2475</v>
      </c>
      <c r="C654" s="312">
        <v>30</v>
      </c>
      <c r="D654" s="312">
        <v>30</v>
      </c>
      <c r="E654" s="303" t="s">
        <v>2502</v>
      </c>
      <c r="F654" s="296" t="s">
        <v>1484</v>
      </c>
      <c r="G654" s="313"/>
    </row>
    <row r="655" spans="1:7" s="314" customFormat="1" ht="36" customHeight="1">
      <c r="A655" s="38" t="s">
        <v>730</v>
      </c>
      <c r="B655" s="18" t="s">
        <v>2477</v>
      </c>
      <c r="C655" s="312">
        <v>30</v>
      </c>
      <c r="D655" s="312">
        <v>30</v>
      </c>
      <c r="E655" s="306" t="s">
        <v>2502</v>
      </c>
      <c r="F655" s="296" t="s">
        <v>1484</v>
      </c>
      <c r="G655" s="313"/>
    </row>
    <row r="656" spans="1:7" s="314" customFormat="1" ht="36" customHeight="1">
      <c r="A656" s="38" t="s">
        <v>730</v>
      </c>
      <c r="B656" s="18" t="s">
        <v>2503</v>
      </c>
      <c r="C656" s="312">
        <v>40</v>
      </c>
      <c r="D656" s="312">
        <v>40</v>
      </c>
      <c r="E656" s="303" t="s">
        <v>2502</v>
      </c>
      <c r="F656" s="296" t="s">
        <v>1484</v>
      </c>
      <c r="G656" s="313"/>
    </row>
    <row r="657" spans="1:7" s="314" customFormat="1" ht="36" customHeight="1">
      <c r="A657" s="38" t="s">
        <v>730</v>
      </c>
      <c r="B657" s="18" t="s">
        <v>2478</v>
      </c>
      <c r="C657" s="312">
        <v>20</v>
      </c>
      <c r="D657" s="312">
        <v>20</v>
      </c>
      <c r="E657" s="303" t="s">
        <v>2502</v>
      </c>
      <c r="F657" s="296" t="s">
        <v>1484</v>
      </c>
      <c r="G657" s="313"/>
    </row>
    <row r="658" spans="1:7" s="314" customFormat="1" ht="36" customHeight="1">
      <c r="A658" s="38" t="s">
        <v>730</v>
      </c>
      <c r="B658" s="18" t="s">
        <v>2479</v>
      </c>
      <c r="C658" s="312">
        <v>30</v>
      </c>
      <c r="D658" s="312">
        <v>30</v>
      </c>
      <c r="E658" s="303" t="s">
        <v>2502</v>
      </c>
      <c r="F658" s="296" t="s">
        <v>1484</v>
      </c>
      <c r="G658" s="313"/>
    </row>
    <row r="659" spans="1:7" s="314" customFormat="1" ht="36" customHeight="1">
      <c r="A659" s="38" t="s">
        <v>730</v>
      </c>
      <c r="B659" s="18" t="s">
        <v>2480</v>
      </c>
      <c r="C659" s="312">
        <v>20</v>
      </c>
      <c r="D659" s="312">
        <v>20</v>
      </c>
      <c r="E659" s="303" t="s">
        <v>2502</v>
      </c>
      <c r="F659" s="296" t="s">
        <v>1484</v>
      </c>
      <c r="G659" s="313"/>
    </row>
    <row r="660" spans="1:7" s="314" customFormat="1" ht="36" customHeight="1">
      <c r="A660" s="38" t="s">
        <v>730</v>
      </c>
      <c r="B660" s="18" t="s">
        <v>2504</v>
      </c>
      <c r="C660" s="312">
        <v>30</v>
      </c>
      <c r="D660" s="312">
        <v>30</v>
      </c>
      <c r="E660" s="303" t="s">
        <v>2502</v>
      </c>
      <c r="F660" s="296" t="s">
        <v>1484</v>
      </c>
      <c r="G660" s="313"/>
    </row>
    <row r="661" spans="1:7" s="314" customFormat="1" ht="36" customHeight="1">
      <c r="A661" s="38" t="s">
        <v>730</v>
      </c>
      <c r="B661" s="18" t="s">
        <v>2481</v>
      </c>
      <c r="C661" s="312">
        <v>30</v>
      </c>
      <c r="D661" s="312">
        <v>30</v>
      </c>
      <c r="E661" s="303" t="s">
        <v>2502</v>
      </c>
      <c r="F661" s="296" t="s">
        <v>1484</v>
      </c>
      <c r="G661" s="313"/>
    </row>
    <row r="662" spans="1:7" s="314" customFormat="1" ht="36" customHeight="1">
      <c r="A662" s="38" t="s">
        <v>730</v>
      </c>
      <c r="B662" s="18" t="s">
        <v>2482</v>
      </c>
      <c r="C662" s="312">
        <v>20</v>
      </c>
      <c r="D662" s="312">
        <v>20</v>
      </c>
      <c r="E662" s="303" t="s">
        <v>2502</v>
      </c>
      <c r="F662" s="296" t="s">
        <v>1484</v>
      </c>
      <c r="G662" s="313"/>
    </row>
    <row r="663" spans="1:7" s="314" customFormat="1" ht="36" customHeight="1">
      <c r="A663" s="38" t="s">
        <v>730</v>
      </c>
      <c r="B663" s="18" t="s">
        <v>2505</v>
      </c>
      <c r="C663" s="312">
        <v>100</v>
      </c>
      <c r="D663" s="312">
        <v>100</v>
      </c>
      <c r="E663" s="303" t="s">
        <v>2502</v>
      </c>
      <c r="F663" s="296" t="s">
        <v>1484</v>
      </c>
      <c r="G663" s="313"/>
    </row>
    <row r="664" spans="1:7" s="314" customFormat="1" ht="36" customHeight="1">
      <c r="A664" s="38" t="s">
        <v>730</v>
      </c>
      <c r="B664" s="18" t="s">
        <v>2483</v>
      </c>
      <c r="C664" s="312">
        <v>30</v>
      </c>
      <c r="D664" s="312">
        <v>30</v>
      </c>
      <c r="E664" s="307" t="s">
        <v>2502</v>
      </c>
      <c r="F664" s="296" t="s">
        <v>1484</v>
      </c>
      <c r="G664" s="313"/>
    </row>
    <row r="665" spans="1:7" s="314" customFormat="1" ht="36" customHeight="1">
      <c r="A665" s="38" t="s">
        <v>730</v>
      </c>
      <c r="B665" s="18" t="s">
        <v>2506</v>
      </c>
      <c r="C665" s="312">
        <v>30</v>
      </c>
      <c r="D665" s="312">
        <v>30</v>
      </c>
      <c r="E665" s="303" t="s">
        <v>2502</v>
      </c>
      <c r="F665" s="296" t="s">
        <v>1484</v>
      </c>
      <c r="G665" s="313"/>
    </row>
    <row r="666" spans="1:7" s="314" customFormat="1" ht="36" customHeight="1">
      <c r="A666" s="38" t="s">
        <v>730</v>
      </c>
      <c r="B666" s="18" t="s">
        <v>2484</v>
      </c>
      <c r="C666" s="312">
        <v>30</v>
      </c>
      <c r="D666" s="312">
        <v>30</v>
      </c>
      <c r="E666" s="303" t="s">
        <v>2502</v>
      </c>
      <c r="F666" s="296" t="s">
        <v>1484</v>
      </c>
      <c r="G666" s="313"/>
    </row>
    <row r="667" spans="1:7" s="314" customFormat="1" ht="36" customHeight="1">
      <c r="A667" s="38" t="s">
        <v>730</v>
      </c>
      <c r="B667" s="18" t="s">
        <v>2485</v>
      </c>
      <c r="C667" s="312">
        <v>30</v>
      </c>
      <c r="D667" s="312">
        <v>30</v>
      </c>
      <c r="E667" s="303" t="s">
        <v>2502</v>
      </c>
      <c r="F667" s="296" t="s">
        <v>1484</v>
      </c>
      <c r="G667" s="313"/>
    </row>
    <row r="668" spans="1:7" s="314" customFormat="1" ht="36" customHeight="1">
      <c r="A668" s="38" t="s">
        <v>730</v>
      </c>
      <c r="B668" s="18" t="s">
        <v>2507</v>
      </c>
      <c r="C668" s="312">
        <v>20</v>
      </c>
      <c r="D668" s="312">
        <v>20</v>
      </c>
      <c r="E668" s="303" t="s">
        <v>2502</v>
      </c>
      <c r="F668" s="296" t="s">
        <v>1484</v>
      </c>
      <c r="G668" s="313"/>
    </row>
    <row r="669" spans="1:7" s="253" customFormat="1" ht="36" customHeight="1">
      <c r="A669" s="38" t="s">
        <v>730</v>
      </c>
      <c r="B669" s="11" t="s">
        <v>2508</v>
      </c>
      <c r="C669" s="19">
        <v>1000</v>
      </c>
      <c r="D669" s="19">
        <v>1000</v>
      </c>
      <c r="E669" s="169" t="s">
        <v>2498</v>
      </c>
      <c r="F669" s="296" t="s">
        <v>1484</v>
      </c>
      <c r="G669" s="18"/>
    </row>
    <row r="670" spans="1:7" s="314" customFormat="1" ht="36" customHeight="1">
      <c r="A670" s="38" t="s">
        <v>730</v>
      </c>
      <c r="B670" s="16" t="s">
        <v>2486</v>
      </c>
      <c r="C670" s="48">
        <v>80</v>
      </c>
      <c r="D670" s="48">
        <v>80</v>
      </c>
      <c r="E670" s="303" t="s">
        <v>2502</v>
      </c>
      <c r="F670" s="296" t="s">
        <v>1484</v>
      </c>
      <c r="G670" s="313"/>
    </row>
    <row r="671" spans="1:7" ht="33">
      <c r="A671" s="38" t="s">
        <v>730</v>
      </c>
      <c r="B671" s="316" t="s">
        <v>2509</v>
      </c>
      <c r="C671" s="12">
        <v>1000</v>
      </c>
      <c r="D671" s="24">
        <v>1000</v>
      </c>
      <c r="E671" s="49" t="s">
        <v>2488</v>
      </c>
      <c r="F671" s="226" t="s">
        <v>1484</v>
      </c>
      <c r="G671" s="2"/>
    </row>
    <row r="672" spans="1:7" ht="33">
      <c r="A672" s="38" t="s">
        <v>730</v>
      </c>
      <c r="B672" s="101" t="s">
        <v>1199</v>
      </c>
      <c r="C672" s="33">
        <v>0</v>
      </c>
      <c r="D672" s="33">
        <v>46.41</v>
      </c>
      <c r="E672" s="18" t="s">
        <v>1200</v>
      </c>
      <c r="F672" s="2" t="s">
        <v>2682</v>
      </c>
      <c r="G672" s="40"/>
    </row>
    <row r="673" spans="1:7" ht="33">
      <c r="A673" s="38" t="s">
        <v>730</v>
      </c>
      <c r="B673" s="101" t="s">
        <v>2669</v>
      </c>
      <c r="C673" s="33">
        <v>0</v>
      </c>
      <c r="D673" s="33">
        <v>336</v>
      </c>
      <c r="E673" s="18" t="s">
        <v>2670</v>
      </c>
      <c r="F673" s="2" t="s">
        <v>2682</v>
      </c>
      <c r="G673" s="40"/>
    </row>
    <row r="674" spans="1:7" s="13" customFormat="1" ht="33">
      <c r="A674" s="2" t="s">
        <v>2125</v>
      </c>
      <c r="B674" s="209" t="s">
        <v>3067</v>
      </c>
      <c r="C674" s="369">
        <v>286.38</v>
      </c>
      <c r="D674" s="369">
        <v>286.38</v>
      </c>
      <c r="E674" s="18" t="s">
        <v>1200</v>
      </c>
      <c r="F674" s="2" t="s">
        <v>1481</v>
      </c>
      <c r="G674" s="2"/>
    </row>
    <row r="675" spans="1:7" s="13" customFormat="1" ht="33">
      <c r="A675" s="2" t="s">
        <v>2125</v>
      </c>
      <c r="B675" s="209" t="s">
        <v>3068</v>
      </c>
      <c r="C675" s="369">
        <v>102</v>
      </c>
      <c r="D675" s="369">
        <v>102</v>
      </c>
      <c r="E675" s="18" t="s">
        <v>1200</v>
      </c>
      <c r="F675" s="2" t="s">
        <v>1481</v>
      </c>
      <c r="G675" s="2"/>
    </row>
    <row r="676" spans="1:7" s="13" customFormat="1" ht="33">
      <c r="A676" s="2" t="s">
        <v>2125</v>
      </c>
      <c r="B676" s="209" t="s">
        <v>3069</v>
      </c>
      <c r="C676" s="369">
        <v>612.822</v>
      </c>
      <c r="D676" s="369">
        <v>612.822</v>
      </c>
      <c r="E676" s="18" t="s">
        <v>1200</v>
      </c>
      <c r="F676" s="2" t="s">
        <v>1481</v>
      </c>
      <c r="G676" s="2"/>
    </row>
    <row r="677" spans="1:7" s="13" customFormat="1" ht="33">
      <c r="A677" s="2" t="s">
        <v>2125</v>
      </c>
      <c r="B677" s="209" t="s">
        <v>3070</v>
      </c>
      <c r="C677" s="368">
        <v>262.096</v>
      </c>
      <c r="D677" s="368">
        <v>262.096</v>
      </c>
      <c r="E677" s="18" t="s">
        <v>1200</v>
      </c>
      <c r="F677" s="2" t="s">
        <v>1481</v>
      </c>
      <c r="G677" s="2"/>
    </row>
    <row r="678" spans="1:7" s="13" customFormat="1" ht="33">
      <c r="A678" s="2" t="s">
        <v>2125</v>
      </c>
      <c r="B678" s="209" t="s">
        <v>3071</v>
      </c>
      <c r="C678" s="368">
        <v>12.5</v>
      </c>
      <c r="D678" s="368">
        <v>12.5</v>
      </c>
      <c r="E678" s="18" t="s">
        <v>1200</v>
      </c>
      <c r="F678" s="2" t="s">
        <v>1481</v>
      </c>
      <c r="G678" s="2"/>
    </row>
    <row r="679" spans="1:7" s="13" customFormat="1" ht="33">
      <c r="A679" s="2" t="s">
        <v>2125</v>
      </c>
      <c r="B679" s="90" t="s">
        <v>876</v>
      </c>
      <c r="C679" s="369">
        <v>572</v>
      </c>
      <c r="D679" s="369">
        <v>572</v>
      </c>
      <c r="E679" s="18" t="s">
        <v>1628</v>
      </c>
      <c r="F679" s="2" t="s">
        <v>1481</v>
      </c>
      <c r="G679" s="2"/>
    </row>
    <row r="680" spans="1:7" s="13" customFormat="1" ht="33">
      <c r="A680" s="2" t="s">
        <v>2125</v>
      </c>
      <c r="B680" s="216" t="s">
        <v>873</v>
      </c>
      <c r="C680" s="369">
        <v>1003.2</v>
      </c>
      <c r="D680" s="369">
        <v>1003.2</v>
      </c>
      <c r="E680" s="18" t="s">
        <v>1628</v>
      </c>
      <c r="F680" s="2" t="s">
        <v>1481</v>
      </c>
      <c r="G680" s="2"/>
    </row>
    <row r="681" spans="1:7" ht="33">
      <c r="A681" s="38" t="s">
        <v>2125</v>
      </c>
      <c r="B681" s="18" t="s">
        <v>2124</v>
      </c>
      <c r="C681" s="33">
        <v>4084</v>
      </c>
      <c r="D681" s="33">
        <v>4084</v>
      </c>
      <c r="E681" s="18" t="s">
        <v>2121</v>
      </c>
      <c r="F681" s="1" t="s">
        <v>2123</v>
      </c>
      <c r="G681" s="1"/>
    </row>
    <row r="682" spans="1:7" ht="33">
      <c r="A682" s="38" t="s">
        <v>2125</v>
      </c>
      <c r="B682" s="194" t="s">
        <v>831</v>
      </c>
      <c r="C682" s="33">
        <v>14827</v>
      </c>
      <c r="D682" s="33">
        <v>14827</v>
      </c>
      <c r="E682" s="18" t="s">
        <v>2102</v>
      </c>
      <c r="F682" s="1" t="s">
        <v>1483</v>
      </c>
      <c r="G682" s="195"/>
    </row>
    <row r="683" spans="1:7" ht="33">
      <c r="A683" s="38" t="s">
        <v>2125</v>
      </c>
      <c r="B683" s="194" t="s">
        <v>831</v>
      </c>
      <c r="C683" s="33">
        <v>71</v>
      </c>
      <c r="D683" s="33">
        <v>71</v>
      </c>
      <c r="E683" s="18" t="s">
        <v>2102</v>
      </c>
      <c r="F683" s="1" t="s">
        <v>1483</v>
      </c>
      <c r="G683" s="195"/>
    </row>
    <row r="684" spans="1:7" ht="33">
      <c r="A684" s="38" t="s">
        <v>2125</v>
      </c>
      <c r="B684" s="194" t="s">
        <v>832</v>
      </c>
      <c r="C684" s="33">
        <v>2789</v>
      </c>
      <c r="D684" s="33">
        <v>2789</v>
      </c>
      <c r="E684" s="18" t="s">
        <v>2102</v>
      </c>
      <c r="F684" s="1" t="s">
        <v>1483</v>
      </c>
      <c r="G684" s="195"/>
    </row>
    <row r="685" spans="1:7" s="228" customFormat="1" ht="33">
      <c r="A685" s="38" t="s">
        <v>2125</v>
      </c>
      <c r="B685" s="224" t="s">
        <v>2152</v>
      </c>
      <c r="C685" s="237">
        <v>35</v>
      </c>
      <c r="D685" s="237">
        <v>35</v>
      </c>
      <c r="E685" s="17" t="s">
        <v>2150</v>
      </c>
      <c r="F685" s="226" t="s">
        <v>1197</v>
      </c>
      <c r="G685" s="227"/>
    </row>
    <row r="686" spans="1:7" s="228" customFormat="1" ht="33">
      <c r="A686" s="38" t="s">
        <v>2125</v>
      </c>
      <c r="B686" s="224" t="s">
        <v>2154</v>
      </c>
      <c r="C686" s="237">
        <v>950</v>
      </c>
      <c r="D686" s="237">
        <v>950</v>
      </c>
      <c r="E686" s="17" t="s">
        <v>2150</v>
      </c>
      <c r="F686" s="226" t="s">
        <v>1197</v>
      </c>
      <c r="G686" s="227"/>
    </row>
    <row r="687" spans="1:7" s="228" customFormat="1" ht="33">
      <c r="A687" s="38" t="s">
        <v>2125</v>
      </c>
      <c r="B687" s="224" t="s">
        <v>2153</v>
      </c>
      <c r="C687" s="237">
        <v>2756</v>
      </c>
      <c r="D687" s="237">
        <v>2756</v>
      </c>
      <c r="E687" s="17" t="s">
        <v>2150</v>
      </c>
      <c r="F687" s="226" t="s">
        <v>1197</v>
      </c>
      <c r="G687" s="227"/>
    </row>
    <row r="688" spans="1:7" s="51" customFormat="1" ht="24.75" customHeight="1">
      <c r="A688" s="413" t="s">
        <v>680</v>
      </c>
      <c r="B688" s="414"/>
      <c r="C688" s="68">
        <f>SUM(C572:C687)</f>
        <v>41527.148</v>
      </c>
      <c r="D688" s="68">
        <f>SUM(D572:D687)</f>
        <v>55326.490900000004</v>
      </c>
      <c r="E688" s="335"/>
      <c r="F688" s="127"/>
      <c r="G688" s="69"/>
    </row>
    <row r="689" spans="1:7" ht="33">
      <c r="A689" s="36" t="s">
        <v>736</v>
      </c>
      <c r="B689" s="15" t="s">
        <v>682</v>
      </c>
      <c r="C689" s="33">
        <v>0</v>
      </c>
      <c r="D689" s="33">
        <v>200</v>
      </c>
      <c r="E689" s="15" t="s">
        <v>662</v>
      </c>
      <c r="F689" s="1" t="s">
        <v>2676</v>
      </c>
      <c r="G689" s="40"/>
    </row>
    <row r="690" spans="1:7" ht="33">
      <c r="A690" s="38" t="s">
        <v>736</v>
      </c>
      <c r="B690" s="15" t="s">
        <v>663</v>
      </c>
      <c r="C690" s="33">
        <v>10350</v>
      </c>
      <c r="D690" s="33">
        <v>13800</v>
      </c>
      <c r="E690" s="15" t="s">
        <v>662</v>
      </c>
      <c r="F690" s="1" t="s">
        <v>2676</v>
      </c>
      <c r="G690" s="40"/>
    </row>
    <row r="691" spans="1:7" ht="33">
      <c r="A691" s="38" t="s">
        <v>736</v>
      </c>
      <c r="B691" s="15" t="s">
        <v>661</v>
      </c>
      <c r="C691" s="33">
        <v>783</v>
      </c>
      <c r="D691" s="33">
        <v>1566</v>
      </c>
      <c r="E691" s="15" t="s">
        <v>662</v>
      </c>
      <c r="F691" s="1" t="s">
        <v>2676</v>
      </c>
      <c r="G691" s="40"/>
    </row>
    <row r="692" spans="1:7" ht="33">
      <c r="A692" s="38" t="s">
        <v>736</v>
      </c>
      <c r="B692" s="209" t="s">
        <v>2425</v>
      </c>
      <c r="C692" s="266">
        <v>15</v>
      </c>
      <c r="D692" s="266">
        <v>15</v>
      </c>
      <c r="E692" s="18" t="s">
        <v>2925</v>
      </c>
      <c r="F692" s="1" t="s">
        <v>2676</v>
      </c>
      <c r="G692" s="2"/>
    </row>
    <row r="693" spans="1:7" ht="49.5">
      <c r="A693" s="38" t="s">
        <v>736</v>
      </c>
      <c r="B693" s="49" t="s">
        <v>737</v>
      </c>
      <c r="C693" s="48">
        <v>0</v>
      </c>
      <c r="D693" s="48">
        <v>68427</v>
      </c>
      <c r="E693" s="49" t="s">
        <v>665</v>
      </c>
      <c r="F693" s="1" t="s">
        <v>2677</v>
      </c>
      <c r="G693" s="40"/>
    </row>
    <row r="694" spans="1:7" ht="49.5">
      <c r="A694" s="38" t="s">
        <v>736</v>
      </c>
      <c r="B694" s="49" t="s">
        <v>738</v>
      </c>
      <c r="C694" s="48">
        <v>0</v>
      </c>
      <c r="D694" s="48">
        <v>9150.555</v>
      </c>
      <c r="E694" s="49" t="s">
        <v>665</v>
      </c>
      <c r="F694" s="1" t="s">
        <v>2677</v>
      </c>
      <c r="G694" s="40"/>
    </row>
    <row r="695" spans="1:7" s="228" customFormat="1" ht="33">
      <c r="A695" s="38" t="s">
        <v>736</v>
      </c>
      <c r="B695" s="224" t="s">
        <v>2154</v>
      </c>
      <c r="C695" s="237">
        <v>1104.5</v>
      </c>
      <c r="D695" s="237">
        <v>1104.5</v>
      </c>
      <c r="E695" s="17" t="s">
        <v>2150</v>
      </c>
      <c r="F695" s="226" t="s">
        <v>1197</v>
      </c>
      <c r="G695" s="227"/>
    </row>
    <row r="696" spans="1:7" s="228" customFormat="1" ht="33">
      <c r="A696" s="38" t="s">
        <v>736</v>
      </c>
      <c r="B696" s="224" t="s">
        <v>2153</v>
      </c>
      <c r="C696" s="237">
        <v>3523</v>
      </c>
      <c r="D696" s="237">
        <v>3523</v>
      </c>
      <c r="E696" s="17" t="s">
        <v>2150</v>
      </c>
      <c r="F696" s="226" t="s">
        <v>1197</v>
      </c>
      <c r="G696" s="227"/>
    </row>
    <row r="697" spans="1:7" ht="33">
      <c r="A697" s="38" t="s">
        <v>736</v>
      </c>
      <c r="B697" s="15" t="s">
        <v>2105</v>
      </c>
      <c r="C697" s="33">
        <v>0</v>
      </c>
      <c r="D697" s="33">
        <v>65</v>
      </c>
      <c r="E697" s="15" t="s">
        <v>2106</v>
      </c>
      <c r="F697" s="1" t="s">
        <v>2104</v>
      </c>
      <c r="G697" s="40"/>
    </row>
    <row r="698" spans="1:7" ht="33">
      <c r="A698" s="38" t="s">
        <v>736</v>
      </c>
      <c r="B698" s="15" t="s">
        <v>1068</v>
      </c>
      <c r="C698" s="33">
        <v>73</v>
      </c>
      <c r="D698" s="33">
        <v>73</v>
      </c>
      <c r="E698" s="15" t="s">
        <v>1070</v>
      </c>
      <c r="F698" s="1" t="s">
        <v>2104</v>
      </c>
      <c r="G698" s="40"/>
    </row>
    <row r="699" spans="1:7" ht="33">
      <c r="A699" s="38" t="s">
        <v>736</v>
      </c>
      <c r="B699" s="15" t="s">
        <v>739</v>
      </c>
      <c r="C699" s="33">
        <v>0</v>
      </c>
      <c r="D699" s="44">
        <v>100</v>
      </c>
      <c r="E699" s="15" t="s">
        <v>694</v>
      </c>
      <c r="F699" s="1" t="s">
        <v>2683</v>
      </c>
      <c r="G699" s="40"/>
    </row>
    <row r="700" spans="1:7" ht="33">
      <c r="A700" s="38" t="s">
        <v>736</v>
      </c>
      <c r="B700" s="15" t="s">
        <v>719</v>
      </c>
      <c r="C700" s="33">
        <v>0</v>
      </c>
      <c r="D700" s="33">
        <v>25</v>
      </c>
      <c r="E700" s="15" t="s">
        <v>670</v>
      </c>
      <c r="F700" s="1" t="s">
        <v>2680</v>
      </c>
      <c r="G700" s="40"/>
    </row>
    <row r="701" spans="1:7" ht="33">
      <c r="A701" s="38" t="s">
        <v>736</v>
      </c>
      <c r="B701" s="15" t="s">
        <v>731</v>
      </c>
      <c r="C701" s="33">
        <v>0</v>
      </c>
      <c r="D701" s="33">
        <v>550</v>
      </c>
      <c r="E701" s="15" t="s">
        <v>670</v>
      </c>
      <c r="F701" s="1" t="s">
        <v>2680</v>
      </c>
      <c r="G701" s="40"/>
    </row>
    <row r="702" spans="1:7" ht="33">
      <c r="A702" s="38" t="s">
        <v>736</v>
      </c>
      <c r="B702" s="101" t="s">
        <v>732</v>
      </c>
      <c r="C702" s="33">
        <v>0</v>
      </c>
      <c r="D702" s="33">
        <v>354</v>
      </c>
      <c r="E702" s="15" t="s">
        <v>670</v>
      </c>
      <c r="F702" s="1" t="s">
        <v>2680</v>
      </c>
      <c r="G702" s="40"/>
    </row>
    <row r="703" spans="1:7" ht="33">
      <c r="A703" s="38" t="s">
        <v>736</v>
      </c>
      <c r="B703" s="15" t="s">
        <v>740</v>
      </c>
      <c r="C703" s="33">
        <v>0</v>
      </c>
      <c r="D703" s="33">
        <v>400</v>
      </c>
      <c r="E703" s="15" t="s">
        <v>670</v>
      </c>
      <c r="F703" s="1" t="s">
        <v>2680</v>
      </c>
      <c r="G703" s="40"/>
    </row>
    <row r="704" spans="1:7" ht="33">
      <c r="A704" s="38" t="s">
        <v>736</v>
      </c>
      <c r="B704" s="15" t="s">
        <v>741</v>
      </c>
      <c r="C704" s="33">
        <v>0</v>
      </c>
      <c r="D704" s="33">
        <v>350</v>
      </c>
      <c r="E704" s="15" t="s">
        <v>670</v>
      </c>
      <c r="F704" s="1" t="s">
        <v>2680</v>
      </c>
      <c r="G704" s="40"/>
    </row>
    <row r="705" spans="1:7" ht="33">
      <c r="A705" s="38" t="s">
        <v>736</v>
      </c>
      <c r="B705" s="15" t="s">
        <v>674</v>
      </c>
      <c r="C705" s="33">
        <v>0</v>
      </c>
      <c r="D705" s="33">
        <v>34</v>
      </c>
      <c r="E705" s="15" t="s">
        <v>673</v>
      </c>
      <c r="F705" s="1" t="s">
        <v>2680</v>
      </c>
      <c r="G705" s="40"/>
    </row>
    <row r="706" spans="1:7" s="117" customFormat="1" ht="33">
      <c r="A706" s="18" t="s">
        <v>2982</v>
      </c>
      <c r="B706" s="18" t="s">
        <v>2983</v>
      </c>
      <c r="C706" s="249">
        <v>498</v>
      </c>
      <c r="D706" s="249">
        <v>498</v>
      </c>
      <c r="E706" s="18" t="s">
        <v>2960</v>
      </c>
      <c r="F706" s="1" t="s">
        <v>2680</v>
      </c>
      <c r="G706" s="202"/>
    </row>
    <row r="707" spans="1:7" s="117" customFormat="1" ht="33">
      <c r="A707" s="18" t="s">
        <v>2982</v>
      </c>
      <c r="B707" s="18" t="s">
        <v>2944</v>
      </c>
      <c r="C707" s="249">
        <v>250</v>
      </c>
      <c r="D707" s="249">
        <v>250</v>
      </c>
      <c r="E707" s="18" t="s">
        <v>2949</v>
      </c>
      <c r="F707" s="1" t="s">
        <v>2680</v>
      </c>
      <c r="G707" s="202"/>
    </row>
    <row r="708" spans="1:7" s="117" customFormat="1" ht="33">
      <c r="A708" s="18" t="s">
        <v>2982</v>
      </c>
      <c r="B708" s="18" t="s">
        <v>2969</v>
      </c>
      <c r="C708" s="249">
        <v>52</v>
      </c>
      <c r="D708" s="249">
        <v>52</v>
      </c>
      <c r="E708" s="15" t="s">
        <v>2948</v>
      </c>
      <c r="F708" s="1" t="s">
        <v>2680</v>
      </c>
      <c r="G708" s="202"/>
    </row>
    <row r="709" spans="1:7" s="117" customFormat="1" ht="33">
      <c r="A709" s="18" t="s">
        <v>2982</v>
      </c>
      <c r="B709" s="18" t="s">
        <v>2984</v>
      </c>
      <c r="C709" s="249">
        <v>300</v>
      </c>
      <c r="D709" s="249">
        <v>300</v>
      </c>
      <c r="E709" s="15" t="s">
        <v>670</v>
      </c>
      <c r="F709" s="1" t="s">
        <v>2680</v>
      </c>
      <c r="G709" s="202"/>
    </row>
    <row r="710" spans="1:7" ht="33">
      <c r="A710" s="38" t="s">
        <v>736</v>
      </c>
      <c r="B710" s="101" t="s">
        <v>675</v>
      </c>
      <c r="C710" s="33">
        <v>0</v>
      </c>
      <c r="D710" s="33">
        <v>3.0769</v>
      </c>
      <c r="E710" s="15" t="s">
        <v>676</v>
      </c>
      <c r="F710" s="1" t="s">
        <v>2678</v>
      </c>
      <c r="G710" s="40"/>
    </row>
    <row r="711" spans="1:7" ht="33">
      <c r="A711" s="38" t="s">
        <v>736</v>
      </c>
      <c r="B711" s="101" t="s">
        <v>677</v>
      </c>
      <c r="C711" s="33">
        <v>0</v>
      </c>
      <c r="D711" s="33">
        <v>10</v>
      </c>
      <c r="E711" s="15" t="s">
        <v>676</v>
      </c>
      <c r="F711" s="1" t="s">
        <v>2678</v>
      </c>
      <c r="G711" s="40"/>
    </row>
    <row r="712" spans="1:7" ht="33">
      <c r="A712" s="38" t="s">
        <v>736</v>
      </c>
      <c r="B712" s="18" t="s">
        <v>2137</v>
      </c>
      <c r="C712" s="33">
        <v>26.15</v>
      </c>
      <c r="D712" s="33">
        <v>26.15</v>
      </c>
      <c r="E712" s="15" t="s">
        <v>676</v>
      </c>
      <c r="F712" s="1" t="s">
        <v>2678</v>
      </c>
      <c r="G712" s="202"/>
    </row>
    <row r="713" spans="1:7" ht="33">
      <c r="A713" s="38" t="s">
        <v>736</v>
      </c>
      <c r="B713" s="86" t="s">
        <v>1067</v>
      </c>
      <c r="C713" s="33">
        <v>0</v>
      </c>
      <c r="D713" s="93">
        <v>10</v>
      </c>
      <c r="E713" s="84" t="s">
        <v>940</v>
      </c>
      <c r="F713" s="85" t="s">
        <v>2675</v>
      </c>
      <c r="G713" s="40"/>
    </row>
    <row r="714" spans="1:7" ht="33">
      <c r="A714" s="38" t="s">
        <v>736</v>
      </c>
      <c r="B714" s="86" t="s">
        <v>1071</v>
      </c>
      <c r="C714" s="33">
        <v>0</v>
      </c>
      <c r="D714" s="93">
        <v>30</v>
      </c>
      <c r="E714" s="84" t="s">
        <v>2696</v>
      </c>
      <c r="F714" s="85" t="s">
        <v>2675</v>
      </c>
      <c r="G714" s="40"/>
    </row>
    <row r="715" spans="1:7" ht="33">
      <c r="A715" s="38" t="s">
        <v>736</v>
      </c>
      <c r="B715" s="86" t="s">
        <v>1072</v>
      </c>
      <c r="C715" s="33">
        <v>0</v>
      </c>
      <c r="D715" s="93">
        <v>30</v>
      </c>
      <c r="E715" s="84" t="s">
        <v>2696</v>
      </c>
      <c r="F715" s="85" t="s">
        <v>2675</v>
      </c>
      <c r="G715" s="40"/>
    </row>
    <row r="716" spans="1:7" ht="33">
      <c r="A716" s="38" t="s">
        <v>736</v>
      </c>
      <c r="B716" s="86" t="s">
        <v>1073</v>
      </c>
      <c r="C716" s="33">
        <v>0</v>
      </c>
      <c r="D716" s="93">
        <v>20</v>
      </c>
      <c r="E716" s="84" t="s">
        <v>2696</v>
      </c>
      <c r="F716" s="85" t="s">
        <v>2675</v>
      </c>
      <c r="G716" s="40"/>
    </row>
    <row r="717" spans="1:7" ht="33">
      <c r="A717" s="38" t="s">
        <v>736</v>
      </c>
      <c r="B717" s="86" t="s">
        <v>1074</v>
      </c>
      <c r="C717" s="33">
        <v>0</v>
      </c>
      <c r="D717" s="93">
        <v>30</v>
      </c>
      <c r="E717" s="84" t="s">
        <v>2696</v>
      </c>
      <c r="F717" s="85" t="s">
        <v>2675</v>
      </c>
      <c r="G717" s="40"/>
    </row>
    <row r="718" spans="1:7" ht="33">
      <c r="A718" s="38" t="s">
        <v>736</v>
      </c>
      <c r="B718" s="86" t="s">
        <v>1075</v>
      </c>
      <c r="C718" s="33">
        <v>0</v>
      </c>
      <c r="D718" s="93">
        <v>20</v>
      </c>
      <c r="E718" s="84" t="s">
        <v>2696</v>
      </c>
      <c r="F718" s="85" t="s">
        <v>2675</v>
      </c>
      <c r="G718" s="40"/>
    </row>
    <row r="719" spans="1:7" ht="33">
      <c r="A719" s="38" t="s">
        <v>736</v>
      </c>
      <c r="B719" s="86" t="s">
        <v>1076</v>
      </c>
      <c r="C719" s="33">
        <v>0</v>
      </c>
      <c r="D719" s="93">
        <v>30</v>
      </c>
      <c r="E719" s="84" t="s">
        <v>2696</v>
      </c>
      <c r="F719" s="85" t="s">
        <v>2675</v>
      </c>
      <c r="G719" s="40"/>
    </row>
    <row r="720" spans="1:7" ht="33">
      <c r="A720" s="38" t="s">
        <v>736</v>
      </c>
      <c r="B720" s="86" t="s">
        <v>1077</v>
      </c>
      <c r="C720" s="33">
        <v>0</v>
      </c>
      <c r="D720" s="93">
        <v>30</v>
      </c>
      <c r="E720" s="84" t="s">
        <v>2696</v>
      </c>
      <c r="F720" s="85" t="s">
        <v>2675</v>
      </c>
      <c r="G720" s="40"/>
    </row>
    <row r="721" spans="1:7" ht="33">
      <c r="A721" s="38" t="s">
        <v>736</v>
      </c>
      <c r="B721" s="86" t="s">
        <v>1078</v>
      </c>
      <c r="C721" s="33">
        <v>0</v>
      </c>
      <c r="D721" s="93">
        <v>20</v>
      </c>
      <c r="E721" s="84" t="s">
        <v>2696</v>
      </c>
      <c r="F721" s="85" t="s">
        <v>2675</v>
      </c>
      <c r="G721" s="40"/>
    </row>
    <row r="722" spans="1:7" ht="33">
      <c r="A722" s="38" t="s">
        <v>736</v>
      </c>
      <c r="B722" s="89" t="s">
        <v>1079</v>
      </c>
      <c r="C722" s="33">
        <v>0</v>
      </c>
      <c r="D722" s="93">
        <v>50</v>
      </c>
      <c r="E722" s="84" t="s">
        <v>928</v>
      </c>
      <c r="F722" s="85" t="s">
        <v>2675</v>
      </c>
      <c r="G722" s="40"/>
    </row>
    <row r="723" spans="1:7" ht="33">
      <c r="A723" s="38" t="s">
        <v>736</v>
      </c>
      <c r="B723" s="89" t="s">
        <v>1080</v>
      </c>
      <c r="C723" s="33">
        <v>0</v>
      </c>
      <c r="D723" s="93">
        <v>100</v>
      </c>
      <c r="E723" s="84" t="s">
        <v>928</v>
      </c>
      <c r="F723" s="85" t="s">
        <v>2675</v>
      </c>
      <c r="G723" s="40"/>
    </row>
    <row r="724" spans="1:7" ht="33">
      <c r="A724" s="38" t="s">
        <v>736</v>
      </c>
      <c r="B724" s="89" t="s">
        <v>1081</v>
      </c>
      <c r="C724" s="33">
        <v>0</v>
      </c>
      <c r="D724" s="93">
        <v>100</v>
      </c>
      <c r="E724" s="84" t="s">
        <v>928</v>
      </c>
      <c r="F724" s="85" t="s">
        <v>2675</v>
      </c>
      <c r="G724" s="40"/>
    </row>
    <row r="725" spans="1:7" ht="33">
      <c r="A725" s="38" t="s">
        <v>736</v>
      </c>
      <c r="B725" s="32" t="s">
        <v>1082</v>
      </c>
      <c r="C725" s="33">
        <v>0</v>
      </c>
      <c r="D725" s="93">
        <v>200</v>
      </c>
      <c r="E725" s="84" t="s">
        <v>2696</v>
      </c>
      <c r="F725" s="85" t="s">
        <v>2675</v>
      </c>
      <c r="G725" s="40"/>
    </row>
    <row r="726" spans="1:7" ht="33">
      <c r="A726" s="38" t="s">
        <v>736</v>
      </c>
      <c r="B726" s="104" t="s">
        <v>1083</v>
      </c>
      <c r="C726" s="33">
        <v>0</v>
      </c>
      <c r="D726" s="93">
        <v>120</v>
      </c>
      <c r="E726" s="84" t="s">
        <v>2696</v>
      </c>
      <c r="F726" s="85" t="s">
        <v>2675</v>
      </c>
      <c r="G726" s="40"/>
    </row>
    <row r="727" spans="1:7" ht="33">
      <c r="A727" s="38" t="s">
        <v>736</v>
      </c>
      <c r="B727" s="73" t="s">
        <v>1084</v>
      </c>
      <c r="C727" s="33">
        <v>0</v>
      </c>
      <c r="D727" s="198">
        <v>90</v>
      </c>
      <c r="E727" s="84" t="s">
        <v>2696</v>
      </c>
      <c r="F727" s="85" t="s">
        <v>2675</v>
      </c>
      <c r="G727" s="40"/>
    </row>
    <row r="728" spans="1:7" ht="33">
      <c r="A728" s="38" t="s">
        <v>736</v>
      </c>
      <c r="B728" s="73" t="s">
        <v>1085</v>
      </c>
      <c r="C728" s="33">
        <v>0</v>
      </c>
      <c r="D728" s="198">
        <v>30</v>
      </c>
      <c r="E728" s="84" t="s">
        <v>2696</v>
      </c>
      <c r="F728" s="85" t="s">
        <v>2675</v>
      </c>
      <c r="G728" s="40"/>
    </row>
    <row r="729" spans="1:7" ht="33">
      <c r="A729" s="38" t="s">
        <v>736</v>
      </c>
      <c r="B729" s="84" t="s">
        <v>1086</v>
      </c>
      <c r="C729" s="33">
        <v>0</v>
      </c>
      <c r="D729" s="198">
        <v>30</v>
      </c>
      <c r="E729" s="84" t="s">
        <v>2696</v>
      </c>
      <c r="F729" s="85" t="s">
        <v>2675</v>
      </c>
      <c r="G729" s="40"/>
    </row>
    <row r="730" spans="1:7" ht="33">
      <c r="A730" s="38" t="s">
        <v>736</v>
      </c>
      <c r="B730" s="73" t="s">
        <v>1087</v>
      </c>
      <c r="C730" s="33">
        <v>0</v>
      </c>
      <c r="D730" s="198">
        <v>30</v>
      </c>
      <c r="E730" s="84" t="s">
        <v>2696</v>
      </c>
      <c r="F730" s="85" t="s">
        <v>2675</v>
      </c>
      <c r="G730" s="40"/>
    </row>
    <row r="731" spans="1:7" ht="33">
      <c r="A731" s="38" t="s">
        <v>736</v>
      </c>
      <c r="B731" s="84" t="s">
        <v>1088</v>
      </c>
      <c r="C731" s="33">
        <v>0</v>
      </c>
      <c r="D731" s="198">
        <v>20</v>
      </c>
      <c r="E731" s="84" t="s">
        <v>2696</v>
      </c>
      <c r="F731" s="85" t="s">
        <v>2675</v>
      </c>
      <c r="G731" s="40"/>
    </row>
    <row r="732" spans="1:7" ht="33">
      <c r="A732" s="38" t="s">
        <v>736</v>
      </c>
      <c r="B732" s="84" t="s">
        <v>1089</v>
      </c>
      <c r="C732" s="33">
        <v>0</v>
      </c>
      <c r="D732" s="198">
        <v>30</v>
      </c>
      <c r="E732" s="84" t="s">
        <v>2696</v>
      </c>
      <c r="F732" s="85" t="s">
        <v>2675</v>
      </c>
      <c r="G732" s="40"/>
    </row>
    <row r="733" spans="1:7" ht="33">
      <c r="A733" s="38" t="s">
        <v>736</v>
      </c>
      <c r="B733" s="84" t="s">
        <v>1090</v>
      </c>
      <c r="C733" s="33">
        <v>0</v>
      </c>
      <c r="D733" s="198">
        <v>30</v>
      </c>
      <c r="E733" s="84" t="s">
        <v>2696</v>
      </c>
      <c r="F733" s="85" t="s">
        <v>2675</v>
      </c>
      <c r="G733" s="40"/>
    </row>
    <row r="734" spans="1:7" ht="33">
      <c r="A734" s="38" t="s">
        <v>736</v>
      </c>
      <c r="B734" s="84" t="s">
        <v>1091</v>
      </c>
      <c r="C734" s="33">
        <v>0</v>
      </c>
      <c r="D734" s="198">
        <v>50</v>
      </c>
      <c r="E734" s="84" t="s">
        <v>2696</v>
      </c>
      <c r="F734" s="85" t="s">
        <v>2675</v>
      </c>
      <c r="G734" s="40"/>
    </row>
    <row r="735" spans="1:7" ht="33">
      <c r="A735" s="38" t="s">
        <v>736</v>
      </c>
      <c r="B735" s="84" t="s">
        <v>1092</v>
      </c>
      <c r="C735" s="33">
        <v>0</v>
      </c>
      <c r="D735" s="198">
        <v>30</v>
      </c>
      <c r="E735" s="84" t="s">
        <v>2696</v>
      </c>
      <c r="F735" s="85" t="s">
        <v>2675</v>
      </c>
      <c r="G735" s="40"/>
    </row>
    <row r="736" spans="1:7" ht="33">
      <c r="A736" s="38" t="s">
        <v>736</v>
      </c>
      <c r="B736" s="84" t="s">
        <v>1093</v>
      </c>
      <c r="C736" s="33">
        <v>0</v>
      </c>
      <c r="D736" s="198">
        <v>20</v>
      </c>
      <c r="E736" s="84" t="s">
        <v>2696</v>
      </c>
      <c r="F736" s="85" t="s">
        <v>2675</v>
      </c>
      <c r="G736" s="40"/>
    </row>
    <row r="737" spans="1:7" ht="33">
      <c r="A737" s="38" t="s">
        <v>736</v>
      </c>
      <c r="B737" s="84" t="s">
        <v>1094</v>
      </c>
      <c r="C737" s="33">
        <v>0</v>
      </c>
      <c r="D737" s="198">
        <v>30</v>
      </c>
      <c r="E737" s="84" t="s">
        <v>2696</v>
      </c>
      <c r="F737" s="85" t="s">
        <v>2675</v>
      </c>
      <c r="G737" s="40"/>
    </row>
    <row r="738" spans="1:7" ht="33">
      <c r="A738" s="38" t="s">
        <v>736</v>
      </c>
      <c r="B738" s="73" t="s">
        <v>1095</v>
      </c>
      <c r="C738" s="33">
        <v>0</v>
      </c>
      <c r="D738" s="198">
        <v>30</v>
      </c>
      <c r="E738" s="84" t="s">
        <v>2696</v>
      </c>
      <c r="F738" s="85" t="s">
        <v>2675</v>
      </c>
      <c r="G738" s="40"/>
    </row>
    <row r="739" spans="1:7" ht="33">
      <c r="A739" s="38" t="s">
        <v>736</v>
      </c>
      <c r="B739" s="73" t="s">
        <v>1096</v>
      </c>
      <c r="C739" s="33">
        <v>0</v>
      </c>
      <c r="D739" s="198">
        <v>30</v>
      </c>
      <c r="E739" s="84" t="s">
        <v>2696</v>
      </c>
      <c r="F739" s="85" t="s">
        <v>2675</v>
      </c>
      <c r="G739" s="40"/>
    </row>
    <row r="740" spans="1:7" ht="33">
      <c r="A740" s="38" t="s">
        <v>736</v>
      </c>
      <c r="B740" s="73" t="s">
        <v>1097</v>
      </c>
      <c r="C740" s="33">
        <v>0</v>
      </c>
      <c r="D740" s="198">
        <v>20</v>
      </c>
      <c r="E740" s="84" t="s">
        <v>2696</v>
      </c>
      <c r="F740" s="85" t="s">
        <v>2675</v>
      </c>
      <c r="G740" s="40"/>
    </row>
    <row r="741" spans="1:7" ht="33">
      <c r="A741" s="38" t="s">
        <v>736</v>
      </c>
      <c r="B741" s="84" t="s">
        <v>1098</v>
      </c>
      <c r="C741" s="33">
        <v>0</v>
      </c>
      <c r="D741" s="198">
        <v>20</v>
      </c>
      <c r="E741" s="84" t="s">
        <v>2696</v>
      </c>
      <c r="F741" s="85" t="s">
        <v>2675</v>
      </c>
      <c r="G741" s="40"/>
    </row>
    <row r="742" spans="1:7" ht="33">
      <c r="A742" s="38" t="s">
        <v>736</v>
      </c>
      <c r="B742" s="73" t="s">
        <v>1099</v>
      </c>
      <c r="C742" s="33">
        <v>0</v>
      </c>
      <c r="D742" s="198">
        <v>30</v>
      </c>
      <c r="E742" s="84" t="s">
        <v>2696</v>
      </c>
      <c r="F742" s="85" t="s">
        <v>2675</v>
      </c>
      <c r="G742" s="40"/>
    </row>
    <row r="743" spans="1:7" ht="33">
      <c r="A743" s="38" t="s">
        <v>736</v>
      </c>
      <c r="B743" s="73" t="s">
        <v>1100</v>
      </c>
      <c r="C743" s="33">
        <v>0</v>
      </c>
      <c r="D743" s="198">
        <v>30</v>
      </c>
      <c r="E743" s="84" t="s">
        <v>2696</v>
      </c>
      <c r="F743" s="85" t="s">
        <v>2675</v>
      </c>
      <c r="G743" s="40"/>
    </row>
    <row r="744" spans="1:7" ht="33">
      <c r="A744" s="38" t="s">
        <v>736</v>
      </c>
      <c r="B744" s="73" t="s">
        <v>1101</v>
      </c>
      <c r="C744" s="33">
        <v>0</v>
      </c>
      <c r="D744" s="198">
        <v>20</v>
      </c>
      <c r="E744" s="84" t="s">
        <v>2696</v>
      </c>
      <c r="F744" s="85" t="s">
        <v>2675</v>
      </c>
      <c r="G744" s="40"/>
    </row>
    <row r="745" spans="1:7" ht="33">
      <c r="A745" s="38" t="s">
        <v>736</v>
      </c>
      <c r="B745" s="73" t="s">
        <v>1102</v>
      </c>
      <c r="C745" s="33">
        <v>0</v>
      </c>
      <c r="D745" s="198">
        <v>30</v>
      </c>
      <c r="E745" s="84" t="s">
        <v>2696</v>
      </c>
      <c r="F745" s="85" t="s">
        <v>2675</v>
      </c>
      <c r="G745" s="40"/>
    </row>
    <row r="746" spans="1:7" ht="33">
      <c r="A746" s="38" t="s">
        <v>736</v>
      </c>
      <c r="B746" s="84" t="s">
        <v>1103</v>
      </c>
      <c r="C746" s="33">
        <v>0</v>
      </c>
      <c r="D746" s="198">
        <v>30</v>
      </c>
      <c r="E746" s="84" t="s">
        <v>2696</v>
      </c>
      <c r="F746" s="85" t="s">
        <v>2675</v>
      </c>
      <c r="G746" s="40"/>
    </row>
    <row r="747" spans="1:7" ht="33">
      <c r="A747" s="38" t="s">
        <v>736</v>
      </c>
      <c r="B747" s="73" t="s">
        <v>1104</v>
      </c>
      <c r="C747" s="33">
        <v>0</v>
      </c>
      <c r="D747" s="198">
        <v>30</v>
      </c>
      <c r="E747" s="84" t="s">
        <v>2696</v>
      </c>
      <c r="F747" s="85" t="s">
        <v>2675</v>
      </c>
      <c r="G747" s="40"/>
    </row>
    <row r="748" spans="1:7" ht="33">
      <c r="A748" s="38" t="s">
        <v>736</v>
      </c>
      <c r="B748" s="84" t="s">
        <v>1105</v>
      </c>
      <c r="C748" s="33">
        <v>0</v>
      </c>
      <c r="D748" s="198">
        <v>20</v>
      </c>
      <c r="E748" s="84" t="s">
        <v>2696</v>
      </c>
      <c r="F748" s="85" t="s">
        <v>2675</v>
      </c>
      <c r="G748" s="40"/>
    </row>
    <row r="749" spans="1:7" ht="33">
      <c r="A749" s="38" t="s">
        <v>736</v>
      </c>
      <c r="B749" s="84" t="s">
        <v>1106</v>
      </c>
      <c r="C749" s="33">
        <v>0</v>
      </c>
      <c r="D749" s="198">
        <v>30</v>
      </c>
      <c r="E749" s="84" t="s">
        <v>2696</v>
      </c>
      <c r="F749" s="85" t="s">
        <v>2675</v>
      </c>
      <c r="G749" s="40"/>
    </row>
    <row r="750" spans="1:7" ht="33">
      <c r="A750" s="38" t="s">
        <v>736</v>
      </c>
      <c r="B750" s="73" t="s">
        <v>1107</v>
      </c>
      <c r="C750" s="33">
        <v>0</v>
      </c>
      <c r="D750" s="198">
        <v>30</v>
      </c>
      <c r="E750" s="84" t="s">
        <v>2696</v>
      </c>
      <c r="F750" s="85" t="s">
        <v>2675</v>
      </c>
      <c r="G750" s="40"/>
    </row>
    <row r="751" spans="1:7" ht="33">
      <c r="A751" s="38" t="s">
        <v>736</v>
      </c>
      <c r="B751" s="84" t="s">
        <v>1108</v>
      </c>
      <c r="C751" s="33">
        <v>0</v>
      </c>
      <c r="D751" s="198">
        <v>30</v>
      </c>
      <c r="E751" s="84" t="s">
        <v>2696</v>
      </c>
      <c r="F751" s="85" t="s">
        <v>2675</v>
      </c>
      <c r="G751" s="40"/>
    </row>
    <row r="752" spans="1:7" ht="33">
      <c r="A752" s="38" t="s">
        <v>736</v>
      </c>
      <c r="B752" s="73" t="s">
        <v>1109</v>
      </c>
      <c r="C752" s="33">
        <v>0</v>
      </c>
      <c r="D752" s="198">
        <v>30</v>
      </c>
      <c r="E752" s="84" t="s">
        <v>2696</v>
      </c>
      <c r="F752" s="85" t="s">
        <v>2675</v>
      </c>
      <c r="G752" s="40"/>
    </row>
    <row r="753" spans="1:7" ht="33">
      <c r="A753" s="38" t="s">
        <v>736</v>
      </c>
      <c r="B753" s="84" t="s">
        <v>1110</v>
      </c>
      <c r="C753" s="33">
        <v>0</v>
      </c>
      <c r="D753" s="198">
        <v>30</v>
      </c>
      <c r="E753" s="84" t="s">
        <v>2696</v>
      </c>
      <c r="F753" s="85" t="s">
        <v>2675</v>
      </c>
      <c r="G753" s="40"/>
    </row>
    <row r="754" spans="1:7" ht="33">
      <c r="A754" s="38" t="s">
        <v>736</v>
      </c>
      <c r="B754" s="73" t="s">
        <v>1111</v>
      </c>
      <c r="C754" s="33">
        <v>0</v>
      </c>
      <c r="D754" s="198">
        <v>30</v>
      </c>
      <c r="E754" s="84" t="s">
        <v>2696</v>
      </c>
      <c r="F754" s="85" t="s">
        <v>2675</v>
      </c>
      <c r="G754" s="40"/>
    </row>
    <row r="755" spans="1:7" ht="33">
      <c r="A755" s="38" t="s">
        <v>736</v>
      </c>
      <c r="B755" s="73" t="s">
        <v>1112</v>
      </c>
      <c r="C755" s="33">
        <v>0</v>
      </c>
      <c r="D755" s="198">
        <v>30</v>
      </c>
      <c r="E755" s="84" t="s">
        <v>2696</v>
      </c>
      <c r="F755" s="85" t="s">
        <v>2675</v>
      </c>
      <c r="G755" s="40"/>
    </row>
    <row r="756" spans="1:7" ht="16.5">
      <c r="A756" s="38" t="s">
        <v>736</v>
      </c>
      <c r="B756" s="73" t="s">
        <v>1113</v>
      </c>
      <c r="C756" s="33">
        <v>0</v>
      </c>
      <c r="D756" s="198">
        <v>30</v>
      </c>
      <c r="E756" s="84" t="s">
        <v>2696</v>
      </c>
      <c r="F756" s="85" t="s">
        <v>2675</v>
      </c>
      <c r="G756" s="40"/>
    </row>
    <row r="757" spans="1:7" ht="33">
      <c r="A757" s="38" t="s">
        <v>736</v>
      </c>
      <c r="B757" s="73" t="s">
        <v>1114</v>
      </c>
      <c r="C757" s="33">
        <v>0</v>
      </c>
      <c r="D757" s="198">
        <v>30</v>
      </c>
      <c r="E757" s="84" t="s">
        <v>2696</v>
      </c>
      <c r="F757" s="85" t="s">
        <v>2675</v>
      </c>
      <c r="G757" s="40"/>
    </row>
    <row r="758" spans="1:7" ht="33">
      <c r="A758" s="38" t="s">
        <v>736</v>
      </c>
      <c r="B758" s="73" t="s">
        <v>1115</v>
      </c>
      <c r="C758" s="33">
        <v>0</v>
      </c>
      <c r="D758" s="198">
        <v>30</v>
      </c>
      <c r="E758" s="84" t="s">
        <v>2696</v>
      </c>
      <c r="F758" s="85" t="s">
        <v>2675</v>
      </c>
      <c r="G758" s="40"/>
    </row>
    <row r="759" spans="1:7" ht="33">
      <c r="A759" s="38" t="s">
        <v>736</v>
      </c>
      <c r="B759" s="108" t="s">
        <v>1116</v>
      </c>
      <c r="C759" s="33">
        <v>0</v>
      </c>
      <c r="D759" s="198">
        <v>20</v>
      </c>
      <c r="E759" s="84" t="s">
        <v>2696</v>
      </c>
      <c r="F759" s="85" t="s">
        <v>2675</v>
      </c>
      <c r="G759" s="40"/>
    </row>
    <row r="760" spans="1:7" ht="33">
      <c r="A760" s="38" t="s">
        <v>736</v>
      </c>
      <c r="B760" s="84" t="s">
        <v>1117</v>
      </c>
      <c r="C760" s="33">
        <v>0</v>
      </c>
      <c r="D760" s="198">
        <v>30</v>
      </c>
      <c r="E760" s="84" t="s">
        <v>2696</v>
      </c>
      <c r="F760" s="85" t="s">
        <v>2675</v>
      </c>
      <c r="G760" s="40"/>
    </row>
    <row r="761" spans="1:7" ht="33">
      <c r="A761" s="38" t="s">
        <v>736</v>
      </c>
      <c r="B761" s="73" t="s">
        <v>1078</v>
      </c>
      <c r="C761" s="33">
        <v>0</v>
      </c>
      <c r="D761" s="198">
        <v>20</v>
      </c>
      <c r="E761" s="84" t="s">
        <v>2696</v>
      </c>
      <c r="F761" s="85" t="s">
        <v>2675</v>
      </c>
      <c r="G761" s="40"/>
    </row>
    <row r="762" spans="1:7" ht="33">
      <c r="A762" s="38" t="s">
        <v>736</v>
      </c>
      <c r="B762" s="84" t="s">
        <v>1118</v>
      </c>
      <c r="C762" s="33">
        <v>0</v>
      </c>
      <c r="D762" s="198">
        <v>30</v>
      </c>
      <c r="E762" s="84" t="s">
        <v>2696</v>
      </c>
      <c r="F762" s="85" t="s">
        <v>2675</v>
      </c>
      <c r="G762" s="40"/>
    </row>
    <row r="763" spans="1:7" ht="33">
      <c r="A763" s="38" t="s">
        <v>736</v>
      </c>
      <c r="B763" s="84" t="s">
        <v>1119</v>
      </c>
      <c r="C763" s="33">
        <v>0</v>
      </c>
      <c r="D763" s="198">
        <v>30</v>
      </c>
      <c r="E763" s="84" t="s">
        <v>2696</v>
      </c>
      <c r="F763" s="85" t="s">
        <v>2675</v>
      </c>
      <c r="G763" s="40"/>
    </row>
    <row r="764" spans="1:7" ht="33">
      <c r="A764" s="38" t="s">
        <v>736</v>
      </c>
      <c r="B764" s="73" t="s">
        <v>1120</v>
      </c>
      <c r="C764" s="33">
        <v>0</v>
      </c>
      <c r="D764" s="198">
        <v>30</v>
      </c>
      <c r="E764" s="84" t="s">
        <v>2696</v>
      </c>
      <c r="F764" s="85" t="s">
        <v>2675</v>
      </c>
      <c r="G764" s="40"/>
    </row>
    <row r="765" spans="1:7" ht="33">
      <c r="A765" s="38" t="s">
        <v>736</v>
      </c>
      <c r="B765" s="84" t="s">
        <v>1121</v>
      </c>
      <c r="C765" s="33">
        <v>0</v>
      </c>
      <c r="D765" s="198">
        <v>30</v>
      </c>
      <c r="E765" s="84" t="s">
        <v>2696</v>
      </c>
      <c r="F765" s="85" t="s">
        <v>2675</v>
      </c>
      <c r="G765" s="40"/>
    </row>
    <row r="766" spans="1:7" ht="33">
      <c r="A766" s="38" t="s">
        <v>736</v>
      </c>
      <c r="B766" s="84" t="s">
        <v>1122</v>
      </c>
      <c r="C766" s="33">
        <v>0</v>
      </c>
      <c r="D766" s="198">
        <v>30</v>
      </c>
      <c r="E766" s="84" t="s">
        <v>2696</v>
      </c>
      <c r="F766" s="85" t="s">
        <v>2675</v>
      </c>
      <c r="G766" s="40"/>
    </row>
    <row r="767" spans="1:7" ht="33">
      <c r="A767" s="38" t="s">
        <v>736</v>
      </c>
      <c r="B767" s="73" t="s">
        <v>1123</v>
      </c>
      <c r="C767" s="33">
        <v>0</v>
      </c>
      <c r="D767" s="93">
        <v>80</v>
      </c>
      <c r="E767" s="84" t="s">
        <v>2696</v>
      </c>
      <c r="F767" s="85" t="s">
        <v>2675</v>
      </c>
      <c r="G767" s="40"/>
    </row>
    <row r="768" spans="1:7" ht="33">
      <c r="A768" s="38" t="s">
        <v>736</v>
      </c>
      <c r="B768" s="89" t="s">
        <v>1124</v>
      </c>
      <c r="C768" s="33">
        <v>0</v>
      </c>
      <c r="D768" s="93">
        <v>94</v>
      </c>
      <c r="E768" s="84" t="s">
        <v>928</v>
      </c>
      <c r="F768" s="85" t="s">
        <v>2675</v>
      </c>
      <c r="G768" s="40"/>
    </row>
    <row r="769" spans="1:7" ht="33">
      <c r="A769" s="38" t="s">
        <v>736</v>
      </c>
      <c r="B769" s="89" t="s">
        <v>1125</v>
      </c>
      <c r="C769" s="33">
        <v>0</v>
      </c>
      <c r="D769" s="93">
        <v>40</v>
      </c>
      <c r="E769" s="84" t="s">
        <v>928</v>
      </c>
      <c r="F769" s="85" t="s">
        <v>2675</v>
      </c>
      <c r="G769" s="40"/>
    </row>
    <row r="770" spans="1:7" ht="16.5">
      <c r="A770" s="38" t="s">
        <v>736</v>
      </c>
      <c r="B770" s="90" t="s">
        <v>932</v>
      </c>
      <c r="C770" s="349">
        <v>-868</v>
      </c>
      <c r="D770" s="348">
        <f>1729+C770</f>
        <v>861</v>
      </c>
      <c r="E770" s="216" t="s">
        <v>933</v>
      </c>
      <c r="F770" s="85" t="s">
        <v>2675</v>
      </c>
      <c r="G770" s="40"/>
    </row>
    <row r="771" spans="1:7" ht="33">
      <c r="A771" s="38" t="s">
        <v>736</v>
      </c>
      <c r="B771" s="91" t="s">
        <v>934</v>
      </c>
      <c r="C771" s="250">
        <v>0</v>
      </c>
      <c r="D771" s="110">
        <v>251.856</v>
      </c>
      <c r="E771" s="216" t="s">
        <v>935</v>
      </c>
      <c r="F771" s="85" t="s">
        <v>2675</v>
      </c>
      <c r="G771" s="40"/>
    </row>
    <row r="772" spans="1:7" s="310" customFormat="1" ht="33">
      <c r="A772" s="38" t="s">
        <v>736</v>
      </c>
      <c r="B772" s="336" t="s">
        <v>2565</v>
      </c>
      <c r="C772" s="320">
        <v>100</v>
      </c>
      <c r="D772" s="308">
        <v>100</v>
      </c>
      <c r="E772" s="295" t="s">
        <v>2488</v>
      </c>
      <c r="F772" s="296" t="s">
        <v>1484</v>
      </c>
      <c r="G772" s="309"/>
    </row>
    <row r="773" spans="1:7" s="310" customFormat="1" ht="33">
      <c r="A773" s="38" t="s">
        <v>736</v>
      </c>
      <c r="B773" s="294" t="s">
        <v>1932</v>
      </c>
      <c r="C773" s="308">
        <v>100</v>
      </c>
      <c r="D773" s="308">
        <v>100</v>
      </c>
      <c r="E773" s="295" t="s">
        <v>2488</v>
      </c>
      <c r="F773" s="296" t="s">
        <v>1484</v>
      </c>
      <c r="G773" s="309"/>
    </row>
    <row r="774" spans="1:7" s="310" customFormat="1" ht="33">
      <c r="A774" s="38" t="s">
        <v>736</v>
      </c>
      <c r="B774" s="331" t="s">
        <v>1933</v>
      </c>
      <c r="C774" s="308">
        <v>100</v>
      </c>
      <c r="D774" s="308">
        <v>100</v>
      </c>
      <c r="E774" s="295" t="s">
        <v>2488</v>
      </c>
      <c r="F774" s="296" t="s">
        <v>1484</v>
      </c>
      <c r="G774" s="309"/>
    </row>
    <row r="775" spans="1:7" s="310" customFormat="1" ht="33">
      <c r="A775" s="38" t="s">
        <v>736</v>
      </c>
      <c r="B775" s="294" t="s">
        <v>1934</v>
      </c>
      <c r="C775" s="308">
        <v>100</v>
      </c>
      <c r="D775" s="308">
        <v>100</v>
      </c>
      <c r="E775" s="295" t="s">
        <v>2488</v>
      </c>
      <c r="F775" s="296" t="s">
        <v>1484</v>
      </c>
      <c r="G775" s="309"/>
    </row>
    <row r="776" spans="1:7" s="310" customFormat="1" ht="33">
      <c r="A776" s="38" t="s">
        <v>736</v>
      </c>
      <c r="B776" s="299" t="s">
        <v>2566</v>
      </c>
      <c r="C776" s="311">
        <v>120</v>
      </c>
      <c r="D776" s="311">
        <v>120</v>
      </c>
      <c r="E776" s="295" t="s">
        <v>2489</v>
      </c>
      <c r="F776" s="296" t="s">
        <v>1484</v>
      </c>
      <c r="G776" s="309"/>
    </row>
    <row r="777" spans="1:7" s="310" customFormat="1" ht="33">
      <c r="A777" s="38" t="s">
        <v>736</v>
      </c>
      <c r="B777" s="299" t="s">
        <v>0</v>
      </c>
      <c r="C777" s="311">
        <v>120</v>
      </c>
      <c r="D777" s="311">
        <v>120</v>
      </c>
      <c r="E777" s="295" t="s">
        <v>2489</v>
      </c>
      <c r="F777" s="296" t="s">
        <v>1484</v>
      </c>
      <c r="G777" s="309"/>
    </row>
    <row r="778" spans="1:7" s="310" customFormat="1" ht="33">
      <c r="A778" s="38" t="s">
        <v>736</v>
      </c>
      <c r="B778" s="299" t="s">
        <v>1</v>
      </c>
      <c r="C778" s="311">
        <v>120</v>
      </c>
      <c r="D778" s="311">
        <v>120</v>
      </c>
      <c r="E778" s="295" t="s">
        <v>2489</v>
      </c>
      <c r="F778" s="296" t="s">
        <v>1484</v>
      </c>
      <c r="G778" s="309"/>
    </row>
    <row r="779" spans="1:7" s="310" customFormat="1" ht="33">
      <c r="A779" s="38" t="s">
        <v>736</v>
      </c>
      <c r="B779" s="337" t="s">
        <v>2</v>
      </c>
      <c r="C779" s="311">
        <v>120</v>
      </c>
      <c r="D779" s="311">
        <v>120</v>
      </c>
      <c r="E779" s="295" t="s">
        <v>2489</v>
      </c>
      <c r="F779" s="296" t="s">
        <v>1484</v>
      </c>
      <c r="G779" s="309"/>
    </row>
    <row r="780" spans="1:7" s="310" customFormat="1" ht="33">
      <c r="A780" s="38" t="s">
        <v>736</v>
      </c>
      <c r="B780" s="301" t="s">
        <v>2567</v>
      </c>
      <c r="C780" s="311">
        <v>30</v>
      </c>
      <c r="D780" s="311">
        <v>30</v>
      </c>
      <c r="E780" s="295" t="s">
        <v>2489</v>
      </c>
      <c r="F780" s="296" t="s">
        <v>1484</v>
      </c>
      <c r="G780" s="309"/>
    </row>
    <row r="781" spans="1:7" s="310" customFormat="1" ht="33">
      <c r="A781" s="38" t="s">
        <v>736</v>
      </c>
      <c r="B781" s="301" t="s">
        <v>3</v>
      </c>
      <c r="C781" s="311">
        <v>10</v>
      </c>
      <c r="D781" s="311">
        <v>10</v>
      </c>
      <c r="E781" s="295" t="s">
        <v>2489</v>
      </c>
      <c r="F781" s="296" t="s">
        <v>1484</v>
      </c>
      <c r="G781" s="309"/>
    </row>
    <row r="782" spans="1:7" s="310" customFormat="1" ht="33">
      <c r="A782" s="38" t="s">
        <v>736</v>
      </c>
      <c r="B782" s="301" t="s">
        <v>4</v>
      </c>
      <c r="C782" s="311">
        <v>30</v>
      </c>
      <c r="D782" s="311">
        <v>30</v>
      </c>
      <c r="E782" s="295" t="s">
        <v>2489</v>
      </c>
      <c r="F782" s="296" t="s">
        <v>1484</v>
      </c>
      <c r="G782" s="309"/>
    </row>
    <row r="783" spans="1:7" s="310" customFormat="1" ht="33">
      <c r="A783" s="38" t="s">
        <v>736</v>
      </c>
      <c r="B783" s="301" t="s">
        <v>5</v>
      </c>
      <c r="C783" s="311">
        <v>30</v>
      </c>
      <c r="D783" s="311">
        <v>30</v>
      </c>
      <c r="E783" s="295" t="s">
        <v>2489</v>
      </c>
      <c r="F783" s="296" t="s">
        <v>1484</v>
      </c>
      <c r="G783" s="309"/>
    </row>
    <row r="784" spans="1:7" s="310" customFormat="1" ht="33">
      <c r="A784" s="38" t="s">
        <v>736</v>
      </c>
      <c r="B784" s="301" t="s">
        <v>6</v>
      </c>
      <c r="C784" s="311">
        <v>150</v>
      </c>
      <c r="D784" s="311">
        <v>150</v>
      </c>
      <c r="E784" s="295" t="s">
        <v>2489</v>
      </c>
      <c r="F784" s="296" t="s">
        <v>1484</v>
      </c>
      <c r="G784" s="309"/>
    </row>
    <row r="785" spans="1:7" s="310" customFormat="1" ht="33">
      <c r="A785" s="38" t="s">
        <v>736</v>
      </c>
      <c r="B785" s="301" t="s">
        <v>7</v>
      </c>
      <c r="C785" s="311">
        <v>30</v>
      </c>
      <c r="D785" s="311">
        <v>30</v>
      </c>
      <c r="E785" s="295" t="s">
        <v>2489</v>
      </c>
      <c r="F785" s="296" t="s">
        <v>1484</v>
      </c>
      <c r="G785" s="309"/>
    </row>
    <row r="786" spans="1:7" s="310" customFormat="1" ht="33">
      <c r="A786" s="38" t="s">
        <v>736</v>
      </c>
      <c r="B786" s="301" t="s">
        <v>8</v>
      </c>
      <c r="C786" s="311">
        <v>30</v>
      </c>
      <c r="D786" s="311">
        <v>30</v>
      </c>
      <c r="E786" s="295" t="s">
        <v>2489</v>
      </c>
      <c r="F786" s="296" t="s">
        <v>1484</v>
      </c>
      <c r="G786" s="309"/>
    </row>
    <row r="787" spans="1:7" s="310" customFormat="1" ht="33">
      <c r="A787" s="38" t="s">
        <v>736</v>
      </c>
      <c r="B787" s="301" t="s">
        <v>9</v>
      </c>
      <c r="C787" s="311">
        <v>150</v>
      </c>
      <c r="D787" s="311">
        <v>150</v>
      </c>
      <c r="E787" s="295" t="s">
        <v>2489</v>
      </c>
      <c r="F787" s="296" t="s">
        <v>1484</v>
      </c>
      <c r="G787" s="309"/>
    </row>
    <row r="788" spans="1:7" s="310" customFormat="1" ht="33">
      <c r="A788" s="38" t="s">
        <v>736</v>
      </c>
      <c r="B788" s="301" t="s">
        <v>10</v>
      </c>
      <c r="C788" s="311">
        <v>30</v>
      </c>
      <c r="D788" s="311">
        <v>30</v>
      </c>
      <c r="E788" s="295" t="s">
        <v>2489</v>
      </c>
      <c r="F788" s="296" t="s">
        <v>1484</v>
      </c>
      <c r="G788" s="309"/>
    </row>
    <row r="789" spans="1:7" s="310" customFormat="1" ht="33">
      <c r="A789" s="38" t="s">
        <v>736</v>
      </c>
      <c r="B789" s="301" t="s">
        <v>11</v>
      </c>
      <c r="C789" s="311">
        <v>20</v>
      </c>
      <c r="D789" s="311">
        <v>20</v>
      </c>
      <c r="E789" s="295" t="s">
        <v>2489</v>
      </c>
      <c r="F789" s="296" t="s">
        <v>1484</v>
      </c>
      <c r="G789" s="309"/>
    </row>
    <row r="790" spans="1:7" s="310" customFormat="1" ht="33">
      <c r="A790" s="38" t="s">
        <v>736</v>
      </c>
      <c r="B790" s="301" t="s">
        <v>12</v>
      </c>
      <c r="C790" s="311">
        <v>30</v>
      </c>
      <c r="D790" s="311">
        <v>30</v>
      </c>
      <c r="E790" s="295" t="s">
        <v>2489</v>
      </c>
      <c r="F790" s="296" t="s">
        <v>1484</v>
      </c>
      <c r="G790" s="309"/>
    </row>
    <row r="791" spans="1:7" s="310" customFormat="1" ht="33">
      <c r="A791" s="38" t="s">
        <v>736</v>
      </c>
      <c r="B791" s="301" t="s">
        <v>13</v>
      </c>
      <c r="C791" s="311">
        <v>20</v>
      </c>
      <c r="D791" s="311">
        <v>20</v>
      </c>
      <c r="E791" s="295" t="s">
        <v>2489</v>
      </c>
      <c r="F791" s="296" t="s">
        <v>1484</v>
      </c>
      <c r="G791" s="309"/>
    </row>
    <row r="792" spans="1:7" s="310" customFormat="1" ht="33">
      <c r="A792" s="38" t="s">
        <v>736</v>
      </c>
      <c r="B792" s="301" t="s">
        <v>14</v>
      </c>
      <c r="C792" s="311">
        <v>30</v>
      </c>
      <c r="D792" s="311">
        <v>30</v>
      </c>
      <c r="E792" s="295" t="s">
        <v>2489</v>
      </c>
      <c r="F792" s="296" t="s">
        <v>1484</v>
      </c>
      <c r="G792" s="309"/>
    </row>
    <row r="793" spans="1:7" s="310" customFormat="1" ht="33">
      <c r="A793" s="38" t="s">
        <v>736</v>
      </c>
      <c r="B793" s="301" t="s">
        <v>15</v>
      </c>
      <c r="C793" s="311">
        <v>10</v>
      </c>
      <c r="D793" s="311">
        <v>10</v>
      </c>
      <c r="E793" s="295" t="s">
        <v>2489</v>
      </c>
      <c r="F793" s="296" t="s">
        <v>1484</v>
      </c>
      <c r="G793" s="309"/>
    </row>
    <row r="794" spans="1:7" s="310" customFormat="1" ht="33">
      <c r="A794" s="38" t="s">
        <v>736</v>
      </c>
      <c r="B794" s="301" t="s">
        <v>16</v>
      </c>
      <c r="C794" s="311">
        <v>30</v>
      </c>
      <c r="D794" s="311">
        <v>30</v>
      </c>
      <c r="E794" s="295" t="s">
        <v>2489</v>
      </c>
      <c r="F794" s="296" t="s">
        <v>1484</v>
      </c>
      <c r="G794" s="309"/>
    </row>
    <row r="795" spans="1:7" s="310" customFormat="1" ht="33">
      <c r="A795" s="38" t="s">
        <v>736</v>
      </c>
      <c r="B795" s="301" t="s">
        <v>17</v>
      </c>
      <c r="C795" s="311">
        <v>30</v>
      </c>
      <c r="D795" s="311">
        <v>30</v>
      </c>
      <c r="E795" s="295" t="s">
        <v>2489</v>
      </c>
      <c r="F795" s="296" t="s">
        <v>1484</v>
      </c>
      <c r="G795" s="309"/>
    </row>
    <row r="796" spans="1:7" s="310" customFormat="1" ht="33">
      <c r="A796" s="38" t="s">
        <v>736</v>
      </c>
      <c r="B796" s="301" t="s">
        <v>18</v>
      </c>
      <c r="C796" s="311">
        <v>30</v>
      </c>
      <c r="D796" s="311">
        <v>30</v>
      </c>
      <c r="E796" s="295" t="s">
        <v>2489</v>
      </c>
      <c r="F796" s="296" t="s">
        <v>1484</v>
      </c>
      <c r="G796" s="309"/>
    </row>
    <row r="797" spans="1:7" s="310" customFormat="1" ht="33">
      <c r="A797" s="38" t="s">
        <v>736</v>
      </c>
      <c r="B797" s="301" t="s">
        <v>19</v>
      </c>
      <c r="C797" s="311">
        <v>20</v>
      </c>
      <c r="D797" s="311">
        <v>20</v>
      </c>
      <c r="E797" s="295" t="s">
        <v>2489</v>
      </c>
      <c r="F797" s="296" t="s">
        <v>1484</v>
      </c>
      <c r="G797" s="309"/>
    </row>
    <row r="798" spans="1:7" s="310" customFormat="1" ht="33">
      <c r="A798" s="38" t="s">
        <v>736</v>
      </c>
      <c r="B798" s="301" t="s">
        <v>20</v>
      </c>
      <c r="C798" s="311">
        <v>20</v>
      </c>
      <c r="D798" s="311">
        <v>20</v>
      </c>
      <c r="E798" s="295" t="s">
        <v>2489</v>
      </c>
      <c r="F798" s="296" t="s">
        <v>1484</v>
      </c>
      <c r="G798" s="309"/>
    </row>
    <row r="799" spans="1:7" s="310" customFormat="1" ht="33">
      <c r="A799" s="38" t="s">
        <v>736</v>
      </c>
      <c r="B799" s="301" t="s">
        <v>21</v>
      </c>
      <c r="C799" s="311">
        <v>30</v>
      </c>
      <c r="D799" s="311">
        <v>30</v>
      </c>
      <c r="E799" s="295" t="s">
        <v>2489</v>
      </c>
      <c r="F799" s="296" t="s">
        <v>1484</v>
      </c>
      <c r="G799" s="309"/>
    </row>
    <row r="800" spans="1:7" s="310" customFormat="1" ht="33">
      <c r="A800" s="38" t="s">
        <v>736</v>
      </c>
      <c r="B800" s="301" t="s">
        <v>22</v>
      </c>
      <c r="C800" s="311">
        <v>20</v>
      </c>
      <c r="D800" s="311">
        <v>20</v>
      </c>
      <c r="E800" s="295" t="s">
        <v>2489</v>
      </c>
      <c r="F800" s="296" t="s">
        <v>1484</v>
      </c>
      <c r="G800" s="309"/>
    </row>
    <row r="801" spans="1:7" s="310" customFormat="1" ht="33">
      <c r="A801" s="38" t="s">
        <v>736</v>
      </c>
      <c r="B801" s="301" t="s">
        <v>23</v>
      </c>
      <c r="C801" s="311">
        <v>30</v>
      </c>
      <c r="D801" s="311">
        <v>30</v>
      </c>
      <c r="E801" s="295" t="s">
        <v>2489</v>
      </c>
      <c r="F801" s="296" t="s">
        <v>1484</v>
      </c>
      <c r="G801" s="309"/>
    </row>
    <row r="802" spans="1:7" s="310" customFormat="1" ht="33">
      <c r="A802" s="38" t="s">
        <v>736</v>
      </c>
      <c r="B802" s="301" t="s">
        <v>24</v>
      </c>
      <c r="C802" s="311">
        <v>30</v>
      </c>
      <c r="D802" s="311">
        <v>30</v>
      </c>
      <c r="E802" s="295" t="s">
        <v>2489</v>
      </c>
      <c r="F802" s="296" t="s">
        <v>1484</v>
      </c>
      <c r="G802" s="309"/>
    </row>
    <row r="803" spans="1:7" s="310" customFormat="1" ht="33">
      <c r="A803" s="38" t="s">
        <v>736</v>
      </c>
      <c r="B803" s="301" t="s">
        <v>25</v>
      </c>
      <c r="C803" s="311">
        <v>30</v>
      </c>
      <c r="D803" s="311">
        <v>30</v>
      </c>
      <c r="E803" s="295" t="s">
        <v>2489</v>
      </c>
      <c r="F803" s="296" t="s">
        <v>1484</v>
      </c>
      <c r="G803" s="309"/>
    </row>
    <row r="804" spans="1:7" s="310" customFormat="1" ht="33">
      <c r="A804" s="38" t="s">
        <v>736</v>
      </c>
      <c r="B804" s="301" t="s">
        <v>26</v>
      </c>
      <c r="C804" s="311">
        <v>10</v>
      </c>
      <c r="D804" s="311">
        <v>10</v>
      </c>
      <c r="E804" s="295" t="s">
        <v>2489</v>
      </c>
      <c r="F804" s="296" t="s">
        <v>1484</v>
      </c>
      <c r="G804" s="309"/>
    </row>
    <row r="805" spans="1:7" s="310" customFormat="1" ht="16.5">
      <c r="A805" s="38" t="s">
        <v>736</v>
      </c>
      <c r="B805" s="301" t="s">
        <v>27</v>
      </c>
      <c r="C805" s="311">
        <v>20</v>
      </c>
      <c r="D805" s="311">
        <v>20</v>
      </c>
      <c r="E805" s="295" t="s">
        <v>2489</v>
      </c>
      <c r="F805" s="296" t="s">
        <v>1484</v>
      </c>
      <c r="G805" s="309"/>
    </row>
    <row r="806" spans="1:7" s="310" customFormat="1" ht="33">
      <c r="A806" s="38" t="s">
        <v>736</v>
      </c>
      <c r="B806" s="301" t="s">
        <v>28</v>
      </c>
      <c r="C806" s="311">
        <v>30</v>
      </c>
      <c r="D806" s="311">
        <v>30</v>
      </c>
      <c r="E806" s="295" t="s">
        <v>2489</v>
      </c>
      <c r="F806" s="296" t="s">
        <v>1484</v>
      </c>
      <c r="G806" s="309"/>
    </row>
    <row r="807" spans="1:7" s="310" customFormat="1" ht="33">
      <c r="A807" s="38" t="s">
        <v>736</v>
      </c>
      <c r="B807" s="301" t="s">
        <v>29</v>
      </c>
      <c r="C807" s="308">
        <v>20</v>
      </c>
      <c r="D807" s="308">
        <v>20</v>
      </c>
      <c r="E807" s="295" t="s">
        <v>2489</v>
      </c>
      <c r="F807" s="296" t="s">
        <v>1484</v>
      </c>
      <c r="G807" s="309"/>
    </row>
    <row r="808" spans="1:7" s="310" customFormat="1" ht="33">
      <c r="A808" s="38" t="s">
        <v>736</v>
      </c>
      <c r="B808" s="301" t="s">
        <v>30</v>
      </c>
      <c r="C808" s="311">
        <v>20</v>
      </c>
      <c r="D808" s="311">
        <v>20</v>
      </c>
      <c r="E808" s="295" t="s">
        <v>2489</v>
      </c>
      <c r="F808" s="296" t="s">
        <v>1484</v>
      </c>
      <c r="G808" s="309"/>
    </row>
    <row r="809" spans="1:7" s="310" customFormat="1" ht="33">
      <c r="A809" s="38" t="s">
        <v>736</v>
      </c>
      <c r="B809" s="301" t="s">
        <v>31</v>
      </c>
      <c r="C809" s="311">
        <v>10</v>
      </c>
      <c r="D809" s="311">
        <v>10</v>
      </c>
      <c r="E809" s="295" t="s">
        <v>2489</v>
      </c>
      <c r="F809" s="296" t="s">
        <v>1484</v>
      </c>
      <c r="G809" s="309"/>
    </row>
    <row r="810" spans="1:7" s="253" customFormat="1" ht="33">
      <c r="A810" s="38" t="s">
        <v>736</v>
      </c>
      <c r="B810" s="18" t="s">
        <v>32</v>
      </c>
      <c r="C810" s="312">
        <v>50</v>
      </c>
      <c r="D810" s="312">
        <v>50</v>
      </c>
      <c r="E810" s="169" t="s">
        <v>2498</v>
      </c>
      <c r="F810" s="296" t="s">
        <v>1484</v>
      </c>
      <c r="G810" s="18"/>
    </row>
    <row r="811" spans="1:7" s="253" customFormat="1" ht="33">
      <c r="A811" s="38" t="s">
        <v>736</v>
      </c>
      <c r="B811" s="169" t="s">
        <v>33</v>
      </c>
      <c r="C811" s="327">
        <v>100</v>
      </c>
      <c r="D811" s="327">
        <v>100</v>
      </c>
      <c r="E811" s="169" t="s">
        <v>2498</v>
      </c>
      <c r="F811" s="325" t="s">
        <v>1484</v>
      </c>
      <c r="G811" s="169"/>
    </row>
    <row r="812" spans="1:7" s="253" customFormat="1" ht="33">
      <c r="A812" s="38" t="s">
        <v>736</v>
      </c>
      <c r="B812" s="326" t="s">
        <v>34</v>
      </c>
      <c r="C812" s="19">
        <v>200</v>
      </c>
      <c r="D812" s="19">
        <v>200</v>
      </c>
      <c r="E812" s="18" t="s">
        <v>2500</v>
      </c>
      <c r="F812" s="226" t="s">
        <v>1484</v>
      </c>
      <c r="G812" s="18"/>
    </row>
    <row r="813" spans="1:7" s="253" customFormat="1" ht="33">
      <c r="A813" s="38" t="s">
        <v>736</v>
      </c>
      <c r="B813" s="338" t="s">
        <v>35</v>
      </c>
      <c r="C813" s="346">
        <v>120</v>
      </c>
      <c r="D813" s="346">
        <v>120</v>
      </c>
      <c r="E813" s="339" t="s">
        <v>2500</v>
      </c>
      <c r="F813" s="340" t="s">
        <v>1484</v>
      </c>
      <c r="G813" s="345"/>
    </row>
    <row r="814" spans="1:7" s="314" customFormat="1" ht="33">
      <c r="A814" s="38" t="s">
        <v>736</v>
      </c>
      <c r="B814" s="18" t="s">
        <v>36</v>
      </c>
      <c r="C814" s="312">
        <v>10</v>
      </c>
      <c r="D814" s="312">
        <v>10</v>
      </c>
      <c r="E814" s="303" t="s">
        <v>2502</v>
      </c>
      <c r="F814" s="296" t="s">
        <v>1484</v>
      </c>
      <c r="G814" s="313"/>
    </row>
    <row r="815" spans="1:7" s="314" customFormat="1" ht="33">
      <c r="A815" s="38" t="s">
        <v>736</v>
      </c>
      <c r="B815" s="18" t="s">
        <v>37</v>
      </c>
      <c r="C815" s="312">
        <v>20</v>
      </c>
      <c r="D815" s="312">
        <v>20</v>
      </c>
      <c r="E815" s="303" t="s">
        <v>2502</v>
      </c>
      <c r="F815" s="296" t="s">
        <v>1484</v>
      </c>
      <c r="G815" s="313"/>
    </row>
    <row r="816" spans="1:7" s="314" customFormat="1" ht="33">
      <c r="A816" s="38" t="s">
        <v>736</v>
      </c>
      <c r="B816" s="18" t="s">
        <v>38</v>
      </c>
      <c r="C816" s="312">
        <v>20</v>
      </c>
      <c r="D816" s="312">
        <v>20</v>
      </c>
      <c r="E816" s="303" t="s">
        <v>2502</v>
      </c>
      <c r="F816" s="296" t="s">
        <v>1484</v>
      </c>
      <c r="G816" s="313"/>
    </row>
    <row r="817" spans="1:7" s="314" customFormat="1" ht="33">
      <c r="A817" s="38" t="s">
        <v>736</v>
      </c>
      <c r="B817" s="18" t="s">
        <v>1975</v>
      </c>
      <c r="C817" s="312">
        <v>20</v>
      </c>
      <c r="D817" s="312">
        <v>20</v>
      </c>
      <c r="E817" s="303" t="s">
        <v>2502</v>
      </c>
      <c r="F817" s="296" t="s">
        <v>1484</v>
      </c>
      <c r="G817" s="313"/>
    </row>
    <row r="818" spans="1:7" s="314" customFormat="1" ht="33">
      <c r="A818" s="38" t="s">
        <v>736</v>
      </c>
      <c r="B818" s="18" t="s">
        <v>1976</v>
      </c>
      <c r="C818" s="312">
        <v>20</v>
      </c>
      <c r="D818" s="312">
        <v>20</v>
      </c>
      <c r="E818" s="303" t="s">
        <v>2502</v>
      </c>
      <c r="F818" s="296" t="s">
        <v>1484</v>
      </c>
      <c r="G818" s="313"/>
    </row>
    <row r="819" spans="1:7" s="314" customFormat="1" ht="33">
      <c r="A819" s="38" t="s">
        <v>736</v>
      </c>
      <c r="B819" s="18" t="s">
        <v>1977</v>
      </c>
      <c r="C819" s="312">
        <v>10</v>
      </c>
      <c r="D819" s="312">
        <v>10</v>
      </c>
      <c r="E819" s="303" t="s">
        <v>2502</v>
      </c>
      <c r="F819" s="296" t="s">
        <v>1484</v>
      </c>
      <c r="G819" s="313"/>
    </row>
    <row r="820" spans="1:7" s="314" customFormat="1" ht="16.5">
      <c r="A820" s="38" t="s">
        <v>736</v>
      </c>
      <c r="B820" s="18" t="s">
        <v>1978</v>
      </c>
      <c r="C820" s="312">
        <v>20</v>
      </c>
      <c r="D820" s="312">
        <v>20</v>
      </c>
      <c r="E820" s="303" t="s">
        <v>2502</v>
      </c>
      <c r="F820" s="296" t="s">
        <v>1484</v>
      </c>
      <c r="G820" s="313"/>
    </row>
    <row r="821" spans="1:7" s="314" customFormat="1" ht="33">
      <c r="A821" s="38" t="s">
        <v>736</v>
      </c>
      <c r="B821" s="169" t="s">
        <v>1979</v>
      </c>
      <c r="C821" s="327">
        <v>30</v>
      </c>
      <c r="D821" s="327">
        <v>30</v>
      </c>
      <c r="E821" s="303" t="s">
        <v>2502</v>
      </c>
      <c r="F821" s="325" t="s">
        <v>1484</v>
      </c>
      <c r="G821" s="328"/>
    </row>
    <row r="822" spans="1:7" s="314" customFormat="1" ht="33">
      <c r="A822" s="38" t="s">
        <v>736</v>
      </c>
      <c r="B822" s="18" t="s">
        <v>1980</v>
      </c>
      <c r="C822" s="312">
        <v>35</v>
      </c>
      <c r="D822" s="312">
        <v>35</v>
      </c>
      <c r="E822" s="307" t="s">
        <v>2502</v>
      </c>
      <c r="F822" s="226" t="s">
        <v>1484</v>
      </c>
      <c r="G822" s="313"/>
    </row>
    <row r="823" spans="1:7" s="314" customFormat="1" ht="33">
      <c r="A823" s="38" t="s">
        <v>736</v>
      </c>
      <c r="B823" s="341" t="s">
        <v>1981</v>
      </c>
      <c r="C823" s="346">
        <v>10</v>
      </c>
      <c r="D823" s="346">
        <v>10</v>
      </c>
      <c r="E823" s="342" t="s">
        <v>2502</v>
      </c>
      <c r="F823" s="340" t="s">
        <v>1484</v>
      </c>
      <c r="G823" s="347"/>
    </row>
    <row r="824" spans="1:7" s="314" customFormat="1" ht="33">
      <c r="A824" s="38" t="s">
        <v>736</v>
      </c>
      <c r="B824" s="18" t="s">
        <v>1982</v>
      </c>
      <c r="C824" s="312">
        <v>30</v>
      </c>
      <c r="D824" s="312">
        <v>30</v>
      </c>
      <c r="E824" s="303" t="s">
        <v>2502</v>
      </c>
      <c r="F824" s="296" t="s">
        <v>1484</v>
      </c>
      <c r="G824" s="313"/>
    </row>
    <row r="825" spans="1:7" s="314" customFormat="1" ht="33">
      <c r="A825" s="38" t="s">
        <v>736</v>
      </c>
      <c r="B825" s="18" t="s">
        <v>1983</v>
      </c>
      <c r="C825" s="312">
        <v>20</v>
      </c>
      <c r="D825" s="312">
        <v>20</v>
      </c>
      <c r="E825" s="303" t="s">
        <v>2502</v>
      </c>
      <c r="F825" s="296" t="s">
        <v>1484</v>
      </c>
      <c r="G825" s="313"/>
    </row>
    <row r="826" spans="1:7" s="314" customFormat="1" ht="16.5">
      <c r="A826" s="38" t="s">
        <v>736</v>
      </c>
      <c r="B826" s="18" t="s">
        <v>1984</v>
      </c>
      <c r="C826" s="312">
        <v>50</v>
      </c>
      <c r="D826" s="312">
        <v>50</v>
      </c>
      <c r="E826" s="303" t="s">
        <v>2502</v>
      </c>
      <c r="F826" s="296" t="s">
        <v>1484</v>
      </c>
      <c r="G826" s="313"/>
    </row>
    <row r="827" spans="1:7" s="314" customFormat="1" ht="33">
      <c r="A827" s="38" t="s">
        <v>736</v>
      </c>
      <c r="B827" s="18" t="s">
        <v>1985</v>
      </c>
      <c r="C827" s="312">
        <v>20</v>
      </c>
      <c r="D827" s="312">
        <v>20</v>
      </c>
      <c r="E827" s="303" t="s">
        <v>2502</v>
      </c>
      <c r="F827" s="296" t="s">
        <v>1484</v>
      </c>
      <c r="G827" s="313"/>
    </row>
    <row r="828" spans="1:7" s="314" customFormat="1" ht="33">
      <c r="A828" s="38" t="s">
        <v>736</v>
      </c>
      <c r="B828" s="18" t="s">
        <v>1986</v>
      </c>
      <c r="C828" s="312">
        <v>30</v>
      </c>
      <c r="D828" s="312">
        <v>30</v>
      </c>
      <c r="E828" s="303" t="s">
        <v>2502</v>
      </c>
      <c r="F828" s="296" t="s">
        <v>1484</v>
      </c>
      <c r="G828" s="313"/>
    </row>
    <row r="829" spans="1:7" s="314" customFormat="1" ht="33">
      <c r="A829" s="38" t="s">
        <v>736</v>
      </c>
      <c r="B829" s="18" t="s">
        <v>1987</v>
      </c>
      <c r="C829" s="312">
        <v>30</v>
      </c>
      <c r="D829" s="312">
        <v>30</v>
      </c>
      <c r="E829" s="303" t="s">
        <v>2502</v>
      </c>
      <c r="F829" s="296" t="s">
        <v>1484</v>
      </c>
      <c r="G829" s="313"/>
    </row>
    <row r="830" spans="1:7" s="314" customFormat="1" ht="33">
      <c r="A830" s="38" t="s">
        <v>736</v>
      </c>
      <c r="B830" s="18" t="s">
        <v>1988</v>
      </c>
      <c r="C830" s="312">
        <v>30</v>
      </c>
      <c r="D830" s="312">
        <v>30</v>
      </c>
      <c r="E830" s="303" t="s">
        <v>2502</v>
      </c>
      <c r="F830" s="296" t="s">
        <v>1484</v>
      </c>
      <c r="G830" s="313"/>
    </row>
    <row r="831" spans="1:7" s="314" customFormat="1" ht="33">
      <c r="A831" s="38" t="s">
        <v>736</v>
      </c>
      <c r="B831" s="169" t="s">
        <v>1989</v>
      </c>
      <c r="C831" s="327">
        <v>30</v>
      </c>
      <c r="D831" s="327">
        <v>30</v>
      </c>
      <c r="E831" s="303" t="s">
        <v>2502</v>
      </c>
      <c r="F831" s="325" t="s">
        <v>1484</v>
      </c>
      <c r="G831" s="328"/>
    </row>
    <row r="832" spans="1:7" s="314" customFormat="1" ht="33">
      <c r="A832" s="38" t="s">
        <v>736</v>
      </c>
      <c r="B832" s="18" t="s">
        <v>1990</v>
      </c>
      <c r="C832" s="312">
        <v>30</v>
      </c>
      <c r="D832" s="312">
        <v>30</v>
      </c>
      <c r="E832" s="307" t="s">
        <v>2502</v>
      </c>
      <c r="F832" s="226" t="s">
        <v>1484</v>
      </c>
      <c r="G832" s="313"/>
    </row>
    <row r="833" spans="1:7" s="314" customFormat="1" ht="33">
      <c r="A833" s="38" t="s">
        <v>736</v>
      </c>
      <c r="B833" s="344" t="s">
        <v>1991</v>
      </c>
      <c r="C833" s="346">
        <v>30</v>
      </c>
      <c r="D833" s="346">
        <v>30</v>
      </c>
      <c r="E833" s="342" t="s">
        <v>2502</v>
      </c>
      <c r="F833" s="340" t="s">
        <v>1484</v>
      </c>
      <c r="G833" s="347"/>
    </row>
    <row r="834" spans="1:7" s="314" customFormat="1" ht="33">
      <c r="A834" s="38" t="s">
        <v>736</v>
      </c>
      <c r="B834" s="18" t="s">
        <v>1992</v>
      </c>
      <c r="C834" s="312">
        <v>20</v>
      </c>
      <c r="D834" s="312">
        <v>20</v>
      </c>
      <c r="E834" s="303" t="s">
        <v>2502</v>
      </c>
      <c r="F834" s="296" t="s">
        <v>1484</v>
      </c>
      <c r="G834" s="313"/>
    </row>
    <row r="835" spans="1:7" s="314" customFormat="1" ht="33">
      <c r="A835" s="38" t="s">
        <v>736</v>
      </c>
      <c r="B835" s="18" t="s">
        <v>1984</v>
      </c>
      <c r="C835" s="312">
        <v>40</v>
      </c>
      <c r="D835" s="312">
        <v>40</v>
      </c>
      <c r="E835" s="303" t="s">
        <v>2502</v>
      </c>
      <c r="F835" s="296" t="s">
        <v>1484</v>
      </c>
      <c r="G835" s="313"/>
    </row>
    <row r="836" spans="1:7" s="314" customFormat="1" ht="33">
      <c r="A836" s="38" t="s">
        <v>736</v>
      </c>
      <c r="B836" s="18" t="s">
        <v>2568</v>
      </c>
      <c r="C836" s="312">
        <v>30</v>
      </c>
      <c r="D836" s="312">
        <v>30</v>
      </c>
      <c r="E836" s="303" t="s">
        <v>2502</v>
      </c>
      <c r="F836" s="296" t="s">
        <v>1484</v>
      </c>
      <c r="G836" s="313"/>
    </row>
    <row r="837" spans="1:7" s="314" customFormat="1" ht="16.5">
      <c r="A837" s="38" t="s">
        <v>736</v>
      </c>
      <c r="B837" s="18" t="s">
        <v>1993</v>
      </c>
      <c r="C837" s="312">
        <v>30</v>
      </c>
      <c r="D837" s="312">
        <v>30</v>
      </c>
      <c r="E837" s="303" t="s">
        <v>2502</v>
      </c>
      <c r="F837" s="296" t="s">
        <v>1484</v>
      </c>
      <c r="G837" s="313"/>
    </row>
    <row r="838" spans="1:7" s="314" customFormat="1" ht="33">
      <c r="A838" s="38" t="s">
        <v>736</v>
      </c>
      <c r="B838" s="334" t="s">
        <v>1994</v>
      </c>
      <c r="C838" s="312">
        <v>20</v>
      </c>
      <c r="D838" s="312">
        <v>20</v>
      </c>
      <c r="E838" s="303" t="s">
        <v>2502</v>
      </c>
      <c r="F838" s="296" t="s">
        <v>1484</v>
      </c>
      <c r="G838" s="313"/>
    </row>
    <row r="839" spans="1:7" s="314" customFormat="1" ht="33">
      <c r="A839" s="38" t="s">
        <v>736</v>
      </c>
      <c r="B839" s="18" t="s">
        <v>2569</v>
      </c>
      <c r="C839" s="312">
        <v>30</v>
      </c>
      <c r="D839" s="312">
        <v>30</v>
      </c>
      <c r="E839" s="303" t="s">
        <v>2502</v>
      </c>
      <c r="F839" s="296" t="s">
        <v>1484</v>
      </c>
      <c r="G839" s="313"/>
    </row>
    <row r="840" spans="1:7" s="314" customFormat="1" ht="33">
      <c r="A840" s="38" t="s">
        <v>736</v>
      </c>
      <c r="B840" s="307" t="s">
        <v>1995</v>
      </c>
      <c r="C840" s="312">
        <v>30</v>
      </c>
      <c r="D840" s="312">
        <v>30</v>
      </c>
      <c r="E840" s="303" t="s">
        <v>2502</v>
      </c>
      <c r="F840" s="296" t="s">
        <v>1484</v>
      </c>
      <c r="G840" s="313"/>
    </row>
    <row r="841" spans="1:7" s="314" customFormat="1" ht="33">
      <c r="A841" s="38" t="s">
        <v>736</v>
      </c>
      <c r="B841" s="169" t="s">
        <v>2570</v>
      </c>
      <c r="C841" s="327">
        <v>30</v>
      </c>
      <c r="D841" s="327">
        <v>30</v>
      </c>
      <c r="E841" s="303" t="s">
        <v>2502</v>
      </c>
      <c r="F841" s="325" t="s">
        <v>1484</v>
      </c>
      <c r="G841" s="328"/>
    </row>
    <row r="842" spans="1:7" s="314" customFormat="1" ht="33">
      <c r="A842" s="38" t="s">
        <v>736</v>
      </c>
      <c r="B842" s="18" t="s">
        <v>1996</v>
      </c>
      <c r="C842" s="312">
        <v>20</v>
      </c>
      <c r="D842" s="312">
        <v>20</v>
      </c>
      <c r="E842" s="307" t="s">
        <v>2502</v>
      </c>
      <c r="F842" s="226" t="s">
        <v>1484</v>
      </c>
      <c r="G842" s="313"/>
    </row>
    <row r="843" spans="1:7" s="314" customFormat="1" ht="33">
      <c r="A843" s="38" t="s">
        <v>736</v>
      </c>
      <c r="B843" s="345" t="s">
        <v>1997</v>
      </c>
      <c r="C843" s="346">
        <v>100</v>
      </c>
      <c r="D843" s="346">
        <v>100</v>
      </c>
      <c r="E843" s="342" t="s">
        <v>2502</v>
      </c>
      <c r="F843" s="340" t="s">
        <v>1484</v>
      </c>
      <c r="G843" s="347"/>
    </row>
    <row r="844" spans="1:7" s="314" customFormat="1" ht="33">
      <c r="A844" s="38" t="s">
        <v>736</v>
      </c>
      <c r="B844" s="18" t="s">
        <v>1998</v>
      </c>
      <c r="C844" s="312">
        <v>30</v>
      </c>
      <c r="D844" s="312">
        <v>30</v>
      </c>
      <c r="E844" s="303" t="s">
        <v>2502</v>
      </c>
      <c r="F844" s="296" t="s">
        <v>1484</v>
      </c>
      <c r="G844" s="313"/>
    </row>
    <row r="845" spans="1:7" s="314" customFormat="1" ht="33">
      <c r="A845" s="38" t="s">
        <v>736</v>
      </c>
      <c r="B845" s="18" t="s">
        <v>1999</v>
      </c>
      <c r="C845" s="312">
        <v>30</v>
      </c>
      <c r="D845" s="312">
        <v>30</v>
      </c>
      <c r="E845" s="303" t="s">
        <v>2502</v>
      </c>
      <c r="F845" s="296" t="s">
        <v>1484</v>
      </c>
      <c r="G845" s="313"/>
    </row>
    <row r="846" spans="1:7" s="314" customFormat="1" ht="16.5">
      <c r="A846" s="38" t="s">
        <v>736</v>
      </c>
      <c r="B846" s="18" t="s">
        <v>2000</v>
      </c>
      <c r="C846" s="312">
        <v>30</v>
      </c>
      <c r="D846" s="312">
        <v>30</v>
      </c>
      <c r="E846" s="303" t="s">
        <v>2502</v>
      </c>
      <c r="F846" s="296" t="s">
        <v>1484</v>
      </c>
      <c r="G846" s="313"/>
    </row>
    <row r="847" spans="1:7" s="253" customFormat="1" ht="33">
      <c r="A847" s="38" t="s">
        <v>736</v>
      </c>
      <c r="B847" s="101" t="s">
        <v>2001</v>
      </c>
      <c r="C847" s="144">
        <v>1000</v>
      </c>
      <c r="D847" s="144">
        <v>1000</v>
      </c>
      <c r="E847" s="169" t="s">
        <v>2498</v>
      </c>
      <c r="F847" s="296" t="s">
        <v>1484</v>
      </c>
      <c r="G847" s="18"/>
    </row>
    <row r="848" spans="1:7" ht="33">
      <c r="A848" s="38" t="s">
        <v>736</v>
      </c>
      <c r="B848" s="316" t="s">
        <v>2509</v>
      </c>
      <c r="C848" s="12">
        <v>1000</v>
      </c>
      <c r="D848" s="24">
        <v>1000</v>
      </c>
      <c r="E848" s="49" t="s">
        <v>2488</v>
      </c>
      <c r="F848" s="226" t="s">
        <v>1484</v>
      </c>
      <c r="G848" s="2"/>
    </row>
    <row r="849" spans="1:7" ht="33">
      <c r="A849" s="38" t="s">
        <v>736</v>
      </c>
      <c r="B849" s="101" t="s">
        <v>2672</v>
      </c>
      <c r="C849" s="33">
        <v>0</v>
      </c>
      <c r="D849" s="33">
        <v>587</v>
      </c>
      <c r="E849" s="18" t="s">
        <v>2670</v>
      </c>
      <c r="F849" s="2" t="s">
        <v>2682</v>
      </c>
      <c r="G849" s="40"/>
    </row>
    <row r="850" spans="1:7" s="13" customFormat="1" ht="33">
      <c r="A850" s="2" t="s">
        <v>865</v>
      </c>
      <c r="B850" s="209" t="s">
        <v>3067</v>
      </c>
      <c r="C850" s="369">
        <v>381.96</v>
      </c>
      <c r="D850" s="369">
        <v>381.96</v>
      </c>
      <c r="E850" s="18" t="s">
        <v>1200</v>
      </c>
      <c r="F850" s="2" t="s">
        <v>1481</v>
      </c>
      <c r="G850" s="2"/>
    </row>
    <row r="851" spans="1:7" s="13" customFormat="1" ht="33">
      <c r="A851" s="2" t="s">
        <v>865</v>
      </c>
      <c r="B851" s="209" t="s">
        <v>863</v>
      </c>
      <c r="C851" s="369">
        <v>150</v>
      </c>
      <c r="D851" s="369">
        <v>150</v>
      </c>
      <c r="E851" s="18" t="s">
        <v>1200</v>
      </c>
      <c r="F851" s="2" t="s">
        <v>1481</v>
      </c>
      <c r="G851" s="2"/>
    </row>
    <row r="852" spans="1:7" s="13" customFormat="1" ht="33">
      <c r="A852" s="2" t="s">
        <v>865</v>
      </c>
      <c r="B852" s="209" t="s">
        <v>3068</v>
      </c>
      <c r="C852" s="369">
        <v>216</v>
      </c>
      <c r="D852" s="369">
        <v>216</v>
      </c>
      <c r="E852" s="18" t="s">
        <v>1200</v>
      </c>
      <c r="F852" s="2" t="s">
        <v>1481</v>
      </c>
      <c r="G852" s="2"/>
    </row>
    <row r="853" spans="1:7" s="13" customFormat="1" ht="33">
      <c r="A853" s="2" t="s">
        <v>865</v>
      </c>
      <c r="B853" s="209" t="s">
        <v>3069</v>
      </c>
      <c r="C853" s="369">
        <v>30</v>
      </c>
      <c r="D853" s="369">
        <v>30</v>
      </c>
      <c r="E853" s="18" t="s">
        <v>1200</v>
      </c>
      <c r="F853" s="2" t="s">
        <v>1481</v>
      </c>
      <c r="G853" s="2"/>
    </row>
    <row r="854" spans="1:7" s="13" customFormat="1" ht="33">
      <c r="A854" s="2" t="s">
        <v>865</v>
      </c>
      <c r="B854" s="209" t="s">
        <v>3070</v>
      </c>
      <c r="C854" s="368">
        <v>264.5</v>
      </c>
      <c r="D854" s="368">
        <v>264.5</v>
      </c>
      <c r="E854" s="18" t="s">
        <v>1200</v>
      </c>
      <c r="F854" s="2" t="s">
        <v>1481</v>
      </c>
      <c r="G854" s="2"/>
    </row>
    <row r="855" spans="1:7" s="13" customFormat="1" ht="33">
      <c r="A855" s="2" t="s">
        <v>865</v>
      </c>
      <c r="B855" s="209" t="s">
        <v>3071</v>
      </c>
      <c r="C855" s="368">
        <v>12.5</v>
      </c>
      <c r="D855" s="368">
        <v>12.5</v>
      </c>
      <c r="E855" s="18" t="s">
        <v>1200</v>
      </c>
      <c r="F855" s="2" t="s">
        <v>1481</v>
      </c>
      <c r="G855" s="2"/>
    </row>
    <row r="856" spans="1:7" s="13" customFormat="1" ht="33">
      <c r="A856" s="2" t="s">
        <v>865</v>
      </c>
      <c r="B856" s="209" t="s">
        <v>866</v>
      </c>
      <c r="C856" s="368">
        <v>440</v>
      </c>
      <c r="D856" s="368">
        <v>440</v>
      </c>
      <c r="E856" s="18" t="s">
        <v>1200</v>
      </c>
      <c r="F856" s="2" t="s">
        <v>1481</v>
      </c>
      <c r="G856" s="2"/>
    </row>
    <row r="857" spans="1:7" s="13" customFormat="1" ht="33">
      <c r="A857" s="2" t="s">
        <v>865</v>
      </c>
      <c r="B857" s="209" t="s">
        <v>3072</v>
      </c>
      <c r="C857" s="368">
        <v>2098.2</v>
      </c>
      <c r="D857" s="368">
        <v>2098.2</v>
      </c>
      <c r="E857" s="18" t="s">
        <v>1200</v>
      </c>
      <c r="F857" s="2" t="s">
        <v>1481</v>
      </c>
      <c r="G857" s="2"/>
    </row>
    <row r="858" spans="1:7" s="187" customFormat="1" ht="33">
      <c r="A858" s="38" t="s">
        <v>736</v>
      </c>
      <c r="B858" s="188" t="s">
        <v>1423</v>
      </c>
      <c r="C858" s="24">
        <v>100</v>
      </c>
      <c r="D858" s="24">
        <v>100</v>
      </c>
      <c r="E858" s="189" t="s">
        <v>651</v>
      </c>
      <c r="F858" s="126" t="s">
        <v>1486</v>
      </c>
      <c r="G858" s="190"/>
    </row>
    <row r="859" spans="1:7" s="187" customFormat="1" ht="33">
      <c r="A859" s="38" t="s">
        <v>736</v>
      </c>
      <c r="B859" s="244" t="s">
        <v>2183</v>
      </c>
      <c r="C859" s="24">
        <v>943</v>
      </c>
      <c r="D859" s="24">
        <v>943</v>
      </c>
      <c r="E859" s="189" t="s">
        <v>2184</v>
      </c>
      <c r="F859" s="126" t="s">
        <v>548</v>
      </c>
      <c r="G859" s="235"/>
    </row>
    <row r="860" spans="1:7" s="187" customFormat="1" ht="33">
      <c r="A860" s="38" t="s">
        <v>736</v>
      </c>
      <c r="B860" s="244" t="s">
        <v>2185</v>
      </c>
      <c r="C860" s="24">
        <v>1000</v>
      </c>
      <c r="D860" s="24">
        <v>1000</v>
      </c>
      <c r="E860" s="189" t="s">
        <v>2184</v>
      </c>
      <c r="F860" s="126" t="s">
        <v>548</v>
      </c>
      <c r="G860" s="235"/>
    </row>
    <row r="861" spans="1:7" s="51" customFormat="1" ht="24.75" customHeight="1">
      <c r="A861" s="413" t="s">
        <v>680</v>
      </c>
      <c r="B861" s="414"/>
      <c r="C861" s="68">
        <f>SUM(C689:C860)</f>
        <v>27007.81</v>
      </c>
      <c r="D861" s="68">
        <f>SUM(D689:D860)</f>
        <v>115681.29789999999</v>
      </c>
      <c r="E861" s="95"/>
      <c r="F861" s="127"/>
      <c r="G861" s="69"/>
    </row>
    <row r="862" spans="1:7" ht="33">
      <c r="A862" s="38" t="s">
        <v>742</v>
      </c>
      <c r="B862" s="15" t="s">
        <v>682</v>
      </c>
      <c r="C862" s="24">
        <v>720</v>
      </c>
      <c r="D862" s="24">
        <v>1280</v>
      </c>
      <c r="E862" s="15" t="s">
        <v>662</v>
      </c>
      <c r="F862" s="1" t="s">
        <v>2676</v>
      </c>
      <c r="G862" s="40"/>
    </row>
    <row r="863" spans="1:7" ht="33">
      <c r="A863" s="38" t="s">
        <v>742</v>
      </c>
      <c r="B863" s="15" t="s">
        <v>743</v>
      </c>
      <c r="C863" s="33">
        <v>1250</v>
      </c>
      <c r="D863" s="33">
        <v>2500</v>
      </c>
      <c r="E863" s="15" t="s">
        <v>662</v>
      </c>
      <c r="F863" s="1" t="s">
        <v>2676</v>
      </c>
      <c r="G863" s="40"/>
    </row>
    <row r="864" spans="1:7" ht="33">
      <c r="A864" s="38" t="s">
        <v>742</v>
      </c>
      <c r="B864" s="15" t="s">
        <v>663</v>
      </c>
      <c r="C864" s="33">
        <v>13500</v>
      </c>
      <c r="D864" s="33">
        <v>18000</v>
      </c>
      <c r="E864" s="15" t="s">
        <v>662</v>
      </c>
      <c r="F864" s="1" t="s">
        <v>2676</v>
      </c>
      <c r="G864" s="40"/>
    </row>
    <row r="865" spans="1:7" ht="33">
      <c r="A865" s="38" t="s">
        <v>742</v>
      </c>
      <c r="B865" s="15" t="s">
        <v>661</v>
      </c>
      <c r="C865" s="33">
        <v>2697</v>
      </c>
      <c r="D865" s="33">
        <v>5394</v>
      </c>
      <c r="E865" s="15" t="s">
        <v>662</v>
      </c>
      <c r="F865" s="1" t="s">
        <v>2676</v>
      </c>
      <c r="G865" s="40"/>
    </row>
    <row r="866" spans="1:7" ht="33">
      <c r="A866" s="38" t="s">
        <v>742</v>
      </c>
      <c r="B866" s="209" t="s">
        <v>2412</v>
      </c>
      <c r="C866" s="266">
        <v>37.5</v>
      </c>
      <c r="D866" s="266">
        <v>37.5</v>
      </c>
      <c r="E866" s="18" t="s">
        <v>2413</v>
      </c>
      <c r="F866" s="1" t="s">
        <v>2676</v>
      </c>
      <c r="G866" s="2"/>
    </row>
    <row r="867" spans="1:7" ht="33">
      <c r="A867" s="38" t="s">
        <v>742</v>
      </c>
      <c r="B867" s="15" t="s">
        <v>2105</v>
      </c>
      <c r="C867" s="33">
        <v>0</v>
      </c>
      <c r="D867" s="33">
        <v>217</v>
      </c>
      <c r="E867" s="15" t="s">
        <v>2106</v>
      </c>
      <c r="F867" s="1" t="s">
        <v>2104</v>
      </c>
      <c r="G867" s="40"/>
    </row>
    <row r="868" spans="1:7" ht="33">
      <c r="A868" s="38" t="s">
        <v>742</v>
      </c>
      <c r="B868" s="15" t="s">
        <v>1068</v>
      </c>
      <c r="C868" s="33">
        <v>214</v>
      </c>
      <c r="D868" s="33">
        <v>214</v>
      </c>
      <c r="E868" s="15" t="s">
        <v>1070</v>
      </c>
      <c r="F868" s="1" t="s">
        <v>2104</v>
      </c>
      <c r="G868" s="40"/>
    </row>
    <row r="869" spans="1:7" ht="33">
      <c r="A869" s="38" t="s">
        <v>742</v>
      </c>
      <c r="B869" s="15" t="s">
        <v>2114</v>
      </c>
      <c r="C869" s="44">
        <v>200</v>
      </c>
      <c r="D869" s="44">
        <v>400</v>
      </c>
      <c r="E869" s="15" t="s">
        <v>694</v>
      </c>
      <c r="F869" s="1" t="s">
        <v>2683</v>
      </c>
      <c r="G869" s="40"/>
    </row>
    <row r="870" spans="1:7" ht="33">
      <c r="A870" s="38" t="s">
        <v>742</v>
      </c>
      <c r="B870" s="15" t="s">
        <v>2115</v>
      </c>
      <c r="C870" s="44">
        <v>150</v>
      </c>
      <c r="D870" s="44">
        <v>300</v>
      </c>
      <c r="E870" s="15" t="s">
        <v>694</v>
      </c>
      <c r="F870" s="1" t="s">
        <v>2683</v>
      </c>
      <c r="G870" s="40"/>
    </row>
    <row r="871" spans="1:7" ht="33">
      <c r="A871" s="38" t="s">
        <v>742</v>
      </c>
      <c r="B871" s="15" t="s">
        <v>744</v>
      </c>
      <c r="C871" s="33">
        <v>0</v>
      </c>
      <c r="D871" s="33">
        <v>634</v>
      </c>
      <c r="E871" s="15" t="s">
        <v>668</v>
      </c>
      <c r="F871" s="1" t="s">
        <v>2680</v>
      </c>
      <c r="G871" s="40"/>
    </row>
    <row r="872" spans="1:7" ht="33">
      <c r="A872" s="38" t="s">
        <v>742</v>
      </c>
      <c r="B872" s="15" t="s">
        <v>669</v>
      </c>
      <c r="C872" s="33">
        <v>0</v>
      </c>
      <c r="D872" s="33">
        <v>25</v>
      </c>
      <c r="E872" s="15" t="s">
        <v>670</v>
      </c>
      <c r="F872" s="1" t="s">
        <v>2680</v>
      </c>
      <c r="G872" s="40"/>
    </row>
    <row r="873" spans="1:7" ht="33">
      <c r="A873" s="38" t="s">
        <v>742</v>
      </c>
      <c r="B873" s="15" t="s">
        <v>745</v>
      </c>
      <c r="C873" s="33">
        <v>0</v>
      </c>
      <c r="D873" s="33">
        <v>25</v>
      </c>
      <c r="E873" s="15" t="s">
        <v>670</v>
      </c>
      <c r="F873" s="1" t="s">
        <v>2680</v>
      </c>
      <c r="G873" s="40"/>
    </row>
    <row r="874" spans="1:7" ht="33">
      <c r="A874" s="38" t="s">
        <v>742</v>
      </c>
      <c r="B874" s="15" t="s">
        <v>744</v>
      </c>
      <c r="C874" s="33">
        <v>0</v>
      </c>
      <c r="D874" s="33">
        <v>2350</v>
      </c>
      <c r="E874" s="15" t="s">
        <v>673</v>
      </c>
      <c r="F874" s="1" t="s">
        <v>2680</v>
      </c>
      <c r="G874" s="40"/>
    </row>
    <row r="875" spans="1:7" ht="33">
      <c r="A875" s="38" t="s">
        <v>742</v>
      </c>
      <c r="B875" s="15" t="s">
        <v>674</v>
      </c>
      <c r="C875" s="33">
        <v>0</v>
      </c>
      <c r="D875" s="33">
        <v>36</v>
      </c>
      <c r="E875" s="15" t="s">
        <v>673</v>
      </c>
      <c r="F875" s="1" t="s">
        <v>2680</v>
      </c>
      <c r="G875" s="40"/>
    </row>
    <row r="876" spans="1:7" s="117" customFormat="1" ht="33">
      <c r="A876" s="38" t="s">
        <v>742</v>
      </c>
      <c r="B876" s="18" t="s">
        <v>2979</v>
      </c>
      <c r="C876" s="249">
        <v>200</v>
      </c>
      <c r="D876" s="249">
        <v>200</v>
      </c>
      <c r="E876" s="18" t="s">
        <v>2960</v>
      </c>
      <c r="F876" s="1" t="s">
        <v>2968</v>
      </c>
      <c r="G876" s="202"/>
    </row>
    <row r="877" spans="1:7" s="117" customFormat="1" ht="33">
      <c r="A877" s="38" t="s">
        <v>742</v>
      </c>
      <c r="B877" s="18" t="s">
        <v>2980</v>
      </c>
      <c r="C877" s="249">
        <v>134</v>
      </c>
      <c r="D877" s="249">
        <v>134</v>
      </c>
      <c r="E877" s="18" t="s">
        <v>2960</v>
      </c>
      <c r="F877" s="1" t="s">
        <v>2968</v>
      </c>
      <c r="G877" s="202"/>
    </row>
    <row r="878" spans="1:7" s="117" customFormat="1" ht="33">
      <c r="A878" s="38" t="s">
        <v>742</v>
      </c>
      <c r="B878" s="18" t="s">
        <v>2981</v>
      </c>
      <c r="C878" s="249">
        <v>200</v>
      </c>
      <c r="D878" s="249">
        <v>200</v>
      </c>
      <c r="E878" s="18" t="s">
        <v>2960</v>
      </c>
      <c r="F878" s="1" t="s">
        <v>2968</v>
      </c>
      <c r="G878" s="202"/>
    </row>
    <row r="879" spans="1:7" s="117" customFormat="1" ht="33">
      <c r="A879" s="38" t="s">
        <v>742</v>
      </c>
      <c r="B879" s="18" t="s">
        <v>2944</v>
      </c>
      <c r="C879" s="249">
        <v>200</v>
      </c>
      <c r="D879" s="249">
        <v>200</v>
      </c>
      <c r="E879" s="18" t="s">
        <v>2949</v>
      </c>
      <c r="F879" s="1" t="s">
        <v>2968</v>
      </c>
      <c r="G879" s="202"/>
    </row>
    <row r="880" spans="1:7" s="117" customFormat="1" ht="33">
      <c r="A880" s="38" t="s">
        <v>742</v>
      </c>
      <c r="B880" s="18" t="s">
        <v>2969</v>
      </c>
      <c r="C880" s="249">
        <v>91</v>
      </c>
      <c r="D880" s="249">
        <v>91</v>
      </c>
      <c r="E880" s="15" t="s">
        <v>2948</v>
      </c>
      <c r="F880" s="1" t="s">
        <v>2968</v>
      </c>
      <c r="G880" s="202"/>
    </row>
    <row r="881" spans="1:7" s="117" customFormat="1" ht="33">
      <c r="A881" s="38" t="s">
        <v>742</v>
      </c>
      <c r="B881" s="18" t="s">
        <v>2978</v>
      </c>
      <c r="C881" s="249">
        <v>2375</v>
      </c>
      <c r="D881" s="249">
        <v>2375</v>
      </c>
      <c r="E881" s="15" t="s">
        <v>673</v>
      </c>
      <c r="F881" s="1" t="s">
        <v>2968</v>
      </c>
      <c r="G881" s="202"/>
    </row>
    <row r="882" spans="1:7" s="117" customFormat="1" ht="33">
      <c r="A882" s="38" t="s">
        <v>742</v>
      </c>
      <c r="B882" s="18" t="s">
        <v>2977</v>
      </c>
      <c r="C882" s="249">
        <v>1730</v>
      </c>
      <c r="D882" s="249">
        <v>1730</v>
      </c>
      <c r="E882" s="15" t="s">
        <v>673</v>
      </c>
      <c r="F882" s="1" t="s">
        <v>2968</v>
      </c>
      <c r="G882" s="202"/>
    </row>
    <row r="883" spans="1:7" ht="33">
      <c r="A883" s="38" t="s">
        <v>742</v>
      </c>
      <c r="B883" s="101" t="s">
        <v>675</v>
      </c>
      <c r="C883" s="33">
        <v>0</v>
      </c>
      <c r="D883" s="33">
        <v>3.0769</v>
      </c>
      <c r="E883" s="15" t="s">
        <v>676</v>
      </c>
      <c r="F883" s="1" t="s">
        <v>2678</v>
      </c>
      <c r="G883" s="40"/>
    </row>
    <row r="884" spans="1:7" ht="33">
      <c r="A884" s="38" t="s">
        <v>742</v>
      </c>
      <c r="B884" s="101" t="s">
        <v>677</v>
      </c>
      <c r="C884" s="33">
        <v>0</v>
      </c>
      <c r="D884" s="33">
        <v>10</v>
      </c>
      <c r="E884" s="15" t="s">
        <v>676</v>
      </c>
      <c r="F884" s="1" t="s">
        <v>2678</v>
      </c>
      <c r="G884" s="40"/>
    </row>
    <row r="885" spans="1:7" ht="33">
      <c r="A885" s="38" t="s">
        <v>742</v>
      </c>
      <c r="B885" s="18" t="s">
        <v>2137</v>
      </c>
      <c r="C885" s="33">
        <v>26.15</v>
      </c>
      <c r="D885" s="33">
        <v>26.15</v>
      </c>
      <c r="E885" s="15" t="s">
        <v>676</v>
      </c>
      <c r="F885" s="1" t="s">
        <v>2678</v>
      </c>
      <c r="G885" s="202"/>
    </row>
    <row r="886" spans="1:7" ht="33">
      <c r="A886" s="38" t="s">
        <v>742</v>
      </c>
      <c r="B886" s="15" t="s">
        <v>746</v>
      </c>
      <c r="C886" s="223">
        <v>-1000</v>
      </c>
      <c r="D886" s="33">
        <v>0</v>
      </c>
      <c r="E886" s="15" t="s">
        <v>679</v>
      </c>
      <c r="F886" s="1" t="s">
        <v>2681</v>
      </c>
      <c r="G886" s="40"/>
    </row>
    <row r="887" spans="1:7" ht="33">
      <c r="A887" s="2" t="s">
        <v>2119</v>
      </c>
      <c r="B887" s="200" t="s">
        <v>834</v>
      </c>
      <c r="C887" s="33">
        <v>70.6</v>
      </c>
      <c r="D887" s="33">
        <v>70.6</v>
      </c>
      <c r="E887" s="200" t="s">
        <v>835</v>
      </c>
      <c r="F887" s="1" t="s">
        <v>2681</v>
      </c>
      <c r="G887" s="202"/>
    </row>
    <row r="888" spans="1:7" ht="33">
      <c r="A888" s="2" t="s">
        <v>2119</v>
      </c>
      <c r="B888" s="200" t="s">
        <v>842</v>
      </c>
      <c r="C888" s="33">
        <v>653.65</v>
      </c>
      <c r="D888" s="33">
        <v>653.65</v>
      </c>
      <c r="E888" s="200" t="s">
        <v>843</v>
      </c>
      <c r="F888" s="1" t="s">
        <v>2681</v>
      </c>
      <c r="G888" s="202"/>
    </row>
    <row r="889" spans="1:7" ht="33">
      <c r="A889" s="38" t="s">
        <v>742</v>
      </c>
      <c r="B889" s="86" t="s">
        <v>1131</v>
      </c>
      <c r="C889" s="33">
        <v>0</v>
      </c>
      <c r="D889" s="92">
        <v>20</v>
      </c>
      <c r="E889" s="84" t="s">
        <v>1018</v>
      </c>
      <c r="F889" s="85" t="s">
        <v>2675</v>
      </c>
      <c r="G889" s="40"/>
    </row>
    <row r="890" spans="1:7" ht="33">
      <c r="A890" s="38" t="s">
        <v>742</v>
      </c>
      <c r="B890" s="86" t="s">
        <v>1132</v>
      </c>
      <c r="C890" s="33">
        <v>0</v>
      </c>
      <c r="D890" s="92">
        <v>30</v>
      </c>
      <c r="E890" s="84" t="s">
        <v>2696</v>
      </c>
      <c r="F890" s="85" t="s">
        <v>2675</v>
      </c>
      <c r="G890" s="40"/>
    </row>
    <row r="891" spans="1:7" ht="33">
      <c r="A891" s="38" t="s">
        <v>742</v>
      </c>
      <c r="B891" s="86" t="s">
        <v>1133</v>
      </c>
      <c r="C891" s="33">
        <v>0</v>
      </c>
      <c r="D891" s="92">
        <v>30</v>
      </c>
      <c r="E891" s="84" t="s">
        <v>2696</v>
      </c>
      <c r="F891" s="85" t="s">
        <v>2675</v>
      </c>
      <c r="G891" s="40"/>
    </row>
    <row r="892" spans="1:7" ht="33">
      <c r="A892" s="38" t="s">
        <v>742</v>
      </c>
      <c r="B892" s="86" t="s">
        <v>1134</v>
      </c>
      <c r="C892" s="33">
        <v>0</v>
      </c>
      <c r="D892" s="92">
        <v>30</v>
      </c>
      <c r="E892" s="84" t="s">
        <v>2696</v>
      </c>
      <c r="F892" s="85" t="s">
        <v>2675</v>
      </c>
      <c r="G892" s="40"/>
    </row>
    <row r="893" spans="1:7" ht="33">
      <c r="A893" s="38" t="s">
        <v>742</v>
      </c>
      <c r="B893" s="86" t="s">
        <v>1135</v>
      </c>
      <c r="C893" s="33">
        <v>0</v>
      </c>
      <c r="D893" s="92">
        <v>20</v>
      </c>
      <c r="E893" s="84" t="s">
        <v>2696</v>
      </c>
      <c r="F893" s="85" t="s">
        <v>2675</v>
      </c>
      <c r="G893" s="40"/>
    </row>
    <row r="894" spans="1:7" ht="33">
      <c r="A894" s="38" t="s">
        <v>742</v>
      </c>
      <c r="B894" s="86" t="s">
        <v>1136</v>
      </c>
      <c r="C894" s="33">
        <v>0</v>
      </c>
      <c r="D894" s="92">
        <v>30</v>
      </c>
      <c r="E894" s="84" t="s">
        <v>2696</v>
      </c>
      <c r="F894" s="85" t="s">
        <v>2675</v>
      </c>
      <c r="G894" s="40"/>
    </row>
    <row r="895" spans="1:7" ht="33">
      <c r="A895" s="38" t="s">
        <v>742</v>
      </c>
      <c r="B895" s="86" t="s">
        <v>1137</v>
      </c>
      <c r="C895" s="33">
        <v>0</v>
      </c>
      <c r="D895" s="92">
        <v>30</v>
      </c>
      <c r="E895" s="84" t="s">
        <v>2696</v>
      </c>
      <c r="F895" s="85" t="s">
        <v>2675</v>
      </c>
      <c r="G895" s="40"/>
    </row>
    <row r="896" spans="1:7" ht="33">
      <c r="A896" s="38" t="s">
        <v>742</v>
      </c>
      <c r="B896" s="86" t="s">
        <v>1138</v>
      </c>
      <c r="C896" s="33">
        <v>0</v>
      </c>
      <c r="D896" s="92">
        <v>20</v>
      </c>
      <c r="E896" s="84" t="s">
        <v>2696</v>
      </c>
      <c r="F896" s="85" t="s">
        <v>2675</v>
      </c>
      <c r="G896" s="40"/>
    </row>
    <row r="897" spans="1:7" ht="33">
      <c r="A897" s="38" t="s">
        <v>742</v>
      </c>
      <c r="B897" s="86" t="s">
        <v>1139</v>
      </c>
      <c r="C897" s="33">
        <v>0</v>
      </c>
      <c r="D897" s="92">
        <v>20</v>
      </c>
      <c r="E897" s="84" t="s">
        <v>2696</v>
      </c>
      <c r="F897" s="85" t="s">
        <v>2675</v>
      </c>
      <c r="G897" s="40"/>
    </row>
    <row r="898" spans="1:7" ht="33">
      <c r="A898" s="38" t="s">
        <v>742</v>
      </c>
      <c r="B898" s="89" t="s">
        <v>1140</v>
      </c>
      <c r="C898" s="33">
        <v>0</v>
      </c>
      <c r="D898" s="92">
        <v>90</v>
      </c>
      <c r="E898" s="84" t="s">
        <v>928</v>
      </c>
      <c r="F898" s="85" t="s">
        <v>2675</v>
      </c>
      <c r="G898" s="40"/>
    </row>
    <row r="899" spans="1:7" ht="33">
      <c r="A899" s="38" t="s">
        <v>742</v>
      </c>
      <c r="B899" s="84" t="s">
        <v>1141</v>
      </c>
      <c r="C899" s="33">
        <v>0</v>
      </c>
      <c r="D899" s="109">
        <v>20</v>
      </c>
      <c r="E899" s="84" t="s">
        <v>2696</v>
      </c>
      <c r="F899" s="85" t="s">
        <v>2675</v>
      </c>
      <c r="G899" s="40"/>
    </row>
    <row r="900" spans="1:7" ht="33">
      <c r="A900" s="38" t="s">
        <v>742</v>
      </c>
      <c r="B900" s="84" t="s">
        <v>1142</v>
      </c>
      <c r="C900" s="33">
        <v>0</v>
      </c>
      <c r="D900" s="109">
        <v>20</v>
      </c>
      <c r="E900" s="84" t="s">
        <v>2696</v>
      </c>
      <c r="F900" s="85" t="s">
        <v>2675</v>
      </c>
      <c r="G900" s="40"/>
    </row>
    <row r="901" spans="1:7" ht="33">
      <c r="A901" s="38" t="s">
        <v>742</v>
      </c>
      <c r="B901" s="73" t="s">
        <v>1143</v>
      </c>
      <c r="C901" s="33">
        <v>0</v>
      </c>
      <c r="D901" s="109">
        <v>30</v>
      </c>
      <c r="E901" s="84" t="s">
        <v>2696</v>
      </c>
      <c r="F901" s="85" t="s">
        <v>2675</v>
      </c>
      <c r="G901" s="40"/>
    </row>
    <row r="902" spans="1:7" ht="33">
      <c r="A902" s="38" t="s">
        <v>742</v>
      </c>
      <c r="B902" s="84" t="s">
        <v>1144</v>
      </c>
      <c r="C902" s="33">
        <v>0</v>
      </c>
      <c r="D902" s="109">
        <v>20</v>
      </c>
      <c r="E902" s="84" t="s">
        <v>2696</v>
      </c>
      <c r="F902" s="85" t="s">
        <v>2675</v>
      </c>
      <c r="G902" s="40"/>
    </row>
    <row r="903" spans="1:7" ht="33">
      <c r="A903" s="38" t="s">
        <v>742</v>
      </c>
      <c r="B903" s="73" t="s">
        <v>1145</v>
      </c>
      <c r="C903" s="33">
        <v>0</v>
      </c>
      <c r="D903" s="109">
        <v>30</v>
      </c>
      <c r="E903" s="84" t="s">
        <v>2696</v>
      </c>
      <c r="F903" s="85" t="s">
        <v>2675</v>
      </c>
      <c r="G903" s="40"/>
    </row>
    <row r="904" spans="1:7" ht="33">
      <c r="A904" s="38" t="s">
        <v>742</v>
      </c>
      <c r="B904" s="73" t="s">
        <v>1146</v>
      </c>
      <c r="C904" s="33">
        <v>0</v>
      </c>
      <c r="D904" s="109">
        <v>20</v>
      </c>
      <c r="E904" s="84" t="s">
        <v>2696</v>
      </c>
      <c r="F904" s="85" t="s">
        <v>2675</v>
      </c>
      <c r="G904" s="40"/>
    </row>
    <row r="905" spans="1:7" ht="33">
      <c r="A905" s="38" t="s">
        <v>742</v>
      </c>
      <c r="B905" s="84" t="s">
        <v>1147</v>
      </c>
      <c r="C905" s="33">
        <v>0</v>
      </c>
      <c r="D905" s="109">
        <v>30</v>
      </c>
      <c r="E905" s="84" t="s">
        <v>2696</v>
      </c>
      <c r="F905" s="85" t="s">
        <v>2675</v>
      </c>
      <c r="G905" s="40"/>
    </row>
    <row r="906" spans="1:7" ht="33">
      <c r="A906" s="38" t="s">
        <v>742</v>
      </c>
      <c r="B906" s="73" t="s">
        <v>1148</v>
      </c>
      <c r="C906" s="33">
        <v>0</v>
      </c>
      <c r="D906" s="109">
        <v>100</v>
      </c>
      <c r="E906" s="84" t="s">
        <v>2696</v>
      </c>
      <c r="F906" s="85" t="s">
        <v>2675</v>
      </c>
      <c r="G906" s="40"/>
    </row>
    <row r="907" spans="1:7" ht="33">
      <c r="A907" s="38" t="s">
        <v>742</v>
      </c>
      <c r="B907" s="84" t="s">
        <v>1149</v>
      </c>
      <c r="C907" s="33">
        <v>0</v>
      </c>
      <c r="D907" s="109">
        <v>20</v>
      </c>
      <c r="E907" s="84" t="s">
        <v>2696</v>
      </c>
      <c r="F907" s="85" t="s">
        <v>2675</v>
      </c>
      <c r="G907" s="40"/>
    </row>
    <row r="908" spans="1:7" ht="33">
      <c r="A908" s="38" t="s">
        <v>742</v>
      </c>
      <c r="B908" s="84" t="s">
        <v>1150</v>
      </c>
      <c r="C908" s="33">
        <v>0</v>
      </c>
      <c r="D908" s="109">
        <v>100</v>
      </c>
      <c r="E908" s="84" t="s">
        <v>2696</v>
      </c>
      <c r="F908" s="85" t="s">
        <v>2675</v>
      </c>
      <c r="G908" s="40"/>
    </row>
    <row r="909" spans="1:7" ht="33">
      <c r="A909" s="38" t="s">
        <v>742</v>
      </c>
      <c r="B909" s="73" t="s">
        <v>1151</v>
      </c>
      <c r="C909" s="33">
        <v>0</v>
      </c>
      <c r="D909" s="109">
        <v>20</v>
      </c>
      <c r="E909" s="84" t="s">
        <v>2696</v>
      </c>
      <c r="F909" s="85" t="s">
        <v>2675</v>
      </c>
      <c r="G909" s="40"/>
    </row>
    <row r="910" spans="1:7" ht="33">
      <c r="A910" s="38" t="s">
        <v>742</v>
      </c>
      <c r="B910" s="73" t="s">
        <v>1152</v>
      </c>
      <c r="C910" s="33">
        <v>0</v>
      </c>
      <c r="D910" s="92">
        <v>80</v>
      </c>
      <c r="E910" s="84" t="s">
        <v>2696</v>
      </c>
      <c r="F910" s="85" t="s">
        <v>2675</v>
      </c>
      <c r="G910" s="40"/>
    </row>
    <row r="911" spans="1:7" ht="33">
      <c r="A911" s="38" t="s">
        <v>742</v>
      </c>
      <c r="B911" s="32" t="s">
        <v>1153</v>
      </c>
      <c r="C911" s="33">
        <v>0</v>
      </c>
      <c r="D911" s="92">
        <v>50</v>
      </c>
      <c r="E911" s="84" t="s">
        <v>2696</v>
      </c>
      <c r="F911" s="85" t="s">
        <v>2675</v>
      </c>
      <c r="G911" s="40"/>
    </row>
    <row r="912" spans="1:7" ht="33">
      <c r="A912" s="38" t="s">
        <v>742</v>
      </c>
      <c r="B912" s="32" t="s">
        <v>1154</v>
      </c>
      <c r="C912" s="33">
        <v>0</v>
      </c>
      <c r="D912" s="92">
        <v>100</v>
      </c>
      <c r="E912" s="84" t="s">
        <v>928</v>
      </c>
      <c r="F912" s="85" t="s">
        <v>2675</v>
      </c>
      <c r="G912" s="40"/>
    </row>
    <row r="913" spans="1:7" ht="33">
      <c r="A913" s="38" t="s">
        <v>742</v>
      </c>
      <c r="B913" s="90" t="s">
        <v>932</v>
      </c>
      <c r="C913" s="352">
        <v>-415</v>
      </c>
      <c r="D913" s="352">
        <f>1730+C913</f>
        <v>1315</v>
      </c>
      <c r="E913" s="90" t="s">
        <v>933</v>
      </c>
      <c r="F913" s="85" t="s">
        <v>2675</v>
      </c>
      <c r="G913" s="40"/>
    </row>
    <row r="914" spans="1:7" ht="33">
      <c r="A914" s="38" t="s">
        <v>742</v>
      </c>
      <c r="B914" s="91" t="s">
        <v>934</v>
      </c>
      <c r="C914" s="33">
        <v>0</v>
      </c>
      <c r="D914" s="110">
        <v>251.856</v>
      </c>
      <c r="E914" s="90" t="s">
        <v>935</v>
      </c>
      <c r="F914" s="85" t="s">
        <v>2675</v>
      </c>
      <c r="G914" s="40"/>
    </row>
    <row r="915" spans="1:7" s="310" customFormat="1" ht="33">
      <c r="A915" s="38" t="s">
        <v>742</v>
      </c>
      <c r="B915" s="294" t="s">
        <v>2019</v>
      </c>
      <c r="C915" s="308">
        <v>30</v>
      </c>
      <c r="D915" s="308">
        <v>30</v>
      </c>
      <c r="E915" s="295" t="s">
        <v>2488</v>
      </c>
      <c r="F915" s="296" t="s">
        <v>1484</v>
      </c>
      <c r="G915" s="309"/>
    </row>
    <row r="916" spans="1:7" s="310" customFormat="1" ht="33">
      <c r="A916" s="38" t="s">
        <v>742</v>
      </c>
      <c r="B916" s="301" t="s">
        <v>2020</v>
      </c>
      <c r="C916" s="311">
        <v>30</v>
      </c>
      <c r="D916" s="311">
        <v>30</v>
      </c>
      <c r="E916" s="295" t="s">
        <v>2489</v>
      </c>
      <c r="F916" s="296" t="s">
        <v>1484</v>
      </c>
      <c r="G916" s="309"/>
    </row>
    <row r="917" spans="1:7" s="310" customFormat="1" ht="33">
      <c r="A917" s="38" t="s">
        <v>742</v>
      </c>
      <c r="B917" s="301" t="s">
        <v>2021</v>
      </c>
      <c r="C917" s="311">
        <v>20</v>
      </c>
      <c r="D917" s="311">
        <v>20</v>
      </c>
      <c r="E917" s="295" t="s">
        <v>2489</v>
      </c>
      <c r="F917" s="296" t="s">
        <v>1484</v>
      </c>
      <c r="G917" s="309"/>
    </row>
    <row r="918" spans="1:7" s="310" customFormat="1" ht="33">
      <c r="A918" s="38" t="s">
        <v>742</v>
      </c>
      <c r="B918" s="301" t="s">
        <v>2022</v>
      </c>
      <c r="C918" s="311">
        <v>30</v>
      </c>
      <c r="D918" s="311">
        <v>30</v>
      </c>
      <c r="E918" s="295" t="s">
        <v>2489</v>
      </c>
      <c r="F918" s="296" t="s">
        <v>1484</v>
      </c>
      <c r="G918" s="309"/>
    </row>
    <row r="919" spans="1:7" s="310" customFormat="1" ht="33">
      <c r="A919" s="38" t="s">
        <v>742</v>
      </c>
      <c r="B919" s="301" t="s">
        <v>2034</v>
      </c>
      <c r="C919" s="311">
        <v>30</v>
      </c>
      <c r="D919" s="311">
        <v>30</v>
      </c>
      <c r="E919" s="295" t="s">
        <v>2489</v>
      </c>
      <c r="F919" s="296" t="s">
        <v>1484</v>
      </c>
      <c r="G919" s="309"/>
    </row>
    <row r="920" spans="1:7" s="310" customFormat="1" ht="33">
      <c r="A920" s="38" t="s">
        <v>742</v>
      </c>
      <c r="B920" s="301" t="s">
        <v>2023</v>
      </c>
      <c r="C920" s="311">
        <v>20</v>
      </c>
      <c r="D920" s="311">
        <v>20</v>
      </c>
      <c r="E920" s="295" t="s">
        <v>2489</v>
      </c>
      <c r="F920" s="296" t="s">
        <v>1484</v>
      </c>
      <c r="G920" s="309"/>
    </row>
    <row r="921" spans="1:7" s="310" customFormat="1" ht="33">
      <c r="A921" s="38" t="s">
        <v>742</v>
      </c>
      <c r="B921" s="301" t="s">
        <v>2024</v>
      </c>
      <c r="C921" s="308">
        <v>30</v>
      </c>
      <c r="D921" s="308">
        <v>30</v>
      </c>
      <c r="E921" s="295" t="s">
        <v>2489</v>
      </c>
      <c r="F921" s="296" t="s">
        <v>1484</v>
      </c>
      <c r="G921" s="309"/>
    </row>
    <row r="922" spans="1:7" s="310" customFormat="1" ht="33">
      <c r="A922" s="38" t="s">
        <v>742</v>
      </c>
      <c r="B922" s="301" t="s">
        <v>2025</v>
      </c>
      <c r="C922" s="311">
        <v>30</v>
      </c>
      <c r="D922" s="311">
        <v>30</v>
      </c>
      <c r="E922" s="295" t="s">
        <v>2489</v>
      </c>
      <c r="F922" s="296" t="s">
        <v>1484</v>
      </c>
      <c r="G922" s="309"/>
    </row>
    <row r="923" spans="1:7" s="310" customFormat="1" ht="33">
      <c r="A923" s="38" t="s">
        <v>742</v>
      </c>
      <c r="B923" s="301" t="s">
        <v>2035</v>
      </c>
      <c r="C923" s="311">
        <v>20</v>
      </c>
      <c r="D923" s="311">
        <v>20</v>
      </c>
      <c r="E923" s="295" t="s">
        <v>2489</v>
      </c>
      <c r="F923" s="296" t="s">
        <v>1484</v>
      </c>
      <c r="G923" s="309"/>
    </row>
    <row r="924" spans="1:7" s="310" customFormat="1" ht="33">
      <c r="A924" s="38" t="s">
        <v>742</v>
      </c>
      <c r="B924" s="301" t="s">
        <v>2036</v>
      </c>
      <c r="C924" s="311">
        <v>30</v>
      </c>
      <c r="D924" s="311">
        <v>30</v>
      </c>
      <c r="E924" s="295" t="s">
        <v>2489</v>
      </c>
      <c r="F924" s="296" t="s">
        <v>1484</v>
      </c>
      <c r="G924" s="309"/>
    </row>
    <row r="925" spans="1:7" s="310" customFormat="1" ht="33">
      <c r="A925" s="38" t="s">
        <v>742</v>
      </c>
      <c r="B925" s="301" t="s">
        <v>2026</v>
      </c>
      <c r="C925" s="311">
        <v>30</v>
      </c>
      <c r="D925" s="311">
        <v>30</v>
      </c>
      <c r="E925" s="295" t="s">
        <v>2489</v>
      </c>
      <c r="F925" s="296" t="s">
        <v>1484</v>
      </c>
      <c r="G925" s="309"/>
    </row>
    <row r="926" spans="1:7" s="310" customFormat="1" ht="33">
      <c r="A926" s="38" t="s">
        <v>742</v>
      </c>
      <c r="B926" s="301" t="s">
        <v>2027</v>
      </c>
      <c r="C926" s="311">
        <v>30</v>
      </c>
      <c r="D926" s="311">
        <v>30</v>
      </c>
      <c r="E926" s="295" t="s">
        <v>2489</v>
      </c>
      <c r="F926" s="296" t="s">
        <v>1484</v>
      </c>
      <c r="G926" s="309"/>
    </row>
    <row r="927" spans="1:7" s="310" customFormat="1" ht="33">
      <c r="A927" s="38" t="s">
        <v>742</v>
      </c>
      <c r="B927" s="301" t="s">
        <v>2028</v>
      </c>
      <c r="C927" s="311">
        <v>30</v>
      </c>
      <c r="D927" s="311">
        <v>30</v>
      </c>
      <c r="E927" s="295" t="s">
        <v>2489</v>
      </c>
      <c r="F927" s="296" t="s">
        <v>1484</v>
      </c>
      <c r="G927" s="309"/>
    </row>
    <row r="928" spans="1:7" s="310" customFormat="1" ht="33">
      <c r="A928" s="38" t="s">
        <v>742</v>
      </c>
      <c r="B928" s="301" t="s">
        <v>2037</v>
      </c>
      <c r="C928" s="311">
        <v>30</v>
      </c>
      <c r="D928" s="311">
        <v>30</v>
      </c>
      <c r="E928" s="295" t="s">
        <v>2489</v>
      </c>
      <c r="F928" s="296" t="s">
        <v>1484</v>
      </c>
      <c r="G928" s="309"/>
    </row>
    <row r="929" spans="1:7" s="253" customFormat="1" ht="33">
      <c r="A929" s="38" t="s">
        <v>742</v>
      </c>
      <c r="B929" s="11" t="s">
        <v>2029</v>
      </c>
      <c r="C929" s="312">
        <v>50</v>
      </c>
      <c r="D929" s="312">
        <v>50</v>
      </c>
      <c r="E929" s="169" t="s">
        <v>2498</v>
      </c>
      <c r="F929" s="296" t="s">
        <v>1484</v>
      </c>
      <c r="G929" s="18"/>
    </row>
    <row r="930" spans="1:7" s="253" customFormat="1" ht="33">
      <c r="A930" s="38" t="s">
        <v>742</v>
      </c>
      <c r="B930" s="18" t="s">
        <v>2038</v>
      </c>
      <c r="C930" s="312">
        <v>700</v>
      </c>
      <c r="D930" s="312">
        <v>700</v>
      </c>
      <c r="E930" s="169" t="s">
        <v>2500</v>
      </c>
      <c r="F930" s="296" t="s">
        <v>1484</v>
      </c>
      <c r="G930" s="18"/>
    </row>
    <row r="931" spans="1:7" s="314" customFormat="1" ht="33">
      <c r="A931" s="38" t="s">
        <v>742</v>
      </c>
      <c r="B931" s="18" t="s">
        <v>2039</v>
      </c>
      <c r="C931" s="312">
        <v>20</v>
      </c>
      <c r="D931" s="312">
        <v>20</v>
      </c>
      <c r="E931" s="303" t="s">
        <v>2502</v>
      </c>
      <c r="F931" s="296" t="s">
        <v>1484</v>
      </c>
      <c r="G931" s="313"/>
    </row>
    <row r="932" spans="1:7" s="314" customFormat="1" ht="33">
      <c r="A932" s="38" t="s">
        <v>742</v>
      </c>
      <c r="B932" s="307" t="s">
        <v>2040</v>
      </c>
      <c r="C932" s="312">
        <v>30</v>
      </c>
      <c r="D932" s="312">
        <v>30</v>
      </c>
      <c r="E932" s="303" t="s">
        <v>2502</v>
      </c>
      <c r="F932" s="296" t="s">
        <v>1484</v>
      </c>
      <c r="G932" s="313"/>
    </row>
    <row r="933" spans="1:7" s="314" customFormat="1" ht="33">
      <c r="A933" s="38" t="s">
        <v>742</v>
      </c>
      <c r="B933" s="18" t="s">
        <v>2030</v>
      </c>
      <c r="C933" s="312">
        <v>20</v>
      </c>
      <c r="D933" s="312">
        <v>20</v>
      </c>
      <c r="E933" s="303" t="s">
        <v>2502</v>
      </c>
      <c r="F933" s="296" t="s">
        <v>1484</v>
      </c>
      <c r="G933" s="313"/>
    </row>
    <row r="934" spans="1:7" s="314" customFormat="1" ht="33">
      <c r="A934" s="38" t="s">
        <v>742</v>
      </c>
      <c r="B934" s="169" t="s">
        <v>2041</v>
      </c>
      <c r="C934" s="327">
        <v>40</v>
      </c>
      <c r="D934" s="327">
        <v>40</v>
      </c>
      <c r="E934" s="303" t="s">
        <v>2502</v>
      </c>
      <c r="F934" s="325" t="s">
        <v>1484</v>
      </c>
      <c r="G934" s="328"/>
    </row>
    <row r="935" spans="1:7" s="314" customFormat="1" ht="33">
      <c r="A935" s="38" t="s">
        <v>742</v>
      </c>
      <c r="B935" s="18" t="s">
        <v>2042</v>
      </c>
      <c r="C935" s="312">
        <v>10</v>
      </c>
      <c r="D935" s="312">
        <v>10</v>
      </c>
      <c r="E935" s="307" t="s">
        <v>2502</v>
      </c>
      <c r="F935" s="226" t="s">
        <v>1484</v>
      </c>
      <c r="G935" s="313"/>
    </row>
    <row r="936" spans="1:7" s="314" customFormat="1" ht="33">
      <c r="A936" s="38" t="s">
        <v>742</v>
      </c>
      <c r="B936" s="345" t="s">
        <v>2031</v>
      </c>
      <c r="C936" s="346">
        <v>50</v>
      </c>
      <c r="D936" s="346">
        <v>50</v>
      </c>
      <c r="E936" s="342" t="s">
        <v>2502</v>
      </c>
      <c r="F936" s="340" t="s">
        <v>1484</v>
      </c>
      <c r="G936" s="347"/>
    </row>
    <row r="937" spans="1:7" s="314" customFormat="1" ht="33">
      <c r="A937" s="38" t="s">
        <v>742</v>
      </c>
      <c r="B937" s="169" t="s">
        <v>2043</v>
      </c>
      <c r="C937" s="327">
        <v>30</v>
      </c>
      <c r="D937" s="327">
        <v>30</v>
      </c>
      <c r="E937" s="303" t="s">
        <v>2502</v>
      </c>
      <c r="F937" s="296" t="s">
        <v>1484</v>
      </c>
      <c r="G937" s="313"/>
    </row>
    <row r="938" spans="1:7" s="314" customFormat="1" ht="33">
      <c r="A938" s="38" t="s">
        <v>742</v>
      </c>
      <c r="B938" s="18" t="s">
        <v>2032</v>
      </c>
      <c r="C938" s="312">
        <v>30</v>
      </c>
      <c r="D938" s="312">
        <v>30</v>
      </c>
      <c r="E938" s="303" t="s">
        <v>2502</v>
      </c>
      <c r="F938" s="296" t="s">
        <v>1484</v>
      </c>
      <c r="G938" s="313"/>
    </row>
    <row r="939" spans="1:7" s="314" customFormat="1" ht="33">
      <c r="A939" s="38" t="s">
        <v>742</v>
      </c>
      <c r="B939" s="169" t="s">
        <v>2033</v>
      </c>
      <c r="C939" s="327">
        <v>30</v>
      </c>
      <c r="D939" s="327">
        <v>30</v>
      </c>
      <c r="E939" s="303" t="s">
        <v>2502</v>
      </c>
      <c r="F939" s="296" t="s">
        <v>1484</v>
      </c>
      <c r="G939" s="313"/>
    </row>
    <row r="940" spans="1:7" s="253" customFormat="1" ht="33">
      <c r="A940" s="38" t="s">
        <v>742</v>
      </c>
      <c r="B940" s="101" t="s">
        <v>2044</v>
      </c>
      <c r="C940" s="19">
        <v>1000</v>
      </c>
      <c r="D940" s="19">
        <v>1000</v>
      </c>
      <c r="E940" s="169" t="s">
        <v>2498</v>
      </c>
      <c r="F940" s="296" t="s">
        <v>1484</v>
      </c>
      <c r="G940" s="18"/>
    </row>
    <row r="941" spans="1:7" s="318" customFormat="1" ht="33">
      <c r="A941" s="38" t="s">
        <v>742</v>
      </c>
      <c r="B941" s="316" t="s">
        <v>2509</v>
      </c>
      <c r="C941" s="19">
        <v>1000</v>
      </c>
      <c r="D941" s="19">
        <v>1000</v>
      </c>
      <c r="E941" s="49" t="s">
        <v>2459</v>
      </c>
      <c r="F941" s="226" t="s">
        <v>1484</v>
      </c>
      <c r="G941" s="317"/>
    </row>
    <row r="942" spans="1:7" ht="33">
      <c r="A942" s="38" t="s">
        <v>742</v>
      </c>
      <c r="B942" s="101" t="s">
        <v>2671</v>
      </c>
      <c r="C942" s="33">
        <v>0</v>
      </c>
      <c r="D942" s="33">
        <v>73</v>
      </c>
      <c r="E942" s="18" t="s">
        <v>2670</v>
      </c>
      <c r="F942" s="2" t="s">
        <v>2682</v>
      </c>
      <c r="G942" s="40"/>
    </row>
    <row r="943" spans="1:7" ht="33">
      <c r="A943" s="38" t="s">
        <v>742</v>
      </c>
      <c r="B943" s="216" t="s">
        <v>867</v>
      </c>
      <c r="C943" s="369">
        <v>352</v>
      </c>
      <c r="D943" s="369">
        <v>352</v>
      </c>
      <c r="E943" s="18" t="s">
        <v>1628</v>
      </c>
      <c r="F943" s="2" t="s">
        <v>2682</v>
      </c>
      <c r="G943" s="2"/>
    </row>
    <row r="944" spans="1:7" ht="33">
      <c r="A944" s="38" t="s">
        <v>742</v>
      </c>
      <c r="B944" s="216" t="s">
        <v>868</v>
      </c>
      <c r="C944" s="369">
        <v>138</v>
      </c>
      <c r="D944" s="369">
        <v>138</v>
      </c>
      <c r="E944" s="18" t="s">
        <v>1628</v>
      </c>
      <c r="F944" s="2" t="s">
        <v>2682</v>
      </c>
      <c r="G944" s="2"/>
    </row>
    <row r="945" spans="1:7" s="13" customFormat="1" ht="33">
      <c r="A945" s="2" t="s">
        <v>2119</v>
      </c>
      <c r="B945" s="209" t="s">
        <v>3067</v>
      </c>
      <c r="C945" s="369">
        <v>284.1</v>
      </c>
      <c r="D945" s="369">
        <v>284.1</v>
      </c>
      <c r="E945" s="18" t="s">
        <v>1200</v>
      </c>
      <c r="F945" s="2" t="s">
        <v>2682</v>
      </c>
      <c r="G945" s="2"/>
    </row>
    <row r="946" spans="1:7" s="13" customFormat="1" ht="33">
      <c r="A946" s="2" t="s">
        <v>2119</v>
      </c>
      <c r="B946" s="209" t="s">
        <v>869</v>
      </c>
      <c r="C946" s="369">
        <v>500.8</v>
      </c>
      <c r="D946" s="369">
        <v>500.8</v>
      </c>
      <c r="E946" s="18" t="s">
        <v>1200</v>
      </c>
      <c r="F946" s="2" t="s">
        <v>2682</v>
      </c>
      <c r="G946" s="2"/>
    </row>
    <row r="947" spans="1:7" s="13" customFormat="1" ht="33">
      <c r="A947" s="2" t="s">
        <v>2119</v>
      </c>
      <c r="B947" s="209" t="s">
        <v>3072</v>
      </c>
      <c r="C947" s="369">
        <v>49.1</v>
      </c>
      <c r="D947" s="369">
        <v>49.1</v>
      </c>
      <c r="E947" s="18" t="s">
        <v>1200</v>
      </c>
      <c r="F947" s="2" t="s">
        <v>2682</v>
      </c>
      <c r="G947" s="2"/>
    </row>
    <row r="948" spans="1:7" s="13" customFormat="1" ht="33">
      <c r="A948" s="2" t="s">
        <v>2119</v>
      </c>
      <c r="B948" s="209" t="s">
        <v>863</v>
      </c>
      <c r="C948" s="369">
        <v>150</v>
      </c>
      <c r="D948" s="369">
        <v>150</v>
      </c>
      <c r="E948" s="18" t="s">
        <v>1200</v>
      </c>
      <c r="F948" s="2" t="s">
        <v>2682</v>
      </c>
      <c r="G948" s="2"/>
    </row>
    <row r="949" spans="1:7" s="13" customFormat="1" ht="33">
      <c r="A949" s="2" t="s">
        <v>2119</v>
      </c>
      <c r="B949" s="209" t="s">
        <v>3069</v>
      </c>
      <c r="C949" s="369">
        <v>20</v>
      </c>
      <c r="D949" s="369">
        <v>20</v>
      </c>
      <c r="E949" s="18" t="s">
        <v>1200</v>
      </c>
      <c r="F949" s="2" t="s">
        <v>2682</v>
      </c>
      <c r="G949" s="2"/>
    </row>
    <row r="950" spans="1:7" s="13" customFormat="1" ht="33">
      <c r="A950" s="2" t="s">
        <v>2119</v>
      </c>
      <c r="B950" s="209" t="s">
        <v>3070</v>
      </c>
      <c r="C950" s="368">
        <v>236.1</v>
      </c>
      <c r="D950" s="368">
        <v>236.1</v>
      </c>
      <c r="E950" s="18" t="s">
        <v>1200</v>
      </c>
      <c r="F950" s="2" t="s">
        <v>2682</v>
      </c>
      <c r="G950" s="2"/>
    </row>
    <row r="951" spans="1:7" s="13" customFormat="1" ht="33">
      <c r="A951" s="2" t="s">
        <v>2119</v>
      </c>
      <c r="B951" s="209" t="s">
        <v>3071</v>
      </c>
      <c r="C951" s="368">
        <v>12.5</v>
      </c>
      <c r="D951" s="368">
        <v>12.5</v>
      </c>
      <c r="E951" s="18" t="s">
        <v>1200</v>
      </c>
      <c r="F951" s="2" t="s">
        <v>2682</v>
      </c>
      <c r="G951" s="2"/>
    </row>
    <row r="952" spans="1:7" ht="33">
      <c r="A952" s="38" t="s">
        <v>2119</v>
      </c>
      <c r="B952" s="18" t="s">
        <v>2120</v>
      </c>
      <c r="C952" s="33">
        <v>4058</v>
      </c>
      <c r="D952" s="33">
        <v>4058</v>
      </c>
      <c r="E952" s="18" t="s">
        <v>2121</v>
      </c>
      <c r="F952" s="1" t="s">
        <v>2123</v>
      </c>
      <c r="G952" s="2"/>
    </row>
    <row r="953" spans="1:7" ht="33">
      <c r="A953" s="38" t="s">
        <v>2119</v>
      </c>
      <c r="B953" s="18" t="s">
        <v>2122</v>
      </c>
      <c r="C953" s="33">
        <v>1080</v>
      </c>
      <c r="D953" s="33">
        <v>1080</v>
      </c>
      <c r="E953" s="18" t="s">
        <v>2121</v>
      </c>
      <c r="F953" s="1" t="s">
        <v>2123</v>
      </c>
      <c r="G953" s="2"/>
    </row>
    <row r="954" spans="1:7" ht="33">
      <c r="A954" s="38" t="s">
        <v>2119</v>
      </c>
      <c r="B954" s="185" t="s">
        <v>546</v>
      </c>
      <c r="C954" s="33">
        <v>2200</v>
      </c>
      <c r="D954" s="33">
        <v>2200</v>
      </c>
      <c r="E954" s="18" t="s">
        <v>549</v>
      </c>
      <c r="F954" s="2" t="s">
        <v>548</v>
      </c>
      <c r="G954" s="11"/>
    </row>
    <row r="955" spans="1:7" ht="33">
      <c r="A955" s="38" t="s">
        <v>2119</v>
      </c>
      <c r="B955" s="185" t="s">
        <v>547</v>
      </c>
      <c r="C955" s="33">
        <v>10000</v>
      </c>
      <c r="D955" s="33">
        <v>10000</v>
      </c>
      <c r="E955" s="18" t="s">
        <v>2149</v>
      </c>
      <c r="F955" s="2" t="s">
        <v>548</v>
      </c>
      <c r="G955" s="11"/>
    </row>
    <row r="956" spans="1:7" ht="33">
      <c r="A956" s="38" t="s">
        <v>2119</v>
      </c>
      <c r="B956" s="185" t="s">
        <v>2182</v>
      </c>
      <c r="C956" s="33">
        <v>960</v>
      </c>
      <c r="D956" s="33">
        <v>960</v>
      </c>
      <c r="E956" s="18" t="s">
        <v>2149</v>
      </c>
      <c r="F956" s="2" t="s">
        <v>548</v>
      </c>
      <c r="G956" s="11"/>
    </row>
    <row r="957" spans="1:7" s="187" customFormat="1" ht="30" customHeight="1">
      <c r="A957" s="38" t="s">
        <v>2119</v>
      </c>
      <c r="B957" s="188" t="s">
        <v>1419</v>
      </c>
      <c r="C957" s="24">
        <v>980</v>
      </c>
      <c r="D957" s="24">
        <v>980</v>
      </c>
      <c r="E957" s="189" t="s">
        <v>651</v>
      </c>
      <c r="F957" s="126" t="s">
        <v>1486</v>
      </c>
      <c r="G957" s="190"/>
    </row>
    <row r="958" spans="1:7" s="187" customFormat="1" ht="30" customHeight="1">
      <c r="A958" s="38" t="s">
        <v>2119</v>
      </c>
      <c r="B958" s="191" t="s">
        <v>1416</v>
      </c>
      <c r="C958" s="24">
        <v>1000</v>
      </c>
      <c r="D958" s="24">
        <v>1000</v>
      </c>
      <c r="E958" s="189" t="s">
        <v>651</v>
      </c>
      <c r="F958" s="126" t="s">
        <v>1486</v>
      </c>
      <c r="G958" s="190"/>
    </row>
    <row r="959" spans="1:7" s="187" customFormat="1" ht="30" customHeight="1">
      <c r="A959" s="38" t="s">
        <v>2119</v>
      </c>
      <c r="B959" s="191" t="s">
        <v>1417</v>
      </c>
      <c r="C959" s="24">
        <v>1040</v>
      </c>
      <c r="D959" s="24">
        <v>1040</v>
      </c>
      <c r="E959" s="189" t="s">
        <v>651</v>
      </c>
      <c r="F959" s="126" t="s">
        <v>1486</v>
      </c>
      <c r="G959" s="190"/>
    </row>
    <row r="960" spans="1:7" s="187" customFormat="1" ht="30" customHeight="1">
      <c r="A960" s="38" t="s">
        <v>2119</v>
      </c>
      <c r="B960" s="191" t="s">
        <v>1418</v>
      </c>
      <c r="C960" s="24">
        <v>500</v>
      </c>
      <c r="D960" s="24">
        <v>500</v>
      </c>
      <c r="E960" s="189" t="s">
        <v>651</v>
      </c>
      <c r="F960" s="126" t="s">
        <v>1486</v>
      </c>
      <c r="G960" s="190"/>
    </row>
    <row r="961" spans="1:7" s="234" customFormat="1" ht="30" customHeight="1">
      <c r="A961" s="38" t="s">
        <v>2119</v>
      </c>
      <c r="B961" s="231" t="s">
        <v>2148</v>
      </c>
      <c r="C961" s="232">
        <v>212.5</v>
      </c>
      <c r="D961" s="144">
        <v>212.5</v>
      </c>
      <c r="E961" s="236" t="s">
        <v>2150</v>
      </c>
      <c r="F961" s="106" t="s">
        <v>1197</v>
      </c>
      <c r="G961" s="233"/>
    </row>
    <row r="962" spans="1:7" s="228" customFormat="1" ht="33">
      <c r="A962" s="38" t="s">
        <v>2119</v>
      </c>
      <c r="B962" s="224" t="s">
        <v>2152</v>
      </c>
      <c r="C962" s="237">
        <v>280</v>
      </c>
      <c r="D962" s="237">
        <v>280</v>
      </c>
      <c r="E962" s="17" t="s">
        <v>2150</v>
      </c>
      <c r="F962" s="226" t="s">
        <v>1197</v>
      </c>
      <c r="G962" s="227"/>
    </row>
    <row r="963" spans="1:7" s="228" customFormat="1" ht="33">
      <c r="A963" s="38" t="s">
        <v>2119</v>
      </c>
      <c r="B963" s="224" t="s">
        <v>2154</v>
      </c>
      <c r="C963" s="237">
        <v>3000</v>
      </c>
      <c r="D963" s="237">
        <v>3000</v>
      </c>
      <c r="E963" s="17" t="s">
        <v>2150</v>
      </c>
      <c r="F963" s="226" t="s">
        <v>1197</v>
      </c>
      <c r="G963" s="227"/>
    </row>
    <row r="964" spans="1:7" s="51" customFormat="1" ht="24.75" customHeight="1">
      <c r="A964" s="413" t="s">
        <v>680</v>
      </c>
      <c r="B964" s="414"/>
      <c r="C964" s="68">
        <f>SUM(C862:C963)</f>
        <v>53487</v>
      </c>
      <c r="D964" s="68">
        <f>SUM(D862:D963)</f>
        <v>70158.9329</v>
      </c>
      <c r="E964" s="95"/>
      <c r="F964" s="127"/>
      <c r="G964" s="69"/>
    </row>
    <row r="965" spans="1:7" ht="33">
      <c r="A965" s="36" t="s">
        <v>747</v>
      </c>
      <c r="B965" s="15" t="s">
        <v>682</v>
      </c>
      <c r="C965" s="24">
        <v>520</v>
      </c>
      <c r="D965" s="24">
        <v>720</v>
      </c>
      <c r="E965" s="15" t="s">
        <v>662</v>
      </c>
      <c r="F965" s="1" t="s">
        <v>2676</v>
      </c>
      <c r="G965" s="40"/>
    </row>
    <row r="966" spans="1:7" ht="33">
      <c r="A966" s="38" t="s">
        <v>747</v>
      </c>
      <c r="B966" s="15" t="s">
        <v>2926</v>
      </c>
      <c r="C966" s="24">
        <v>10350</v>
      </c>
      <c r="D966" s="24">
        <v>13800</v>
      </c>
      <c r="E966" s="15" t="s">
        <v>662</v>
      </c>
      <c r="F966" s="1" t="s">
        <v>2676</v>
      </c>
      <c r="G966" s="40"/>
    </row>
    <row r="967" spans="1:7" ht="33">
      <c r="A967" s="38" t="s">
        <v>747</v>
      </c>
      <c r="B967" s="15" t="s">
        <v>661</v>
      </c>
      <c r="C967" s="33">
        <v>1095</v>
      </c>
      <c r="D967" s="33">
        <v>2190</v>
      </c>
      <c r="E967" s="15" t="s">
        <v>662</v>
      </c>
      <c r="F967" s="1" t="s">
        <v>2676</v>
      </c>
      <c r="G967" s="40"/>
    </row>
    <row r="968" spans="1:7" ht="33">
      <c r="A968" s="38" t="s">
        <v>747</v>
      </c>
      <c r="B968" s="15" t="s">
        <v>748</v>
      </c>
      <c r="C968" s="33">
        <v>0</v>
      </c>
      <c r="D968" s="33">
        <v>500</v>
      </c>
      <c r="E968" s="15" t="s">
        <v>662</v>
      </c>
      <c r="F968" s="1" t="s">
        <v>2676</v>
      </c>
      <c r="G968" s="40"/>
    </row>
    <row r="969" spans="1:7" ht="33">
      <c r="A969" s="38" t="s">
        <v>747</v>
      </c>
      <c r="B969" s="209" t="s">
        <v>2425</v>
      </c>
      <c r="C969" s="266">
        <v>22.5</v>
      </c>
      <c r="D969" s="266">
        <v>22.5</v>
      </c>
      <c r="E969" s="18" t="s">
        <v>2925</v>
      </c>
      <c r="F969" s="1" t="s">
        <v>2676</v>
      </c>
      <c r="G969" s="2"/>
    </row>
    <row r="970" spans="1:7" ht="33">
      <c r="A970" s="38" t="s">
        <v>747</v>
      </c>
      <c r="B970" s="49" t="s">
        <v>749</v>
      </c>
      <c r="C970" s="33">
        <v>0</v>
      </c>
      <c r="D970" s="203">
        <v>2025</v>
      </c>
      <c r="E970" s="49" t="s">
        <v>665</v>
      </c>
      <c r="F970" s="1" t="s">
        <v>2677</v>
      </c>
      <c r="G970" s="40"/>
    </row>
    <row r="971" spans="1:7" s="228" customFormat="1" ht="33">
      <c r="A971" s="38" t="s">
        <v>747</v>
      </c>
      <c r="B971" s="224" t="s">
        <v>2154</v>
      </c>
      <c r="C971" s="237">
        <v>1715.88</v>
      </c>
      <c r="D971" s="237">
        <v>1715.88</v>
      </c>
      <c r="E971" s="17" t="s">
        <v>2150</v>
      </c>
      <c r="F971" s="226" t="s">
        <v>1197</v>
      </c>
      <c r="G971" s="227"/>
    </row>
    <row r="972" spans="1:7" ht="33">
      <c r="A972" s="38" t="s">
        <v>747</v>
      </c>
      <c r="B972" s="15" t="s">
        <v>2105</v>
      </c>
      <c r="C972" s="33">
        <v>0</v>
      </c>
      <c r="D972" s="33">
        <v>88</v>
      </c>
      <c r="E972" s="15" t="s">
        <v>2106</v>
      </c>
      <c r="F972" s="1" t="s">
        <v>2104</v>
      </c>
      <c r="G972" s="40"/>
    </row>
    <row r="973" spans="1:7" ht="33">
      <c r="A973" s="38" t="s">
        <v>747</v>
      </c>
      <c r="B973" s="15" t="s">
        <v>1068</v>
      </c>
      <c r="C973" s="33">
        <v>91</v>
      </c>
      <c r="D973" s="33">
        <v>91</v>
      </c>
      <c r="E973" s="15" t="s">
        <v>1070</v>
      </c>
      <c r="F973" s="1" t="s">
        <v>2104</v>
      </c>
      <c r="G973" s="40"/>
    </row>
    <row r="974" spans="1:7" ht="33">
      <c r="A974" s="38" t="s">
        <v>747</v>
      </c>
      <c r="B974" s="15" t="s">
        <v>750</v>
      </c>
      <c r="C974" s="33">
        <v>0</v>
      </c>
      <c r="D974" s="33">
        <v>910</v>
      </c>
      <c r="E974" s="15" t="s">
        <v>668</v>
      </c>
      <c r="F974" s="1" t="s">
        <v>2680</v>
      </c>
      <c r="G974" s="40"/>
    </row>
    <row r="975" spans="1:7" ht="33">
      <c r="A975" s="38" t="s">
        <v>747</v>
      </c>
      <c r="B975" s="15" t="s">
        <v>751</v>
      </c>
      <c r="C975" s="33">
        <v>0</v>
      </c>
      <c r="D975" s="33">
        <v>200</v>
      </c>
      <c r="E975" s="15" t="s">
        <v>668</v>
      </c>
      <c r="F975" s="1" t="s">
        <v>2680</v>
      </c>
      <c r="G975" s="40"/>
    </row>
    <row r="976" spans="1:7" ht="33">
      <c r="A976" s="38" t="s">
        <v>747</v>
      </c>
      <c r="B976" s="15" t="s">
        <v>671</v>
      </c>
      <c r="C976" s="33">
        <v>0</v>
      </c>
      <c r="D976" s="33">
        <v>55</v>
      </c>
      <c r="E976" s="15" t="s">
        <v>670</v>
      </c>
      <c r="F976" s="1" t="s">
        <v>2680</v>
      </c>
      <c r="G976" s="40"/>
    </row>
    <row r="977" spans="1:7" ht="33">
      <c r="A977" s="38" t="s">
        <v>747</v>
      </c>
      <c r="B977" s="101" t="s">
        <v>752</v>
      </c>
      <c r="C977" s="33">
        <v>0</v>
      </c>
      <c r="D977" s="33">
        <v>40</v>
      </c>
      <c r="E977" s="15" t="s">
        <v>670</v>
      </c>
      <c r="F977" s="1" t="s">
        <v>2680</v>
      </c>
      <c r="G977" s="40"/>
    </row>
    <row r="978" spans="1:7" ht="33">
      <c r="A978" s="38" t="s">
        <v>747</v>
      </c>
      <c r="B978" s="101" t="s">
        <v>721</v>
      </c>
      <c r="C978" s="33">
        <v>0</v>
      </c>
      <c r="D978" s="33">
        <v>16</v>
      </c>
      <c r="E978" s="15" t="s">
        <v>670</v>
      </c>
      <c r="F978" s="1" t="s">
        <v>2680</v>
      </c>
      <c r="G978" s="40"/>
    </row>
    <row r="979" spans="1:7" ht="33">
      <c r="A979" s="38" t="s">
        <v>747</v>
      </c>
      <c r="B979" s="101" t="s">
        <v>721</v>
      </c>
      <c r="C979" s="33">
        <v>0</v>
      </c>
      <c r="D979" s="33">
        <v>6</v>
      </c>
      <c r="E979" s="15" t="s">
        <v>670</v>
      </c>
      <c r="F979" s="1" t="s">
        <v>2680</v>
      </c>
      <c r="G979" s="40"/>
    </row>
    <row r="980" spans="1:7" ht="33">
      <c r="A980" s="38" t="s">
        <v>747</v>
      </c>
      <c r="B980" s="101" t="s">
        <v>721</v>
      </c>
      <c r="C980" s="33">
        <v>0</v>
      </c>
      <c r="D980" s="33">
        <v>134</v>
      </c>
      <c r="E980" s="15" t="s">
        <v>670</v>
      </c>
      <c r="F980" s="1" t="s">
        <v>2680</v>
      </c>
      <c r="G980" s="40"/>
    </row>
    <row r="981" spans="1:7" ht="33">
      <c r="A981" s="38" t="s">
        <v>747</v>
      </c>
      <c r="B981" s="101" t="s">
        <v>753</v>
      </c>
      <c r="C981" s="33">
        <v>0</v>
      </c>
      <c r="D981" s="33">
        <v>40</v>
      </c>
      <c r="E981" s="15" t="s">
        <v>670</v>
      </c>
      <c r="F981" s="1" t="s">
        <v>2680</v>
      </c>
      <c r="G981" s="40"/>
    </row>
    <row r="982" spans="1:7" ht="33">
      <c r="A982" s="38" t="s">
        <v>747</v>
      </c>
      <c r="B982" s="101" t="s">
        <v>721</v>
      </c>
      <c r="C982" s="33">
        <v>0</v>
      </c>
      <c r="D982" s="33">
        <v>280</v>
      </c>
      <c r="E982" s="15" t="s">
        <v>670</v>
      </c>
      <c r="F982" s="1" t="s">
        <v>2680</v>
      </c>
      <c r="G982" s="40"/>
    </row>
    <row r="983" spans="1:7" ht="33">
      <c r="A983" s="38" t="s">
        <v>747</v>
      </c>
      <c r="B983" s="15" t="s">
        <v>669</v>
      </c>
      <c r="C983" s="33">
        <v>0</v>
      </c>
      <c r="D983" s="33">
        <v>25</v>
      </c>
      <c r="E983" s="15" t="s">
        <v>670</v>
      </c>
      <c r="F983" s="1" t="s">
        <v>2680</v>
      </c>
      <c r="G983" s="40"/>
    </row>
    <row r="984" spans="1:7" ht="33">
      <c r="A984" s="38" t="s">
        <v>747</v>
      </c>
      <c r="B984" s="101" t="s">
        <v>754</v>
      </c>
      <c r="C984" s="33">
        <v>0</v>
      </c>
      <c r="D984" s="33">
        <v>150</v>
      </c>
      <c r="E984" s="15" t="s">
        <v>670</v>
      </c>
      <c r="F984" s="1" t="s">
        <v>2680</v>
      </c>
      <c r="G984" s="40"/>
    </row>
    <row r="985" spans="1:7" ht="33">
      <c r="A985" s="38" t="s">
        <v>747</v>
      </c>
      <c r="B985" s="101" t="s">
        <v>755</v>
      </c>
      <c r="C985" s="33">
        <v>0</v>
      </c>
      <c r="D985" s="33">
        <v>299</v>
      </c>
      <c r="E985" s="15" t="s">
        <v>673</v>
      </c>
      <c r="F985" s="1" t="s">
        <v>2680</v>
      </c>
      <c r="G985" s="40"/>
    </row>
    <row r="986" spans="1:7" ht="33">
      <c r="A986" s="38" t="s">
        <v>747</v>
      </c>
      <c r="B986" s="15" t="s">
        <v>756</v>
      </c>
      <c r="C986" s="33">
        <v>0</v>
      </c>
      <c r="D986" s="33">
        <v>1140</v>
      </c>
      <c r="E986" s="15" t="s">
        <v>673</v>
      </c>
      <c r="F986" s="1" t="s">
        <v>2680</v>
      </c>
      <c r="G986" s="40"/>
    </row>
    <row r="987" spans="1:7" ht="33">
      <c r="A987" s="38" t="s">
        <v>747</v>
      </c>
      <c r="B987" s="15" t="s">
        <v>674</v>
      </c>
      <c r="C987" s="33">
        <v>0</v>
      </c>
      <c r="D987" s="33">
        <v>49</v>
      </c>
      <c r="E987" s="15" t="s">
        <v>673</v>
      </c>
      <c r="F987" s="1" t="s">
        <v>2680</v>
      </c>
      <c r="G987" s="40"/>
    </row>
    <row r="988" spans="1:7" s="117" customFormat="1" ht="33">
      <c r="A988" s="38" t="s">
        <v>747</v>
      </c>
      <c r="B988" s="18" t="s">
        <v>2952</v>
      </c>
      <c r="C988" s="252">
        <v>860</v>
      </c>
      <c r="D988" s="248">
        <v>860</v>
      </c>
      <c r="E988" s="18" t="s">
        <v>2949</v>
      </c>
      <c r="F988" s="1" t="s">
        <v>1445</v>
      </c>
      <c r="G988" s="202"/>
    </row>
    <row r="989" spans="1:7" s="117" customFormat="1" ht="33">
      <c r="A989" s="38" t="s">
        <v>747</v>
      </c>
      <c r="B989" s="18" t="s">
        <v>2953</v>
      </c>
      <c r="C989" s="248">
        <v>200</v>
      </c>
      <c r="D989" s="248">
        <v>200</v>
      </c>
      <c r="E989" s="18" t="s">
        <v>2949</v>
      </c>
      <c r="F989" s="1" t="s">
        <v>1445</v>
      </c>
      <c r="G989" s="202"/>
    </row>
    <row r="990" spans="1:7" s="117" customFormat="1" ht="33">
      <c r="A990" s="38" t="s">
        <v>747</v>
      </c>
      <c r="B990" s="18" t="s">
        <v>2944</v>
      </c>
      <c r="C990" s="248">
        <v>100</v>
      </c>
      <c r="D990" s="248">
        <v>100</v>
      </c>
      <c r="E990" s="18" t="s">
        <v>2949</v>
      </c>
      <c r="F990" s="1" t="s">
        <v>1445</v>
      </c>
      <c r="G990" s="202"/>
    </row>
    <row r="991" spans="1:7" s="117" customFormat="1" ht="33">
      <c r="A991" s="38" t="s">
        <v>747</v>
      </c>
      <c r="B991" s="18" t="s">
        <v>2947</v>
      </c>
      <c r="C991" s="248">
        <v>59</v>
      </c>
      <c r="D991" s="248">
        <v>59</v>
      </c>
      <c r="E991" s="15" t="s">
        <v>2948</v>
      </c>
      <c r="F991" s="1" t="s">
        <v>1445</v>
      </c>
      <c r="G991" s="202"/>
    </row>
    <row r="992" spans="1:7" s="117" customFormat="1" ht="33">
      <c r="A992" s="38" t="s">
        <v>747</v>
      </c>
      <c r="B992" s="18" t="s">
        <v>2954</v>
      </c>
      <c r="C992" s="248">
        <v>1665</v>
      </c>
      <c r="D992" s="248">
        <v>1665</v>
      </c>
      <c r="E992" s="15" t="s">
        <v>673</v>
      </c>
      <c r="F992" s="1" t="s">
        <v>1445</v>
      </c>
      <c r="G992" s="202"/>
    </row>
    <row r="993" spans="1:7" s="117" customFormat="1" ht="33">
      <c r="A993" s="38" t="s">
        <v>747</v>
      </c>
      <c r="B993" s="18" t="s">
        <v>2955</v>
      </c>
      <c r="C993" s="248">
        <v>8840</v>
      </c>
      <c r="D993" s="248">
        <v>8840</v>
      </c>
      <c r="E993" s="15" t="s">
        <v>673</v>
      </c>
      <c r="F993" s="1" t="s">
        <v>1445</v>
      </c>
      <c r="G993" s="202"/>
    </row>
    <row r="994" spans="1:7" ht="33">
      <c r="A994" s="38" t="s">
        <v>747</v>
      </c>
      <c r="B994" s="101" t="s">
        <v>675</v>
      </c>
      <c r="C994" s="33">
        <v>0</v>
      </c>
      <c r="D994" s="33">
        <v>3.1</v>
      </c>
      <c r="E994" s="15" t="s">
        <v>676</v>
      </c>
      <c r="F994" s="1" t="s">
        <v>2678</v>
      </c>
      <c r="G994" s="40"/>
    </row>
    <row r="995" spans="1:7" ht="33">
      <c r="A995" s="38" t="s">
        <v>747</v>
      </c>
      <c r="B995" s="101" t="s">
        <v>677</v>
      </c>
      <c r="C995" s="33">
        <v>0</v>
      </c>
      <c r="D995" s="33">
        <v>10</v>
      </c>
      <c r="E995" s="15" t="s">
        <v>676</v>
      </c>
      <c r="F995" s="1" t="s">
        <v>2678</v>
      </c>
      <c r="G995" s="40"/>
    </row>
    <row r="996" spans="1:7" ht="33">
      <c r="A996" s="38" t="s">
        <v>747</v>
      </c>
      <c r="B996" s="18" t="s">
        <v>2137</v>
      </c>
      <c r="C996" s="33">
        <v>26.2</v>
      </c>
      <c r="D996" s="33">
        <v>26.2</v>
      </c>
      <c r="E996" s="15" t="s">
        <v>676</v>
      </c>
      <c r="F996" s="1" t="s">
        <v>2678</v>
      </c>
      <c r="G996" s="202"/>
    </row>
    <row r="997" spans="1:7" ht="33">
      <c r="A997" s="38" t="s">
        <v>747</v>
      </c>
      <c r="B997" s="96" t="s">
        <v>757</v>
      </c>
      <c r="C997" s="22">
        <v>0</v>
      </c>
      <c r="D997" s="22">
        <v>50</v>
      </c>
      <c r="E997" s="96" t="s">
        <v>686</v>
      </c>
      <c r="F997" s="126" t="s">
        <v>2679</v>
      </c>
      <c r="G997" s="40"/>
    </row>
    <row r="998" spans="1:7" ht="33">
      <c r="A998" s="38" t="s">
        <v>747</v>
      </c>
      <c r="B998" s="86" t="s">
        <v>1170</v>
      </c>
      <c r="C998" s="22">
        <v>0</v>
      </c>
      <c r="D998" s="92">
        <v>30</v>
      </c>
      <c r="E998" s="84" t="s">
        <v>937</v>
      </c>
      <c r="F998" s="85" t="s">
        <v>2675</v>
      </c>
      <c r="G998" s="40"/>
    </row>
    <row r="999" spans="1:7" ht="33">
      <c r="A999" s="38" t="s">
        <v>747</v>
      </c>
      <c r="B999" s="86" t="s">
        <v>1171</v>
      </c>
      <c r="C999" s="22">
        <v>0</v>
      </c>
      <c r="D999" s="92">
        <v>30</v>
      </c>
      <c r="E999" s="84" t="s">
        <v>2696</v>
      </c>
      <c r="F999" s="85" t="s">
        <v>2675</v>
      </c>
      <c r="G999" s="40"/>
    </row>
    <row r="1000" spans="1:7" ht="33">
      <c r="A1000" s="38" t="s">
        <v>747</v>
      </c>
      <c r="B1000" s="73" t="s">
        <v>1172</v>
      </c>
      <c r="C1000" s="22">
        <v>0</v>
      </c>
      <c r="D1000" s="92">
        <v>120</v>
      </c>
      <c r="E1000" s="84" t="s">
        <v>2696</v>
      </c>
      <c r="F1000" s="85" t="s">
        <v>2675</v>
      </c>
      <c r="G1000" s="40"/>
    </row>
    <row r="1001" spans="1:7" ht="33">
      <c r="A1001" s="38" t="s">
        <v>747</v>
      </c>
      <c r="B1001" s="73" t="s">
        <v>1173</v>
      </c>
      <c r="C1001" s="22">
        <v>0</v>
      </c>
      <c r="D1001" s="92">
        <v>120</v>
      </c>
      <c r="E1001" s="84" t="s">
        <v>2696</v>
      </c>
      <c r="F1001" s="85" t="s">
        <v>2675</v>
      </c>
      <c r="G1001" s="40"/>
    </row>
    <row r="1002" spans="1:7" ht="33">
      <c r="A1002" s="38" t="s">
        <v>747</v>
      </c>
      <c r="B1002" s="84" t="s">
        <v>1174</v>
      </c>
      <c r="C1002" s="22">
        <v>0</v>
      </c>
      <c r="D1002" s="109">
        <v>30</v>
      </c>
      <c r="E1002" s="84" t="s">
        <v>2696</v>
      </c>
      <c r="F1002" s="85" t="s">
        <v>2675</v>
      </c>
      <c r="G1002" s="40"/>
    </row>
    <row r="1003" spans="1:7" ht="33">
      <c r="A1003" s="38" t="s">
        <v>747</v>
      </c>
      <c r="B1003" s="73" t="s">
        <v>1175</v>
      </c>
      <c r="C1003" s="22">
        <v>0</v>
      </c>
      <c r="D1003" s="109">
        <v>30</v>
      </c>
      <c r="E1003" s="84" t="s">
        <v>2696</v>
      </c>
      <c r="F1003" s="85" t="s">
        <v>2675</v>
      </c>
      <c r="G1003" s="40"/>
    </row>
    <row r="1004" spans="1:7" ht="33">
      <c r="A1004" s="38" t="s">
        <v>747</v>
      </c>
      <c r="B1004" s="73" t="s">
        <v>1176</v>
      </c>
      <c r="C1004" s="22">
        <v>0</v>
      </c>
      <c r="D1004" s="109">
        <v>20</v>
      </c>
      <c r="E1004" s="84" t="s">
        <v>2696</v>
      </c>
      <c r="F1004" s="85" t="s">
        <v>2675</v>
      </c>
      <c r="G1004" s="40"/>
    </row>
    <row r="1005" spans="1:7" ht="33">
      <c r="A1005" s="38" t="s">
        <v>747</v>
      </c>
      <c r="B1005" s="73" t="s">
        <v>1177</v>
      </c>
      <c r="C1005" s="22">
        <v>0</v>
      </c>
      <c r="D1005" s="92">
        <v>80</v>
      </c>
      <c r="E1005" s="84" t="s">
        <v>2696</v>
      </c>
      <c r="F1005" s="85" t="s">
        <v>2675</v>
      </c>
      <c r="G1005" s="40"/>
    </row>
    <row r="1006" spans="1:7" ht="33">
      <c r="A1006" s="38" t="s">
        <v>747</v>
      </c>
      <c r="B1006" s="89" t="s">
        <v>1178</v>
      </c>
      <c r="C1006" s="22">
        <v>0</v>
      </c>
      <c r="D1006" s="92">
        <v>100</v>
      </c>
      <c r="E1006" s="84" t="s">
        <v>928</v>
      </c>
      <c r="F1006" s="85" t="s">
        <v>2675</v>
      </c>
      <c r="G1006" s="40"/>
    </row>
    <row r="1007" spans="1:7" ht="33">
      <c r="A1007" s="38" t="s">
        <v>747</v>
      </c>
      <c r="B1007" s="89" t="s">
        <v>1179</v>
      </c>
      <c r="C1007" s="22">
        <v>0</v>
      </c>
      <c r="D1007" s="92">
        <v>100</v>
      </c>
      <c r="E1007" s="84" t="s">
        <v>928</v>
      </c>
      <c r="F1007" s="85" t="s">
        <v>2675</v>
      </c>
      <c r="G1007" s="40"/>
    </row>
    <row r="1008" spans="1:7" ht="33">
      <c r="A1008" s="38" t="s">
        <v>747</v>
      </c>
      <c r="B1008" s="89" t="s">
        <v>1180</v>
      </c>
      <c r="C1008" s="22">
        <v>0</v>
      </c>
      <c r="D1008" s="92">
        <v>100</v>
      </c>
      <c r="E1008" s="84" t="s">
        <v>928</v>
      </c>
      <c r="F1008" s="85" t="s">
        <v>2675</v>
      </c>
      <c r="G1008" s="40"/>
    </row>
    <row r="1009" spans="1:7" ht="33">
      <c r="A1009" s="38" t="s">
        <v>747</v>
      </c>
      <c r="B1009" s="89" t="s">
        <v>1181</v>
      </c>
      <c r="C1009" s="22">
        <v>0</v>
      </c>
      <c r="D1009" s="92">
        <v>100</v>
      </c>
      <c r="E1009" s="84" t="s">
        <v>928</v>
      </c>
      <c r="F1009" s="85" t="s">
        <v>2675</v>
      </c>
      <c r="G1009" s="40"/>
    </row>
    <row r="1010" spans="1:7" ht="33">
      <c r="A1010" s="38" t="s">
        <v>747</v>
      </c>
      <c r="B1010" s="90" t="s">
        <v>932</v>
      </c>
      <c r="C1010" s="355">
        <v>-95</v>
      </c>
      <c r="D1010" s="355">
        <f>180+C1010</f>
        <v>85</v>
      </c>
      <c r="E1010" s="90" t="s">
        <v>933</v>
      </c>
      <c r="F1010" s="85" t="s">
        <v>2675</v>
      </c>
      <c r="G1010" s="40"/>
    </row>
    <row r="1011" spans="1:7" ht="33">
      <c r="A1011" s="38" t="s">
        <v>747</v>
      </c>
      <c r="B1011" s="91" t="s">
        <v>934</v>
      </c>
      <c r="C1011" s="22">
        <v>0</v>
      </c>
      <c r="D1011" s="110">
        <v>251.85</v>
      </c>
      <c r="E1011" s="90" t="s">
        <v>935</v>
      </c>
      <c r="F1011" s="85" t="s">
        <v>2675</v>
      </c>
      <c r="G1011" s="40"/>
    </row>
    <row r="1012" spans="1:7" s="310" customFormat="1" ht="36" customHeight="1">
      <c r="A1012" s="38" t="s">
        <v>747</v>
      </c>
      <c r="B1012" s="294" t="s">
        <v>2066</v>
      </c>
      <c r="C1012" s="308">
        <v>100</v>
      </c>
      <c r="D1012" s="308">
        <v>100</v>
      </c>
      <c r="E1012" s="49" t="s">
        <v>2488</v>
      </c>
      <c r="F1012" s="296" t="s">
        <v>1484</v>
      </c>
      <c r="G1012" s="309"/>
    </row>
    <row r="1013" spans="1:7" s="310" customFormat="1" ht="36" customHeight="1">
      <c r="A1013" s="38" t="s">
        <v>747</v>
      </c>
      <c r="B1013" s="294" t="s">
        <v>2067</v>
      </c>
      <c r="C1013" s="308">
        <v>100</v>
      </c>
      <c r="D1013" s="308">
        <v>100</v>
      </c>
      <c r="E1013" s="49" t="s">
        <v>2488</v>
      </c>
      <c r="F1013" s="296" t="s">
        <v>1484</v>
      </c>
      <c r="G1013" s="309"/>
    </row>
    <row r="1014" spans="1:7" s="310" customFormat="1" ht="36" customHeight="1">
      <c r="A1014" s="38" t="s">
        <v>747</v>
      </c>
      <c r="B1014" s="358" t="s">
        <v>2068</v>
      </c>
      <c r="C1014" s="308">
        <v>1000</v>
      </c>
      <c r="D1014" s="308">
        <v>1000</v>
      </c>
      <c r="E1014" s="49" t="s">
        <v>2488</v>
      </c>
      <c r="F1014" s="296" t="s">
        <v>1484</v>
      </c>
      <c r="G1014" s="309"/>
    </row>
    <row r="1015" spans="1:7" s="310" customFormat="1" ht="36" customHeight="1">
      <c r="A1015" s="38" t="s">
        <v>747</v>
      </c>
      <c r="B1015" s="337" t="s">
        <v>2069</v>
      </c>
      <c r="C1015" s="311">
        <v>120</v>
      </c>
      <c r="D1015" s="311">
        <v>120</v>
      </c>
      <c r="E1015" s="295" t="s">
        <v>2489</v>
      </c>
      <c r="F1015" s="296" t="s">
        <v>1484</v>
      </c>
      <c r="G1015" s="309"/>
    </row>
    <row r="1016" spans="1:7" s="310" customFormat="1" ht="36" customHeight="1">
      <c r="A1016" s="38" t="s">
        <v>747</v>
      </c>
      <c r="B1016" s="301" t="s">
        <v>2070</v>
      </c>
      <c r="C1016" s="311">
        <v>20</v>
      </c>
      <c r="D1016" s="311">
        <v>20</v>
      </c>
      <c r="E1016" s="295" t="s">
        <v>2489</v>
      </c>
      <c r="F1016" s="296" t="s">
        <v>1484</v>
      </c>
      <c r="G1016" s="309"/>
    </row>
    <row r="1017" spans="1:7" s="310" customFormat="1" ht="36" customHeight="1">
      <c r="A1017" s="38" t="s">
        <v>747</v>
      </c>
      <c r="B1017" s="324" t="s">
        <v>2071</v>
      </c>
      <c r="C1017" s="308">
        <v>100</v>
      </c>
      <c r="D1017" s="308">
        <v>100</v>
      </c>
      <c r="E1017" s="295" t="s">
        <v>2489</v>
      </c>
      <c r="F1017" s="296" t="s">
        <v>1484</v>
      </c>
      <c r="G1017" s="309"/>
    </row>
    <row r="1018" spans="1:7" s="253" customFormat="1" ht="36" customHeight="1">
      <c r="A1018" s="38" t="s">
        <v>747</v>
      </c>
      <c r="B1018" s="18" t="s">
        <v>2072</v>
      </c>
      <c r="C1018" s="312">
        <v>100</v>
      </c>
      <c r="D1018" s="312">
        <v>100</v>
      </c>
      <c r="E1018" s="169" t="s">
        <v>2498</v>
      </c>
      <c r="F1018" s="296" t="s">
        <v>1484</v>
      </c>
      <c r="G1018" s="18"/>
    </row>
    <row r="1019" spans="1:7" s="253" customFormat="1" ht="36" customHeight="1">
      <c r="A1019" s="38" t="s">
        <v>747</v>
      </c>
      <c r="B1019" s="18" t="s">
        <v>2073</v>
      </c>
      <c r="C1019" s="312">
        <v>100</v>
      </c>
      <c r="D1019" s="312">
        <v>100</v>
      </c>
      <c r="E1019" s="169" t="s">
        <v>2498</v>
      </c>
      <c r="F1019" s="296" t="s">
        <v>1484</v>
      </c>
      <c r="G1019" s="18"/>
    </row>
    <row r="1020" spans="1:7" s="253" customFormat="1" ht="36" customHeight="1">
      <c r="A1020" s="38" t="s">
        <v>747</v>
      </c>
      <c r="B1020" s="326" t="s">
        <v>2074</v>
      </c>
      <c r="C1020" s="50">
        <v>2500</v>
      </c>
      <c r="D1020" s="50">
        <v>2500</v>
      </c>
      <c r="E1020" s="169" t="s">
        <v>2498</v>
      </c>
      <c r="F1020" s="296" t="s">
        <v>1484</v>
      </c>
      <c r="G1020" s="18"/>
    </row>
    <row r="1021" spans="1:7" s="253" customFormat="1" ht="36" customHeight="1">
      <c r="A1021" s="38" t="s">
        <v>747</v>
      </c>
      <c r="B1021" s="11" t="s">
        <v>2075</v>
      </c>
      <c r="C1021" s="312">
        <v>110</v>
      </c>
      <c r="D1021" s="312">
        <v>110</v>
      </c>
      <c r="E1021" s="169" t="s">
        <v>2500</v>
      </c>
      <c r="F1021" s="296" t="s">
        <v>1484</v>
      </c>
      <c r="G1021" s="18"/>
    </row>
    <row r="1022" spans="1:7" s="314" customFormat="1" ht="36" customHeight="1">
      <c r="A1022" s="38" t="s">
        <v>747</v>
      </c>
      <c r="B1022" s="18" t="s">
        <v>2076</v>
      </c>
      <c r="C1022" s="312">
        <v>30</v>
      </c>
      <c r="D1022" s="312">
        <v>30</v>
      </c>
      <c r="E1022" s="303" t="s">
        <v>2502</v>
      </c>
      <c r="F1022" s="296" t="s">
        <v>1484</v>
      </c>
      <c r="G1022" s="313"/>
    </row>
    <row r="1023" spans="1:7" s="314" customFormat="1" ht="36" customHeight="1">
      <c r="A1023" s="38" t="s">
        <v>747</v>
      </c>
      <c r="B1023" s="18" t="s">
        <v>2077</v>
      </c>
      <c r="C1023" s="312">
        <v>30</v>
      </c>
      <c r="D1023" s="312">
        <v>30</v>
      </c>
      <c r="E1023" s="303" t="s">
        <v>2502</v>
      </c>
      <c r="F1023" s="296" t="s">
        <v>1484</v>
      </c>
      <c r="G1023" s="313"/>
    </row>
    <row r="1024" spans="1:7" s="314" customFormat="1" ht="36" customHeight="1">
      <c r="A1024" s="38" t="s">
        <v>747</v>
      </c>
      <c r="B1024" s="18" t="s">
        <v>2065</v>
      </c>
      <c r="C1024" s="312">
        <v>30</v>
      </c>
      <c r="D1024" s="312">
        <v>30</v>
      </c>
      <c r="E1024" s="303" t="s">
        <v>2502</v>
      </c>
      <c r="F1024" s="296" t="s">
        <v>1484</v>
      </c>
      <c r="G1024" s="313"/>
    </row>
    <row r="1025" spans="1:7" s="318" customFormat="1" ht="33">
      <c r="A1025" s="38" t="s">
        <v>747</v>
      </c>
      <c r="B1025" s="316" t="s">
        <v>2509</v>
      </c>
      <c r="C1025" s="323">
        <v>999</v>
      </c>
      <c r="D1025" s="359">
        <v>999</v>
      </c>
      <c r="E1025" s="49" t="s">
        <v>2459</v>
      </c>
      <c r="F1025" s="226" t="s">
        <v>1484</v>
      </c>
      <c r="G1025" s="317"/>
    </row>
    <row r="1026" spans="1:7" ht="33">
      <c r="A1026" s="38" t="s">
        <v>747</v>
      </c>
      <c r="B1026" s="101" t="s">
        <v>1199</v>
      </c>
      <c r="C1026" s="33">
        <v>0</v>
      </c>
      <c r="D1026" s="33">
        <v>83.7</v>
      </c>
      <c r="E1026" s="18" t="s">
        <v>1200</v>
      </c>
      <c r="F1026" s="2" t="s">
        <v>2682</v>
      </c>
      <c r="G1026" s="40"/>
    </row>
    <row r="1027" spans="1:7" ht="33">
      <c r="A1027" s="38" t="s">
        <v>747</v>
      </c>
      <c r="B1027" s="101" t="s">
        <v>2669</v>
      </c>
      <c r="C1027" s="33">
        <v>0</v>
      </c>
      <c r="D1027" s="33">
        <v>688</v>
      </c>
      <c r="E1027" s="18" t="s">
        <v>2670</v>
      </c>
      <c r="F1027" s="2" t="s">
        <v>2682</v>
      </c>
      <c r="G1027" s="40"/>
    </row>
    <row r="1028" spans="1:7" s="13" customFormat="1" ht="33">
      <c r="A1028" s="2" t="s">
        <v>870</v>
      </c>
      <c r="B1028" s="209" t="s">
        <v>3067</v>
      </c>
      <c r="C1028" s="369">
        <v>324.4</v>
      </c>
      <c r="D1028" s="369">
        <v>324.4</v>
      </c>
      <c r="E1028" s="18" t="s">
        <v>1200</v>
      </c>
      <c r="F1028" s="2" t="s">
        <v>1481</v>
      </c>
      <c r="G1028" s="2"/>
    </row>
    <row r="1029" spans="1:7" s="13" customFormat="1" ht="33">
      <c r="A1029" s="2" t="s">
        <v>870</v>
      </c>
      <c r="B1029" s="209" t="s">
        <v>863</v>
      </c>
      <c r="C1029" s="369">
        <v>150</v>
      </c>
      <c r="D1029" s="369">
        <v>150</v>
      </c>
      <c r="E1029" s="18" t="s">
        <v>1200</v>
      </c>
      <c r="F1029" s="2" t="s">
        <v>1481</v>
      </c>
      <c r="G1029" s="2"/>
    </row>
    <row r="1030" spans="1:7" s="13" customFormat="1" ht="33">
      <c r="A1030" s="2" t="s">
        <v>870</v>
      </c>
      <c r="B1030" s="209" t="s">
        <v>3068</v>
      </c>
      <c r="C1030" s="369">
        <v>174</v>
      </c>
      <c r="D1030" s="369">
        <v>174</v>
      </c>
      <c r="E1030" s="18" t="s">
        <v>1200</v>
      </c>
      <c r="F1030" s="2" t="s">
        <v>1481</v>
      </c>
      <c r="G1030" s="2"/>
    </row>
    <row r="1031" spans="1:7" s="13" customFormat="1" ht="33">
      <c r="A1031" s="2" t="s">
        <v>870</v>
      </c>
      <c r="B1031" s="209" t="s">
        <v>3069</v>
      </c>
      <c r="C1031" s="369">
        <v>362.8</v>
      </c>
      <c r="D1031" s="369">
        <v>362.8</v>
      </c>
      <c r="E1031" s="18" t="s">
        <v>1200</v>
      </c>
      <c r="F1031" s="2" t="s">
        <v>1481</v>
      </c>
      <c r="G1031" s="2"/>
    </row>
    <row r="1032" spans="1:7" s="13" customFormat="1" ht="33">
      <c r="A1032" s="2" t="s">
        <v>870</v>
      </c>
      <c r="B1032" s="209" t="s">
        <v>3070</v>
      </c>
      <c r="C1032" s="368">
        <v>219.8</v>
      </c>
      <c r="D1032" s="368">
        <v>219.8</v>
      </c>
      <c r="E1032" s="18" t="s">
        <v>1200</v>
      </c>
      <c r="F1032" s="2" t="s">
        <v>1481</v>
      </c>
      <c r="G1032" s="2"/>
    </row>
    <row r="1033" spans="1:7" s="13" customFormat="1" ht="33">
      <c r="A1033" s="2" t="s">
        <v>870</v>
      </c>
      <c r="B1033" s="209" t="s">
        <v>3071</v>
      </c>
      <c r="C1033" s="368">
        <v>12.5</v>
      </c>
      <c r="D1033" s="368">
        <v>12.5</v>
      </c>
      <c r="E1033" s="18" t="s">
        <v>1200</v>
      </c>
      <c r="F1033" s="2" t="s">
        <v>1481</v>
      </c>
      <c r="G1033" s="2"/>
    </row>
    <row r="1034" spans="1:7" s="13" customFormat="1" ht="33">
      <c r="A1034" s="2" t="s">
        <v>870</v>
      </c>
      <c r="B1034" s="209" t="s">
        <v>3072</v>
      </c>
      <c r="C1034" s="368">
        <v>544.8</v>
      </c>
      <c r="D1034" s="368">
        <v>544.8</v>
      </c>
      <c r="E1034" s="18" t="s">
        <v>1200</v>
      </c>
      <c r="F1034" s="2" t="s">
        <v>1481</v>
      </c>
      <c r="G1034" s="2"/>
    </row>
    <row r="1035" spans="1:7" s="51" customFormat="1" ht="19.5">
      <c r="A1035" s="413" t="s">
        <v>680</v>
      </c>
      <c r="B1035" s="414"/>
      <c r="C1035" s="68">
        <f>SUM(C965:C1034)</f>
        <v>32576.88</v>
      </c>
      <c r="D1035" s="68">
        <f>SUM(D965:D1034)</f>
        <v>45405.530000000006</v>
      </c>
      <c r="E1035" s="95"/>
      <c r="F1035" s="127"/>
      <c r="G1035" s="69"/>
    </row>
    <row r="1036" spans="1:7" ht="33">
      <c r="A1036" s="38" t="s">
        <v>758</v>
      </c>
      <c r="B1036" s="15" t="s">
        <v>663</v>
      </c>
      <c r="C1036" s="33">
        <v>4500</v>
      </c>
      <c r="D1036" s="33">
        <v>6000</v>
      </c>
      <c r="E1036" s="15" t="s">
        <v>662</v>
      </c>
      <c r="F1036" s="1" t="s">
        <v>2676</v>
      </c>
      <c r="G1036" s="40"/>
    </row>
    <row r="1037" spans="1:7" ht="33">
      <c r="A1037" s="38" t="s">
        <v>758</v>
      </c>
      <c r="B1037" s="15" t="s">
        <v>661</v>
      </c>
      <c r="C1037" s="33">
        <v>390</v>
      </c>
      <c r="D1037" s="33">
        <v>780</v>
      </c>
      <c r="E1037" s="15" t="s">
        <v>662</v>
      </c>
      <c r="F1037" s="1" t="s">
        <v>2676</v>
      </c>
      <c r="G1037" s="40"/>
    </row>
    <row r="1038" spans="1:7" ht="33">
      <c r="A1038" s="38" t="s">
        <v>758</v>
      </c>
      <c r="B1038" s="209" t="s">
        <v>2410</v>
      </c>
      <c r="C1038" s="266">
        <v>90</v>
      </c>
      <c r="D1038" s="266">
        <v>90</v>
      </c>
      <c r="E1038" s="18" t="s">
        <v>2411</v>
      </c>
      <c r="F1038" s="1" t="s">
        <v>2676</v>
      </c>
      <c r="G1038" s="2"/>
    </row>
    <row r="1039" spans="1:7" ht="33">
      <c r="A1039" s="38" t="s">
        <v>758</v>
      </c>
      <c r="B1039" s="209" t="s">
        <v>2412</v>
      </c>
      <c r="C1039" s="266">
        <v>7.5</v>
      </c>
      <c r="D1039" s="266">
        <v>7.5</v>
      </c>
      <c r="E1039" s="18" t="s">
        <v>2413</v>
      </c>
      <c r="F1039" s="1" t="s">
        <v>2676</v>
      </c>
      <c r="G1039" s="2"/>
    </row>
    <row r="1040" spans="1:7" ht="33">
      <c r="A1040" s="38" t="s">
        <v>758</v>
      </c>
      <c r="B1040" s="15" t="s">
        <v>2105</v>
      </c>
      <c r="C1040" s="33">
        <v>0</v>
      </c>
      <c r="D1040" s="33">
        <v>15</v>
      </c>
      <c r="E1040" s="15" t="s">
        <v>2106</v>
      </c>
      <c r="F1040" s="1" t="s">
        <v>2104</v>
      </c>
      <c r="G1040" s="40"/>
    </row>
    <row r="1041" spans="1:7" ht="33">
      <c r="A1041" s="38" t="s">
        <v>758</v>
      </c>
      <c r="B1041" s="15" t="s">
        <v>1068</v>
      </c>
      <c r="C1041" s="33">
        <v>15</v>
      </c>
      <c r="D1041" s="33">
        <f>C1041</f>
        <v>15</v>
      </c>
      <c r="E1041" s="15" t="s">
        <v>1070</v>
      </c>
      <c r="F1041" s="1" t="s">
        <v>2104</v>
      </c>
      <c r="G1041" s="40"/>
    </row>
    <row r="1042" spans="1:7" ht="33">
      <c r="A1042" s="38" t="s">
        <v>758</v>
      </c>
      <c r="B1042" s="15" t="s">
        <v>671</v>
      </c>
      <c r="C1042" s="33">
        <v>0</v>
      </c>
      <c r="D1042" s="33">
        <v>10</v>
      </c>
      <c r="E1042" s="15" t="s">
        <v>670</v>
      </c>
      <c r="F1042" s="1" t="s">
        <v>2680</v>
      </c>
      <c r="G1042" s="40"/>
    </row>
    <row r="1043" spans="1:7" ht="33">
      <c r="A1043" s="38" t="s">
        <v>758</v>
      </c>
      <c r="B1043" s="15" t="s">
        <v>669</v>
      </c>
      <c r="C1043" s="33">
        <v>0</v>
      </c>
      <c r="D1043" s="33">
        <v>25</v>
      </c>
      <c r="E1043" s="15" t="s">
        <v>670</v>
      </c>
      <c r="F1043" s="1" t="s">
        <v>2680</v>
      </c>
      <c r="G1043" s="40"/>
    </row>
    <row r="1044" spans="1:7" ht="33">
      <c r="A1044" s="38" t="s">
        <v>758</v>
      </c>
      <c r="B1044" s="15" t="s">
        <v>674</v>
      </c>
      <c r="C1044" s="33">
        <v>0</v>
      </c>
      <c r="D1044" s="33">
        <v>44</v>
      </c>
      <c r="E1044" s="15" t="s">
        <v>673</v>
      </c>
      <c r="F1044" s="1" t="s">
        <v>2680</v>
      </c>
      <c r="G1044" s="40"/>
    </row>
    <row r="1045" spans="1:7" s="117" customFormat="1" ht="33">
      <c r="A1045" s="1" t="s">
        <v>841</v>
      </c>
      <c r="B1045" s="18" t="s">
        <v>2962</v>
      </c>
      <c r="C1045" s="249">
        <v>359</v>
      </c>
      <c r="D1045" s="249">
        <v>359</v>
      </c>
      <c r="E1045" s="18" t="s">
        <v>2960</v>
      </c>
      <c r="F1045" s="1" t="s">
        <v>1445</v>
      </c>
      <c r="G1045" s="202"/>
    </row>
    <row r="1046" spans="1:7" s="117" customFormat="1" ht="33">
      <c r="A1046" s="1" t="s">
        <v>2961</v>
      </c>
      <c r="B1046" s="18" t="s">
        <v>2963</v>
      </c>
      <c r="C1046" s="249">
        <v>810</v>
      </c>
      <c r="D1046" s="249">
        <v>810</v>
      </c>
      <c r="E1046" s="18" t="s">
        <v>2949</v>
      </c>
      <c r="F1046" s="1" t="s">
        <v>1445</v>
      </c>
      <c r="G1046" s="202"/>
    </row>
    <row r="1047" spans="1:7" s="117" customFormat="1" ht="33">
      <c r="A1047" s="1" t="s">
        <v>2961</v>
      </c>
      <c r="B1047" s="18" t="s">
        <v>2947</v>
      </c>
      <c r="C1047" s="249">
        <v>16</v>
      </c>
      <c r="D1047" s="249">
        <v>16</v>
      </c>
      <c r="E1047" s="15" t="s">
        <v>2948</v>
      </c>
      <c r="F1047" s="1" t="s">
        <v>1445</v>
      </c>
      <c r="G1047" s="202"/>
    </row>
    <row r="1048" spans="1:7" s="117" customFormat="1" ht="33">
      <c r="A1048" s="1" t="s">
        <v>2961</v>
      </c>
      <c r="B1048" s="18" t="s">
        <v>2964</v>
      </c>
      <c r="C1048" s="249">
        <v>1623</v>
      </c>
      <c r="D1048" s="249">
        <v>1623</v>
      </c>
      <c r="E1048" s="15" t="s">
        <v>673</v>
      </c>
      <c r="F1048" s="1" t="s">
        <v>1445</v>
      </c>
      <c r="G1048" s="202"/>
    </row>
    <row r="1049" spans="1:7" s="117" customFormat="1" ht="33">
      <c r="A1049" s="1" t="s">
        <v>2961</v>
      </c>
      <c r="B1049" s="18" t="s">
        <v>2965</v>
      </c>
      <c r="C1049" s="249">
        <v>2230</v>
      </c>
      <c r="D1049" s="249">
        <v>2230</v>
      </c>
      <c r="E1049" s="15" t="s">
        <v>673</v>
      </c>
      <c r="F1049" s="1" t="s">
        <v>1445</v>
      </c>
      <c r="G1049" s="202"/>
    </row>
    <row r="1050" spans="1:7" ht="33">
      <c r="A1050" s="38" t="s">
        <v>758</v>
      </c>
      <c r="B1050" s="15" t="s">
        <v>759</v>
      </c>
      <c r="C1050" s="33">
        <v>0</v>
      </c>
      <c r="D1050" s="33">
        <v>2220</v>
      </c>
      <c r="E1050" s="15" t="s">
        <v>760</v>
      </c>
      <c r="F1050" s="1" t="s">
        <v>2678</v>
      </c>
      <c r="G1050" s="40"/>
    </row>
    <row r="1051" spans="1:7" ht="33">
      <c r="A1051" s="38" t="s">
        <v>758</v>
      </c>
      <c r="B1051" s="15" t="s">
        <v>761</v>
      </c>
      <c r="C1051" s="33">
        <v>0</v>
      </c>
      <c r="D1051" s="33">
        <v>800</v>
      </c>
      <c r="E1051" s="15" t="s">
        <v>676</v>
      </c>
      <c r="F1051" s="1" t="s">
        <v>2678</v>
      </c>
      <c r="G1051" s="40"/>
    </row>
    <row r="1052" spans="1:7" ht="33">
      <c r="A1052" s="38" t="s">
        <v>758</v>
      </c>
      <c r="B1052" s="101" t="s">
        <v>675</v>
      </c>
      <c r="C1052" s="33">
        <v>0</v>
      </c>
      <c r="D1052" s="33">
        <v>3</v>
      </c>
      <c r="E1052" s="15" t="s">
        <v>676</v>
      </c>
      <c r="F1052" s="1" t="s">
        <v>2678</v>
      </c>
      <c r="G1052" s="40"/>
    </row>
    <row r="1053" spans="1:7" ht="33">
      <c r="A1053" s="38" t="s">
        <v>758</v>
      </c>
      <c r="B1053" s="101" t="s">
        <v>677</v>
      </c>
      <c r="C1053" s="33">
        <v>0</v>
      </c>
      <c r="D1053" s="33">
        <v>10</v>
      </c>
      <c r="E1053" s="15" t="s">
        <v>676</v>
      </c>
      <c r="F1053" s="1" t="s">
        <v>2678</v>
      </c>
      <c r="G1053" s="40"/>
    </row>
    <row r="1054" spans="1:7" ht="33">
      <c r="A1054" s="38" t="s">
        <v>758</v>
      </c>
      <c r="B1054" s="101" t="s">
        <v>762</v>
      </c>
      <c r="C1054" s="33">
        <v>0</v>
      </c>
      <c r="D1054" s="33">
        <v>692</v>
      </c>
      <c r="E1054" s="15" t="s">
        <v>676</v>
      </c>
      <c r="F1054" s="1" t="s">
        <v>2678</v>
      </c>
      <c r="G1054" s="40"/>
    </row>
    <row r="1055" spans="1:7" ht="33">
      <c r="A1055" s="38" t="s">
        <v>758</v>
      </c>
      <c r="B1055" s="101" t="s">
        <v>763</v>
      </c>
      <c r="C1055" s="33">
        <v>0</v>
      </c>
      <c r="D1055" s="33">
        <v>2111</v>
      </c>
      <c r="E1055" s="15" t="s">
        <v>676</v>
      </c>
      <c r="F1055" s="1" t="s">
        <v>2678</v>
      </c>
      <c r="G1055" s="40"/>
    </row>
    <row r="1056" spans="1:7" ht="33">
      <c r="A1056" s="38" t="s">
        <v>758</v>
      </c>
      <c r="B1056" s="101" t="s">
        <v>764</v>
      </c>
      <c r="C1056" s="33">
        <v>0</v>
      </c>
      <c r="D1056" s="33">
        <v>345</v>
      </c>
      <c r="E1056" s="15" t="s">
        <v>676</v>
      </c>
      <c r="F1056" s="1" t="s">
        <v>2678</v>
      </c>
      <c r="G1056" s="40"/>
    </row>
    <row r="1057" spans="1:7" ht="33">
      <c r="A1057" s="38" t="s">
        <v>758</v>
      </c>
      <c r="B1057" s="18" t="s">
        <v>2136</v>
      </c>
      <c r="C1057" s="33">
        <v>600</v>
      </c>
      <c r="D1057" s="33">
        <v>600</v>
      </c>
      <c r="E1057" s="15" t="s">
        <v>676</v>
      </c>
      <c r="F1057" s="1" t="s">
        <v>2678</v>
      </c>
      <c r="G1057" s="2"/>
    </row>
    <row r="1058" spans="1:7" ht="33">
      <c r="A1058" s="38" t="s">
        <v>758</v>
      </c>
      <c r="B1058" s="18" t="s">
        <v>2137</v>
      </c>
      <c r="C1058" s="33">
        <v>26</v>
      </c>
      <c r="D1058" s="33">
        <v>26</v>
      </c>
      <c r="E1058" s="15" t="s">
        <v>676</v>
      </c>
      <c r="F1058" s="1" t="s">
        <v>2678</v>
      </c>
      <c r="G1058" s="202"/>
    </row>
    <row r="1059" spans="1:7" ht="33">
      <c r="A1059" s="38" t="s">
        <v>758</v>
      </c>
      <c r="B1059" s="18" t="s">
        <v>2138</v>
      </c>
      <c r="C1059" s="33">
        <v>200.5</v>
      </c>
      <c r="D1059" s="33">
        <v>200.5</v>
      </c>
      <c r="E1059" s="15" t="s">
        <v>676</v>
      </c>
      <c r="F1059" s="1" t="s">
        <v>2678</v>
      </c>
      <c r="G1059" s="202"/>
    </row>
    <row r="1060" spans="1:7" ht="33">
      <c r="A1060" s="38" t="s">
        <v>758</v>
      </c>
      <c r="B1060" s="18" t="s">
        <v>2139</v>
      </c>
      <c r="C1060" s="33">
        <v>400</v>
      </c>
      <c r="D1060" s="33">
        <v>400</v>
      </c>
      <c r="E1060" s="15" t="s">
        <v>676</v>
      </c>
      <c r="F1060" s="1" t="s">
        <v>2678</v>
      </c>
      <c r="G1060" s="202"/>
    </row>
    <row r="1061" spans="1:7" ht="33">
      <c r="A1061" s="38" t="s">
        <v>758</v>
      </c>
      <c r="B1061" s="11" t="s">
        <v>2140</v>
      </c>
      <c r="C1061" s="33">
        <v>2395</v>
      </c>
      <c r="D1061" s="33">
        <v>2395</v>
      </c>
      <c r="E1061" s="15" t="s">
        <v>760</v>
      </c>
      <c r="F1061" s="1" t="s">
        <v>2678</v>
      </c>
      <c r="G1061" s="202"/>
    </row>
    <row r="1062" spans="1:7" ht="33">
      <c r="A1062" s="38" t="s">
        <v>758</v>
      </c>
      <c r="B1062" s="90" t="s">
        <v>1195</v>
      </c>
      <c r="C1062" s="355">
        <v>-626</v>
      </c>
      <c r="D1062" s="356">
        <f>2423+C1062</f>
        <v>1797</v>
      </c>
      <c r="E1062" s="90" t="s">
        <v>1196</v>
      </c>
      <c r="F1062" s="31" t="s">
        <v>2675</v>
      </c>
      <c r="G1062" s="40"/>
    </row>
    <row r="1063" spans="1:7" ht="33">
      <c r="A1063" s="38" t="s">
        <v>758</v>
      </c>
      <c r="B1063" s="91" t="s">
        <v>934</v>
      </c>
      <c r="C1063" s="33">
        <v>0</v>
      </c>
      <c r="D1063" s="113">
        <v>251.8</v>
      </c>
      <c r="E1063" s="90" t="s">
        <v>935</v>
      </c>
      <c r="F1063" s="31" t="s">
        <v>2675</v>
      </c>
      <c r="G1063" s="40"/>
    </row>
    <row r="1064" spans="1:7" s="314" customFormat="1" ht="36" customHeight="1">
      <c r="A1064" s="38" t="s">
        <v>758</v>
      </c>
      <c r="B1064" s="18" t="s">
        <v>2097</v>
      </c>
      <c r="C1064" s="312">
        <v>30</v>
      </c>
      <c r="D1064" s="312">
        <v>30</v>
      </c>
      <c r="E1064" s="303" t="s">
        <v>2502</v>
      </c>
      <c r="F1064" s="1" t="s">
        <v>1484</v>
      </c>
      <c r="G1064" s="313"/>
    </row>
    <row r="1065" spans="1:7" ht="33">
      <c r="A1065" s="38" t="s">
        <v>758</v>
      </c>
      <c r="B1065" s="316" t="s">
        <v>2509</v>
      </c>
      <c r="C1065" s="12">
        <v>979</v>
      </c>
      <c r="D1065" s="24">
        <v>979</v>
      </c>
      <c r="E1065" s="49" t="s">
        <v>2488</v>
      </c>
      <c r="F1065" s="226" t="s">
        <v>1484</v>
      </c>
      <c r="G1065" s="202"/>
    </row>
    <row r="1066" spans="1:7" ht="33">
      <c r="A1066" s="38" t="s">
        <v>758</v>
      </c>
      <c r="B1066" s="101" t="s">
        <v>2671</v>
      </c>
      <c r="C1066" s="33">
        <v>0</v>
      </c>
      <c r="D1066" s="33">
        <v>1169</v>
      </c>
      <c r="E1066" s="18" t="s">
        <v>2670</v>
      </c>
      <c r="F1066" s="2" t="s">
        <v>2682</v>
      </c>
      <c r="G1066" s="40"/>
    </row>
    <row r="1067" spans="1:7" s="13" customFormat="1" ht="33">
      <c r="A1067" s="2" t="s">
        <v>841</v>
      </c>
      <c r="B1067" s="209" t="s">
        <v>3067</v>
      </c>
      <c r="C1067" s="369">
        <v>108.6</v>
      </c>
      <c r="D1067" s="369">
        <v>108.6</v>
      </c>
      <c r="E1067" s="18" t="s">
        <v>1200</v>
      </c>
      <c r="F1067" s="2" t="s">
        <v>1481</v>
      </c>
      <c r="G1067" s="2"/>
    </row>
    <row r="1068" spans="1:7" s="13" customFormat="1" ht="33">
      <c r="A1068" s="2" t="s">
        <v>841</v>
      </c>
      <c r="B1068" s="209" t="s">
        <v>863</v>
      </c>
      <c r="C1068" s="369">
        <v>150</v>
      </c>
      <c r="D1068" s="369">
        <v>150</v>
      </c>
      <c r="E1068" s="18" t="s">
        <v>1200</v>
      </c>
      <c r="F1068" s="2" t="s">
        <v>1481</v>
      </c>
      <c r="G1068" s="2"/>
    </row>
    <row r="1069" spans="1:7" s="13" customFormat="1" ht="33">
      <c r="A1069" s="2" t="s">
        <v>841</v>
      </c>
      <c r="B1069" s="11" t="s">
        <v>871</v>
      </c>
      <c r="C1069" s="369">
        <v>200</v>
      </c>
      <c r="D1069" s="369">
        <v>200</v>
      </c>
      <c r="E1069" s="18" t="s">
        <v>1200</v>
      </c>
      <c r="F1069" s="2" t="s">
        <v>1481</v>
      </c>
      <c r="G1069" s="2"/>
    </row>
    <row r="1070" spans="1:7" s="13" customFormat="1" ht="33">
      <c r="A1070" s="2" t="s">
        <v>841</v>
      </c>
      <c r="B1070" s="209" t="s">
        <v>3069</v>
      </c>
      <c r="C1070" s="369">
        <v>10</v>
      </c>
      <c r="D1070" s="369">
        <v>10</v>
      </c>
      <c r="E1070" s="18" t="s">
        <v>1200</v>
      </c>
      <c r="F1070" s="2" t="s">
        <v>1481</v>
      </c>
      <c r="G1070" s="2"/>
    </row>
    <row r="1071" spans="1:7" s="13" customFormat="1" ht="33">
      <c r="A1071" s="2" t="s">
        <v>841</v>
      </c>
      <c r="B1071" s="209" t="s">
        <v>3070</v>
      </c>
      <c r="C1071" s="368">
        <v>11.9</v>
      </c>
      <c r="D1071" s="369">
        <v>11.9</v>
      </c>
      <c r="E1071" s="18" t="s">
        <v>1200</v>
      </c>
      <c r="F1071" s="2" t="s">
        <v>1481</v>
      </c>
      <c r="G1071" s="2"/>
    </row>
    <row r="1072" spans="1:7" s="13" customFormat="1" ht="33">
      <c r="A1072" s="2" t="s">
        <v>841</v>
      </c>
      <c r="B1072" s="209" t="s">
        <v>3071</v>
      </c>
      <c r="C1072" s="368">
        <v>12.5</v>
      </c>
      <c r="D1072" s="368">
        <v>12.5</v>
      </c>
      <c r="E1072" s="18" t="s">
        <v>1200</v>
      </c>
      <c r="F1072" s="2" t="s">
        <v>1481</v>
      </c>
      <c r="G1072" s="2"/>
    </row>
    <row r="1073" spans="1:7" s="13" customFormat="1" ht="33">
      <c r="A1073" s="2" t="s">
        <v>841</v>
      </c>
      <c r="B1073" s="372" t="s">
        <v>872</v>
      </c>
      <c r="C1073" s="368">
        <v>46</v>
      </c>
      <c r="D1073" s="368">
        <v>46</v>
      </c>
      <c r="E1073" s="18" t="s">
        <v>1200</v>
      </c>
      <c r="F1073" s="2" t="s">
        <v>1481</v>
      </c>
      <c r="G1073" s="2"/>
    </row>
    <row r="1074" spans="1:7" ht="33">
      <c r="A1074" s="2" t="s">
        <v>841</v>
      </c>
      <c r="B1074" s="200" t="s">
        <v>834</v>
      </c>
      <c r="C1074" s="33">
        <v>72</v>
      </c>
      <c r="D1074" s="33">
        <v>72</v>
      </c>
      <c r="E1074" s="200" t="s">
        <v>835</v>
      </c>
      <c r="F1074" s="2" t="s">
        <v>836</v>
      </c>
      <c r="G1074" s="202"/>
    </row>
    <row r="1075" spans="1:7" s="228" customFormat="1" ht="33">
      <c r="A1075" s="2" t="s">
        <v>841</v>
      </c>
      <c r="B1075" s="224" t="s">
        <v>2154</v>
      </c>
      <c r="C1075" s="237">
        <v>1495</v>
      </c>
      <c r="D1075" s="237">
        <v>1495</v>
      </c>
      <c r="E1075" s="17" t="s">
        <v>2150</v>
      </c>
      <c r="F1075" s="226" t="s">
        <v>1197</v>
      </c>
      <c r="G1075" s="227"/>
    </row>
    <row r="1076" spans="1:7" s="228" customFormat="1" ht="33">
      <c r="A1076" s="2" t="s">
        <v>841</v>
      </c>
      <c r="B1076" s="224" t="s">
        <v>2155</v>
      </c>
      <c r="C1076" s="237">
        <v>1546.25</v>
      </c>
      <c r="D1076" s="237">
        <v>1546.24</v>
      </c>
      <c r="E1076" s="17" t="s">
        <v>2150</v>
      </c>
      <c r="F1076" s="226" t="s">
        <v>1197</v>
      </c>
      <c r="G1076" s="227"/>
    </row>
    <row r="1077" spans="1:7" s="51" customFormat="1" ht="24.75" customHeight="1">
      <c r="A1077" s="413" t="s">
        <v>680</v>
      </c>
      <c r="B1077" s="414"/>
      <c r="C1077" s="68">
        <f>SUM(C1036:C1076)</f>
        <v>17697.25</v>
      </c>
      <c r="D1077" s="68">
        <f>SUM(D1036:D1076)</f>
        <v>29706.04</v>
      </c>
      <c r="E1077" s="95"/>
      <c r="F1077" s="127"/>
      <c r="G1077" s="69"/>
    </row>
    <row r="1078" spans="1:7" s="51" customFormat="1" ht="30" customHeight="1" thickBot="1">
      <c r="A1078" s="411" t="s">
        <v>765</v>
      </c>
      <c r="B1078" s="412"/>
      <c r="C1078" s="116">
        <f>C58+C135+C194+C280+C320+C379+C503+C571+C688+C861+C964+C1035+C1077</f>
        <v>784106.077</v>
      </c>
      <c r="D1078" s="116">
        <f>D58+D135+D194+D280+D320+D379+D503+D571+D688+D861+D964+D1035+D1077</f>
        <v>1229171.535</v>
      </c>
      <c r="E1078" s="99"/>
      <c r="F1078" s="128"/>
      <c r="G1078" s="70"/>
    </row>
    <row r="1079" spans="1:7" s="229" customFormat="1" ht="42.75" customHeight="1">
      <c r="A1079" s="410"/>
      <c r="B1079" s="410"/>
      <c r="C1079" s="410"/>
      <c r="D1079" s="410"/>
      <c r="E1079" s="410"/>
      <c r="F1079" s="410"/>
      <c r="G1079" s="410"/>
    </row>
    <row r="1080" spans="1:7" s="197" customFormat="1" ht="16.5">
      <c r="A1080" s="391"/>
      <c r="B1080" s="391"/>
      <c r="C1080" s="391"/>
      <c r="D1080" s="391"/>
      <c r="E1080" s="391"/>
      <c r="F1080" s="391"/>
      <c r="G1080" s="391"/>
    </row>
  </sheetData>
  <mergeCells count="26">
    <mergeCell ref="A1:G1"/>
    <mergeCell ref="A2:G2"/>
    <mergeCell ref="A3:G3"/>
    <mergeCell ref="A4:C4"/>
    <mergeCell ref="G5:G7"/>
    <mergeCell ref="A5:A7"/>
    <mergeCell ref="B5:B7"/>
    <mergeCell ref="C5:D5"/>
    <mergeCell ref="E5:E7"/>
    <mergeCell ref="F5:F7"/>
    <mergeCell ref="A571:B571"/>
    <mergeCell ref="A503:B503"/>
    <mergeCell ref="A379:B379"/>
    <mergeCell ref="A861:B861"/>
    <mergeCell ref="A58:B58"/>
    <mergeCell ref="A320:B320"/>
    <mergeCell ref="A280:B280"/>
    <mergeCell ref="A194:B194"/>
    <mergeCell ref="A135:B135"/>
    <mergeCell ref="A1080:G1080"/>
    <mergeCell ref="A1079:G1079"/>
    <mergeCell ref="A1078:B1078"/>
    <mergeCell ref="A688:B688"/>
    <mergeCell ref="A964:B964"/>
    <mergeCell ref="A1035:B1035"/>
    <mergeCell ref="A1077:B1077"/>
  </mergeCells>
  <printOptions horizontalCentered="1"/>
  <pageMargins left="0.34" right="0.1968503937007874" top="0.53" bottom="0.38" header="0.35" footer="0.17"/>
  <pageSetup horizontalDpi="600" verticalDpi="600" orientation="landscape" paperSize="9" r:id="rId2"/>
  <headerFooter alignWithMargins="0">
    <oddFooter>&amp;C第 &amp;P 頁</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行政院主計處第一局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行政院主計處第一局</dc:creator>
  <cp:keywords/>
  <dc:description/>
  <cp:lastModifiedBy>行政院主計處中部辦公室案</cp:lastModifiedBy>
  <cp:lastPrinted>2006-02-15T08:44:00Z</cp:lastPrinted>
  <dcterms:created xsi:type="dcterms:W3CDTF">2001-01-31T06:15:04Z</dcterms:created>
  <dcterms:modified xsi:type="dcterms:W3CDTF">2009-02-13T06:12:28Z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-600549454</vt:i4>
  </property>
  <property fmtid="{D5CDD505-2E9C-101B-9397-08002B2CF9AE}" pid="3" name="_EmailSubject">
    <vt:lpwstr>93-94季報</vt:lpwstr>
  </property>
  <property fmtid="{D5CDD505-2E9C-101B-9397-08002B2CF9AE}" pid="4" name="_AuthorEmail">
    <vt:lpwstr>172008@mail.tycg.gov.tw</vt:lpwstr>
  </property>
  <property fmtid="{D5CDD505-2E9C-101B-9397-08002B2CF9AE}" pid="5" name="_AuthorEmailDisplayName">
    <vt:lpwstr>劉淑敏</vt:lpwstr>
  </property>
  <property fmtid="{D5CDD505-2E9C-101B-9397-08002B2CF9AE}" pid="6" name="_ReviewingToolsShownOnce">
    <vt:lpwstr/>
  </property>
</Properties>
</file>