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809" firstSheet="4" activeTab="18"/>
  </bookViews>
  <sheets>
    <sheet name="12-1" sheetId="1" r:id="rId1"/>
    <sheet name="12-1續" sheetId="2" r:id="rId2"/>
    <sheet name="12-2" sheetId="3" r:id="rId3"/>
    <sheet name="12-3" sheetId="4" r:id="rId4"/>
    <sheet name="12-4" sheetId="5" r:id="rId5"/>
    <sheet name="12-5" sheetId="6" r:id="rId6"/>
    <sheet name="12-6" sheetId="7" r:id="rId7"/>
    <sheet name="12-7" sheetId="8" r:id="rId8"/>
    <sheet name="12-8" sheetId="9" r:id="rId9"/>
    <sheet name="12-9" sheetId="10" r:id="rId10"/>
    <sheet name="12-10" sheetId="11" r:id="rId11"/>
    <sheet name="12-11" sheetId="12" r:id="rId12"/>
    <sheet name="12-11續" sheetId="13" r:id="rId13"/>
    <sheet name="12-12" sheetId="14" r:id="rId14"/>
    <sheet name="12-13" sheetId="15" r:id="rId15"/>
    <sheet name="12-14" sheetId="16" r:id="rId16"/>
    <sheet name="12-15" sheetId="17" r:id="rId17"/>
    <sheet name="12-16" sheetId="18" r:id="rId18"/>
    <sheet name="12-17" sheetId="19" r:id="rId19"/>
  </sheets>
  <definedNames>
    <definedName name="_xlnm.Print_Area" localSheetId="11">'12-11'!$A$1:$L$19</definedName>
    <definedName name="_xlnm.Print_Area" localSheetId="12">'12-11續'!$A$1:$L$18</definedName>
    <definedName name="_xlnm.Print_Area" localSheetId="18">'12-17'!$A$1:$M$20</definedName>
    <definedName name="_xlnm.Print_Area" localSheetId="1">'12-1續'!$A$1:$N$21</definedName>
    <definedName name="_xlnm.Print_Area" localSheetId="2">'12-2'!$A$1:$P$22</definedName>
    <definedName name="_xlnm.Print_Area" localSheetId="3">'12-3'!$A$1:$I$23</definedName>
    <definedName name="_xlnm.Print_Area" localSheetId="5">'12-5'!$A$1:$F$38</definedName>
  </definedNames>
  <calcPr fullCalcOnLoad="1"/>
</workbook>
</file>

<file path=xl/sharedStrings.xml><?xml version="1.0" encoding="utf-8"?>
<sst xmlns="http://schemas.openxmlformats.org/spreadsheetml/2006/main" count="1172" uniqueCount="767">
  <si>
    <t>Unit : Case</t>
  </si>
  <si>
    <t>Employment
Management</t>
  </si>
  <si>
    <t>Grand Total</t>
  </si>
  <si>
    <t>Grievances</t>
  </si>
  <si>
    <t>Referrals</t>
  </si>
  <si>
    <t>Advices</t>
  </si>
  <si>
    <t>Comments</t>
  </si>
  <si>
    <t>Others</t>
  </si>
  <si>
    <t>-</t>
  </si>
  <si>
    <t>Labor Administration</t>
  </si>
  <si>
    <t xml:space="preserve"> Industrial Unions</t>
  </si>
  <si>
    <t>Wage</t>
  </si>
  <si>
    <t>Working Hours</t>
  </si>
  <si>
    <t>Labor Insurance</t>
  </si>
  <si>
    <t>General Issues</t>
  </si>
  <si>
    <t>Voluntary Insured People</t>
  </si>
  <si>
    <t>Beneficiaries</t>
  </si>
  <si>
    <t>Craft Workers</t>
  </si>
  <si>
    <t>Class A Members of 
Fishermen's Association</t>
  </si>
  <si>
    <t>People Receiving Training in
Vocational Training Organizations</t>
  </si>
  <si>
    <t>No. of Unions</t>
  </si>
  <si>
    <t>Grand Total</t>
  </si>
  <si>
    <t>Federations of Labor Unions</t>
  </si>
  <si>
    <t>Corporate Unions</t>
  </si>
  <si>
    <t>Industrial Unions</t>
  </si>
  <si>
    <t>Craft  Unions</t>
  </si>
  <si>
    <t>Institutional 
Members</t>
  </si>
  <si>
    <t>End of Year</t>
  </si>
  <si>
    <t>Total</t>
  </si>
  <si>
    <t xml:space="preserve"> Corporate Unions</t>
  </si>
  <si>
    <t>Enterprise 
Units</t>
  </si>
  <si>
    <t>Labor 
Unions</t>
  </si>
  <si>
    <t>Works of Commercial 
Firms and Shops</t>
  </si>
  <si>
    <t>Labor Administration</t>
  </si>
  <si>
    <t>Labor Administration</t>
  </si>
  <si>
    <t>Arbitration</t>
  </si>
  <si>
    <t>Total</t>
  </si>
  <si>
    <t>Male</t>
  </si>
  <si>
    <t>Female</t>
  </si>
  <si>
    <t>No. of Disputes</t>
  </si>
  <si>
    <t>Personal
Members</t>
  </si>
  <si>
    <t>Personal
Members</t>
  </si>
  <si>
    <t>No. of Unions</t>
  </si>
  <si>
    <t>Table 12-2. General Situation of Labor Unions</t>
  </si>
  <si>
    <t xml:space="preserve"> Others</t>
  </si>
  <si>
    <t>Public
Sector</t>
  </si>
  <si>
    <t>Private
Sector</t>
  </si>
  <si>
    <t>Year</t>
  </si>
  <si>
    <t>No. of Unresolved Cases, up to End of That Year</t>
  </si>
  <si>
    <t>Source : Department of Statistics, Ministry of Labor.</t>
  </si>
  <si>
    <t>Source : Department of Statistics, Ministry of Labor.</t>
  </si>
  <si>
    <t>Source : Department of Statistics, Ministry of Labor.</t>
  </si>
  <si>
    <t>Conciliation</t>
  </si>
  <si>
    <t>Mediation</t>
  </si>
  <si>
    <t>Appropriation for Worker Education
(N.T.$1000)</t>
  </si>
  <si>
    <t>No. of Classes
(Classes)</t>
  </si>
  <si>
    <t>No. of Teams
(Teams)</t>
  </si>
  <si>
    <t>No. of Persons
(Persons)</t>
  </si>
  <si>
    <t>Servicing Hours
(Hours)</t>
  </si>
  <si>
    <t>Appropriation for
Employee Welfare Fund</t>
  </si>
  <si>
    <t xml:space="preserve">Table 12-7. No. of Insured Units and People under Labor Insurance by Various Insured People </t>
  </si>
  <si>
    <t>Employees in Government
Agencies and Schools</t>
  </si>
  <si>
    <t>No. of Insured People</t>
  </si>
  <si>
    <t>Employees in Journalistic, Cultural, Non-profit Organizations and Cooperative Enterprises</t>
  </si>
  <si>
    <t>Total</t>
  </si>
  <si>
    <t>Male</t>
  </si>
  <si>
    <t>Female</t>
  </si>
  <si>
    <t>Units</t>
  </si>
  <si>
    <t>Units</t>
  </si>
  <si>
    <t>Persons</t>
  </si>
  <si>
    <t>Persons</t>
  </si>
  <si>
    <t>Grand Total</t>
  </si>
  <si>
    <t>Total</t>
  </si>
  <si>
    <t>Indonesia</t>
  </si>
  <si>
    <t>Philippines</t>
  </si>
  <si>
    <t>Thailand</t>
  </si>
  <si>
    <t>Vietnam</t>
  </si>
  <si>
    <t>Others</t>
  </si>
  <si>
    <t>Others</t>
  </si>
  <si>
    <t>Total</t>
  </si>
  <si>
    <t>Indonesia</t>
  </si>
  <si>
    <t>Philippines</t>
  </si>
  <si>
    <t>Thailand</t>
  </si>
  <si>
    <t>Vietnam</t>
  </si>
  <si>
    <t>Table 12-8. Foreign Workers Status</t>
  </si>
  <si>
    <t>Unit : Person</t>
  </si>
  <si>
    <t>Craft
Unions</t>
  </si>
  <si>
    <t>Grand
Total</t>
  </si>
  <si>
    <t>Source : Department of Statistics, Ministry of Labor.</t>
  </si>
  <si>
    <t>Source : Bureau of Labor Insurance, Ministry of Labor.</t>
  </si>
  <si>
    <t>Gender Equality in Employment</t>
  </si>
  <si>
    <t>Reporting Enterprises
(Establishments)</t>
  </si>
  <si>
    <t>No. of Employees
(Persons)</t>
  </si>
  <si>
    <t>Deaths
(Persons)</t>
  </si>
  <si>
    <t>Permanent Total Disability
(Persons)</t>
  </si>
  <si>
    <t>Temporary Total Disability
(Person-times)</t>
  </si>
  <si>
    <t>Disabling Frequency Rate
(PPM)</t>
  </si>
  <si>
    <t>Note : 1.The year data of reporting enterprises and no. of employees add up to the average in a fiscal year.</t>
  </si>
  <si>
    <t xml:space="preserve">Table 12-1. Cases of Industrial Disputes (Cont.) </t>
  </si>
  <si>
    <t>Industrial</t>
  </si>
  <si>
    <t xml:space="preserve"> Workers</t>
  </si>
  <si>
    <t>Unit : Establishment; Person</t>
  </si>
  <si>
    <t>No. of Insured Units</t>
  </si>
  <si>
    <t>Note : The classification of services permits one or more offered services for each case.</t>
  </si>
  <si>
    <t>Unit : Establishment ; N.T.$1,000 ; Person</t>
  </si>
  <si>
    <t>Unit : Establishment ; Person</t>
  </si>
  <si>
    <t>Table 12-1. Cases of Industrial Disputes</t>
  </si>
  <si>
    <t>No. of Foreign Workers in Social Welfare</t>
  </si>
  <si>
    <t>Source : Department of Statistics, Ministry of Labor.</t>
  </si>
  <si>
    <t>Source : Department of Statistics, Ministry of Labor and Department of Labor,Taoyuan City Gov.</t>
  </si>
  <si>
    <t>Occupational Safety and Health</t>
  </si>
  <si>
    <t>Employment Welfare</t>
  </si>
  <si>
    <t>Employment Relation</t>
  </si>
  <si>
    <t>Foreign Worker Issues</t>
  </si>
  <si>
    <t>Table 12-17. General Condition of the Designated Industries Compile Reports and Statistics on Occupational Accidents</t>
  </si>
  <si>
    <t>Permanent Partial Disability
(Person-times)</t>
  </si>
  <si>
    <t>Total
(Person-times)</t>
  </si>
  <si>
    <t>Times of Disability Injury</t>
  </si>
  <si>
    <t>Total Person-work Hours
(Hours)</t>
  </si>
  <si>
    <t>No. of Total Workdays
(Days)</t>
  </si>
  <si>
    <t>No. of Total Lost Workdays
(Days)</t>
  </si>
  <si>
    <t xml:space="preserve">           3.Disabling Severity Rate = No. of Total Lost Workdays / Total Person-work Hours x 1,000,000</t>
  </si>
  <si>
    <t xml:space="preserve">           2.Disabling Frequency Rate = Times of Disability Injury / Total Person-work Hours x 1,000,000</t>
  </si>
  <si>
    <t>Dispute Over
 leave of absence</t>
  </si>
  <si>
    <r>
      <rPr>
        <sz val="10"/>
        <rFont val="華康粗圓體"/>
        <family val="3"/>
      </rPr>
      <t xml:space="preserve">年　別
</t>
    </r>
    <r>
      <rPr>
        <sz val="10"/>
        <rFont val="Arial Narrow"/>
        <family val="2"/>
      </rPr>
      <t>Year</t>
    </r>
  </si>
  <si>
    <r>
      <rPr>
        <sz val="10"/>
        <rFont val="華康粗圓體"/>
        <family val="3"/>
      </rPr>
      <t>爭議件數</t>
    </r>
  </si>
  <si>
    <r>
      <rPr>
        <sz val="10"/>
        <rFont val="華康粗圓體"/>
        <family val="3"/>
      </rPr>
      <t>合計</t>
    </r>
  </si>
  <si>
    <r>
      <rPr>
        <sz val="10"/>
        <rFont val="華康粗圓體"/>
        <family val="3"/>
      </rPr>
      <t>契約爭議</t>
    </r>
  </si>
  <si>
    <r>
      <rPr>
        <sz val="10"/>
        <rFont val="華康粗圓體"/>
        <family val="3"/>
      </rPr>
      <t>工資爭議</t>
    </r>
  </si>
  <si>
    <r>
      <rPr>
        <sz val="10"/>
        <rFont val="華康粗圓體"/>
        <family val="3"/>
      </rPr>
      <t>男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</si>
  <si>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2009</t>
    </r>
  </si>
  <si>
    <r>
      <rPr>
        <sz val="10"/>
        <rFont val="華康粗圓體"/>
        <family val="3"/>
      </rPr>
      <t>女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</si>
  <si>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</si>
  <si>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</si>
  <si>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</si>
  <si>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</si>
  <si>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</si>
  <si>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</si>
  <si>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2016</t>
    </r>
  </si>
  <si>
    <r>
      <rPr>
        <sz val="10"/>
        <rFont val="華康粗圓體"/>
        <family val="3"/>
      </rPr>
      <t>其他權利
事項爭議</t>
    </r>
  </si>
  <si>
    <r>
      <rPr>
        <sz val="10"/>
        <rFont val="華康粗圓體"/>
        <family val="3"/>
      </rPr>
      <t>調整工資爭議</t>
    </r>
  </si>
  <si>
    <r>
      <rPr>
        <sz val="10"/>
        <rFont val="華康粗圓體"/>
        <family val="3"/>
      </rPr>
      <t>結算年資爭議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</si>
  <si>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</si>
  <si>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</si>
  <si>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2011</t>
    </r>
  </si>
  <si>
    <r>
      <rPr>
        <sz val="10"/>
        <rFont val="華康粗圓體"/>
        <family val="3"/>
      </rPr>
      <t>協調</t>
    </r>
  </si>
  <si>
    <r>
      <rPr>
        <sz val="10"/>
        <rFont val="華康粗圓體"/>
        <family val="3"/>
      </rPr>
      <t>調解</t>
    </r>
  </si>
  <si>
    <r>
      <rPr>
        <sz val="10"/>
        <rFont val="華康粗圓體"/>
        <family val="3"/>
      </rPr>
      <t>職業災害
補償爭議</t>
    </r>
  </si>
  <si>
    <r>
      <rPr>
        <sz val="10"/>
        <rFont val="華康粗圓體"/>
        <family val="3"/>
      </rPr>
      <t>調整工時爭議</t>
    </r>
  </si>
  <si>
    <r>
      <rPr>
        <sz val="10"/>
        <rFont val="華康粗圓體"/>
        <family val="3"/>
      </rPr>
      <t>其他調整
事項爭議</t>
    </r>
    <r>
      <rPr>
        <sz val="10"/>
        <rFont val="Arial Narrow"/>
        <family val="2"/>
      </rPr>
      <t xml:space="preserve"> </t>
    </r>
  </si>
  <si>
    <r>
      <rPr>
        <sz val="10"/>
        <rFont val="華康粗圓體"/>
        <family val="3"/>
      </rPr>
      <t>仲裁</t>
    </r>
  </si>
  <si>
    <r>
      <rPr>
        <sz val="10"/>
        <rFont val="華康粗圓體"/>
        <family val="3"/>
      </rPr>
      <t>截至當年底
未解決件數</t>
    </r>
    <r>
      <rPr>
        <sz val="10"/>
        <rFont val="Arial Narrow"/>
        <family val="2"/>
      </rPr>
      <t xml:space="preserve"> </t>
    </r>
  </si>
  <si>
    <r>
      <rPr>
        <sz val="10"/>
        <rFont val="華康粗圓體"/>
        <family val="3"/>
      </rPr>
      <t>工會數</t>
    </r>
  </si>
  <si>
    <r>
      <rPr>
        <sz val="10"/>
        <rFont val="華康粗圓體"/>
        <family val="3"/>
      </rPr>
      <t>會員
人數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</si>
  <si>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End of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</si>
  <si>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End of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</si>
  <si>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End of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</si>
  <si>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End of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</si>
  <si>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End of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</si>
  <si>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End of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</si>
  <si>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End of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</si>
  <si>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End of 2016</t>
    </r>
  </si>
  <si>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底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 xml:space="preserve">別
</t>
    </r>
    <r>
      <rPr>
        <sz val="10"/>
        <rFont val="Arial Narrow"/>
        <family val="2"/>
      </rPr>
      <t>End of Year</t>
    </r>
  </si>
  <si>
    <r>
      <rPr>
        <sz val="10"/>
        <rFont val="華康粗圓體"/>
        <family val="3"/>
      </rPr>
      <t>總　　計</t>
    </r>
  </si>
  <si>
    <r>
      <rPr>
        <sz val="10"/>
        <rFont val="華康粗圓體"/>
        <family val="3"/>
      </rPr>
      <t>工會聯合組織　</t>
    </r>
  </si>
  <si>
    <r>
      <rPr>
        <sz val="10"/>
        <rFont val="華康粗圓體"/>
        <family val="3"/>
      </rPr>
      <t>企業工會</t>
    </r>
  </si>
  <si>
    <r>
      <rPr>
        <sz val="10"/>
        <rFont val="華康粗圓體"/>
        <family val="3"/>
      </rPr>
      <t>產業工會</t>
    </r>
  </si>
  <si>
    <r>
      <rPr>
        <sz val="10"/>
        <rFont val="華康粗圓體"/>
        <family val="3"/>
      </rPr>
      <t>職業工會</t>
    </r>
  </si>
  <si>
    <r>
      <rPr>
        <sz val="10"/>
        <rFont val="華康粗圓體"/>
        <family val="3"/>
      </rPr>
      <t>工會數</t>
    </r>
  </si>
  <si>
    <r>
      <rPr>
        <sz val="10"/>
        <rFont val="華康粗圓體"/>
        <family val="3"/>
      </rPr>
      <t>會員
人數</t>
    </r>
  </si>
  <si>
    <r>
      <rPr>
        <sz val="10"/>
        <rFont val="華康粗圓體"/>
        <family val="3"/>
      </rPr>
      <t>企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業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及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產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 xml:space="preserve">業
</t>
    </r>
    <r>
      <rPr>
        <sz val="10"/>
        <rFont val="Arial Narrow"/>
        <family val="2"/>
      </rPr>
      <t>Corporate and Industrial</t>
    </r>
  </si>
  <si>
    <r>
      <rPr>
        <sz val="10"/>
        <rFont val="華康粗圓體"/>
        <family val="3"/>
      </rPr>
      <t xml:space="preserve">職　　業
</t>
    </r>
    <r>
      <rPr>
        <sz val="10"/>
        <rFont val="Arial Narrow"/>
        <family val="2"/>
      </rPr>
      <t>Craft</t>
    </r>
  </si>
  <si>
    <r>
      <rPr>
        <sz val="10"/>
        <rFont val="華康粗圓體"/>
        <family val="3"/>
      </rPr>
      <t xml:space="preserve">綜　合　性
</t>
    </r>
    <r>
      <rPr>
        <sz val="10"/>
        <rFont val="Arial Narrow"/>
        <family val="2"/>
      </rPr>
      <t>Others</t>
    </r>
  </si>
  <si>
    <r>
      <rPr>
        <sz val="10"/>
        <rFont val="華康粗圓體"/>
        <family val="3"/>
      </rPr>
      <t>公營</t>
    </r>
  </si>
  <si>
    <r>
      <rPr>
        <sz val="10"/>
        <rFont val="華康粗圓體"/>
        <family val="3"/>
      </rPr>
      <t>民營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</si>
  <si>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</si>
  <si>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</si>
  <si>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</si>
  <si>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</si>
  <si>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</si>
  <si>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2014</t>
    </r>
  </si>
  <si>
    <r>
      <rPr>
        <sz val="10"/>
        <rFont val="華康粗圓體"/>
        <family val="3"/>
      </rPr>
      <t>年底別</t>
    </r>
  </si>
  <si>
    <r>
      <rPr>
        <sz val="10"/>
        <rFont val="華康粗圓體"/>
        <family val="3"/>
      </rPr>
      <t>計</t>
    </r>
  </si>
  <si>
    <r>
      <rPr>
        <sz val="10"/>
        <rFont val="華康粗圓體"/>
        <family val="3"/>
      </rPr>
      <t>產業工會</t>
    </r>
  </si>
  <si>
    <r>
      <rPr>
        <sz val="10"/>
        <rFont val="華康粗圓體"/>
        <family val="3"/>
      </rPr>
      <t>職業工會</t>
    </r>
  </si>
  <si>
    <r>
      <rPr>
        <sz val="10"/>
        <rFont val="華康粗圓體"/>
        <family val="3"/>
      </rPr>
      <t>其他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</si>
  <si>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2016</t>
    </r>
  </si>
  <si>
    <r>
      <rPr>
        <sz val="10"/>
        <rFont val="華康粗圓體"/>
        <family val="3"/>
      </rPr>
      <t xml:space="preserve">年　　別
</t>
    </r>
    <r>
      <rPr>
        <sz val="10"/>
        <rFont val="Arial Narrow"/>
        <family val="2"/>
      </rPr>
      <t>Year</t>
    </r>
  </si>
  <si>
    <r>
      <rPr>
        <sz val="10"/>
        <rFont val="華康粗圓體"/>
        <family val="3"/>
      </rPr>
      <t>已設立單位數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>)
Welfare Units (End of Year)</t>
    </r>
  </si>
  <si>
    <r>
      <rPr>
        <sz val="10"/>
        <rFont val="華康粗圓體"/>
        <family val="3"/>
      </rPr>
      <t xml:space="preserve">新　　　設　　　立
</t>
    </r>
    <r>
      <rPr>
        <sz val="10"/>
        <rFont val="Arial Narrow"/>
        <family val="2"/>
      </rPr>
      <t>New Establishment</t>
    </r>
  </si>
  <si>
    <r>
      <rPr>
        <sz val="10"/>
        <rFont val="華康粗圓體"/>
        <family val="3"/>
      </rPr>
      <t>計</t>
    </r>
  </si>
  <si>
    <r>
      <rPr>
        <sz val="10"/>
        <rFont val="華康粗圓體"/>
        <family val="3"/>
      </rPr>
      <t>事業單位</t>
    </r>
  </si>
  <si>
    <r>
      <rPr>
        <sz val="10"/>
        <rFont val="華康粗圓體"/>
        <family val="3"/>
      </rPr>
      <t>工　會</t>
    </r>
  </si>
  <si>
    <r>
      <rPr>
        <sz val="10"/>
        <rFont val="華康粗圓體"/>
        <family val="3"/>
      </rPr>
      <t>單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位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 xml:space="preserve">數
</t>
    </r>
    <r>
      <rPr>
        <sz val="10"/>
        <rFont val="Arial Narrow"/>
        <family val="2"/>
      </rPr>
      <t>Welfare Units</t>
    </r>
  </si>
  <si>
    <r>
      <rPr>
        <sz val="10"/>
        <rFont val="華康粗圓體"/>
        <family val="3"/>
      </rPr>
      <t>職工福利金
提撥金額</t>
    </r>
  </si>
  <si>
    <r>
      <rPr>
        <sz val="10"/>
        <rFont val="華康粗圓體"/>
        <family val="3"/>
      </rPr>
      <t>職工福利金
受益人數</t>
    </r>
  </si>
  <si>
    <r>
      <rPr>
        <sz val="10"/>
        <rFont val="華康粗圓體"/>
        <family val="3"/>
      </rPr>
      <t>工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會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</si>
  <si>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 xml:space="preserve">年
</t>
    </r>
    <r>
      <rPr>
        <sz val="10"/>
        <rFont val="Arial Narrow"/>
        <family val="2"/>
      </rPr>
      <t>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</si>
  <si>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 xml:space="preserve">年
</t>
    </r>
    <r>
      <rPr>
        <sz val="10"/>
        <rFont val="Arial Narrow"/>
        <family val="2"/>
      </rPr>
      <t>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</si>
  <si>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 xml:space="preserve">年
</t>
    </r>
    <r>
      <rPr>
        <sz val="10"/>
        <rFont val="Arial Narrow"/>
        <family val="2"/>
      </rPr>
      <t>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</si>
  <si>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 xml:space="preserve">年
</t>
    </r>
    <r>
      <rPr>
        <sz val="10"/>
        <rFont val="Arial Narrow"/>
        <family val="2"/>
      </rPr>
      <t>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</si>
  <si>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 xml:space="preserve">年
</t>
    </r>
    <r>
      <rPr>
        <sz val="10"/>
        <rFont val="Arial Narrow"/>
        <family val="2"/>
      </rPr>
      <t>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</si>
  <si>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 xml:space="preserve">年
</t>
    </r>
    <r>
      <rPr>
        <sz val="10"/>
        <rFont val="Arial Narrow"/>
        <family val="2"/>
      </rPr>
      <t>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</si>
  <si>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 xml:space="preserve">年
</t>
    </r>
    <r>
      <rPr>
        <sz val="10"/>
        <rFont val="Arial Narrow"/>
        <family val="2"/>
      </rPr>
      <t>2016</t>
    </r>
  </si>
  <si>
    <r>
      <rPr>
        <sz val="10"/>
        <rFont val="華康粗圓體"/>
        <family val="3"/>
      </rPr>
      <t>男</t>
    </r>
  </si>
  <si>
    <r>
      <rPr>
        <sz val="10"/>
        <rFont val="華康粗圓體"/>
        <family val="3"/>
      </rPr>
      <t>女</t>
    </r>
  </si>
  <si>
    <r>
      <rPr>
        <sz val="10"/>
        <rFont val="華康粗圓體"/>
        <family val="3"/>
      </rPr>
      <t>單　位　數</t>
    </r>
  </si>
  <si>
    <r>
      <rPr>
        <sz val="10"/>
        <rFont val="華康粗圓體"/>
        <family val="3"/>
      </rPr>
      <t>人　　　數</t>
    </r>
  </si>
  <si>
    <r>
      <rPr>
        <sz val="10"/>
        <rFont val="華康粗圓體"/>
        <family val="3"/>
      </rPr>
      <t>單　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位　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數</t>
    </r>
  </si>
  <si>
    <r>
      <rPr>
        <sz val="10"/>
        <rFont val="華康粗圓體"/>
        <family val="3"/>
      </rPr>
      <t>單　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位　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數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</si>
  <si>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</si>
  <si>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</si>
  <si>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</si>
  <si>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</si>
  <si>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</si>
  <si>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</si>
  <si>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2016</t>
    </r>
  </si>
  <si>
    <r>
      <rPr>
        <sz val="10"/>
        <rFont val="華康粗圓體"/>
        <family val="3"/>
      </rPr>
      <t xml:space="preserve">年　　底　　別
</t>
    </r>
    <r>
      <rPr>
        <sz val="10"/>
        <rFont val="Arial Narrow"/>
        <family val="2"/>
      </rPr>
      <t>End of Year</t>
    </r>
  </si>
  <si>
    <r>
      <rPr>
        <sz val="10"/>
        <rFont val="華康粗圓體"/>
        <family val="3"/>
      </rPr>
      <t>職業勞工</t>
    </r>
  </si>
  <si>
    <r>
      <rPr>
        <sz val="10"/>
        <rFont val="華康粗圓體"/>
        <family val="3"/>
      </rPr>
      <t>漁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會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之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甲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類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會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員</t>
    </r>
  </si>
  <si>
    <r>
      <rPr>
        <sz val="10"/>
        <rFont val="華康粗圓體"/>
        <family val="3"/>
      </rPr>
      <t>自　願　投　保　者</t>
    </r>
  </si>
  <si>
    <t>Workers Employed 
in Fishing Production</t>
  </si>
  <si>
    <r>
      <rPr>
        <sz val="10"/>
        <rFont val="華康粗圓體"/>
        <family val="3"/>
      </rPr>
      <t>投　保
單位數</t>
    </r>
  </si>
  <si>
    <r>
      <rPr>
        <sz val="10"/>
        <rFont val="華康粗圓體"/>
        <family val="3"/>
      </rPr>
      <t>投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保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人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數</t>
    </r>
  </si>
  <si>
    <r>
      <rPr>
        <sz val="10"/>
        <rFont val="華康粗圓體"/>
        <family val="3"/>
      </rPr>
      <t>產業勞工
公用事業</t>
    </r>
  </si>
  <si>
    <r>
      <rPr>
        <sz val="10"/>
        <rFont val="華康粗圓體"/>
        <family val="3"/>
      </rPr>
      <t>及交通
之員工</t>
    </r>
  </si>
  <si>
    <r>
      <rPr>
        <sz val="10"/>
        <rFont val="華康粗圓體"/>
        <family val="3"/>
      </rPr>
      <t>公司、行號之員工</t>
    </r>
  </si>
  <si>
    <r>
      <rPr>
        <sz val="10"/>
        <rFont val="華康粗圓體"/>
        <family val="3"/>
      </rPr>
      <t>新聞、文化、公益
及合作事業之員工</t>
    </r>
  </si>
  <si>
    <r>
      <rPr>
        <sz val="10"/>
        <rFont val="華康粗圓體"/>
        <family val="3"/>
      </rPr>
      <t>政府機關、公、
私立學校之員工</t>
    </r>
  </si>
  <si>
    <r>
      <rPr>
        <sz val="9.5"/>
        <rFont val="華康粗圓體"/>
        <family val="3"/>
      </rPr>
      <t>受僱從事漁業生產之勞動者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</si>
  <si>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 End of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</si>
  <si>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 End of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</si>
  <si>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 End of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</si>
  <si>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 End of 2012</t>
    </r>
  </si>
  <si>
    <r>
      <rPr>
        <sz val="10"/>
        <rFont val="華康粗圓體"/>
        <family val="3"/>
      </rPr>
      <t xml:space="preserve">年　底　別
</t>
    </r>
    <r>
      <rPr>
        <sz val="10"/>
        <rFont val="Arial Narrow"/>
        <family val="2"/>
      </rPr>
      <t>End of Year</t>
    </r>
  </si>
  <si>
    <r>
      <rPr>
        <sz val="10"/>
        <rFont val="華康粗圓體"/>
        <family val="3"/>
      </rPr>
      <t>合計</t>
    </r>
  </si>
  <si>
    <r>
      <rPr>
        <sz val="10"/>
        <rFont val="華康粗圓體"/>
        <family val="3"/>
      </rPr>
      <t>印尼</t>
    </r>
  </si>
  <si>
    <r>
      <rPr>
        <sz val="10"/>
        <rFont val="華康粗圓體"/>
        <family val="3"/>
      </rPr>
      <t>菲律賓</t>
    </r>
  </si>
  <si>
    <r>
      <rPr>
        <sz val="10"/>
        <rFont val="華康粗圓體"/>
        <family val="3"/>
      </rPr>
      <t>泰國</t>
    </r>
  </si>
  <si>
    <r>
      <rPr>
        <sz val="10"/>
        <rFont val="華康粗圓體"/>
        <family val="3"/>
      </rPr>
      <t>越南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</si>
  <si>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 End of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</si>
  <si>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 End of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</si>
  <si>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 End of 2016</t>
    </r>
  </si>
  <si>
    <r>
      <rPr>
        <sz val="10"/>
        <rFont val="華康粗圓體"/>
        <family val="3"/>
      </rPr>
      <t>年　　別</t>
    </r>
  </si>
  <si>
    <r>
      <rPr>
        <sz val="10"/>
        <rFont val="華康粗圓體"/>
        <family val="3"/>
      </rPr>
      <t xml:space="preserve">計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人次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</si>
  <si>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 xml:space="preserve">死亡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人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</si>
  <si>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 xml:space="preserve">永久全失能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人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</si>
  <si>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 xml:space="preserve">永久部分失能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人次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</si>
  <si>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 xml:space="preserve">暫時全失能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人次</t>
    </r>
    <r>
      <rPr>
        <sz val="10"/>
        <rFont val="Arial Narrow"/>
        <family val="2"/>
      </rPr>
      <t>)</t>
    </r>
  </si>
  <si>
    <t xml:space="preserve">Note : Since the second quarter of 2011, the types of labor unions were classed according to the revised Larbor Union Act </t>
  </si>
  <si>
    <t xml:space="preserve">          which was taken effect on May 1st, 2011. The federations of labor unions were classified into corporate and industrial, </t>
  </si>
  <si>
    <t xml:space="preserve">          craft and other federations. The original industrial unions were classified into corporate and industrial unions. </t>
  </si>
  <si>
    <r>
      <rPr>
        <sz val="10"/>
        <rFont val="華康粗圓體"/>
        <family val="3"/>
      </rPr>
      <t>工資</t>
    </r>
  </si>
  <si>
    <r>
      <rPr>
        <sz val="10"/>
        <rFont val="華康粗圓體"/>
        <family val="3"/>
      </rPr>
      <t>工時</t>
    </r>
  </si>
  <si>
    <r>
      <rPr>
        <sz val="10"/>
        <rFont val="華康粗圓體"/>
        <family val="3"/>
      </rPr>
      <t xml:space="preserve">按　　　服　　　務　　　類　　　別　　　分
</t>
    </r>
    <r>
      <rPr>
        <sz val="10"/>
        <rFont val="Arial Narrow"/>
        <family val="2"/>
      </rPr>
      <t>Labor Service by Various</t>
    </r>
  </si>
  <si>
    <r>
      <rPr>
        <sz val="10"/>
        <rFont val="華康粗圓體"/>
        <family val="3"/>
      </rPr>
      <t xml:space="preserve">按　　服　　務　　性　　質　　分
</t>
    </r>
    <r>
      <rPr>
        <sz val="10"/>
        <rFont val="Arial Narrow"/>
        <family val="2"/>
      </rPr>
      <t>Counseling Service by Status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</si>
  <si>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</si>
  <si>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</si>
  <si>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</si>
  <si>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</si>
  <si>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</si>
  <si>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</si>
  <si>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2016</t>
    </r>
  </si>
  <si>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　　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</rPr>
      <t xml:space="preserve">別
</t>
    </r>
    <r>
      <rPr>
        <sz val="10"/>
        <rFont val="Arial Narrow"/>
        <family val="2"/>
      </rPr>
      <t>Year</t>
    </r>
  </si>
  <si>
    <r>
      <rPr>
        <sz val="10"/>
        <rFont val="華康粗圓體"/>
        <family val="3"/>
      </rPr>
      <t xml:space="preserve">勞工教育
</t>
    </r>
    <r>
      <rPr>
        <sz val="10"/>
        <rFont val="Arial Narrow"/>
        <family val="2"/>
      </rPr>
      <t>Labor Education</t>
    </r>
  </si>
  <si>
    <r>
      <rPr>
        <sz val="10"/>
        <rFont val="華康粗圓體"/>
        <family val="3"/>
      </rPr>
      <t xml:space="preserve">提撥勞工教育經費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千元</t>
    </r>
    <r>
      <rPr>
        <sz val="10"/>
        <rFont val="Arial Narrow"/>
        <family val="2"/>
      </rPr>
      <t xml:space="preserve">) </t>
    </r>
  </si>
  <si>
    <r>
      <rPr>
        <sz val="10"/>
        <rFont val="華康粗圓體"/>
        <family val="3"/>
      </rPr>
      <t>班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 xml:space="preserve">數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班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</si>
  <si>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勞工刊物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</rPr>
      <t>種</t>
    </r>
    <r>
      <rPr>
        <sz val="10"/>
        <rFont val="Arial Narrow"/>
        <family val="2"/>
      </rPr>
      <t>)
Publications (Kinds)</t>
    </r>
  </si>
  <si>
    <r>
      <rPr>
        <sz val="10"/>
        <rFont val="華康粗圓體"/>
        <family val="3"/>
      </rPr>
      <t xml:space="preserve">雜誌型
</t>
    </r>
    <r>
      <rPr>
        <sz val="10"/>
        <rFont val="Arial Narrow"/>
        <family val="2"/>
      </rPr>
      <t>Magazine</t>
    </r>
  </si>
  <si>
    <r>
      <rPr>
        <sz val="10"/>
        <rFont val="華康粗圓體"/>
        <family val="3"/>
      </rPr>
      <t xml:space="preserve">報紙型
</t>
    </r>
    <r>
      <rPr>
        <sz val="10"/>
        <rFont val="Arial Narrow"/>
        <family val="2"/>
      </rPr>
      <t>Newspaper</t>
    </r>
  </si>
  <si>
    <r>
      <rPr>
        <sz val="10"/>
        <rFont val="華康粗圓體"/>
        <family val="3"/>
      </rPr>
      <t xml:space="preserve">隊　數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隊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</si>
  <si>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 xml:space="preserve">人　數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人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</si>
  <si>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 xml:space="preserve">服務總時數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小時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</si>
  <si>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 xml:space="preserve">服務總人次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人次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</si>
  <si>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 xml:space="preserve">年　　別
</t>
    </r>
    <r>
      <rPr>
        <sz val="10"/>
        <rFont val="Arial Narrow"/>
        <family val="2"/>
      </rPr>
      <t xml:space="preserve">Year    </t>
    </r>
  </si>
  <si>
    <r>
      <rPr>
        <sz val="10"/>
        <rFont val="華康粗圓體"/>
        <family val="3"/>
      </rPr>
      <t>總計</t>
    </r>
  </si>
  <si>
    <r>
      <rPr>
        <sz val="10"/>
        <rFont val="華康粗圓體"/>
        <family val="3"/>
      </rPr>
      <t xml:space="preserve">按服務類別分
</t>
    </r>
    <r>
      <rPr>
        <sz val="10"/>
        <rFont val="Arial Narrow"/>
        <family val="2"/>
      </rPr>
      <t>Labor Service by Various</t>
    </r>
  </si>
  <si>
    <r>
      <rPr>
        <sz val="10"/>
        <rFont val="華康粗圓體"/>
        <family val="3"/>
      </rPr>
      <t>申訴</t>
    </r>
  </si>
  <si>
    <r>
      <rPr>
        <sz val="10"/>
        <rFont val="華康粗圓體"/>
        <family val="3"/>
      </rPr>
      <t>轉介</t>
    </r>
  </si>
  <si>
    <r>
      <rPr>
        <sz val="10"/>
        <rFont val="華康粗圓體"/>
        <family val="3"/>
      </rPr>
      <t>建議</t>
    </r>
  </si>
  <si>
    <r>
      <rPr>
        <sz val="10"/>
        <rFont val="華康粗圓體"/>
        <family val="3"/>
      </rPr>
      <t>批評</t>
    </r>
  </si>
  <si>
    <r>
      <rPr>
        <sz val="10"/>
        <rFont val="華康粗圓體"/>
        <family val="3"/>
      </rPr>
      <t>其他</t>
    </r>
  </si>
  <si>
    <r>
      <rPr>
        <sz val="10"/>
        <rFont val="華康粗圓體"/>
        <family val="3"/>
      </rPr>
      <t>性別工
作平等</t>
    </r>
  </si>
  <si>
    <r>
      <rPr>
        <sz val="10"/>
        <rFont val="華康粗圓體"/>
        <family val="3"/>
      </rPr>
      <t>就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業
與職訓</t>
    </r>
  </si>
  <si>
    <r>
      <rPr>
        <sz val="10"/>
        <rFont val="華康粗圓體"/>
        <family val="3"/>
      </rPr>
      <t>外勞
問題</t>
    </r>
  </si>
  <si>
    <r>
      <rPr>
        <sz val="10"/>
        <rFont val="華康粗圓體"/>
        <family val="3"/>
      </rPr>
      <t>綜合
問題</t>
    </r>
  </si>
  <si>
    <t>Source : Workforce Development Agency, Ministry of Labor.</t>
  </si>
  <si>
    <t>No. of Foreign Workers in  Productive  Industries</t>
  </si>
  <si>
    <r>
      <rPr>
        <sz val="9.5"/>
        <rFont val="華康粗圓體"/>
        <family val="3"/>
      </rPr>
      <t>合計</t>
    </r>
  </si>
  <si>
    <r>
      <rPr>
        <sz val="9.5"/>
        <rFont val="華康粗圓體"/>
        <family val="3"/>
      </rPr>
      <t>合　計</t>
    </r>
  </si>
  <si>
    <r>
      <rPr>
        <sz val="9.5"/>
        <rFont val="華康粗圓體"/>
        <family val="3"/>
      </rPr>
      <t>事業單位</t>
    </r>
  </si>
  <si>
    <r>
      <rPr>
        <sz val="9.5"/>
        <rFont val="華康粗圓體"/>
        <family val="3"/>
      </rPr>
      <t>解釋法令
疑　　義</t>
    </r>
  </si>
  <si>
    <r>
      <rPr>
        <sz val="9.5"/>
        <rFont val="華康粗圓體"/>
        <family val="3"/>
      </rPr>
      <t>團體
會員數</t>
    </r>
  </si>
  <si>
    <r>
      <t xml:space="preserve">Employment and Vocational </t>
    </r>
    <r>
      <rPr>
        <sz val="9.5"/>
        <rFont val="Arial Narrow"/>
        <family val="2"/>
      </rPr>
      <t>Training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</si>
  <si>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98 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</si>
  <si>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99 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</si>
  <si>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100 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</si>
  <si>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101 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</si>
  <si>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102 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</si>
  <si>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103 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</si>
  <si>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105 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2016</t>
    </r>
  </si>
  <si>
    <t>Interpretation 
of Laws and Regulations</t>
  </si>
  <si>
    <t>Disabling Severity
 Rate
(PPM)</t>
  </si>
  <si>
    <r>
      <rPr>
        <sz val="10"/>
        <rFont val="華康粗圓體"/>
        <family val="3"/>
      </rPr>
      <t xml:space="preserve">教育訓練總時數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小時</t>
    </r>
    <r>
      <rPr>
        <sz val="10"/>
        <rFont val="Arial Narrow"/>
        <family val="2"/>
      </rPr>
      <t>)</t>
    </r>
  </si>
  <si>
    <t>Education Training Hours
(Hours)</t>
  </si>
  <si>
    <r>
      <rPr>
        <sz val="10"/>
        <rFont val="華康粗圓體"/>
        <family val="3"/>
      </rPr>
      <t>勞工行政</t>
    </r>
  </si>
  <si>
    <r>
      <rPr>
        <sz val="10"/>
        <rFont val="華康粗圓體"/>
        <family val="3"/>
      </rPr>
      <t>勞工行政</t>
    </r>
  </si>
  <si>
    <r>
      <rPr>
        <sz val="10"/>
        <rFont val="華康粗圓體"/>
        <family val="3"/>
      </rPr>
      <t>資料來源：勞動部統計處。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</si>
  <si>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104 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2015</t>
    </r>
  </si>
  <si>
    <r>
      <rPr>
        <sz val="10"/>
        <rFont val="華康粗圓體"/>
        <family val="3"/>
      </rPr>
      <t>資料來源：勞動部統計處。</t>
    </r>
  </si>
  <si>
    <r>
      <rPr>
        <sz val="10"/>
        <rFont val="華康粗圓體"/>
        <family val="3"/>
      </rPr>
      <t>說明：</t>
    </r>
    <r>
      <rPr>
        <sz val="10"/>
        <rFont val="Arial Narrow"/>
        <family val="2"/>
      </rPr>
      <t>1.</t>
    </r>
    <r>
      <rPr>
        <sz val="10"/>
        <rFont val="華康粗圓體"/>
        <family val="3"/>
      </rPr>
      <t>陳報事業單位數及僱用勞工數各年資料為年平均值。</t>
    </r>
  </si>
  <si>
    <r>
      <rPr>
        <sz val="10"/>
        <rFont val="華康粗圓體"/>
        <family val="3"/>
      </rPr>
      <t>　　　</t>
    </r>
    <r>
      <rPr>
        <sz val="10"/>
        <rFont val="Arial Narrow"/>
        <family val="2"/>
      </rPr>
      <t>2.</t>
    </r>
    <r>
      <rPr>
        <sz val="10"/>
        <rFont val="華康粗圓體"/>
        <family val="3"/>
      </rPr>
      <t>失能傷害頻率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人次</t>
    </r>
    <r>
      <rPr>
        <sz val="10"/>
        <rFont val="Arial Narrow"/>
        <family val="2"/>
      </rPr>
      <t>/</t>
    </r>
    <r>
      <rPr>
        <sz val="10"/>
        <rFont val="華康粗圓體"/>
        <family val="3"/>
      </rPr>
      <t>百萬工時</t>
    </r>
    <r>
      <rPr>
        <sz val="10"/>
        <rFont val="Arial Narrow"/>
        <family val="2"/>
      </rPr>
      <t xml:space="preserve">) = </t>
    </r>
    <r>
      <rPr>
        <sz val="10"/>
        <rFont val="華康粗圓體"/>
        <family val="3"/>
      </rPr>
      <t>失能傷害次數</t>
    </r>
    <r>
      <rPr>
        <sz val="10"/>
        <rFont val="Arial Narrow"/>
        <family val="2"/>
      </rPr>
      <t xml:space="preserve"> / </t>
    </r>
    <r>
      <rPr>
        <sz val="10"/>
        <rFont val="華康粗圓體"/>
        <family val="3"/>
      </rPr>
      <t>總經歷工時</t>
    </r>
    <r>
      <rPr>
        <sz val="10"/>
        <rFont val="Arial Narrow"/>
        <family val="2"/>
      </rPr>
      <t xml:space="preserve"> x 1,000,000</t>
    </r>
    <r>
      <rPr>
        <sz val="10"/>
        <rFont val="華康粗圓體"/>
        <family val="3"/>
      </rPr>
      <t>。</t>
    </r>
  </si>
  <si>
    <r>
      <rPr>
        <sz val="10"/>
        <rFont val="華康粗圓體"/>
        <family val="3"/>
      </rPr>
      <t>　　　</t>
    </r>
    <r>
      <rPr>
        <sz val="10"/>
        <rFont val="Arial Narrow"/>
        <family val="2"/>
      </rPr>
      <t>3.</t>
    </r>
    <r>
      <rPr>
        <sz val="10"/>
        <rFont val="華康粗圓體"/>
        <family val="3"/>
      </rPr>
      <t>失能傷害嚴重率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日</t>
    </r>
    <r>
      <rPr>
        <sz val="10"/>
        <rFont val="Arial Narrow"/>
        <family val="2"/>
      </rPr>
      <t>/</t>
    </r>
    <r>
      <rPr>
        <sz val="10"/>
        <rFont val="華康粗圓體"/>
        <family val="3"/>
      </rPr>
      <t>百萬工時</t>
    </r>
    <r>
      <rPr>
        <sz val="10"/>
        <rFont val="Arial Narrow"/>
        <family val="2"/>
      </rPr>
      <t xml:space="preserve">) = </t>
    </r>
    <r>
      <rPr>
        <sz val="10"/>
        <rFont val="華康粗圓體"/>
        <family val="3"/>
      </rPr>
      <t>總損失工作日數</t>
    </r>
    <r>
      <rPr>
        <sz val="10"/>
        <rFont val="Arial Narrow"/>
        <family val="2"/>
      </rPr>
      <t xml:space="preserve"> / </t>
    </r>
    <r>
      <rPr>
        <sz val="10"/>
        <rFont val="華康粗圓體"/>
        <family val="3"/>
      </rPr>
      <t>總經歷工時</t>
    </r>
    <r>
      <rPr>
        <sz val="10"/>
        <rFont val="Arial Narrow"/>
        <family val="2"/>
      </rPr>
      <t xml:space="preserve"> x 1,000,000</t>
    </r>
    <r>
      <rPr>
        <sz val="10"/>
        <rFont val="華康粗圓體"/>
        <family val="3"/>
      </rPr>
      <t>。</t>
    </r>
  </si>
  <si>
    <r>
      <rPr>
        <sz val="10"/>
        <rFont val="華康粗圓體"/>
        <family val="3"/>
      </rPr>
      <t>產　業　外　籍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勞　工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人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數</t>
    </r>
  </si>
  <si>
    <r>
      <rPr>
        <sz val="10"/>
        <rFont val="華康粗圓體"/>
        <family val="3"/>
      </rPr>
      <t>社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福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外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籍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勞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工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人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數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</si>
  <si>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 End of 2015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</si>
  <si>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12-7</t>
    </r>
    <r>
      <rPr>
        <sz val="13"/>
        <rFont val="華康粗圓體"/>
        <family val="3"/>
      </rPr>
      <t>、勞工保險各類投保單位數及人數</t>
    </r>
  </si>
  <si>
    <r>
      <rPr>
        <sz val="10"/>
        <rFont val="華康粗圓體"/>
        <family val="3"/>
      </rPr>
      <t>單位：家；人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</si>
  <si>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2015</t>
    </r>
  </si>
  <si>
    <r>
      <rPr>
        <sz val="10"/>
        <rFont val="華康粗圓體"/>
        <family val="3"/>
      </rPr>
      <t>職業訓練機構接受訓練者</t>
    </r>
  </si>
  <si>
    <r>
      <rPr>
        <sz val="10"/>
        <rFont val="華康粗圓體"/>
        <family val="3"/>
      </rPr>
      <t>資料來源：勞動部勞工保險局。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</si>
  <si>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12-6</t>
    </r>
    <r>
      <rPr>
        <sz val="13"/>
        <rFont val="華康粗圓體"/>
        <family val="3"/>
      </rPr>
      <t xml:space="preserve">、職工福利概況
</t>
    </r>
    <r>
      <rPr>
        <sz val="13"/>
        <rFont val="Arial Narrow"/>
        <family val="2"/>
      </rPr>
      <t>Table 12-6. Welfare Units and Beneficiaries of Employee</t>
    </r>
  </si>
  <si>
    <r>
      <rPr>
        <sz val="10"/>
        <rFont val="華康粗圓體"/>
        <family val="3"/>
      </rPr>
      <t>單位：家；千元；人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</si>
  <si>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 xml:space="preserve">年
</t>
    </r>
    <r>
      <rPr>
        <sz val="10"/>
        <rFont val="Arial Narrow"/>
        <family val="2"/>
      </rPr>
      <t>2015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</si>
  <si>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12-5</t>
    </r>
    <r>
      <rPr>
        <sz val="13"/>
        <rFont val="華康粗圓體"/>
        <family val="3"/>
      </rPr>
      <t xml:space="preserve">、勞工教育及志願服務概況
</t>
    </r>
    <r>
      <rPr>
        <sz val="13"/>
        <rFont val="Arial Narrow"/>
        <family val="2"/>
      </rPr>
      <t>Table 12-5. Labor Education and Volunteer Services Status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</si>
  <si>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2015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</si>
  <si>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12-4</t>
    </r>
    <r>
      <rPr>
        <sz val="13"/>
        <rFont val="華康粗圓體"/>
        <family val="3"/>
      </rPr>
      <t xml:space="preserve">、勞工服務中心服務概況
</t>
    </r>
    <r>
      <rPr>
        <sz val="13"/>
        <rFont val="Arial Narrow"/>
        <family val="2"/>
      </rPr>
      <t xml:space="preserve">Table 12-4. Counseling Service by Worker Consultation Service Centers </t>
    </r>
  </si>
  <si>
    <r>
      <rPr>
        <sz val="10"/>
        <rFont val="華康粗圓體"/>
        <family val="3"/>
      </rPr>
      <t>單位：件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</si>
  <si>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2015</t>
    </r>
  </si>
  <si>
    <r>
      <rPr>
        <sz val="10"/>
        <rFont val="華康粗圓體"/>
        <family val="3"/>
      </rPr>
      <t>僱用
管理</t>
    </r>
  </si>
  <si>
    <r>
      <rPr>
        <sz val="10"/>
        <rFont val="華康粗圓體"/>
        <family val="3"/>
      </rPr>
      <t>職業安
全衛生</t>
    </r>
  </si>
  <si>
    <r>
      <rPr>
        <sz val="10"/>
        <rFont val="華康粗圓體"/>
        <family val="3"/>
      </rPr>
      <t>勞動
保險</t>
    </r>
  </si>
  <si>
    <r>
      <rPr>
        <sz val="10"/>
        <rFont val="華康粗圓體"/>
        <family val="3"/>
      </rPr>
      <t>勞動
福祉</t>
    </r>
  </si>
  <si>
    <r>
      <rPr>
        <sz val="10"/>
        <rFont val="華康粗圓體"/>
        <family val="3"/>
      </rPr>
      <t>勞動
關係</t>
    </r>
  </si>
  <si>
    <r>
      <rPr>
        <sz val="10"/>
        <rFont val="華康粗圓體"/>
        <family val="3"/>
      </rPr>
      <t>說明：每一案件容有</t>
    </r>
    <r>
      <rPr>
        <sz val="10"/>
        <rFont val="Arial Narrow"/>
        <family val="2"/>
      </rPr>
      <t>1</t>
    </r>
    <r>
      <rPr>
        <sz val="10"/>
        <rFont val="華康粗圓體"/>
        <family val="3"/>
      </rPr>
      <t>項以上服務類別。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</si>
  <si>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12-3</t>
    </r>
    <r>
      <rPr>
        <sz val="13"/>
        <rFont val="華康粗圓體"/>
        <family val="3"/>
      </rPr>
      <t xml:space="preserve">、事業單位團體協約及勞資會議現況
</t>
    </r>
    <r>
      <rPr>
        <sz val="13"/>
        <rFont val="Arial Narrow"/>
        <family val="2"/>
      </rPr>
      <t>Table 12-3. Status of Collective Agreement and Labor-management
Committees of Enterprises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</si>
  <si>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2015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</si>
  <si>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12-2</t>
    </r>
    <r>
      <rPr>
        <sz val="13"/>
        <rFont val="華康粗圓體"/>
        <family val="3"/>
      </rPr>
      <t>、勞工團體概況</t>
    </r>
  </si>
  <si>
    <r>
      <rPr>
        <sz val="10"/>
        <rFont val="華康粗圓體"/>
        <family val="3"/>
      </rPr>
      <t>單位：個；人</t>
    </r>
  </si>
  <si>
    <r>
      <rPr>
        <sz val="10"/>
        <rFont val="華康粗圓體"/>
        <family val="3"/>
      </rPr>
      <t>資料來源：勞動部統計處、本府勞動局。</t>
    </r>
  </si>
  <si>
    <r>
      <rPr>
        <sz val="10"/>
        <rFont val="華康粗圓體"/>
        <family val="3"/>
      </rPr>
      <t>說明：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5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>1</t>
    </r>
    <r>
      <rPr>
        <sz val="10"/>
        <rFont val="華康粗圓體"/>
        <family val="3"/>
      </rPr>
      <t>日工會法修訂，本表工會類型自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年第</t>
    </r>
    <r>
      <rPr>
        <sz val="10"/>
        <rFont val="Arial Narrow"/>
        <family val="2"/>
      </rPr>
      <t>2</t>
    </r>
    <r>
      <rPr>
        <sz val="10"/>
        <rFont val="華康粗圓體"/>
        <family val="3"/>
      </rPr>
      <t>季起依新法分類，原工會聯合組織分</t>
    </r>
  </si>
  <si>
    <r>
      <rPr>
        <sz val="10"/>
        <rFont val="華康粗圓體"/>
        <family val="3"/>
      </rPr>
      <t>　　　為企業及產業、職業與綜合性聯合組織，原產業公會分為企業工會及產業工會。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</si>
  <si>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12-1</t>
    </r>
    <r>
      <rPr>
        <sz val="13"/>
        <rFont val="華康粗圓體"/>
        <family val="3"/>
      </rPr>
      <t>、勞資爭議案件（續）</t>
    </r>
  </si>
  <si>
    <r>
      <rPr>
        <sz val="10"/>
        <rFont val="華康粗圓體"/>
        <family val="3"/>
      </rPr>
      <t>休假爭議</t>
    </r>
  </si>
  <si>
    <r>
      <rPr>
        <sz val="10"/>
        <rFont val="華康粗圓體"/>
        <family val="3"/>
      </rPr>
      <t>資料來源：勞動部勞動力發展署。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</si>
  <si>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12-1</t>
    </r>
    <r>
      <rPr>
        <sz val="13"/>
        <rFont val="華康粗圓體"/>
        <family val="3"/>
      </rPr>
      <t>、勞資爭議案件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</si>
  <si>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12-17</t>
    </r>
    <r>
      <rPr>
        <sz val="13"/>
        <rFont val="華康粗圓體"/>
        <family val="3"/>
      </rPr>
      <t>、經指定填報職業災害統計之事業單位概況</t>
    </r>
  </si>
  <si>
    <r>
      <rPr>
        <sz val="10"/>
        <rFont val="華康粗圓體"/>
        <family val="3"/>
      </rPr>
      <t xml:space="preserve">陳報事業
單位數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家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</si>
  <si>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 xml:space="preserve">僱用勞工數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人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</si>
  <si>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 xml:space="preserve">總工作日數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日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</si>
  <si>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 xml:space="preserve">總經歷工時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小時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</si>
  <si>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失能傷害次數</t>
    </r>
  </si>
  <si>
    <r>
      <rPr>
        <sz val="10"/>
        <rFont val="華康粗圓體"/>
        <family val="3"/>
      </rPr>
      <t>失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能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傷
害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頻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 xml:space="preserve">率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百萬比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</si>
  <si>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總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損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 xml:space="preserve">失
工作日數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日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</si>
  <si>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失能傷害
嚴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重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 xml:space="preserve">率
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百萬比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</si>
  <si>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End of 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</si>
  <si>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</si>
  <si>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</si>
  <si>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</si>
  <si>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 xml:space="preserve">年
</t>
    </r>
    <r>
      <rPr>
        <sz val="10"/>
        <rFont val="Arial Narrow"/>
        <family val="2"/>
      </rPr>
      <t>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</si>
  <si>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 End of 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</si>
  <si>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106 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2017</t>
    </r>
  </si>
  <si>
    <r>
      <rPr>
        <sz val="10"/>
        <rFont val="華康粗圓體"/>
        <family val="3"/>
      </rPr>
      <t xml:space="preserve">團體協約（份）
</t>
    </r>
    <r>
      <rPr>
        <sz val="10"/>
        <rFont val="Arial Narrow"/>
        <family val="2"/>
      </rPr>
      <t>Collective Agreement(case)</t>
    </r>
  </si>
  <si>
    <r>
      <rPr>
        <sz val="10"/>
        <rFont val="華康粗圓體"/>
        <family val="3"/>
      </rPr>
      <t xml:space="preserve">勞資會議（家）
</t>
    </r>
    <r>
      <rPr>
        <sz val="10"/>
        <rFont val="Arial Narrow"/>
        <family val="2"/>
      </rPr>
      <t xml:space="preserve"> Labor-management Committees(Establishments)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</si>
  <si>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2017</t>
    </r>
  </si>
  <si>
    <t xml:space="preserve">           which was taken effect on May 1st, 2011. The original industrial unions were classified into corporate and industrial </t>
  </si>
  <si>
    <t xml:space="preserve">           unions.</t>
  </si>
  <si>
    <t>Note : Because Zhongli and Taoyuan Employment Services Center under Department of Labor, Taoyuan Gov. were commissioned by</t>
  </si>
  <si>
    <t>Servicing Person-times
(Person-times)</t>
  </si>
  <si>
    <r>
      <rPr>
        <sz val="10"/>
        <rFont val="華康粗圓體"/>
        <family val="3"/>
      </rPr>
      <t xml:space="preserve">志願服務性團體
</t>
    </r>
    <r>
      <rPr>
        <sz val="10"/>
        <rFont val="Arial Narrow"/>
        <family val="2"/>
      </rPr>
      <t>Volunteer Services Groups</t>
    </r>
  </si>
  <si>
    <t xml:space="preserve">          Workforce Development Agency didn't collected performance of volunteer services groups, so data of some fields are unknown.</t>
  </si>
  <si>
    <t xml:space="preserve">          Workforce Development Agency, Ministry of Labor since July 2016 and October 2017, Servicing Person-times surged in 2017. And</t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</si>
  <si>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12-8</t>
    </r>
    <r>
      <rPr>
        <sz val="13"/>
        <rFont val="華康粗圓體"/>
        <family val="3"/>
      </rPr>
      <t>、外籍勞工概況</t>
    </r>
  </si>
  <si>
    <r>
      <rPr>
        <sz val="10"/>
        <rFont val="華康粗圓體"/>
        <family val="3"/>
      </rPr>
      <t>單位：人</t>
    </r>
  </si>
  <si>
    <r>
      <rPr>
        <sz val="10"/>
        <rFont val="華康粗圓體"/>
        <family val="3"/>
      </rPr>
      <t>說明：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>年志願服務性團體之服務總人次遽增，係因勞動部勞動力發展署轄下中壢、桃園就業中心</t>
    </r>
  </si>
  <si>
    <r>
      <rPr>
        <sz val="10"/>
        <rFont val="華康粗圓體"/>
        <family val="3"/>
      </rPr>
      <t>說明：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5</t>
    </r>
    <r>
      <rPr>
        <sz val="10"/>
        <rFont val="華康粗圓體"/>
        <family val="3"/>
      </rPr>
      <t>月</t>
    </r>
    <r>
      <rPr>
        <sz val="10"/>
        <rFont val="Arial Narrow"/>
        <family val="2"/>
      </rPr>
      <t>1</t>
    </r>
    <r>
      <rPr>
        <sz val="10"/>
        <rFont val="華康粗圓體"/>
        <family val="3"/>
      </rPr>
      <t>日工會法修訂生效，本表工會類型自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年第</t>
    </r>
    <r>
      <rPr>
        <sz val="10"/>
        <rFont val="Arial Narrow"/>
        <family val="2"/>
      </rPr>
      <t>2</t>
    </r>
    <r>
      <rPr>
        <sz val="10"/>
        <rFont val="華康粗圓體"/>
        <family val="3"/>
      </rPr>
      <t>季起依新法分類，原產業工會分為</t>
    </r>
  </si>
  <si>
    <r>
      <rPr>
        <sz val="10"/>
        <rFont val="華康粗圓體"/>
        <family val="3"/>
      </rPr>
      <t>　　　企業工會及產業工會。</t>
    </r>
  </si>
  <si>
    <r>
      <rPr>
        <sz val="10"/>
        <rFont val="華康粗圓體"/>
        <family val="3"/>
      </rPr>
      <t>工會數</t>
    </r>
  </si>
  <si>
    <r>
      <rPr>
        <sz val="10"/>
        <rFont val="華康粗圓體"/>
        <family val="3"/>
      </rPr>
      <t>團體
會員數</t>
    </r>
  </si>
  <si>
    <t>Source : Directorate-general of Budget, Accounting and Statistics, Executive Yuan.</t>
  </si>
  <si>
    <r>
      <rPr>
        <sz val="10"/>
        <rFont val="華康粗圓體"/>
        <family val="3"/>
      </rPr>
      <t>資料來源：行政院主計總處。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</si>
  <si>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106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</si>
  <si>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105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</si>
  <si>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104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</si>
  <si>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103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</si>
  <si>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102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</si>
  <si>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101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</si>
  <si>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100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</si>
  <si>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99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</si>
  <si>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98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2009</t>
    </r>
  </si>
  <si>
    <t>Female</t>
  </si>
  <si>
    <r>
      <rPr>
        <sz val="10"/>
        <rFont val="華康粗圓體"/>
        <family val="3"/>
      </rPr>
      <t>女</t>
    </r>
  </si>
  <si>
    <r>
      <rPr>
        <sz val="10"/>
        <rFont val="華康粗圓體"/>
        <family val="3"/>
      </rPr>
      <t>男</t>
    </r>
  </si>
  <si>
    <r>
      <rPr>
        <sz val="10"/>
        <rFont val="華康粗圓體"/>
        <family val="3"/>
      </rPr>
      <t>計</t>
    </r>
  </si>
  <si>
    <t>Year</t>
  </si>
  <si>
    <t>Unemployment Rate</t>
  </si>
  <si>
    <r>
      <rPr>
        <sz val="10"/>
        <rFont val="華康粗圓體"/>
        <family val="3"/>
      </rPr>
      <t>年　　別</t>
    </r>
  </si>
  <si>
    <r>
      <rPr>
        <sz val="10"/>
        <rFont val="華康粗圓體"/>
        <family val="3"/>
      </rPr>
      <t>非　勞　動　力</t>
    </r>
  </si>
  <si>
    <r>
      <rPr>
        <sz val="10"/>
        <rFont val="華康粗圓體"/>
        <family val="3"/>
      </rPr>
      <t>單位：千人；％</t>
    </r>
  </si>
  <si>
    <r>
      <rPr>
        <sz val="10"/>
        <rFont val="華康粗圓體"/>
        <family val="3"/>
      </rPr>
      <t>資料來源：行政院主計總處。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</si>
  <si>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103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2014</t>
    </r>
  </si>
  <si>
    <t>60~64
Years</t>
  </si>
  <si>
    <t>55~59
Years</t>
  </si>
  <si>
    <t>50~54
Years</t>
  </si>
  <si>
    <t>45~49
Years</t>
  </si>
  <si>
    <t>40~44
Years</t>
  </si>
  <si>
    <t>35~39
Years</t>
  </si>
  <si>
    <t>30~34
Years</t>
  </si>
  <si>
    <t>25~29
Years</t>
  </si>
  <si>
    <t>20~24
Years</t>
  </si>
  <si>
    <t>15~19
Years</t>
  </si>
  <si>
    <r>
      <t>60~64</t>
    </r>
    <r>
      <rPr>
        <sz val="10"/>
        <rFont val="華康粗圓體"/>
        <family val="3"/>
      </rPr>
      <t>歲</t>
    </r>
  </si>
  <si>
    <r>
      <t>45~49</t>
    </r>
    <r>
      <rPr>
        <sz val="10"/>
        <rFont val="華康粗圓體"/>
        <family val="3"/>
      </rPr>
      <t>歲</t>
    </r>
  </si>
  <si>
    <r>
      <t>35~39</t>
    </r>
    <r>
      <rPr>
        <sz val="10"/>
        <rFont val="華康粗圓體"/>
        <family val="3"/>
      </rPr>
      <t>歲</t>
    </r>
  </si>
  <si>
    <r>
      <t>30~34</t>
    </r>
    <r>
      <rPr>
        <sz val="10"/>
        <rFont val="華康粗圓體"/>
        <family val="3"/>
      </rPr>
      <t>歲</t>
    </r>
  </si>
  <si>
    <r>
      <t>25~29</t>
    </r>
    <r>
      <rPr>
        <sz val="10"/>
        <rFont val="華康粗圓體"/>
        <family val="3"/>
      </rPr>
      <t>歲</t>
    </r>
  </si>
  <si>
    <r>
      <t>20~24</t>
    </r>
    <r>
      <rPr>
        <sz val="10"/>
        <rFont val="華康粗圓體"/>
        <family val="3"/>
      </rPr>
      <t>歲</t>
    </r>
  </si>
  <si>
    <r>
      <t>65</t>
    </r>
    <r>
      <rPr>
        <sz val="10"/>
        <rFont val="華康粗圓體"/>
        <family val="3"/>
      </rPr>
      <t>歲及以上</t>
    </r>
  </si>
  <si>
    <r>
      <t>45~64</t>
    </r>
    <r>
      <rPr>
        <sz val="10"/>
        <rFont val="華康粗圓體"/>
        <family val="3"/>
      </rPr>
      <t xml:space="preserve">歲
</t>
    </r>
    <r>
      <rPr>
        <sz val="10"/>
        <rFont val="Arial Narrow"/>
        <family val="2"/>
      </rPr>
      <t>45~64 Years</t>
    </r>
  </si>
  <si>
    <t>25~44 Years</t>
  </si>
  <si>
    <r>
      <t>25~44</t>
    </r>
    <r>
      <rPr>
        <sz val="10"/>
        <rFont val="華康粗圓體"/>
        <family val="3"/>
      </rPr>
      <t>歲</t>
    </r>
  </si>
  <si>
    <r>
      <t>15~24</t>
    </r>
    <r>
      <rPr>
        <sz val="10"/>
        <rFont val="華康粗圓體"/>
        <family val="3"/>
      </rPr>
      <t xml:space="preserve">歲
</t>
    </r>
    <r>
      <rPr>
        <sz val="10"/>
        <rFont val="Arial Narrow"/>
        <family val="2"/>
      </rPr>
      <t>15~24 Years</t>
    </r>
  </si>
  <si>
    <t>Unit : Thousand Persons</t>
  </si>
  <si>
    <r>
      <rPr>
        <sz val="10"/>
        <rFont val="華康粗圓體"/>
        <family val="3"/>
      </rPr>
      <t>單位：千人</t>
    </r>
  </si>
  <si>
    <t>Table 12-10. Labor Force by Age Group</t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</si>
  <si>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12-10</t>
    </r>
    <r>
      <rPr>
        <sz val="13"/>
        <rFont val="華康粗圓體"/>
        <family val="3"/>
      </rPr>
      <t>、勞動力之年齡分配</t>
    </r>
  </si>
  <si>
    <t xml:space="preserve">           for 2012 to 2016 was classified according to Rev. 9 and the data for 2017 was classified according to Rev. 10.</t>
  </si>
  <si>
    <r>
      <t xml:space="preserve">             </t>
    </r>
    <r>
      <rPr>
        <sz val="10"/>
        <rFont val="華康粗圓體"/>
        <family val="3"/>
      </rPr>
      <t>分類第</t>
    </r>
    <r>
      <rPr>
        <sz val="10"/>
        <rFont val="Arial Narrow"/>
        <family val="2"/>
      </rPr>
      <t>9</t>
    </r>
    <r>
      <rPr>
        <sz val="10"/>
        <rFont val="華康粗圓體"/>
        <family val="3"/>
      </rPr>
      <t>次修訂統計，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>年則按中華民國行業標準分類第</t>
    </r>
    <r>
      <rPr>
        <sz val="10"/>
        <rFont val="Arial Narrow"/>
        <family val="2"/>
      </rPr>
      <t>10</t>
    </r>
    <r>
      <rPr>
        <sz val="10"/>
        <rFont val="華康粗圓體"/>
        <family val="3"/>
      </rPr>
      <t>次修訂統計。</t>
    </r>
  </si>
  <si>
    <t>Note : The data for 2008 to 2011 was classified according to Standard Industial Classification System of R.O.C, Rev. 8 ,the data</t>
  </si>
  <si>
    <r>
      <rPr>
        <sz val="10"/>
        <rFont val="華康粗圓體"/>
        <family val="3"/>
      </rPr>
      <t>說明：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至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年就業者之行業按中華民國行業標準分類第</t>
    </r>
    <r>
      <rPr>
        <sz val="10"/>
        <rFont val="Arial Narrow"/>
        <family val="2"/>
      </rPr>
      <t>8</t>
    </r>
    <r>
      <rPr>
        <sz val="10"/>
        <rFont val="華康粗圓體"/>
        <family val="3"/>
      </rPr>
      <t>次修訂統計，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至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年按中華民國行業標準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</si>
  <si>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</si>
  <si>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</si>
  <si>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</si>
  <si>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 xml:space="preserve"> Avg.,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</si>
  <si>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</si>
  <si>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</si>
  <si>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 xml:space="preserve"> Avg.,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</si>
  <si>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</si>
  <si>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2009</t>
    </r>
  </si>
  <si>
    <t>Transportation &amp; Storage</t>
  </si>
  <si>
    <t>Wholesale &amp;
 Retail Trade</t>
  </si>
  <si>
    <t>Construction</t>
  </si>
  <si>
    <t>Electricity &amp; Gas Supply</t>
  </si>
  <si>
    <t>Manufacturing</t>
  </si>
  <si>
    <t>Mining &amp; Quarrying</t>
  </si>
  <si>
    <r>
      <rPr>
        <sz val="10"/>
        <rFont val="華康粗圓體"/>
        <family val="3"/>
      </rPr>
      <t xml:space="preserve">年　別
</t>
    </r>
    <r>
      <rPr>
        <sz val="10"/>
        <rFont val="Arial Narrow"/>
        <family val="2"/>
      </rPr>
      <t>Year</t>
    </r>
  </si>
  <si>
    <t>Table 12-11. Employed Persons by Industry</t>
  </si>
  <si>
    <t>Other Service 
Activities</t>
  </si>
  <si>
    <t>Arts, Entertainment &amp; Recreation</t>
  </si>
  <si>
    <t>Human Health &amp;
Social Work Activities</t>
  </si>
  <si>
    <t>Education</t>
  </si>
  <si>
    <t>Support Service
Activities</t>
  </si>
  <si>
    <t>Professional, Scientific &amp; Technical Activities</t>
  </si>
  <si>
    <t>Real Estate Activities</t>
  </si>
  <si>
    <t>Financial &amp;
Insurance Activities</t>
  </si>
  <si>
    <t>Information &amp; Communication</t>
  </si>
  <si>
    <r>
      <rPr>
        <sz val="10"/>
        <rFont val="華康粗圓體"/>
        <family val="3"/>
      </rPr>
      <t>藝術、娛樂及
休閒服務業</t>
    </r>
  </si>
  <si>
    <r>
      <rPr>
        <sz val="10"/>
        <rFont val="華康粗圓體"/>
        <family val="3"/>
      </rPr>
      <t>醫療保健及
社會工作服務業</t>
    </r>
  </si>
  <si>
    <r>
      <rPr>
        <sz val="10"/>
        <rFont val="華康粗圓體"/>
        <family val="3"/>
      </rPr>
      <t>教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育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業</t>
    </r>
  </si>
  <si>
    <r>
      <rPr>
        <sz val="10"/>
        <rFont val="華康粗圓體"/>
        <family val="3"/>
      </rPr>
      <t>專業、科學
及技術服務業</t>
    </r>
  </si>
  <si>
    <r>
      <rPr>
        <sz val="10"/>
        <rFont val="華康粗圓體"/>
        <family val="3"/>
      </rPr>
      <t>不動產業</t>
    </r>
  </si>
  <si>
    <r>
      <rPr>
        <sz val="10"/>
        <rFont val="華康粗圓體"/>
        <family val="3"/>
      </rPr>
      <t>金融及保險業</t>
    </r>
  </si>
  <si>
    <r>
      <rPr>
        <sz val="10"/>
        <rFont val="華康粗圓體"/>
        <family val="3"/>
      </rPr>
      <t>出版、影音製
作、傳播及資
通訊服務業</t>
    </r>
  </si>
  <si>
    <r>
      <rPr>
        <sz val="10"/>
        <rFont val="華康粗圓體"/>
        <family val="3"/>
      </rPr>
      <t>住宿及餐飲業</t>
    </r>
  </si>
  <si>
    <t>Services-providing Industries</t>
  </si>
  <si>
    <r>
      <rPr>
        <sz val="10"/>
        <rFont val="華康粗圓體"/>
        <family val="3"/>
      </rPr>
      <t>服　　　務　　　業</t>
    </r>
  </si>
  <si>
    <t>Table 12-11. Employed Persons by Industry (Cont.)</t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</si>
  <si>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12-11</t>
    </r>
    <r>
      <rPr>
        <sz val="13"/>
        <rFont val="華康粗圓體"/>
        <family val="3"/>
      </rPr>
      <t>、就業者之行業（續）</t>
    </r>
  </si>
  <si>
    <r>
      <rPr>
        <sz val="10"/>
        <rFont val="華康粗圓體"/>
        <family val="3"/>
      </rPr>
      <t>勞工行政</t>
    </r>
  </si>
  <si>
    <t>Craft &amp; Machine Operation 
Related Workers</t>
  </si>
  <si>
    <t>Clerical Support Workers</t>
  </si>
  <si>
    <t xml:space="preserve">      Technicians &amp; Associate Professionals </t>
  </si>
  <si>
    <t>Professionals</t>
  </si>
  <si>
    <t>Legislators,  Senior Officials &amp; Managers</t>
  </si>
  <si>
    <r>
      <t xml:space="preserve"> </t>
    </r>
    <r>
      <rPr>
        <sz val="10"/>
        <rFont val="華康粗圓體"/>
        <family val="3"/>
      </rPr>
      <t>服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務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及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銷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售
工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作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人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員</t>
    </r>
  </si>
  <si>
    <r>
      <t xml:space="preserve">  </t>
    </r>
    <r>
      <rPr>
        <sz val="10"/>
        <rFont val="華康粗圓體"/>
        <family val="3"/>
      </rPr>
      <t>事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務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支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援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人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員</t>
    </r>
  </si>
  <si>
    <r>
      <t xml:space="preserve"> </t>
    </r>
    <r>
      <rPr>
        <sz val="10"/>
        <rFont val="華康粗圓體"/>
        <family val="3"/>
      </rPr>
      <t>專　業　人　員</t>
    </r>
  </si>
  <si>
    <r>
      <rPr>
        <sz val="10"/>
        <rFont val="華康粗圓體"/>
        <family val="3"/>
      </rPr>
      <t>民意代表、主管
及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經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理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人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員</t>
    </r>
  </si>
  <si>
    <r>
      <rPr>
        <sz val="10"/>
        <rFont val="華康粗圓體"/>
        <family val="3"/>
      </rPr>
      <t>單位：千人</t>
    </r>
  </si>
  <si>
    <t>Table 12-12. Employed Persons by Occupation</t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</si>
  <si>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12-12</t>
    </r>
    <r>
      <rPr>
        <sz val="13"/>
        <rFont val="華康粗圓體"/>
        <family val="3"/>
      </rPr>
      <t>、就業者之職業</t>
    </r>
  </si>
  <si>
    <r>
      <t xml:space="preserve">            </t>
    </r>
    <r>
      <rPr>
        <sz val="10"/>
        <rFont val="華康粗圓體"/>
        <family val="3"/>
      </rPr>
      <t>「大學」及「研究所」。</t>
    </r>
  </si>
  <si>
    <r>
      <rPr>
        <sz val="10"/>
        <rFont val="華康粗圓體"/>
        <family val="3"/>
      </rPr>
      <t>說明：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 xml:space="preserve">年起統計項目「不識字及自修」及「國小」合併為「國小及以下」；「大學及以上」分列為
</t>
    </r>
  </si>
  <si>
    <t>Graduate 
School</t>
  </si>
  <si>
    <t>University
(&amp; Graduate School)</t>
  </si>
  <si>
    <t>Junior College</t>
  </si>
  <si>
    <t>Vocational
School</t>
  </si>
  <si>
    <t>Senior High School</t>
  </si>
  <si>
    <t>Illiterate &amp; 
Self-educated</t>
  </si>
  <si>
    <t>Grand Total</t>
  </si>
  <si>
    <r>
      <rPr>
        <sz val="10"/>
        <rFont val="華康粗圓體"/>
        <family val="3"/>
      </rPr>
      <t>專　　科</t>
    </r>
  </si>
  <si>
    <r>
      <rPr>
        <sz val="10"/>
        <rFont val="華康粗圓體"/>
        <family val="3"/>
      </rPr>
      <t>高　　中</t>
    </r>
  </si>
  <si>
    <r>
      <rPr>
        <sz val="10"/>
        <rFont val="華康粗圓體"/>
        <family val="3"/>
      </rPr>
      <t>國　　中</t>
    </r>
  </si>
  <si>
    <r>
      <rPr>
        <sz val="10"/>
        <rFont val="華康粗圓體"/>
        <family val="3"/>
      </rPr>
      <t>國小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及以下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</si>
  <si>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不識字及自修</t>
    </r>
  </si>
  <si>
    <r>
      <rPr>
        <sz val="10"/>
        <rFont val="華康粗圓體"/>
        <family val="3"/>
      </rPr>
      <t xml:space="preserve">大　　專　　及　　以　　上
</t>
    </r>
    <r>
      <rPr>
        <sz val="10"/>
        <rFont val="Arial Narrow"/>
        <family val="2"/>
      </rPr>
      <t>Junior College &amp; Above</t>
    </r>
  </si>
  <si>
    <r>
      <rPr>
        <sz val="10"/>
        <rFont val="華康粗圓體"/>
        <family val="3"/>
      </rPr>
      <t xml:space="preserve">國　　中　　及　　以　　下
</t>
    </r>
    <r>
      <rPr>
        <sz val="10"/>
        <rFont val="Arial Narrow"/>
        <family val="2"/>
      </rPr>
      <t>Junior High &amp; Below</t>
    </r>
  </si>
  <si>
    <t>Unit : Thousand Persons</t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</si>
  <si>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12-13</t>
    </r>
    <r>
      <rPr>
        <sz val="13"/>
        <rFont val="華康粗圓體"/>
        <family val="3"/>
      </rPr>
      <t>、就業者之教育程度</t>
    </r>
  </si>
  <si>
    <t xml:space="preserve">65 Years
&amp; Over </t>
  </si>
  <si>
    <r>
      <t>45~49</t>
    </r>
    <r>
      <rPr>
        <sz val="10"/>
        <rFont val="華康粗圓體"/>
        <family val="3"/>
      </rPr>
      <t>歲</t>
    </r>
  </si>
  <si>
    <r>
      <rPr>
        <sz val="10"/>
        <rFont val="華康粗圓體"/>
        <family val="3"/>
      </rPr>
      <t>單位：千人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</si>
  <si>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12-14</t>
    </r>
    <r>
      <rPr>
        <sz val="13"/>
        <rFont val="華康粗圓體"/>
        <family val="3"/>
      </rPr>
      <t>、就業者之年齡分配</t>
    </r>
  </si>
  <si>
    <t xml:space="preserve">          School (&amp; Below)" and "University (&amp; Graduate School)" shall be separated into "University" and "Graduate School".</t>
  </si>
  <si>
    <r>
      <t xml:space="preserve">             </t>
    </r>
    <r>
      <rPr>
        <sz val="10"/>
        <rFont val="華康粗圓體"/>
        <family val="3"/>
      </rPr>
      <t>「大學」及「研究所」。</t>
    </r>
  </si>
  <si>
    <t>Note : From 2011, the category of "Illiterate &amp; Self-educated" and "Elementary School" shall be combined to be  "Elementary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</si>
  <si>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106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</si>
  <si>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105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</si>
  <si>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95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2006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</si>
  <si>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2018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</si>
  <si>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End of 2018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</si>
  <si>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 xml:space="preserve">年底
</t>
    </r>
    <r>
      <rPr>
        <sz val="10"/>
        <rFont val="Arial Narrow"/>
        <family val="2"/>
      </rPr>
      <t>End of 2018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</si>
  <si>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 xml:space="preserve">  2018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</si>
  <si>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 xml:space="preserve">年
</t>
    </r>
    <r>
      <rPr>
        <sz val="10"/>
        <rFont val="Arial Narrow"/>
        <family val="2"/>
      </rPr>
      <t>2018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</si>
  <si>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  End of 2018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</si>
  <si>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2018</t>
    </r>
  </si>
  <si>
    <t>Workers Involved Dispute (Workers)</t>
  </si>
  <si>
    <r>
      <rPr>
        <sz val="10"/>
        <rFont val="華康粗圓體"/>
        <family val="3"/>
      </rPr>
      <t>主要爭議類別</t>
    </r>
    <r>
      <rPr>
        <sz val="10"/>
        <rFont val="Arial Narrow"/>
        <family val="2"/>
      </rPr>
      <t xml:space="preserve">  Major Type of Labor Dispute</t>
    </r>
  </si>
  <si>
    <r>
      <rPr>
        <sz val="10"/>
        <rFont val="華康粗圓體"/>
        <family val="3"/>
      </rPr>
      <t>說明：</t>
    </r>
    <r>
      <rPr>
        <sz val="10"/>
        <rFont val="Arial Narrow"/>
        <family val="2"/>
      </rPr>
      <t>1.</t>
    </r>
    <r>
      <rPr>
        <sz val="10"/>
        <rFont val="華康粗圓體"/>
        <family val="3"/>
      </rPr>
      <t>配合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5</t>
    </r>
    <r>
      <rPr>
        <sz val="10"/>
        <rFont val="華康粗圓體"/>
        <family val="3"/>
      </rPr>
      <t>月勞資爭議法修訂內容施行，本市勞資爭議處理方式改為調解與仲裁</t>
    </r>
    <r>
      <rPr>
        <sz val="10"/>
        <rFont val="Arial Narrow"/>
        <family val="2"/>
      </rPr>
      <t>2</t>
    </r>
    <r>
      <rPr>
        <sz val="10"/>
        <rFont val="華康粗圓體"/>
        <family val="3"/>
      </rPr>
      <t>種方式。</t>
    </r>
  </si>
  <si>
    <t>Note : 1.According to amended Act for Settlement of Labor-management Disputes which become effective in May 2011,</t>
  </si>
  <si>
    <r>
      <rPr>
        <sz val="10"/>
        <rFont val="華康粗圓體"/>
        <family val="3"/>
      </rPr>
      <t>主要爭議類別</t>
    </r>
    <r>
      <rPr>
        <sz val="10"/>
        <rFont val="Arial Narrow"/>
        <family val="2"/>
      </rPr>
      <t xml:space="preserve">   </t>
    </r>
  </si>
  <si>
    <r>
      <rPr>
        <sz val="10"/>
        <rFont val="華康粗圓體"/>
        <family val="3"/>
      </rPr>
      <t>爭議人數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</rPr>
      <t>人</t>
    </r>
    <r>
      <rPr>
        <sz val="10"/>
        <rFont val="Arial Narrow"/>
        <family val="2"/>
      </rPr>
      <t>)</t>
    </r>
  </si>
  <si>
    <t>Major Type of Labor Dispute</t>
  </si>
  <si>
    <t>Method</t>
  </si>
  <si>
    <r>
      <rPr>
        <sz val="10"/>
        <rFont val="華康粗圓體"/>
        <family val="3"/>
      </rPr>
      <t xml:space="preserve">權利事項
</t>
    </r>
    <r>
      <rPr>
        <sz val="10"/>
        <rFont val="Arial Narrow"/>
        <family val="2"/>
      </rPr>
      <t>Rights Dispute</t>
    </r>
  </si>
  <si>
    <t>Dispute Over Leave Adjustmen</t>
  </si>
  <si>
    <t>Dispute Over Allowances Adjustment</t>
  </si>
  <si>
    <t>Dispute Over Bonuses Adjustment</t>
  </si>
  <si>
    <t>Dispute Over Welfare Measures Adjustment</t>
  </si>
  <si>
    <t>Dispute Over Disciplinary Measures Adjustment</t>
  </si>
  <si>
    <t xml:space="preserve">              methods of dealing with labor disputes for Taoyuan City result in either mediation or arbitration.</t>
  </si>
  <si>
    <r>
      <t xml:space="preserve">              2.</t>
    </r>
    <r>
      <rPr>
        <sz val="10"/>
        <rFont val="華康粗圓體"/>
        <family val="3"/>
      </rPr>
      <t>自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>年起，本表新增調整休假爭議、調整津貼爭議、調整獎金爭議、調整福利措施爭議</t>
    </r>
  </si>
  <si>
    <t>Unit : Case</t>
  </si>
  <si>
    <r>
      <rPr>
        <sz val="10"/>
        <rFont val="華康粗圓體"/>
        <family val="3"/>
      </rPr>
      <t>民國</t>
    </r>
    <r>
      <rPr>
        <sz val="10"/>
        <rFont val="微軟正黑體"/>
        <family val="2"/>
      </rPr>
      <t xml:space="preserve"> </t>
    </r>
    <r>
      <rPr>
        <sz val="10"/>
        <rFont val="Arial Narrow"/>
        <family val="2"/>
      </rPr>
      <t xml:space="preserve">107 </t>
    </r>
    <r>
      <rPr>
        <sz val="10"/>
        <rFont val="華康粗圓體"/>
        <family val="3"/>
      </rPr>
      <t>年</t>
    </r>
    <r>
      <rPr>
        <sz val="10"/>
        <rFont val="微軟正黑體"/>
        <family val="2"/>
      </rPr>
      <t xml:space="preserve"> </t>
    </r>
    <r>
      <rPr>
        <sz val="10"/>
        <rFont val="Arial Narrow"/>
        <family val="2"/>
      </rPr>
      <t>2018</t>
    </r>
  </si>
  <si>
    <t>Dispute Over
Labor Contracts</t>
  </si>
  <si>
    <t>Dispute Over
Wages</t>
  </si>
  <si>
    <t>Dispute Over
Payment of Dismissal</t>
  </si>
  <si>
    <t>Dispute Over Retirement Pension Payment</t>
  </si>
  <si>
    <t>Dispute Over Labor Insurance Benefit Payment</t>
  </si>
  <si>
    <t>Dispute Over Occupational Hazards Compensation</t>
  </si>
  <si>
    <t>Dispute Over Protection of Union Identification</t>
  </si>
  <si>
    <t>Dispute Over Other Rights Issues</t>
  </si>
  <si>
    <t>Note : The item of "dispute Over leave of absence" was calculated since 2016.</t>
  </si>
  <si>
    <t>Dispute Over 
Wages Adjustment</t>
  </si>
  <si>
    <t>Dispute Over Work Years Settlement</t>
  </si>
  <si>
    <t>Dispute Over Work Hours Adjustment</t>
  </si>
  <si>
    <t xml:space="preserve">Dispute Over Other Adjustment Issues </t>
  </si>
  <si>
    <t xml:space="preserve">           2."Dispute Over Leave Adjustment", "Dispute Over Allowances Adjustment", "Dispute Over Bonuses Adjustment", "Dispute</t>
  </si>
  <si>
    <t xml:space="preserve">              Over Welfare Measures Adjustment" and "Dispute Over Disciplinary Measures Adjustment" were calculated since 2018.</t>
  </si>
  <si>
    <r>
      <rPr>
        <sz val="10"/>
        <rFont val="華康粗圓體"/>
        <family val="3"/>
      </rPr>
      <t>單位：件</t>
    </r>
  </si>
  <si>
    <r>
      <rPr>
        <sz val="10"/>
        <rFont val="華康粗圓體"/>
        <family val="3"/>
      </rPr>
      <t>給付資遣費
爭議</t>
    </r>
  </si>
  <si>
    <r>
      <rPr>
        <sz val="10"/>
        <rFont val="華康粗圓體"/>
        <family val="3"/>
      </rPr>
      <t>給付退休金
爭議</t>
    </r>
  </si>
  <si>
    <r>
      <rPr>
        <sz val="10"/>
        <rFont val="華康粗圓體"/>
        <family val="3"/>
      </rPr>
      <t>勞工保險
給付爭議</t>
    </r>
  </si>
  <si>
    <r>
      <rPr>
        <sz val="10"/>
        <rFont val="華康粗圓體"/>
        <family val="3"/>
      </rPr>
      <t>工會身分
保護爭議</t>
    </r>
  </si>
  <si>
    <r>
      <rPr>
        <sz val="10"/>
        <rFont val="華康粗圓體"/>
        <family val="3"/>
      </rPr>
      <t>說明：自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年起，本表新增「休假爭議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」統計項目。</t>
    </r>
  </si>
  <si>
    <r>
      <rPr>
        <sz val="10"/>
        <rFont val="華康粗圓體"/>
        <family val="3"/>
      </rPr>
      <t>處理方式</t>
    </r>
  </si>
  <si>
    <r>
      <rPr>
        <sz val="10"/>
        <rFont val="華康粗圓體"/>
        <family val="3"/>
      </rPr>
      <t xml:space="preserve">調整事項
</t>
    </r>
    <r>
      <rPr>
        <sz val="10"/>
        <rFont val="Arial Narrow"/>
        <family val="2"/>
      </rPr>
      <t>Adjustment Dispute</t>
    </r>
  </si>
  <si>
    <r>
      <rPr>
        <sz val="10"/>
        <rFont val="華康粗圓體"/>
        <family val="3"/>
      </rPr>
      <t>調整休假爭議</t>
    </r>
  </si>
  <si>
    <r>
      <rPr>
        <sz val="10"/>
        <rFont val="華康粗圓體"/>
        <family val="3"/>
      </rPr>
      <t>調整津貼爭議</t>
    </r>
  </si>
  <si>
    <r>
      <rPr>
        <sz val="10"/>
        <rFont val="華康粗圓體"/>
        <family val="3"/>
      </rPr>
      <t>調整獎金爭議</t>
    </r>
  </si>
  <si>
    <r>
      <rPr>
        <sz val="10"/>
        <rFont val="華康粗圓體"/>
        <family val="3"/>
      </rPr>
      <t>調整福利
措施爭議</t>
    </r>
  </si>
  <si>
    <r>
      <rPr>
        <sz val="10"/>
        <rFont val="華康粗圓體"/>
        <family val="3"/>
      </rPr>
      <t>調整管理
措施爭議</t>
    </r>
  </si>
  <si>
    <r>
      <t xml:space="preserve">                </t>
    </r>
    <r>
      <rPr>
        <sz val="10"/>
        <rFont val="華康粗圓體"/>
        <family val="3"/>
      </rPr>
      <t>及調整管理措施爭議等</t>
    </r>
    <r>
      <rPr>
        <sz val="10"/>
        <rFont val="Arial Narrow"/>
        <family val="2"/>
      </rPr>
      <t>5</t>
    </r>
    <r>
      <rPr>
        <sz val="10"/>
        <rFont val="華康粗圓體"/>
        <family val="3"/>
      </rPr>
      <t>項目。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</si>
  <si>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12-9</t>
    </r>
    <r>
      <rPr>
        <sz val="13"/>
        <rFont val="華康粗圓體"/>
        <family val="3"/>
      </rPr>
      <t>、人力資源調查重要結果指標</t>
    </r>
  </si>
  <si>
    <t>Table 12-9. Important Indicators Based on Manpower Survey Results</t>
  </si>
  <si>
    <t>Unit : Thousand Persons ; %</t>
  </si>
  <si>
    <r>
      <rPr>
        <sz val="10"/>
        <rFont val="華康粗圓體"/>
        <family val="3"/>
      </rPr>
      <t>總人口</t>
    </r>
  </si>
  <si>
    <r>
      <rPr>
        <sz val="10"/>
        <rFont val="華康粗圓體"/>
        <family val="3"/>
      </rPr>
      <t xml:space="preserve">十五歲以上民間人口
</t>
    </r>
    <r>
      <rPr>
        <sz val="10"/>
        <rFont val="Arial Narrow"/>
        <family val="2"/>
      </rPr>
      <t>Civilian Population 
Aged 15 Years &amp; Over</t>
    </r>
  </si>
  <si>
    <r>
      <rPr>
        <sz val="10"/>
        <rFont val="華康粗圓體"/>
        <family val="3"/>
      </rPr>
      <t>勞動力</t>
    </r>
  </si>
  <si>
    <t>Labor Force</t>
  </si>
  <si>
    <r>
      <rPr>
        <sz val="10"/>
        <rFont val="華康粗圓體"/>
        <family val="3"/>
      </rPr>
      <t>勞動力參與率
（占十五歲以上民間
人口之比率）</t>
    </r>
  </si>
  <si>
    <r>
      <rPr>
        <sz val="10"/>
        <rFont val="華康粗圓體"/>
        <family val="3"/>
      </rPr>
      <t>失　業　率</t>
    </r>
  </si>
  <si>
    <r>
      <rPr>
        <sz val="10"/>
        <rFont val="華康粗圓體"/>
        <family val="3"/>
      </rPr>
      <t>年　　別</t>
    </r>
  </si>
  <si>
    <r>
      <rPr>
        <sz val="10"/>
        <rFont val="華康粗圓體"/>
        <family val="3"/>
      </rPr>
      <t xml:space="preserve">合　　　　計
</t>
    </r>
    <r>
      <rPr>
        <sz val="10"/>
        <rFont val="Arial Narrow"/>
        <family val="2"/>
      </rPr>
      <t>Total</t>
    </r>
  </si>
  <si>
    <r>
      <rPr>
        <sz val="10"/>
        <rFont val="華康粗圓體"/>
        <family val="3"/>
      </rPr>
      <t xml:space="preserve">就　　　　業
</t>
    </r>
    <r>
      <rPr>
        <sz val="10"/>
        <rFont val="Arial Narrow"/>
        <family val="2"/>
      </rPr>
      <t>Employed</t>
    </r>
  </si>
  <si>
    <r>
      <rPr>
        <sz val="10"/>
        <rFont val="華康粗圓體"/>
        <family val="3"/>
      </rPr>
      <t xml:space="preserve">失　　　　業
</t>
    </r>
    <r>
      <rPr>
        <sz val="10"/>
        <rFont val="Arial Narrow"/>
        <family val="2"/>
      </rPr>
      <t>Unemployed</t>
    </r>
  </si>
  <si>
    <t>Not in Labor Force</t>
  </si>
  <si>
    <t>Labor Force Participation Rate
(Percentage of The Civilian Population Aged 15 Years &amp; Over)</t>
  </si>
  <si>
    <t xml:space="preserve">Total
Population </t>
  </si>
  <si>
    <r>
      <rPr>
        <sz val="10"/>
        <rFont val="華康粗圓體"/>
        <family val="3"/>
      </rPr>
      <t>男</t>
    </r>
  </si>
  <si>
    <t>Total</t>
  </si>
  <si>
    <t>Male</t>
  </si>
  <si>
    <t>Total</t>
  </si>
  <si>
    <t>Female</t>
  </si>
  <si>
    <t>Female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</si>
  <si>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99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</si>
  <si>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100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</si>
  <si>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101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</si>
  <si>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103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</si>
  <si>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104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</si>
  <si>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106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</si>
  <si>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107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2018</t>
    </r>
  </si>
  <si>
    <r>
      <rPr>
        <sz val="10"/>
        <rFont val="華康粗圓體"/>
        <family val="3"/>
      </rPr>
      <t>資料來源：行政院主計總處。</t>
    </r>
  </si>
  <si>
    <t>Source : Directorate-general of Budget, Accounting and Statistics, Executive Yuan.</t>
  </si>
  <si>
    <r>
      <rPr>
        <sz val="10"/>
        <rFont val="華康粗圓體"/>
        <family val="3"/>
      </rPr>
      <t>年　　別</t>
    </r>
  </si>
  <si>
    <r>
      <rPr>
        <sz val="10"/>
        <rFont val="華康粗圓體"/>
        <family val="3"/>
      </rPr>
      <t>總計</t>
    </r>
  </si>
  <si>
    <r>
      <t>25~44</t>
    </r>
    <r>
      <rPr>
        <sz val="10"/>
        <rFont val="華康粗圓體"/>
        <family val="3"/>
      </rPr>
      <t>歲</t>
    </r>
  </si>
  <si>
    <r>
      <t>15~19</t>
    </r>
    <r>
      <rPr>
        <sz val="10"/>
        <rFont val="華康粗圓體"/>
        <family val="3"/>
      </rPr>
      <t>歲</t>
    </r>
  </si>
  <si>
    <r>
      <t>20~24</t>
    </r>
    <r>
      <rPr>
        <sz val="10"/>
        <rFont val="華康粗圓體"/>
        <family val="3"/>
      </rPr>
      <t>歲</t>
    </r>
  </si>
  <si>
    <r>
      <rPr>
        <sz val="10"/>
        <rFont val="華康粗圓體"/>
        <family val="3"/>
      </rPr>
      <t>計</t>
    </r>
  </si>
  <si>
    <r>
      <t>40~44</t>
    </r>
    <r>
      <rPr>
        <sz val="10"/>
        <rFont val="華康粗圓體"/>
        <family val="3"/>
      </rPr>
      <t>歲</t>
    </r>
  </si>
  <si>
    <r>
      <t>45~49</t>
    </r>
    <r>
      <rPr>
        <sz val="10"/>
        <rFont val="華康粗圓體"/>
        <family val="3"/>
      </rPr>
      <t>歲</t>
    </r>
  </si>
  <si>
    <r>
      <t>50~54</t>
    </r>
    <r>
      <rPr>
        <sz val="10"/>
        <rFont val="華康粗圓體"/>
        <family val="3"/>
      </rPr>
      <t>歲</t>
    </r>
  </si>
  <si>
    <r>
      <t>55~59</t>
    </r>
    <r>
      <rPr>
        <sz val="10"/>
        <rFont val="華康粗圓體"/>
        <family val="3"/>
      </rPr>
      <t>歲</t>
    </r>
  </si>
  <si>
    <t>65 Years</t>
  </si>
  <si>
    <t xml:space="preserve">&amp; Over 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</si>
  <si>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101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</si>
  <si>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106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2017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</si>
  <si>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12-11</t>
    </r>
    <r>
      <rPr>
        <sz val="13"/>
        <rFont val="華康粗圓體"/>
        <family val="3"/>
      </rPr>
      <t>、就業者之行業</t>
    </r>
  </si>
  <si>
    <t>Unit : Thousand Persons</t>
  </si>
  <si>
    <r>
      <rPr>
        <sz val="10"/>
        <rFont val="華康粗圓體"/>
        <family val="3"/>
      </rPr>
      <t xml:space="preserve">年　別
</t>
    </r>
    <r>
      <rPr>
        <sz val="10"/>
        <rFont val="Arial Narrow"/>
        <family val="2"/>
      </rPr>
      <t>Year</t>
    </r>
  </si>
  <si>
    <r>
      <rPr>
        <sz val="10"/>
        <rFont val="華康粗圓體"/>
        <family val="3"/>
      </rPr>
      <t xml:space="preserve">總　計
</t>
    </r>
    <r>
      <rPr>
        <sz val="10"/>
        <rFont val="Arial Narrow"/>
        <family val="2"/>
      </rPr>
      <t>Grand
Total</t>
    </r>
  </si>
  <si>
    <r>
      <rPr>
        <sz val="10"/>
        <rFont val="華康粗圓體"/>
        <family val="3"/>
      </rPr>
      <t>農、林、
漁、牧業</t>
    </r>
    <r>
      <rPr>
        <sz val="10"/>
        <rFont val="Arial Narrow"/>
        <family val="2"/>
      </rPr>
      <t xml:space="preserve">          </t>
    </r>
    <r>
      <rPr>
        <sz val="10"/>
        <rFont val="華康粗圓體"/>
        <family val="3"/>
      </rPr>
      <t xml:space="preserve">
</t>
    </r>
    <r>
      <rPr>
        <sz val="10"/>
        <rFont val="Arial Narrow"/>
        <family val="2"/>
      </rPr>
      <t>Agriculture, Forestry,
Fishing &amp; Animal
Husbandry</t>
    </r>
  </si>
  <si>
    <r>
      <rPr>
        <sz val="10"/>
        <rFont val="華康粗圓體"/>
        <family val="3"/>
      </rPr>
      <t>工　　　業</t>
    </r>
  </si>
  <si>
    <t>Goods-producing Industries</t>
  </si>
  <si>
    <r>
      <rPr>
        <sz val="10"/>
        <rFont val="華康粗圓體"/>
        <family val="3"/>
      </rPr>
      <t>服　務　業　</t>
    </r>
    <r>
      <rPr>
        <sz val="10"/>
        <rFont val="Arial Narrow"/>
        <family val="2"/>
      </rPr>
      <t>Services-providing Industries</t>
    </r>
  </si>
  <si>
    <r>
      <rPr>
        <sz val="10"/>
        <rFont val="華康粗圓體"/>
        <family val="3"/>
      </rPr>
      <t>礦業及
土石採取業</t>
    </r>
  </si>
  <si>
    <r>
      <rPr>
        <sz val="10"/>
        <rFont val="華康粗圓體"/>
        <family val="3"/>
      </rPr>
      <t>製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造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業</t>
    </r>
  </si>
  <si>
    <r>
      <rPr>
        <sz val="10"/>
        <rFont val="華康粗圓體"/>
        <family val="3"/>
      </rPr>
      <t>電　力　及
燃氣供應業</t>
    </r>
  </si>
  <si>
    <r>
      <rPr>
        <sz val="10"/>
        <rFont val="華康粗圓體"/>
        <family val="3"/>
      </rPr>
      <t>用水供應及
污染整治業</t>
    </r>
  </si>
  <si>
    <r>
      <rPr>
        <sz val="10"/>
        <rFont val="華康粗圓體"/>
        <family val="3"/>
      </rPr>
      <t>營建工程業</t>
    </r>
  </si>
  <si>
    <r>
      <rPr>
        <sz val="10"/>
        <rFont val="華康粗圓體"/>
        <family val="3"/>
      </rPr>
      <t>批發及零售業</t>
    </r>
  </si>
  <si>
    <r>
      <rPr>
        <sz val="10"/>
        <rFont val="華康粗圓體"/>
        <family val="3"/>
      </rPr>
      <t>運　　輸
及倉儲業</t>
    </r>
  </si>
  <si>
    <t>Water Supply &amp;
 Remediation Activities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</si>
  <si>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2018</t>
    </r>
  </si>
  <si>
    <r>
      <rPr>
        <sz val="10"/>
        <rFont val="華康粗圓體"/>
        <family val="3"/>
      </rPr>
      <t>支援服務業</t>
    </r>
  </si>
  <si>
    <r>
      <rPr>
        <sz val="10"/>
        <rFont val="華康粗圓體"/>
        <family val="3"/>
      </rPr>
      <t>公共行政及國防</t>
    </r>
    <r>
      <rPr>
        <sz val="10"/>
        <rFont val="Arial Narrow"/>
        <family val="2"/>
      </rPr>
      <t xml:space="preserve">;
</t>
    </r>
    <r>
      <rPr>
        <sz val="10"/>
        <rFont val="華康粗圓體"/>
        <family val="3"/>
      </rPr>
      <t>強制性社會安全</t>
    </r>
  </si>
  <si>
    <r>
      <rPr>
        <sz val="10"/>
        <rFont val="華康粗圓體"/>
        <family val="3"/>
      </rPr>
      <t>其他服務業</t>
    </r>
  </si>
  <si>
    <t>Accommodation
&amp; Food Service 
Activities</t>
  </si>
  <si>
    <t>Public Administration &amp;
Defence;Compulsory
Social Security</t>
  </si>
  <si>
    <t xml:space="preserve">           for 2012 to 2016 was classified according to Rev. 9 and the data for 2017 was classified according to Rev. 10.</t>
  </si>
  <si>
    <r>
      <rPr>
        <sz val="10"/>
        <rFont val="華康粗圓體"/>
        <family val="3"/>
      </rPr>
      <t>勞工行政</t>
    </r>
  </si>
  <si>
    <r>
      <rPr>
        <sz val="10"/>
        <rFont val="華康粗圓體"/>
        <family val="3"/>
      </rPr>
      <t>單位：千人</t>
    </r>
  </si>
  <si>
    <r>
      <rPr>
        <sz val="10"/>
        <rFont val="華康粗圓體"/>
        <family val="3"/>
      </rPr>
      <t>總　　計</t>
    </r>
  </si>
  <si>
    <r>
      <t xml:space="preserve"> </t>
    </r>
    <r>
      <rPr>
        <sz val="10"/>
        <rFont val="華康粗圓體"/>
        <family val="3"/>
      </rPr>
      <t>技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術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員
及助理專業人員</t>
    </r>
  </si>
  <si>
    <r>
      <rPr>
        <sz val="10"/>
        <rFont val="華康粗圓體"/>
        <family val="3"/>
      </rPr>
      <t>農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林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漁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牧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業
生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產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人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員</t>
    </r>
  </si>
  <si>
    <r>
      <rPr>
        <sz val="10"/>
        <rFont val="華康粗圓體"/>
        <family val="3"/>
      </rPr>
      <t>技藝有關工作人員、
機械設備操作及勞力工</t>
    </r>
  </si>
  <si>
    <t xml:space="preserve">Service &amp; Sales Workers </t>
  </si>
  <si>
    <t xml:space="preserve">   Skilled Agricultural, Forestry &amp; Fishery Workers</t>
  </si>
  <si>
    <t>Year</t>
  </si>
  <si>
    <r>
      <rPr>
        <sz val="10"/>
        <rFont val="華康粗圓體"/>
        <family val="3"/>
      </rPr>
      <t>女</t>
    </r>
  </si>
  <si>
    <r>
      <rPr>
        <sz val="10"/>
        <rFont val="華康粗圓體"/>
        <family val="3"/>
      </rPr>
      <t>計</t>
    </r>
  </si>
  <si>
    <r>
      <rPr>
        <sz val="10"/>
        <rFont val="華康粗圓體"/>
        <family val="3"/>
      </rPr>
      <t>男</t>
    </r>
  </si>
  <si>
    <r>
      <rPr>
        <sz val="10"/>
        <rFont val="華康粗圓體"/>
        <family val="3"/>
      </rPr>
      <t>計</t>
    </r>
  </si>
  <si>
    <t>Female</t>
  </si>
  <si>
    <t>Total</t>
  </si>
  <si>
    <t>Male</t>
  </si>
  <si>
    <t>Total</t>
  </si>
  <si>
    <t>Female</t>
  </si>
  <si>
    <t>Total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</si>
  <si>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100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</si>
  <si>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102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</si>
  <si>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107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2018</t>
    </r>
  </si>
  <si>
    <r>
      <rPr>
        <sz val="10"/>
        <rFont val="華康粗圓體"/>
        <family val="3"/>
      </rPr>
      <t>資料來源：行政院主計總處。</t>
    </r>
  </si>
  <si>
    <t>Table 12-13. Employed Persons by Educational Attainment</t>
  </si>
  <si>
    <r>
      <rPr>
        <sz val="10"/>
        <rFont val="華康粗圓體"/>
        <family val="3"/>
      </rPr>
      <t>單位：千人</t>
    </r>
  </si>
  <si>
    <r>
      <rPr>
        <sz val="10"/>
        <rFont val="華康粗圓體"/>
        <family val="3"/>
      </rPr>
      <t>年　　別</t>
    </r>
  </si>
  <si>
    <r>
      <rPr>
        <sz val="10"/>
        <rFont val="華康粗圓體"/>
        <family val="3"/>
      </rPr>
      <t xml:space="preserve">高　中　及　高　職
</t>
    </r>
    <r>
      <rPr>
        <sz val="10"/>
        <rFont val="Arial Narrow"/>
        <family val="2"/>
      </rPr>
      <t>Senior High &amp; Vocational</t>
    </r>
  </si>
  <si>
    <r>
      <rPr>
        <sz val="10"/>
        <rFont val="華康粗圓體"/>
        <family val="3"/>
      </rPr>
      <t xml:space="preserve">大　　專　　及　　以　　上
</t>
    </r>
    <r>
      <rPr>
        <sz val="10"/>
        <rFont val="Arial Narrow"/>
        <family val="2"/>
      </rPr>
      <t>Junior College &amp; Above</t>
    </r>
  </si>
  <si>
    <r>
      <rPr>
        <sz val="10"/>
        <rFont val="華康粗圓體"/>
        <family val="3"/>
      </rPr>
      <t>國小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及以下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</si>
  <si>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國　　中</t>
    </r>
  </si>
  <si>
    <r>
      <rPr>
        <sz val="10"/>
        <rFont val="華康粗圓體"/>
        <family val="3"/>
      </rPr>
      <t>計</t>
    </r>
  </si>
  <si>
    <r>
      <rPr>
        <sz val="10"/>
        <rFont val="華康粗圓體"/>
        <family val="3"/>
      </rPr>
      <t>高　　中</t>
    </r>
  </si>
  <si>
    <r>
      <rPr>
        <sz val="10"/>
        <rFont val="華康粗圓體"/>
        <family val="3"/>
      </rPr>
      <t>高　　職</t>
    </r>
  </si>
  <si>
    <r>
      <rPr>
        <sz val="10"/>
        <rFont val="華康粗圓體"/>
        <family val="3"/>
      </rPr>
      <t>專　　科</t>
    </r>
  </si>
  <si>
    <r>
      <rPr>
        <sz val="10"/>
        <rFont val="華康粗圓體"/>
        <family val="3"/>
      </rPr>
      <t>大學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及以上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</si>
  <si>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研究所</t>
    </r>
  </si>
  <si>
    <t>Year</t>
  </si>
  <si>
    <t>Total</t>
  </si>
  <si>
    <t>Illiterate &amp; 
Self-educated</t>
  </si>
  <si>
    <t>Primary School
(&amp; Below)</t>
  </si>
  <si>
    <t>Junior High
School</t>
  </si>
  <si>
    <t>Senior High School</t>
  </si>
  <si>
    <t>Junior College</t>
  </si>
  <si>
    <t>University
(&amp; Graduate School)</t>
  </si>
  <si>
    <t>Graduate 
School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</si>
  <si>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98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</si>
  <si>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99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</si>
  <si>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100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</si>
  <si>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101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</si>
  <si>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104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</si>
  <si>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105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</si>
  <si>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107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2018</t>
    </r>
  </si>
  <si>
    <t>Note :  From 2011, the category of "Illiterate &amp; Self-educated" and "Elementary School" shall be combined to be  "Elementary</t>
  </si>
  <si>
    <t xml:space="preserve">           School (&amp; Below)" and "University (&amp; Graduate School)" shall be separated into "University" and "Graduate School".</t>
  </si>
  <si>
    <t>Table 12-14. Employed Persons by Age Group</t>
  </si>
  <si>
    <t>Unit : Thousand Persons</t>
  </si>
  <si>
    <r>
      <t>15~24</t>
    </r>
    <r>
      <rPr>
        <sz val="10"/>
        <rFont val="華康粗圓體"/>
        <family val="3"/>
      </rPr>
      <t xml:space="preserve">歲
</t>
    </r>
    <r>
      <rPr>
        <sz val="10"/>
        <rFont val="Arial Narrow"/>
        <family val="2"/>
      </rPr>
      <t>15~24 Years</t>
    </r>
  </si>
  <si>
    <r>
      <t>45~64</t>
    </r>
    <r>
      <rPr>
        <sz val="10"/>
        <rFont val="華康粗圓體"/>
        <family val="3"/>
      </rPr>
      <t xml:space="preserve">歲
</t>
    </r>
    <r>
      <rPr>
        <sz val="10"/>
        <rFont val="Arial Narrow"/>
        <family val="2"/>
      </rPr>
      <t>45~64 Years</t>
    </r>
  </si>
  <si>
    <r>
      <t>65</t>
    </r>
    <r>
      <rPr>
        <sz val="10"/>
        <rFont val="華康粗圓體"/>
        <family val="3"/>
      </rPr>
      <t>歲及以上</t>
    </r>
  </si>
  <si>
    <t>Year</t>
  </si>
  <si>
    <r>
      <t>20~24</t>
    </r>
    <r>
      <rPr>
        <sz val="10"/>
        <rFont val="華康粗圓體"/>
        <family val="3"/>
      </rPr>
      <t>歲</t>
    </r>
  </si>
  <si>
    <r>
      <t>25~29</t>
    </r>
    <r>
      <rPr>
        <sz val="10"/>
        <rFont val="華康粗圓體"/>
        <family val="3"/>
      </rPr>
      <t>歲</t>
    </r>
  </si>
  <si>
    <r>
      <t>30~34</t>
    </r>
    <r>
      <rPr>
        <sz val="10"/>
        <rFont val="華康粗圓體"/>
        <family val="3"/>
      </rPr>
      <t>歲</t>
    </r>
  </si>
  <si>
    <r>
      <t>35~39</t>
    </r>
    <r>
      <rPr>
        <sz val="10"/>
        <rFont val="華康粗圓體"/>
        <family val="3"/>
      </rPr>
      <t>歲</t>
    </r>
  </si>
  <si>
    <r>
      <t>40~44</t>
    </r>
    <r>
      <rPr>
        <sz val="10"/>
        <rFont val="華康粗圓體"/>
        <family val="3"/>
      </rPr>
      <t>歲</t>
    </r>
  </si>
  <si>
    <r>
      <t>50~54</t>
    </r>
    <r>
      <rPr>
        <sz val="10"/>
        <rFont val="華康粗圓體"/>
        <family val="3"/>
      </rPr>
      <t>歲</t>
    </r>
  </si>
  <si>
    <r>
      <t>55~59</t>
    </r>
    <r>
      <rPr>
        <sz val="10"/>
        <rFont val="華康粗圓體"/>
        <family val="3"/>
      </rPr>
      <t>歲</t>
    </r>
  </si>
  <si>
    <r>
      <t>60~64</t>
    </r>
    <r>
      <rPr>
        <sz val="10"/>
        <rFont val="華康粗圓體"/>
        <family val="3"/>
      </rPr>
      <t>歲</t>
    </r>
  </si>
  <si>
    <t>Total</t>
  </si>
  <si>
    <t>15~19
Years</t>
  </si>
  <si>
    <t>25~29
Years</t>
  </si>
  <si>
    <t>30~34
Years</t>
  </si>
  <si>
    <t>35~39
Years</t>
  </si>
  <si>
    <t>40~44
Years</t>
  </si>
  <si>
    <t>45~49
Years</t>
  </si>
  <si>
    <t>50~54
Years</t>
  </si>
  <si>
    <t>55~59
Years</t>
  </si>
  <si>
    <t>60~64
Years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</si>
  <si>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98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</si>
  <si>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105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</si>
  <si>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106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</si>
  <si>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107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2018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</si>
  <si>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12-15</t>
    </r>
    <r>
      <rPr>
        <sz val="13"/>
        <rFont val="華康粗圓體"/>
        <family val="3"/>
      </rPr>
      <t>、失業者之教育程度</t>
    </r>
  </si>
  <si>
    <t>Table 12-15. Unemployed Persons by Educational Attainment</t>
  </si>
  <si>
    <r>
      <rPr>
        <sz val="10"/>
        <rFont val="華康粗圓體"/>
        <family val="3"/>
      </rPr>
      <t>年　　別</t>
    </r>
  </si>
  <si>
    <r>
      <rPr>
        <sz val="10"/>
        <rFont val="華康粗圓體"/>
        <family val="3"/>
      </rPr>
      <t xml:space="preserve">國　　中　　及　　以　　下
</t>
    </r>
    <r>
      <rPr>
        <sz val="10"/>
        <rFont val="Arial Narrow"/>
        <family val="2"/>
      </rPr>
      <t>Junior High &amp; Below</t>
    </r>
  </si>
  <si>
    <r>
      <rPr>
        <sz val="10"/>
        <rFont val="華康粗圓體"/>
        <family val="3"/>
      </rPr>
      <t xml:space="preserve">高　中　及　高　職
</t>
    </r>
    <r>
      <rPr>
        <sz val="10"/>
        <rFont val="Arial Narrow"/>
        <family val="2"/>
      </rPr>
      <t>Senior High &amp; Vocational</t>
    </r>
  </si>
  <si>
    <r>
      <rPr>
        <sz val="10"/>
        <rFont val="華康粗圓體"/>
        <family val="3"/>
      </rPr>
      <t>不識字及自修</t>
    </r>
  </si>
  <si>
    <r>
      <rPr>
        <sz val="10"/>
        <rFont val="華康粗圓體"/>
        <family val="3"/>
      </rPr>
      <t>高　　職</t>
    </r>
  </si>
  <si>
    <r>
      <rPr>
        <sz val="10"/>
        <rFont val="華康粗圓體"/>
        <family val="3"/>
      </rPr>
      <t>大學</t>
    </r>
    <r>
      <rPr>
        <sz val="10"/>
        <rFont val="Arial Narrow"/>
        <family val="2"/>
      </rPr>
      <t>(</t>
    </r>
    <r>
      <rPr>
        <sz val="10"/>
        <rFont val="華康粗圓體"/>
        <family val="3"/>
      </rPr>
      <t>及以上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</si>
  <si>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</rPr>
      <t>研究所</t>
    </r>
  </si>
  <si>
    <t>Year</t>
  </si>
  <si>
    <t>Total</t>
  </si>
  <si>
    <t>Primary School
(&amp; Below)</t>
  </si>
  <si>
    <t>Junior High
School</t>
  </si>
  <si>
    <t>…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</si>
  <si>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107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2018</t>
    </r>
  </si>
  <si>
    <r>
      <rPr>
        <sz val="13"/>
        <rFont val="華康粗圓體"/>
        <family val="3"/>
      </rPr>
      <t>表</t>
    </r>
    <r>
      <rPr>
        <sz val="13"/>
        <rFont val="Arial Narrow"/>
        <family val="2"/>
      </rPr>
      <t>12-16</t>
    </r>
    <r>
      <rPr>
        <sz val="13"/>
        <rFont val="華康粗圓體"/>
        <family val="3"/>
      </rPr>
      <t>、失業者之年齡分配</t>
    </r>
  </si>
  <si>
    <t>Table 12-16. Unemployed Persons by Age Group</t>
  </si>
  <si>
    <r>
      <rPr>
        <sz val="10"/>
        <rFont val="華康粗圓體"/>
        <family val="3"/>
      </rPr>
      <t>年　　別</t>
    </r>
  </si>
  <si>
    <r>
      <rPr>
        <sz val="10"/>
        <rFont val="華康粗圓體"/>
        <family val="3"/>
      </rPr>
      <t>總　　計</t>
    </r>
  </si>
  <si>
    <r>
      <t>15~24</t>
    </r>
    <r>
      <rPr>
        <sz val="10"/>
        <rFont val="華康粗圓體"/>
        <family val="3"/>
      </rPr>
      <t xml:space="preserve">歲
</t>
    </r>
    <r>
      <rPr>
        <sz val="10"/>
        <rFont val="Arial Narrow"/>
        <family val="2"/>
      </rPr>
      <t>15~24 Years</t>
    </r>
  </si>
  <si>
    <r>
      <t>45~64</t>
    </r>
    <r>
      <rPr>
        <sz val="10"/>
        <rFont val="華康粗圓體"/>
        <family val="3"/>
      </rPr>
      <t xml:space="preserve">歲
</t>
    </r>
    <r>
      <rPr>
        <sz val="10"/>
        <rFont val="Arial Narrow"/>
        <family val="2"/>
      </rPr>
      <t>45~64 Years</t>
    </r>
  </si>
  <si>
    <r>
      <t>65</t>
    </r>
    <r>
      <rPr>
        <sz val="10"/>
        <rFont val="華康粗圓體"/>
        <family val="3"/>
      </rPr>
      <t>歲及以上</t>
    </r>
  </si>
  <si>
    <t>Year</t>
  </si>
  <si>
    <t>Grand Total</t>
  </si>
  <si>
    <r>
      <rPr>
        <sz val="10"/>
        <rFont val="華康粗圓體"/>
        <family val="3"/>
      </rPr>
      <t>計</t>
    </r>
  </si>
  <si>
    <r>
      <t>15~19</t>
    </r>
    <r>
      <rPr>
        <sz val="10"/>
        <rFont val="華康粗圓體"/>
        <family val="3"/>
      </rPr>
      <t>歲</t>
    </r>
  </si>
  <si>
    <r>
      <t>25~29</t>
    </r>
    <r>
      <rPr>
        <sz val="10"/>
        <rFont val="華康粗圓體"/>
        <family val="3"/>
      </rPr>
      <t>歲</t>
    </r>
  </si>
  <si>
    <r>
      <t>30~34</t>
    </r>
    <r>
      <rPr>
        <sz val="10"/>
        <rFont val="華康粗圓體"/>
        <family val="3"/>
      </rPr>
      <t>歲</t>
    </r>
  </si>
  <si>
    <r>
      <t>40~44</t>
    </r>
    <r>
      <rPr>
        <sz val="10"/>
        <rFont val="華康粗圓體"/>
        <family val="3"/>
      </rPr>
      <t>歲</t>
    </r>
  </si>
  <si>
    <r>
      <t>50~54</t>
    </r>
    <r>
      <rPr>
        <sz val="10"/>
        <rFont val="華康粗圓體"/>
        <family val="3"/>
      </rPr>
      <t>歲</t>
    </r>
  </si>
  <si>
    <r>
      <t>55~59</t>
    </r>
    <r>
      <rPr>
        <sz val="10"/>
        <rFont val="華康粗圓體"/>
        <family val="3"/>
      </rPr>
      <t>歲</t>
    </r>
  </si>
  <si>
    <t>15~19
Years</t>
  </si>
  <si>
    <t>20~24
Years</t>
  </si>
  <si>
    <t>25~29
Years</t>
  </si>
  <si>
    <t>30~34
Years</t>
  </si>
  <si>
    <t>35~39
Years</t>
  </si>
  <si>
    <t>40~44
Years</t>
  </si>
  <si>
    <t>45~49
Years</t>
  </si>
  <si>
    <t>50~54
Years</t>
  </si>
  <si>
    <t>55~59
Years</t>
  </si>
  <si>
    <t>60~64
Years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</si>
  <si>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100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</si>
  <si>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104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</si>
  <si>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105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</si>
  <si>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106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</si>
  <si>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 xml:space="preserve"> 107 </t>
    </r>
    <r>
      <rPr>
        <sz val="10"/>
        <rFont val="華康粗圓體"/>
        <family val="3"/>
      </rPr>
      <t xml:space="preserve">年平均
</t>
    </r>
    <r>
      <rPr>
        <sz val="10"/>
        <rFont val="Arial Narrow"/>
        <family val="2"/>
      </rPr>
      <t>Avg., 2018</t>
    </r>
  </si>
  <si>
    <t>-</t>
  </si>
  <si>
    <t>-</t>
  </si>
  <si>
    <t>-</t>
  </si>
  <si>
    <t>-</t>
  </si>
  <si>
    <t>-</t>
  </si>
  <si>
    <t>-</t>
  </si>
  <si>
    <r>
      <t xml:space="preserve">              </t>
    </r>
    <r>
      <rPr>
        <sz val="10"/>
        <rFont val="華康粗圓體"/>
        <family val="3"/>
      </rPr>
      <t>分別自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7</t>
    </r>
    <r>
      <rPr>
        <sz val="10"/>
        <rFont val="華康粗圓體"/>
        <family val="3"/>
      </rPr>
      <t>月、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>年</t>
    </r>
    <r>
      <rPr>
        <sz val="10"/>
        <rFont val="Arial Narrow"/>
        <family val="2"/>
      </rPr>
      <t>10</t>
    </r>
    <r>
      <rPr>
        <sz val="10"/>
        <rFont val="華康粗圓體"/>
        <family val="3"/>
      </rPr>
      <t>月起委辦桃園市政府勞動局，且因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年勞動力發展署未統計勞工</t>
    </r>
  </si>
  <si>
    <r>
      <t xml:space="preserve">              </t>
    </r>
    <r>
      <rPr>
        <sz val="10"/>
        <rFont val="華康粗圓體"/>
        <family val="3"/>
      </rPr>
      <t>志願性服務團體績效，故部分欄位數值不明。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</si>
</sst>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 "/>
    <numFmt numFmtId="178" formatCode="_-* #,##0.00_-;\-* #,##0.00_-;_-* &quot;-&quot;_-;_-@_-"/>
    <numFmt numFmtId="179" formatCode="_-* #,##0_-;\-* #,##0_-;_-* &quot;-&quot;??_-;_-@_-"/>
    <numFmt numFmtId="180" formatCode="#,##0.00;[Red]#,##0.00"/>
    <numFmt numFmtId="181" formatCode="_-* #,##0.0_-;\-* #,##0.0_-;_-* &quot;-&quot;??_-;_-@_-"/>
    <numFmt numFmtId="182" formatCode="#,##0.000;[Red]#,##0.000"/>
    <numFmt numFmtId="183" formatCode="#,##0.0;[Red]#,##0.0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;[Red]0.00"/>
    <numFmt numFmtId="190" formatCode="0.00_ "/>
    <numFmt numFmtId="191" formatCode="_(* #\ ##0_);_(* \(#\ ##0\);_(* &quot;-&quot;_);_(@_)"/>
    <numFmt numFmtId="192" formatCode="_-* #,##0.000_-;\-* #,##0.000_-;_-* &quot;-&quot;??_-;_-@_-"/>
    <numFmt numFmtId="193" formatCode="0.0%"/>
    <numFmt numFmtId="194" formatCode="#,##0.0_ "/>
    <numFmt numFmtId="195" formatCode="#,##0.0"/>
    <numFmt numFmtId="196" formatCode="#,##0_);[Red]\(#,##0\)"/>
    <numFmt numFmtId="197" formatCode="###\ ##0"/>
    <numFmt numFmtId="198" formatCode="[$-404]AM/PM\ hh:mm:ss"/>
    <numFmt numFmtId="199" formatCode="0.000_);[Red]\(0.000\)"/>
    <numFmt numFmtId="200" formatCode="0.0_);[Red]\(0.0\)"/>
    <numFmt numFmtId="201" formatCode="0_);[Red]\(0\)"/>
    <numFmt numFmtId="202" formatCode="_-* #,##0.0000_-;\-* #,##0.0000_-;_-* &quot;-&quot;??_-;_-@_-"/>
    <numFmt numFmtId="203" formatCode="#,##0.00_ "/>
    <numFmt numFmtId="204" formatCode="0_ "/>
    <numFmt numFmtId="205" formatCode="0.0000_);[Red]\(0.0000\)"/>
    <numFmt numFmtId="206" formatCode="_-* #,##0;\-* #,##0;_-* &quot;-&quot;;_-@"/>
  </numFmts>
  <fonts count="61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Arial Narrow"/>
      <family val="2"/>
    </font>
    <font>
      <sz val="12"/>
      <name val="Arial"/>
      <family val="2"/>
    </font>
    <font>
      <sz val="8.5"/>
      <name val="Arial Narrow"/>
      <family val="2"/>
    </font>
    <font>
      <sz val="8"/>
      <name val="Arial Narrow"/>
      <family val="2"/>
    </font>
    <font>
      <sz val="8.5"/>
      <name val="華康粗圓體"/>
      <family val="3"/>
    </font>
    <font>
      <sz val="7.5"/>
      <name val="Arial Narrow"/>
      <family val="2"/>
    </font>
    <font>
      <sz val="12"/>
      <name val="Arial Narrow"/>
      <family val="2"/>
    </font>
    <font>
      <sz val="8"/>
      <name val="華康粗黑體"/>
      <family val="3"/>
    </font>
    <font>
      <sz val="7.5"/>
      <name val="華康粗黑體(P)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name val="華康粗圓體"/>
      <family val="3"/>
    </font>
    <font>
      <sz val="13"/>
      <name val="華康粗圓體"/>
      <family val="3"/>
    </font>
    <font>
      <sz val="9.5"/>
      <name val="Arial Narrow"/>
      <family val="2"/>
    </font>
    <font>
      <sz val="9.5"/>
      <name val="華康粗圓體"/>
      <family val="3"/>
    </font>
    <font>
      <sz val="13"/>
      <name val="Arial Narrow"/>
      <family val="2"/>
    </font>
    <font>
      <b/>
      <sz val="10"/>
      <name val="Arial Narrow"/>
      <family val="2"/>
    </font>
    <font>
      <sz val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.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05">
    <xf numFmtId="0" fontId="0" fillId="0" borderId="0" xfId="0" applyAlignment="1">
      <alignment vertical="center"/>
    </xf>
    <xf numFmtId="49" fontId="14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14" fillId="0" borderId="10" xfId="0" applyNumberFormat="1" applyFont="1" applyBorder="1" applyAlignment="1" applyProtection="1">
      <alignment horizontal="center" vertical="center" wrapText="1"/>
      <protection locked="0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176" fontId="14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14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176" fontId="14" fillId="0" borderId="0" xfId="52" applyNumberFormat="1" applyFont="1" applyBorder="1" applyAlignment="1" applyProtection="1">
      <alignment vertical="center"/>
      <protection locked="0"/>
    </xf>
    <xf numFmtId="176" fontId="14" fillId="0" borderId="0" xfId="0" applyNumberFormat="1" applyFont="1" applyBorder="1" applyAlignment="1" applyProtection="1">
      <alignment horizontal="right" vertical="center"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49" fontId="14" fillId="0" borderId="0" xfId="0" applyNumberFormat="1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3" fontId="14" fillId="0" borderId="0" xfId="49" applyNumberFormat="1" applyFont="1" applyFill="1" applyAlignment="1" applyProtection="1">
      <alignment horizontal="left" vertical="center"/>
      <protection locked="0"/>
    </xf>
    <xf numFmtId="3" fontId="14" fillId="0" borderId="0" xfId="50" applyNumberFormat="1" applyFont="1" applyFill="1" applyAlignment="1" applyProtection="1">
      <alignment horizontal="right" vertical="center"/>
      <protection locked="0"/>
    </xf>
    <xf numFmtId="3" fontId="3" fillId="0" borderId="0" xfId="49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3" fontId="14" fillId="0" borderId="12" xfId="49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9" fontId="14" fillId="0" borderId="10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13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16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49" applyNumberFormat="1" applyFont="1" applyFill="1" applyBorder="1" applyAlignment="1" applyProtection="1">
      <alignment horizontal="center" vertical="center"/>
      <protection locked="0"/>
    </xf>
    <xf numFmtId="49" fontId="14" fillId="0" borderId="17" xfId="49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18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19" xfId="49" applyNumberFormat="1" applyFont="1" applyFill="1" applyBorder="1" applyAlignment="1" applyProtection="1">
      <alignment horizontal="center" vertical="center" wrapText="1"/>
      <protection locked="0"/>
    </xf>
    <xf numFmtId="179" fontId="14" fillId="0" borderId="0" xfId="52" applyNumberFormat="1" applyFont="1" applyFill="1" applyBorder="1" applyAlignment="1" applyProtection="1">
      <alignment horizontal="right" vertical="center"/>
      <protection locked="0"/>
    </xf>
    <xf numFmtId="203" fontId="14" fillId="0" borderId="0" xfId="52" applyNumberFormat="1" applyFont="1" applyFill="1" applyBorder="1" applyAlignment="1" applyProtection="1">
      <alignment horizontal="right" vertical="center"/>
      <protection locked="0"/>
    </xf>
    <xf numFmtId="49" fontId="3" fillId="0" borderId="0" xfId="49" applyNumberFormat="1" applyFont="1" applyFill="1" applyBorder="1" applyAlignment="1" applyProtection="1">
      <alignment horizontal="center" vertical="center" wrapText="1"/>
      <protection locked="0"/>
    </xf>
    <xf numFmtId="179" fontId="14" fillId="0" borderId="0" xfId="52" applyNumberFormat="1" applyFont="1" applyFill="1" applyAlignment="1" applyProtection="1">
      <alignment horizontal="right" vertical="center"/>
      <protection locked="0"/>
    </xf>
    <xf numFmtId="203" fontId="14" fillId="0" borderId="0" xfId="52" applyNumberFormat="1" applyFont="1" applyFill="1" applyAlignment="1" applyProtection="1">
      <alignment horizontal="right" vertical="center"/>
      <protection locked="0"/>
    </xf>
    <xf numFmtId="179" fontId="14" fillId="0" borderId="12" xfId="52" applyNumberFormat="1" applyFont="1" applyFill="1" applyBorder="1" applyAlignment="1" applyProtection="1">
      <alignment horizontal="right" vertical="center"/>
      <protection locked="0"/>
    </xf>
    <xf numFmtId="203" fontId="14" fillId="0" borderId="12" xfId="52" applyNumberFormat="1" applyFont="1" applyFill="1" applyBorder="1" applyAlignment="1" applyProtection="1">
      <alignment horizontal="right" vertical="center"/>
      <protection locked="0"/>
    </xf>
    <xf numFmtId="49" fontId="14" fillId="0" borderId="0" xfId="0" applyNumberFormat="1" applyFont="1" applyFill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3" fontId="14" fillId="0" borderId="0" xfId="0" applyNumberFormat="1" applyFont="1" applyBorder="1" applyAlignment="1" applyProtection="1">
      <alignment horizontal="right" vertical="center"/>
      <protection locked="0"/>
    </xf>
    <xf numFmtId="3" fontId="14" fillId="0" borderId="12" xfId="0" applyNumberFormat="1" applyFont="1" applyBorder="1" applyAlignment="1" applyProtection="1">
      <alignment horizontal="right" vertical="center"/>
      <protection locked="0"/>
    </xf>
    <xf numFmtId="3" fontId="14" fillId="0" borderId="0" xfId="0" applyNumberFormat="1" applyFont="1" applyFill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14" fillId="0" borderId="0" xfId="0" applyNumberFormat="1" applyFont="1" applyBorder="1" applyAlignment="1" applyProtection="1">
      <alignment horizontal="right" vertical="center" wrapText="1"/>
      <protection locked="0"/>
    </xf>
    <xf numFmtId="3" fontId="1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vertical="center" wrapText="1"/>
      <protection locked="0"/>
    </xf>
    <xf numFmtId="3" fontId="17" fillId="0" borderId="13" xfId="0" applyNumberFormat="1" applyFont="1" applyBorder="1" applyAlignment="1" applyProtection="1">
      <alignment horizontal="center" vertical="center"/>
      <protection locked="0"/>
    </xf>
    <xf numFmtId="3" fontId="14" fillId="0" borderId="13" xfId="0" applyNumberFormat="1" applyFont="1" applyBorder="1" applyAlignment="1" applyProtection="1">
      <alignment horizontal="center" vertical="center"/>
      <protection locked="0"/>
    </xf>
    <xf numFmtId="3" fontId="14" fillId="0" borderId="16" xfId="0" applyNumberFormat="1" applyFont="1" applyBorder="1" applyAlignment="1" applyProtection="1">
      <alignment horizontal="center" vertical="center"/>
      <protection locked="0"/>
    </xf>
    <xf numFmtId="3" fontId="14" fillId="0" borderId="20" xfId="0" applyNumberFormat="1" applyFont="1" applyBorder="1" applyAlignment="1" applyProtection="1">
      <alignment horizontal="center" vertical="center"/>
      <protection locked="0"/>
    </xf>
    <xf numFmtId="3" fontId="14" fillId="0" borderId="14" xfId="0" applyNumberFormat="1" applyFont="1" applyBorder="1" applyAlignment="1" applyProtection="1">
      <alignment horizontal="center" vertical="center" wrapText="1"/>
      <protection locked="0"/>
    </xf>
    <xf numFmtId="3" fontId="14" fillId="0" borderId="15" xfId="0" applyNumberFormat="1" applyFont="1" applyBorder="1" applyAlignment="1" applyProtection="1">
      <alignment horizontal="center" vertical="center"/>
      <protection locked="0"/>
    </xf>
    <xf numFmtId="3" fontId="14" fillId="0" borderId="18" xfId="0" applyNumberFormat="1" applyFont="1" applyBorder="1" applyAlignment="1" applyProtection="1">
      <alignment horizontal="center" vertical="center"/>
      <protection locked="0"/>
    </xf>
    <xf numFmtId="3" fontId="14" fillId="0" borderId="19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177" fontId="14" fillId="0" borderId="0" xfId="0" applyNumberFormat="1" applyFont="1" applyBorder="1" applyAlignment="1" applyProtection="1">
      <alignment horizontal="right" vertical="center"/>
      <protection locked="0"/>
    </xf>
    <xf numFmtId="3" fontId="14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176" fontId="14" fillId="0" borderId="10" xfId="0" applyNumberFormat="1" applyFont="1" applyBorder="1" applyAlignment="1" applyProtection="1">
      <alignment horizontal="center" vertical="center" wrapText="1"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14" fillId="0" borderId="0" xfId="0" applyNumberFormat="1" applyFont="1" applyBorder="1" applyAlignment="1" applyProtection="1" quotePrefix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3" fontId="14" fillId="0" borderId="0" xfId="0" applyNumberFormat="1" applyFont="1" applyFill="1" applyAlignment="1" applyProtection="1">
      <alignment horizontal="right" vertical="center"/>
      <protection locked="0"/>
    </xf>
    <xf numFmtId="49" fontId="14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Alignment="1" applyProtection="1">
      <alignment horizontal="right" vertical="center"/>
      <protection locked="0"/>
    </xf>
    <xf numFmtId="3" fontId="14" fillId="0" borderId="21" xfId="0" applyNumberFormat="1" applyFont="1" applyBorder="1" applyAlignment="1" applyProtection="1">
      <alignment horizontal="right" vertical="center" wrapText="1"/>
      <protection locked="0"/>
    </xf>
    <xf numFmtId="3" fontId="14" fillId="0" borderId="22" xfId="0" applyNumberFormat="1" applyFont="1" applyBorder="1" applyAlignment="1" applyProtection="1">
      <alignment vertical="center" wrapText="1"/>
      <protection locked="0"/>
    </xf>
    <xf numFmtId="3" fontId="14" fillId="0" borderId="23" xfId="0" applyNumberFormat="1" applyFont="1" applyBorder="1" applyAlignment="1" applyProtection="1">
      <alignment horizontal="right"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3" fontId="17" fillId="0" borderId="16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176" fontId="14" fillId="0" borderId="10" xfId="0" applyNumberFormat="1" applyFont="1" applyBorder="1" applyAlignment="1" applyProtection="1">
      <alignment horizontal="left" vertical="center" wrapText="1"/>
      <protection locked="0"/>
    </xf>
    <xf numFmtId="196" fontId="14" fillId="0" borderId="25" xfId="0" applyNumberFormat="1" applyFont="1" applyBorder="1" applyAlignment="1" applyProtection="1">
      <alignment horizontal="right" vertical="center" wrapText="1"/>
      <protection locked="0"/>
    </xf>
    <xf numFmtId="177" fontId="14" fillId="0" borderId="0" xfId="0" applyNumberFormat="1" applyFont="1" applyBorder="1" applyAlignment="1" applyProtection="1">
      <alignment vertical="center"/>
      <protection locked="0"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177" fontId="14" fillId="0" borderId="12" xfId="0" applyNumberFormat="1" applyFont="1" applyBorder="1" applyAlignment="1" applyProtection="1">
      <alignment vertical="center"/>
      <protection locked="0"/>
    </xf>
    <xf numFmtId="177" fontId="14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14" fillId="0" borderId="26" xfId="0" applyNumberFormat="1" applyFont="1" applyBorder="1" applyAlignment="1" applyProtection="1">
      <alignment horizontal="center" vertical="center" wrapText="1"/>
      <protection locked="0"/>
    </xf>
    <xf numFmtId="176" fontId="14" fillId="0" borderId="0" xfId="0" applyNumberFormat="1" applyFont="1" applyBorder="1" applyAlignment="1" applyProtection="1">
      <alignment vertical="center"/>
      <protection locked="0"/>
    </xf>
    <xf numFmtId="176" fontId="14" fillId="0" borderId="12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 quotePrefix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3" fontId="14" fillId="0" borderId="26" xfId="0" applyNumberFormat="1" applyFont="1" applyBorder="1" applyAlignment="1" applyProtection="1">
      <alignment horizontal="center" vertical="center"/>
      <protection locked="0"/>
    </xf>
    <xf numFmtId="3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3" fontId="14" fillId="0" borderId="12" xfId="0" applyNumberFormat="1" applyFont="1" applyBorder="1" applyAlignment="1" applyProtection="1">
      <alignment horizontal="center" vertical="center"/>
      <protection locked="0"/>
    </xf>
    <xf numFmtId="3" fontId="14" fillId="0" borderId="15" xfId="0" applyNumberFormat="1" applyFont="1" applyBorder="1" applyAlignment="1" applyProtection="1">
      <alignment horizontal="center" vertical="center" wrapText="1"/>
      <protection locked="0"/>
    </xf>
    <xf numFmtId="3" fontId="17" fillId="0" borderId="18" xfId="0" applyNumberFormat="1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Alignment="1" applyProtection="1">
      <alignment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distributed" wrapText="1"/>
      <protection locked="0"/>
    </xf>
    <xf numFmtId="49" fontId="14" fillId="0" borderId="10" xfId="0" applyNumberFormat="1" applyFont="1" applyBorder="1" applyAlignment="1" applyProtection="1">
      <alignment horizontal="center" vertical="distributed" wrapText="1"/>
      <protection locked="0"/>
    </xf>
    <xf numFmtId="49" fontId="14" fillId="33" borderId="11" xfId="0" applyNumberFormat="1" applyFont="1" applyFill="1" applyBorder="1" applyAlignment="1" applyProtection="1">
      <alignment horizontal="center" vertical="distributed" wrapText="1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3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 quotePrefix="1">
      <alignment horizontal="center" vertical="center"/>
      <protection locked="0"/>
    </xf>
    <xf numFmtId="3" fontId="3" fillId="0" borderId="0" xfId="0" applyNumberFormat="1" applyFont="1" applyFill="1" applyBorder="1" applyAlignment="1" applyProtection="1" quotePrefix="1">
      <alignment horizontal="center" vertical="center"/>
      <protection locked="0"/>
    </xf>
    <xf numFmtId="3" fontId="6" fillId="0" borderId="0" xfId="0" applyNumberFormat="1" applyFont="1" applyFill="1" applyAlignment="1" applyProtection="1">
      <alignment vertical="center"/>
      <protection locked="0"/>
    </xf>
    <xf numFmtId="3" fontId="12" fillId="0" borderId="0" xfId="0" applyNumberFormat="1" applyFont="1" applyFill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horizontal="distributed" vertical="distributed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49" fontId="14" fillId="0" borderId="11" xfId="0" applyNumberFormat="1" applyFont="1" applyFill="1" applyBorder="1" applyAlignment="1" applyProtection="1">
      <alignment horizontal="distributed" vertical="distributed" wrapText="1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14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41" fontId="14" fillId="0" borderId="0" xfId="52" applyNumberFormat="1" applyFont="1" applyFill="1" applyBorder="1" applyAlignment="1" applyProtection="1">
      <alignment horizontal="right" vertical="center"/>
      <protection locked="0"/>
    </xf>
    <xf numFmtId="41" fontId="14" fillId="0" borderId="0" xfId="0" applyNumberFormat="1" applyFont="1" applyAlignment="1" applyProtection="1">
      <alignment horizontal="right" vertical="center"/>
      <protection locked="0"/>
    </xf>
    <xf numFmtId="41" fontId="3" fillId="0" borderId="0" xfId="52" applyNumberFormat="1" applyFont="1" applyFill="1" applyBorder="1" applyAlignment="1" applyProtection="1">
      <alignment horizontal="right" vertical="center"/>
      <protection locked="0"/>
    </xf>
    <xf numFmtId="41" fontId="14" fillId="0" borderId="12" xfId="0" applyNumberFormat="1" applyFont="1" applyBorder="1" applyAlignment="1" applyProtection="1">
      <alignment horizontal="right" vertical="center"/>
      <protection locked="0"/>
    </xf>
    <xf numFmtId="41" fontId="14" fillId="0" borderId="12" xfId="52" applyNumberFormat="1" applyFont="1" applyFill="1" applyBorder="1" applyAlignment="1" applyProtection="1">
      <alignment horizontal="right" vertical="center"/>
      <protection locked="0"/>
    </xf>
    <xf numFmtId="49" fontId="14" fillId="0" borderId="0" xfId="0" applyNumberFormat="1" applyFont="1" applyFill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4" fillId="0" borderId="30" xfId="0" applyNumberFormat="1" applyFont="1" applyFill="1" applyBorder="1" applyAlignment="1" applyProtection="1">
      <alignment vertical="center"/>
      <protection locked="0"/>
    </xf>
    <xf numFmtId="49" fontId="14" fillId="0" borderId="22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14" fillId="0" borderId="31" xfId="0" applyNumberFormat="1" applyFont="1" applyFill="1" applyBorder="1" applyAlignment="1" applyProtection="1">
      <alignment vertical="center" wrapText="1"/>
      <protection locked="0"/>
    </xf>
    <xf numFmtId="49" fontId="14" fillId="0" borderId="24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176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49" fontId="14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49" fontId="17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8" xfId="39" applyNumberFormat="1" applyFont="1" applyFill="1" applyBorder="1" applyAlignment="1" applyProtection="1">
      <alignment horizontal="center" vertical="center" wrapText="1"/>
      <protection locked="0"/>
    </xf>
    <xf numFmtId="49" fontId="1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3" fontId="9" fillId="0" borderId="0" xfId="0" applyNumberFormat="1" applyFont="1" applyBorder="1" applyAlignment="1" applyProtection="1" quotePrefix="1">
      <alignment horizontal="center" vertical="center"/>
      <protection locked="0"/>
    </xf>
    <xf numFmtId="49" fontId="13" fillId="0" borderId="0" xfId="0" applyNumberFormat="1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41" fontId="14" fillId="0" borderId="17" xfId="52" applyNumberFormat="1" applyFont="1" applyFill="1" applyBorder="1" applyAlignment="1" applyProtection="1">
      <alignment horizontal="right" vertical="center"/>
      <protection/>
    </xf>
    <xf numFmtId="41" fontId="14" fillId="0" borderId="12" xfId="52" applyNumberFormat="1" applyFont="1" applyFill="1" applyBorder="1" applyAlignment="1" applyProtection="1">
      <alignment horizontal="right" vertical="center"/>
      <protection/>
    </xf>
    <xf numFmtId="177" fontId="14" fillId="0" borderId="12" xfId="0" applyNumberFormat="1" applyFont="1" applyBorder="1" applyAlignment="1" applyProtection="1">
      <alignment vertical="center"/>
      <protection/>
    </xf>
    <xf numFmtId="196" fontId="14" fillId="0" borderId="17" xfId="0" applyNumberFormat="1" applyFont="1" applyBorder="1" applyAlignment="1" applyProtection="1">
      <alignment horizontal="right" vertical="center" wrapText="1"/>
      <protection/>
    </xf>
    <xf numFmtId="0" fontId="14" fillId="33" borderId="0" xfId="0" applyFont="1" applyFill="1" applyBorder="1" applyAlignment="1" applyProtection="1">
      <alignment horizontal="left" vertical="center"/>
      <protection locked="0"/>
    </xf>
    <xf numFmtId="41" fontId="14" fillId="0" borderId="25" xfId="52" applyNumberFormat="1" applyFont="1" applyFill="1" applyBorder="1" applyAlignment="1" applyProtection="1">
      <alignment horizontal="right" vertical="center"/>
      <protection/>
    </xf>
    <xf numFmtId="41" fontId="14" fillId="0" borderId="0" xfId="0" applyNumberFormat="1" applyFont="1" applyBorder="1" applyAlignment="1" applyProtection="1">
      <alignment horizontal="right" vertical="center"/>
      <protection locked="0"/>
    </xf>
    <xf numFmtId="41" fontId="14" fillId="0" borderId="0" xfId="52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 vertical="center" wrapText="1"/>
      <protection locked="0"/>
    </xf>
    <xf numFmtId="196" fontId="14" fillId="0" borderId="25" xfId="0" applyNumberFormat="1" applyFont="1" applyBorder="1" applyAlignment="1" applyProtection="1">
      <alignment horizontal="right" vertical="center" wrapText="1"/>
      <protection/>
    </xf>
    <xf numFmtId="3" fontId="14" fillId="0" borderId="0" xfId="49" applyNumberFormat="1" applyFont="1" applyAlignment="1" applyProtection="1">
      <alignment vertical="center"/>
      <protection locked="0"/>
    </xf>
    <xf numFmtId="3" fontId="14" fillId="0" borderId="0" xfId="49" applyNumberFormat="1" applyFont="1" applyBorder="1" applyAlignment="1" applyProtection="1">
      <alignment vertical="center"/>
      <protection locked="0"/>
    </xf>
    <xf numFmtId="3" fontId="14" fillId="0" borderId="0" xfId="49" applyNumberFormat="1" applyFont="1" applyAlignment="1" applyProtection="1">
      <alignment horizontal="distributed" vertical="center"/>
      <protection locked="0"/>
    </xf>
    <xf numFmtId="49" fontId="14" fillId="0" borderId="0" xfId="49" applyNumberFormat="1" applyFont="1" applyAlignment="1" applyProtection="1">
      <alignment vertical="center"/>
      <protection locked="0"/>
    </xf>
    <xf numFmtId="49" fontId="14" fillId="0" borderId="0" xfId="49" applyNumberFormat="1" applyFont="1" applyBorder="1" applyAlignment="1" applyProtection="1">
      <alignment vertical="center"/>
      <protection locked="0"/>
    </xf>
    <xf numFmtId="49" fontId="14" fillId="0" borderId="0" xfId="49" applyNumberFormat="1" applyFont="1" applyAlignment="1" applyProtection="1" quotePrefix="1">
      <alignment horizontal="left" vertical="center"/>
      <protection locked="0"/>
    </xf>
    <xf numFmtId="200" fontId="14" fillId="0" borderId="12" xfId="49" applyNumberFormat="1" applyFont="1" applyFill="1" applyBorder="1" applyAlignment="1" applyProtection="1" quotePrefix="1">
      <alignment horizontal="right" vertical="center"/>
      <protection locked="0"/>
    </xf>
    <xf numFmtId="200" fontId="14" fillId="0" borderId="12" xfId="49" applyNumberFormat="1" applyFont="1" applyFill="1" applyBorder="1" applyAlignment="1" applyProtection="1">
      <alignment vertical="center"/>
      <protection locked="0"/>
    </xf>
    <xf numFmtId="176" fontId="14" fillId="0" borderId="12" xfId="49" applyNumberFormat="1" applyFont="1" applyFill="1" applyBorder="1" applyAlignment="1" applyProtection="1" quotePrefix="1">
      <alignment horizontal="right" vertical="center"/>
      <protection locked="0"/>
    </xf>
    <xf numFmtId="176" fontId="14" fillId="0" borderId="12" xfId="49" applyNumberFormat="1" applyFont="1" applyFill="1" applyBorder="1" applyAlignment="1" applyProtection="1">
      <alignment vertical="center"/>
      <protection locked="0"/>
    </xf>
    <xf numFmtId="176" fontId="14" fillId="0" borderId="12" xfId="49" applyNumberFormat="1" applyFont="1" applyFill="1" applyBorder="1" applyAlignment="1" applyProtection="1">
      <alignment horizontal="right" vertical="center"/>
      <protection locked="0"/>
    </xf>
    <xf numFmtId="176" fontId="14" fillId="0" borderId="17" xfId="49" applyNumberFormat="1" applyFont="1" applyFill="1" applyBorder="1" applyAlignment="1" applyProtection="1">
      <alignment horizontal="right" vertical="center"/>
      <protection locked="0"/>
    </xf>
    <xf numFmtId="49" fontId="14" fillId="0" borderId="11" xfId="49" applyNumberFormat="1" applyFont="1" applyBorder="1" applyAlignment="1" applyProtection="1">
      <alignment horizontal="center" vertical="center" wrapText="1"/>
      <protection locked="0"/>
    </xf>
    <xf numFmtId="200" fontId="14" fillId="0" borderId="0" xfId="49" applyNumberFormat="1" applyFont="1" applyFill="1" applyBorder="1" applyAlignment="1" applyProtection="1" quotePrefix="1">
      <alignment horizontal="right" vertical="center"/>
      <protection locked="0"/>
    </xf>
    <xf numFmtId="200" fontId="14" fillId="0" borderId="0" xfId="49" applyNumberFormat="1" applyFont="1" applyFill="1" applyBorder="1" applyAlignment="1" applyProtection="1">
      <alignment vertical="center"/>
      <protection locked="0"/>
    </xf>
    <xf numFmtId="176" fontId="14" fillId="0" borderId="0" xfId="49" applyNumberFormat="1" applyFont="1" applyFill="1" applyBorder="1" applyAlignment="1" applyProtection="1" quotePrefix="1">
      <alignment horizontal="right" vertical="center"/>
      <protection locked="0"/>
    </xf>
    <xf numFmtId="176" fontId="14" fillId="0" borderId="0" xfId="49" applyNumberFormat="1" applyFont="1" applyFill="1" applyBorder="1" applyAlignment="1" applyProtection="1">
      <alignment vertical="center"/>
      <protection locked="0"/>
    </xf>
    <xf numFmtId="176" fontId="14" fillId="0" borderId="0" xfId="49" applyNumberFormat="1" applyFont="1" applyFill="1" applyBorder="1" applyAlignment="1" applyProtection="1">
      <alignment horizontal="right" vertical="center"/>
      <protection locked="0"/>
    </xf>
    <xf numFmtId="176" fontId="14" fillId="0" borderId="25" xfId="49" applyNumberFormat="1" applyFont="1" applyFill="1" applyBorder="1" applyAlignment="1" applyProtection="1">
      <alignment horizontal="right" vertical="center"/>
      <protection locked="0"/>
    </xf>
    <xf numFmtId="49" fontId="14" fillId="0" borderId="10" xfId="49" applyNumberFormat="1" applyFont="1" applyBorder="1" applyAlignment="1" applyProtection="1">
      <alignment horizontal="center" vertical="center" wrapText="1"/>
      <protection locked="0"/>
    </xf>
    <xf numFmtId="200" fontId="14" fillId="0" borderId="0" xfId="49" applyNumberFormat="1" applyFont="1" applyBorder="1" applyAlignment="1" applyProtection="1" quotePrefix="1">
      <alignment horizontal="right" vertical="center"/>
      <protection locked="0"/>
    </xf>
    <xf numFmtId="200" fontId="14" fillId="0" borderId="0" xfId="49" applyNumberFormat="1" applyFont="1" applyBorder="1" applyAlignment="1" applyProtection="1">
      <alignment vertical="center"/>
      <protection locked="0"/>
    </xf>
    <xf numFmtId="176" fontId="14" fillId="0" borderId="0" xfId="49" applyNumberFormat="1" applyFont="1" applyBorder="1" applyAlignment="1" applyProtection="1" quotePrefix="1">
      <alignment horizontal="right" vertical="center"/>
      <protection locked="0"/>
    </xf>
    <xf numFmtId="176" fontId="14" fillId="0" borderId="0" xfId="49" applyNumberFormat="1" applyFont="1" applyBorder="1" applyAlignment="1" applyProtection="1">
      <alignment vertical="center"/>
      <protection locked="0"/>
    </xf>
    <xf numFmtId="176" fontId="14" fillId="0" borderId="0" xfId="49" applyNumberFormat="1" applyFont="1" applyBorder="1" applyAlignment="1" applyProtection="1">
      <alignment horizontal="right" vertical="center"/>
      <protection locked="0"/>
    </xf>
    <xf numFmtId="176" fontId="14" fillId="0" borderId="25" xfId="49" applyNumberFormat="1" applyFont="1" applyBorder="1" applyAlignment="1" applyProtection="1">
      <alignment horizontal="right" vertical="center"/>
      <protection locked="0"/>
    </xf>
    <xf numFmtId="49" fontId="14" fillId="0" borderId="19" xfId="49" applyNumberFormat="1" applyFont="1" applyBorder="1" applyAlignment="1" applyProtection="1">
      <alignment horizontal="center" vertical="center"/>
      <protection locked="0"/>
    </xf>
    <xf numFmtId="49" fontId="14" fillId="0" borderId="15" xfId="49" applyNumberFormat="1" applyFont="1" applyBorder="1" applyAlignment="1" applyProtection="1">
      <alignment horizontal="center" vertical="center"/>
      <protection locked="0"/>
    </xf>
    <xf numFmtId="49" fontId="14" fillId="0" borderId="18" xfId="49" applyNumberFormat="1" applyFont="1" applyBorder="1" applyAlignment="1" applyProtection="1">
      <alignment horizontal="center" vertical="center"/>
      <protection locked="0"/>
    </xf>
    <xf numFmtId="49" fontId="14" fillId="0" borderId="11" xfId="49" applyNumberFormat="1" applyFont="1" applyBorder="1" applyAlignment="1" applyProtection="1">
      <alignment horizontal="distributed" vertical="center"/>
      <protection locked="0"/>
    </xf>
    <xf numFmtId="49" fontId="14" fillId="0" borderId="32" xfId="49" applyNumberFormat="1" applyFont="1" applyBorder="1" applyAlignment="1" applyProtection="1">
      <alignment horizontal="center" vertical="center"/>
      <protection locked="0"/>
    </xf>
    <xf numFmtId="49" fontId="14" fillId="0" borderId="28" xfId="49" applyNumberFormat="1" applyFont="1" applyBorder="1" applyAlignment="1" applyProtection="1">
      <alignment horizontal="center" vertical="center"/>
      <protection locked="0"/>
    </xf>
    <xf numFmtId="49" fontId="14" fillId="0" borderId="27" xfId="49" applyNumberFormat="1" applyFont="1" applyBorder="1" applyAlignment="1" applyProtection="1">
      <alignment horizontal="center" vertical="center"/>
      <protection locked="0"/>
    </xf>
    <xf numFmtId="49" fontId="14" fillId="0" borderId="10" xfId="49" applyNumberFormat="1" applyFont="1" applyBorder="1" applyAlignment="1" applyProtection="1">
      <alignment horizontal="center" vertical="center"/>
      <protection locked="0"/>
    </xf>
    <xf numFmtId="49" fontId="14" fillId="0" borderId="10" xfId="49" applyNumberFormat="1" applyFont="1" applyBorder="1" applyAlignment="1" applyProtection="1">
      <alignment horizontal="distributed" vertical="center"/>
      <protection locked="0"/>
    </xf>
    <xf numFmtId="49" fontId="14" fillId="0" borderId="0" xfId="49" applyNumberFormat="1" applyFont="1" applyBorder="1" applyAlignment="1" applyProtection="1">
      <alignment horizontal="center" vertical="center"/>
      <protection locked="0"/>
    </xf>
    <xf numFmtId="49" fontId="14" fillId="0" borderId="32" xfId="49" applyNumberFormat="1" applyFont="1" applyBorder="1" applyAlignment="1" applyProtection="1">
      <alignment horizontal="center" vertical="center" wrapText="1"/>
      <protection locked="0"/>
    </xf>
    <xf numFmtId="49" fontId="14" fillId="0" borderId="10" xfId="49" applyNumberFormat="1" applyFont="1" applyBorder="1" applyAlignment="1" applyProtection="1">
      <alignment horizontal="distributed" vertical="center"/>
      <protection locked="0"/>
    </xf>
    <xf numFmtId="3" fontId="14" fillId="0" borderId="12" xfId="49" applyNumberFormat="1" applyFont="1" applyBorder="1" applyAlignment="1" applyProtection="1">
      <alignment horizontal="right" vertical="center"/>
      <protection locked="0"/>
    </xf>
    <xf numFmtId="3" fontId="14" fillId="0" borderId="12" xfId="49" applyNumberFormat="1" applyFont="1" applyBorder="1" applyAlignment="1" applyProtection="1">
      <alignment vertical="center"/>
      <protection locked="0"/>
    </xf>
    <xf numFmtId="3" fontId="14" fillId="0" borderId="12" xfId="49" applyNumberFormat="1" applyFont="1" applyBorder="1" applyAlignment="1" applyProtection="1">
      <alignment horizontal="distributed" vertical="center"/>
      <protection locked="0"/>
    </xf>
    <xf numFmtId="3" fontId="14" fillId="0" borderId="0" xfId="49" applyNumberFormat="1" applyFont="1" applyBorder="1" applyAlignment="1" applyProtection="1">
      <alignment horizontal="right" vertical="center"/>
      <protection locked="0"/>
    </xf>
    <xf numFmtId="3" fontId="14" fillId="0" borderId="0" xfId="49" applyNumberFormat="1" applyFont="1" applyAlignment="1" applyProtection="1">
      <alignment horizontal="left" vertical="center"/>
      <protection locked="0"/>
    </xf>
    <xf numFmtId="3" fontId="14" fillId="0" borderId="0" xfId="49" applyNumberFormat="1" applyFont="1" applyBorder="1" applyAlignment="1" applyProtection="1">
      <alignment horizontal="center" vertical="center"/>
      <protection locked="0"/>
    </xf>
    <xf numFmtId="3" fontId="14" fillId="0" borderId="0" xfId="49" applyNumberFormat="1" applyFont="1" applyAlignment="1" applyProtection="1" quotePrefix="1">
      <alignment horizontal="left" vertical="center"/>
      <protection locked="0"/>
    </xf>
    <xf numFmtId="3" fontId="14" fillId="0" borderId="17" xfId="49" applyNumberFormat="1" applyFont="1" applyFill="1" applyBorder="1" applyAlignment="1" applyProtection="1">
      <alignment horizontal="right" vertical="center"/>
      <protection locked="0"/>
    </xf>
    <xf numFmtId="3" fontId="14" fillId="0" borderId="0" xfId="49" applyNumberFormat="1" applyFont="1" applyFill="1" applyBorder="1" applyAlignment="1" applyProtection="1">
      <alignment horizontal="right" vertical="center"/>
      <protection locked="0"/>
    </xf>
    <xf numFmtId="3" fontId="14" fillId="0" borderId="25" xfId="49" applyNumberFormat="1" applyFont="1" applyFill="1" applyBorder="1" applyAlignment="1" applyProtection="1">
      <alignment horizontal="right" vertical="center"/>
      <protection locked="0"/>
    </xf>
    <xf numFmtId="3" fontId="14" fillId="0" borderId="25" xfId="49" applyNumberFormat="1" applyFont="1" applyBorder="1" applyAlignment="1" applyProtection="1">
      <alignment horizontal="right" vertical="center"/>
      <protection locked="0"/>
    </xf>
    <xf numFmtId="49" fontId="14" fillId="0" borderId="19" xfId="49" applyNumberFormat="1" applyFont="1" applyBorder="1" applyAlignment="1" applyProtection="1">
      <alignment horizontal="center" vertical="center" wrapText="1"/>
      <protection locked="0"/>
    </xf>
    <xf numFmtId="49" fontId="14" fillId="0" borderId="12" xfId="49" applyNumberFormat="1" applyFont="1" applyBorder="1" applyAlignment="1" applyProtection="1">
      <alignment horizontal="center" vertical="center" wrapText="1"/>
      <protection locked="0"/>
    </xf>
    <xf numFmtId="49" fontId="14" fillId="0" borderId="15" xfId="49" applyNumberFormat="1" applyFont="1" applyBorder="1" applyAlignment="1" applyProtection="1">
      <alignment horizontal="center" vertical="center" wrapText="1"/>
      <protection locked="0"/>
    </xf>
    <xf numFmtId="49" fontId="14" fillId="0" borderId="17" xfId="49" applyNumberFormat="1" applyFont="1" applyBorder="1" applyAlignment="1" applyProtection="1">
      <alignment horizontal="center" vertical="center"/>
      <protection locked="0"/>
    </xf>
    <xf numFmtId="49" fontId="14" fillId="0" borderId="20" xfId="49" applyNumberFormat="1" applyFont="1" applyBorder="1" applyAlignment="1" applyProtection="1">
      <alignment horizontal="center" vertical="center"/>
      <protection locked="0"/>
    </xf>
    <xf numFmtId="49" fontId="14" fillId="0" borderId="13" xfId="49" applyNumberFormat="1" applyFont="1" applyBorder="1" applyAlignment="1" applyProtection="1">
      <alignment horizontal="center" vertical="center"/>
      <protection locked="0"/>
    </xf>
    <xf numFmtId="49" fontId="14" fillId="0" borderId="25" xfId="49" applyNumberFormat="1" applyFont="1" applyBorder="1" applyAlignment="1" applyProtection="1">
      <alignment horizontal="center" vertical="center" wrapText="1"/>
      <protection locked="0"/>
    </xf>
    <xf numFmtId="3" fontId="20" fillId="0" borderId="0" xfId="49" applyNumberFormat="1" applyFont="1" applyAlignment="1" applyProtection="1">
      <alignment vertical="center"/>
      <protection locked="0"/>
    </xf>
    <xf numFmtId="3" fontId="14" fillId="0" borderId="0" xfId="49" applyNumberFormat="1" applyFont="1" applyAlignment="1" applyProtection="1">
      <alignment horizontal="center" vertical="center"/>
      <protection locked="0"/>
    </xf>
    <xf numFmtId="3" fontId="14" fillId="0" borderId="0" xfId="49" applyNumberFormat="1" applyFont="1" applyAlignment="1" applyProtection="1" quotePrefix="1">
      <alignment horizontal="center" vertical="center"/>
      <protection locked="0"/>
    </xf>
    <xf numFmtId="3" fontId="14" fillId="0" borderId="0" xfId="49" applyNumberFormat="1" applyFont="1" applyFill="1" applyAlignment="1" applyProtection="1">
      <alignment vertical="center"/>
      <protection locked="0"/>
    </xf>
    <xf numFmtId="3" fontId="14" fillId="0" borderId="11" xfId="49" applyNumberFormat="1" applyFont="1" applyFill="1" applyBorder="1" applyAlignment="1" applyProtection="1">
      <alignment horizontal="center" vertical="center" wrapText="1"/>
      <protection locked="0"/>
    </xf>
    <xf numFmtId="3" fontId="14" fillId="0" borderId="10" xfId="49" applyNumberFormat="1" applyFont="1" applyFill="1" applyBorder="1" applyAlignment="1" applyProtection="1">
      <alignment horizontal="center" vertical="center" wrapText="1"/>
      <protection locked="0"/>
    </xf>
    <xf numFmtId="3" fontId="14" fillId="0" borderId="25" xfId="0" applyNumberFormat="1" applyFont="1" applyBorder="1" applyAlignment="1" applyProtection="1">
      <alignment horizontal="right" vertical="center"/>
      <protection locked="0"/>
    </xf>
    <xf numFmtId="0" fontId="14" fillId="0" borderId="15" xfId="49" applyFont="1" applyFill="1" applyBorder="1" applyAlignment="1" applyProtection="1">
      <alignment horizontal="center" vertical="center" wrapText="1"/>
      <protection locked="0"/>
    </xf>
    <xf numFmtId="49" fontId="14" fillId="0" borderId="12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20" xfId="49" applyNumberFormat="1" applyFont="1" applyFill="1" applyBorder="1" applyAlignment="1" applyProtection="1">
      <alignment horizontal="center" vertical="center" wrapText="1"/>
      <protection locked="0"/>
    </xf>
    <xf numFmtId="3" fontId="14" fillId="0" borderId="13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29" xfId="49" applyNumberFormat="1" applyFont="1" applyFill="1" applyBorder="1" applyAlignment="1" applyProtection="1">
      <alignment horizontal="center" vertical="center" wrapText="1"/>
      <protection locked="0"/>
    </xf>
    <xf numFmtId="3" fontId="14" fillId="0" borderId="12" xfId="49" applyNumberFormat="1" applyFont="1" applyFill="1" applyBorder="1" applyAlignment="1" applyProtection="1">
      <alignment vertical="center"/>
      <protection locked="0"/>
    </xf>
    <xf numFmtId="3" fontId="14" fillId="0" borderId="0" xfId="49" applyNumberFormat="1" applyFont="1" applyFill="1" applyBorder="1" applyAlignment="1" applyProtection="1">
      <alignment vertical="center"/>
      <protection locked="0"/>
    </xf>
    <xf numFmtId="3" fontId="20" fillId="0" borderId="0" xfId="49" applyNumberFormat="1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197" fontId="14" fillId="0" borderId="12" xfId="0" applyNumberFormat="1" applyFont="1" applyBorder="1" applyAlignment="1" applyProtection="1">
      <alignment horizontal="right" vertical="center"/>
      <protection locked="0"/>
    </xf>
    <xf numFmtId="197" fontId="14" fillId="0" borderId="17" xfId="0" applyNumberFormat="1" applyFont="1" applyBorder="1" applyAlignment="1" applyProtection="1">
      <alignment horizontal="right" vertical="center"/>
      <protection locked="0"/>
    </xf>
    <xf numFmtId="197" fontId="14" fillId="0" borderId="0" xfId="0" applyNumberFormat="1" applyFont="1" applyBorder="1" applyAlignment="1" applyProtection="1">
      <alignment horizontal="right" vertical="center"/>
      <protection locked="0"/>
    </xf>
    <xf numFmtId="197" fontId="14" fillId="0" borderId="25" xfId="0" applyNumberFormat="1" applyFont="1" applyBorder="1" applyAlignment="1" applyProtection="1">
      <alignment horizontal="right" vertical="center"/>
      <protection locked="0"/>
    </xf>
    <xf numFmtId="0" fontId="14" fillId="0" borderId="19" xfId="49" applyFont="1" applyFill="1" applyBorder="1" applyAlignment="1" applyProtection="1">
      <alignment horizontal="center" vertical="center" wrapText="1"/>
      <protection locked="0"/>
    </xf>
    <xf numFmtId="49" fontId="14" fillId="0" borderId="14" xfId="49" applyNumberFormat="1" applyFont="1" applyFill="1" applyBorder="1" applyAlignment="1" applyProtection="1">
      <alignment horizontal="center" vertical="center" wrapText="1"/>
      <protection locked="0"/>
    </xf>
    <xf numFmtId="3" fontId="14" fillId="0" borderId="20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49" applyFont="1" applyFill="1" applyAlignment="1" applyProtection="1">
      <alignment vertical="center"/>
      <protection locked="0"/>
    </xf>
    <xf numFmtId="177" fontId="14" fillId="0" borderId="0" xfId="49" applyNumberFormat="1" applyFont="1" applyAlignment="1" applyProtection="1">
      <alignment vertical="center"/>
      <protection locked="0"/>
    </xf>
    <xf numFmtId="177" fontId="14" fillId="0" borderId="0" xfId="49" applyNumberFormat="1" applyFont="1" applyBorder="1" applyAlignment="1" applyProtection="1">
      <alignment vertical="center"/>
      <protection locked="0"/>
    </xf>
    <xf numFmtId="194" fontId="14" fillId="0" borderId="0" xfId="49" applyNumberFormat="1" applyFont="1" applyBorder="1" applyAlignment="1" applyProtection="1">
      <alignment vertical="center"/>
      <protection locked="0"/>
    </xf>
    <xf numFmtId="194" fontId="14" fillId="0" borderId="0" xfId="49" applyNumberFormat="1" applyFont="1" applyAlignment="1" applyProtection="1">
      <alignment vertical="center"/>
      <protection locked="0"/>
    </xf>
    <xf numFmtId="177" fontId="14" fillId="0" borderId="12" xfId="49" applyNumberFormat="1" applyFont="1" applyBorder="1" applyAlignment="1" applyProtection="1">
      <alignment vertical="center"/>
      <protection locked="0"/>
    </xf>
    <xf numFmtId="177" fontId="14" fillId="0" borderId="12" xfId="49" applyNumberFormat="1" applyFont="1" applyFill="1" applyBorder="1" applyAlignment="1" applyProtection="1">
      <alignment vertical="center"/>
      <protection locked="0"/>
    </xf>
    <xf numFmtId="177" fontId="14" fillId="0" borderId="17" xfId="49" applyNumberFormat="1" applyFont="1" applyFill="1" applyBorder="1" applyAlignment="1" applyProtection="1">
      <alignment vertical="center"/>
      <protection locked="0"/>
    </xf>
    <xf numFmtId="177" fontId="14" fillId="0" borderId="0" xfId="49" applyNumberFormat="1" applyFont="1" applyFill="1" applyBorder="1" applyAlignment="1" applyProtection="1">
      <alignment vertical="center"/>
      <protection locked="0"/>
    </xf>
    <xf numFmtId="177" fontId="14" fillId="0" borderId="25" xfId="49" applyNumberFormat="1" applyFont="1" applyFill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177" fontId="14" fillId="0" borderId="0" xfId="49" applyNumberFormat="1" applyFont="1" applyBorder="1" applyAlignment="1" applyProtection="1">
      <alignment horizontal="center" vertical="center" wrapText="1"/>
      <protection locked="0"/>
    </xf>
    <xf numFmtId="177" fontId="14" fillId="0" borderId="0" xfId="49" applyNumberFormat="1" applyFont="1" applyAlignment="1" applyProtection="1">
      <alignment horizontal="right" vertical="center"/>
      <protection locked="0"/>
    </xf>
    <xf numFmtId="177" fontId="14" fillId="0" borderId="12" xfId="49" applyNumberFormat="1" applyFont="1" applyBorder="1" applyAlignment="1" applyProtection="1">
      <alignment horizontal="right" vertical="center"/>
      <protection locked="0"/>
    </xf>
    <xf numFmtId="177" fontId="14" fillId="0" borderId="0" xfId="49" applyNumberFormat="1" applyFont="1" applyBorder="1" applyAlignment="1" applyProtection="1">
      <alignment horizontal="right" vertical="center"/>
      <protection locked="0"/>
    </xf>
    <xf numFmtId="197" fontId="14" fillId="0" borderId="0" xfId="0" applyNumberFormat="1" applyFont="1" applyAlignment="1" applyProtection="1">
      <alignment horizontal="right" vertical="center"/>
      <protection locked="0"/>
    </xf>
    <xf numFmtId="177" fontId="14" fillId="0" borderId="19" xfId="49" applyNumberFormat="1" applyFont="1" applyBorder="1" applyAlignment="1" applyProtection="1">
      <alignment horizontal="center" vertical="center" wrapText="1"/>
      <protection locked="0"/>
    </xf>
    <xf numFmtId="177" fontId="14" fillId="0" borderId="15" xfId="49" applyNumberFormat="1" applyFont="1" applyBorder="1" applyAlignment="1" applyProtection="1">
      <alignment horizontal="center" vertical="center" wrapText="1"/>
      <protection locked="0"/>
    </xf>
    <xf numFmtId="177" fontId="14" fillId="0" borderId="12" xfId="49" applyNumberFormat="1" applyFont="1" applyBorder="1" applyAlignment="1" applyProtection="1">
      <alignment horizontal="center" vertical="center" wrapText="1"/>
      <protection locked="0"/>
    </xf>
    <xf numFmtId="177" fontId="14" fillId="0" borderId="17" xfId="49" applyNumberFormat="1" applyFont="1" applyBorder="1" applyAlignment="1" applyProtection="1">
      <alignment horizontal="center" vertical="center" wrapText="1"/>
      <protection locked="0"/>
    </xf>
    <xf numFmtId="0" fontId="14" fillId="0" borderId="11" xfId="49" applyFont="1" applyBorder="1" applyAlignment="1" applyProtection="1">
      <alignment horizontal="distributed" vertical="center" wrapText="1"/>
      <protection locked="0"/>
    </xf>
    <xf numFmtId="177" fontId="14" fillId="0" borderId="20" xfId="49" applyNumberFormat="1" applyFont="1" applyBorder="1" applyAlignment="1" applyProtection="1">
      <alignment horizontal="center" vertical="center"/>
      <protection locked="0"/>
    </xf>
    <xf numFmtId="177" fontId="14" fillId="0" borderId="13" xfId="49" applyNumberFormat="1" applyFont="1" applyBorder="1" applyAlignment="1" applyProtection="1">
      <alignment horizontal="center" vertical="center"/>
      <protection locked="0"/>
    </xf>
    <xf numFmtId="177" fontId="14" fillId="0" borderId="29" xfId="49" applyNumberFormat="1" applyFont="1" applyBorder="1" applyAlignment="1" applyProtection="1">
      <alignment horizontal="center" vertical="center"/>
      <protection locked="0"/>
    </xf>
    <xf numFmtId="177" fontId="14" fillId="0" borderId="0" xfId="49" applyNumberFormat="1" applyFont="1" applyBorder="1" applyAlignment="1" applyProtection="1">
      <alignment horizontal="center" vertical="center"/>
      <protection locked="0"/>
    </xf>
    <xf numFmtId="177" fontId="14" fillId="0" borderId="0" xfId="49" applyNumberFormat="1" applyFont="1" applyAlignment="1" applyProtection="1">
      <alignment horizontal="center" vertical="center"/>
      <protection locked="0"/>
    </xf>
    <xf numFmtId="3" fontId="14" fillId="0" borderId="0" xfId="49" applyNumberFormat="1" applyFont="1" applyAlignment="1" applyProtection="1">
      <alignment horizontal="right" vertical="center"/>
      <protection locked="0"/>
    </xf>
    <xf numFmtId="3" fontId="14" fillId="0" borderId="17" xfId="49" applyNumberFormat="1" applyFont="1" applyFill="1" applyBorder="1" applyAlignment="1" applyProtection="1">
      <alignment vertical="center"/>
      <protection locked="0"/>
    </xf>
    <xf numFmtId="3" fontId="14" fillId="0" borderId="25" xfId="49" applyNumberFormat="1" applyFont="1" applyFill="1" applyBorder="1" applyAlignment="1" applyProtection="1">
      <alignment vertical="center"/>
      <protection locked="0"/>
    </xf>
    <xf numFmtId="3" fontId="14" fillId="0" borderId="25" xfId="49" applyNumberFormat="1" applyFont="1" applyBorder="1" applyAlignment="1" applyProtection="1">
      <alignment vertical="center"/>
      <protection locked="0"/>
    </xf>
    <xf numFmtId="176" fontId="14" fillId="0" borderId="0" xfId="51" applyNumberFormat="1" applyFont="1" applyBorder="1" applyAlignment="1" applyProtection="1">
      <alignment horizontal="right" vertical="center"/>
      <protection locked="0"/>
    </xf>
    <xf numFmtId="176" fontId="14" fillId="0" borderId="0" xfId="51" applyNumberFormat="1" applyFont="1" applyBorder="1" applyAlignment="1" applyProtection="1">
      <alignment vertical="center"/>
      <protection locked="0"/>
    </xf>
    <xf numFmtId="176" fontId="14" fillId="0" borderId="25" xfId="51" applyNumberFormat="1" applyFont="1" applyBorder="1" applyAlignment="1" applyProtection="1">
      <alignment horizontal="right" vertical="center"/>
      <protection locked="0"/>
    </xf>
    <xf numFmtId="177" fontId="14" fillId="0" borderId="17" xfId="51" applyNumberFormat="1" applyFont="1" applyBorder="1" applyAlignment="1" applyProtection="1">
      <alignment horizontal="center" vertical="center" wrapText="1"/>
      <protection locked="0"/>
    </xf>
    <xf numFmtId="0" fontId="14" fillId="0" borderId="11" xfId="51" applyFont="1" applyBorder="1" applyAlignment="1" applyProtection="1">
      <alignment horizontal="distributed" vertical="center" wrapText="1"/>
      <protection locked="0"/>
    </xf>
    <xf numFmtId="177" fontId="14" fillId="0" borderId="20" xfId="51" applyNumberFormat="1" applyFont="1" applyBorder="1" applyAlignment="1" applyProtection="1">
      <alignment horizontal="center" vertical="center"/>
      <protection locked="0"/>
    </xf>
    <xf numFmtId="177" fontId="14" fillId="0" borderId="13" xfId="51" applyNumberFormat="1" applyFont="1" applyBorder="1" applyAlignment="1" applyProtection="1">
      <alignment horizontal="center" vertical="center"/>
      <protection locked="0"/>
    </xf>
    <xf numFmtId="177" fontId="14" fillId="0" borderId="29" xfId="51" applyNumberFormat="1" applyFont="1" applyBorder="1" applyAlignment="1" applyProtection="1">
      <alignment horizontal="center" vertical="center"/>
      <protection locked="0"/>
    </xf>
    <xf numFmtId="177" fontId="14" fillId="0" borderId="12" xfId="51" applyNumberFormat="1" applyFont="1" applyBorder="1" applyAlignment="1" applyProtection="1">
      <alignment horizontal="right" vertical="center"/>
      <protection locked="0"/>
    </xf>
    <xf numFmtId="177" fontId="14" fillId="0" borderId="0" xfId="51" applyNumberFormat="1" applyFont="1" applyBorder="1" applyAlignment="1" applyProtection="1">
      <alignment horizontal="center" vertical="center"/>
      <protection locked="0"/>
    </xf>
    <xf numFmtId="177" fontId="14" fillId="0" borderId="0" xfId="51" applyNumberFormat="1" applyFont="1" applyAlignment="1" applyProtection="1">
      <alignment horizontal="center" vertical="center"/>
      <protection locked="0"/>
    </xf>
    <xf numFmtId="3" fontId="14" fillId="0" borderId="0" xfId="51" applyNumberFormat="1" applyFont="1" applyAlignment="1" applyProtection="1">
      <alignment horizontal="right" vertical="center"/>
      <protection locked="0"/>
    </xf>
    <xf numFmtId="177" fontId="14" fillId="0" borderId="0" xfId="51" applyNumberFormat="1" applyFont="1" applyAlignment="1" applyProtection="1">
      <alignment vertical="center"/>
      <protection locked="0"/>
    </xf>
    <xf numFmtId="3" fontId="14" fillId="0" borderId="0" xfId="51" applyNumberFormat="1" applyFont="1" applyAlignment="1" applyProtection="1">
      <alignment horizontal="left" vertical="center"/>
      <protection locked="0"/>
    </xf>
    <xf numFmtId="176" fontId="14" fillId="0" borderId="17" xfId="49" applyNumberFormat="1" applyFont="1" applyFill="1" applyBorder="1" applyAlignment="1" applyProtection="1">
      <alignment vertical="center"/>
      <protection locked="0"/>
    </xf>
    <xf numFmtId="176" fontId="14" fillId="0" borderId="25" xfId="49" applyNumberFormat="1" applyFont="1" applyFill="1" applyBorder="1" applyAlignment="1" applyProtection="1">
      <alignment vertical="center"/>
      <protection locked="0"/>
    </xf>
    <xf numFmtId="176" fontId="14" fillId="0" borderId="25" xfId="49" applyNumberFormat="1" applyFont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49" fontId="14" fillId="33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176" fontId="14" fillId="0" borderId="0" xfId="0" applyNumberFormat="1" applyFont="1" applyBorder="1" applyAlignment="1" applyProtection="1">
      <alignment horizontal="left" vertical="center"/>
      <protection locked="0"/>
    </xf>
    <xf numFmtId="49" fontId="14" fillId="33" borderId="27" xfId="39" applyNumberFormat="1" applyFont="1" applyFill="1" applyBorder="1" applyAlignment="1" applyProtection="1">
      <alignment horizontal="center" vertical="center"/>
      <protection locked="0"/>
    </xf>
    <xf numFmtId="49" fontId="14" fillId="33" borderId="27" xfId="0" applyNumberFormat="1" applyFont="1" applyFill="1" applyBorder="1" applyAlignment="1" applyProtection="1">
      <alignment horizontal="center" vertical="center"/>
      <protection locked="0"/>
    </xf>
    <xf numFmtId="49" fontId="14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4" fillId="33" borderId="30" xfId="0" applyFont="1" applyFill="1" applyBorder="1" applyAlignment="1" applyProtection="1">
      <alignment vertical="center"/>
      <protection locked="0"/>
    </xf>
    <xf numFmtId="49" fontId="14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49" fontId="17" fillId="0" borderId="18" xfId="0" applyNumberFormat="1" applyFont="1" applyBorder="1" applyAlignment="1" applyProtection="1">
      <alignment horizontal="center" vertical="center" wrapText="1"/>
      <protection locked="0"/>
    </xf>
    <xf numFmtId="49" fontId="14" fillId="0" borderId="11" xfId="49" applyNumberFormat="1" applyFont="1" applyFill="1" applyBorder="1" applyAlignment="1" applyProtection="1">
      <alignment horizontal="center" vertical="center" wrapText="1"/>
      <protection locked="0"/>
    </xf>
    <xf numFmtId="49" fontId="14" fillId="33" borderId="13" xfId="39" applyNumberFormat="1" applyFont="1" applyFill="1" applyBorder="1" applyAlignment="1" applyProtection="1">
      <alignment horizontal="center" vertical="center" wrapText="1"/>
      <protection locked="0"/>
    </xf>
    <xf numFmtId="49" fontId="14" fillId="33" borderId="15" xfId="39" applyNumberFormat="1" applyFont="1" applyFill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Border="1" applyAlignment="1" applyProtection="1">
      <alignment horizontal="center" vertical="center" wrapText="1"/>
      <protection locked="0"/>
    </xf>
    <xf numFmtId="0" fontId="14" fillId="33" borderId="12" xfId="0" applyFont="1" applyFill="1" applyBorder="1" applyAlignment="1" applyProtection="1">
      <alignment horizontal="right" vertical="center"/>
      <protection locked="0"/>
    </xf>
    <xf numFmtId="49" fontId="14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3" xfId="39" applyNumberFormat="1" applyFont="1" applyFill="1" applyBorder="1" applyAlignment="1" applyProtection="1">
      <alignment horizontal="center" vertical="center"/>
      <protection locked="0"/>
    </xf>
    <xf numFmtId="41" fontId="14" fillId="0" borderId="25" xfId="52" applyNumberFormat="1" applyFont="1" applyBorder="1" applyAlignment="1" applyProtection="1">
      <alignment horizontal="right" vertical="center"/>
      <protection locked="0"/>
    </xf>
    <xf numFmtId="41" fontId="14" fillId="0" borderId="0" xfId="52" applyNumberFormat="1" applyFont="1" applyBorder="1" applyAlignment="1" applyProtection="1">
      <alignment horizontal="right" vertical="center"/>
      <protection locked="0"/>
    </xf>
    <xf numFmtId="41" fontId="14" fillId="0" borderId="0" xfId="0" applyNumberFormat="1" applyFont="1" applyAlignment="1">
      <alignment horizontal="right" vertical="center"/>
    </xf>
    <xf numFmtId="41" fontId="14" fillId="0" borderId="25" xfId="0" applyNumberFormat="1" applyFont="1" applyBorder="1" applyAlignment="1" applyProtection="1">
      <alignment horizontal="right" vertical="center"/>
      <protection locked="0"/>
    </xf>
    <xf numFmtId="41" fontId="14" fillId="0" borderId="0" xfId="52" applyNumberFormat="1" applyFont="1" applyBorder="1" applyAlignment="1" applyProtection="1">
      <alignment horizontal="right" vertical="center"/>
      <protection/>
    </xf>
    <xf numFmtId="41" fontId="14" fillId="0" borderId="17" xfId="0" applyNumberFormat="1" applyFont="1" applyBorder="1" applyAlignment="1" applyProtection="1">
      <alignment horizontal="right" vertical="center"/>
      <protection locked="0"/>
    </xf>
    <xf numFmtId="41" fontId="14" fillId="0" borderId="12" xfId="52" applyNumberFormat="1" applyFont="1" applyBorder="1" applyAlignment="1" applyProtection="1">
      <alignment horizontal="right" vertical="center"/>
      <protection/>
    </xf>
    <xf numFmtId="41" fontId="14" fillId="33" borderId="0" xfId="0" applyNumberFormat="1" applyFont="1" applyFill="1" applyBorder="1" applyAlignment="1" applyProtection="1">
      <alignment horizontal="right" vertical="center"/>
      <protection locked="0"/>
    </xf>
    <xf numFmtId="41" fontId="14" fillId="0" borderId="0" xfId="0" applyNumberFormat="1" applyFont="1" applyFill="1" applyBorder="1" applyAlignment="1" applyProtection="1">
      <alignment horizontal="right" vertical="center"/>
      <protection locked="0"/>
    </xf>
    <xf numFmtId="41" fontId="14" fillId="33" borderId="12" xfId="0" applyNumberFormat="1" applyFont="1" applyFill="1" applyBorder="1" applyAlignment="1" applyProtection="1" quotePrefix="1">
      <alignment horizontal="right" vertical="center"/>
      <protection locked="0"/>
    </xf>
    <xf numFmtId="41" fontId="14" fillId="33" borderId="12" xfId="0" applyNumberFormat="1" applyFont="1" applyFill="1" applyBorder="1" applyAlignment="1" applyProtection="1">
      <alignment horizontal="right" vertical="center"/>
      <protection locked="0"/>
    </xf>
    <xf numFmtId="41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14" fillId="0" borderId="25" xfId="0" applyNumberFormat="1" applyFont="1" applyFill="1" applyBorder="1" applyAlignment="1" applyProtection="1">
      <alignment horizontal="right" vertical="center"/>
      <protection locked="0"/>
    </xf>
    <xf numFmtId="41" fontId="14" fillId="0" borderId="25" xfId="0" applyNumberFormat="1" applyFont="1" applyFill="1" applyBorder="1" applyAlignment="1" applyProtection="1">
      <alignment horizontal="right" vertical="center"/>
      <protection/>
    </xf>
    <xf numFmtId="41" fontId="14" fillId="0" borderId="0" xfId="0" applyNumberFormat="1" applyFont="1" applyFill="1" applyBorder="1" applyAlignment="1" applyProtection="1">
      <alignment horizontal="right" vertical="center"/>
      <protection/>
    </xf>
    <xf numFmtId="41" fontId="14" fillId="0" borderId="17" xfId="0" applyNumberFormat="1" applyFont="1" applyFill="1" applyBorder="1" applyAlignment="1" applyProtection="1">
      <alignment horizontal="right" vertical="center"/>
      <protection/>
    </xf>
    <xf numFmtId="41" fontId="14" fillId="0" borderId="12" xfId="0" applyNumberFormat="1" applyFont="1" applyFill="1" applyBorder="1" applyAlignment="1" applyProtection="1">
      <alignment horizontal="right" vertical="center"/>
      <protection/>
    </xf>
    <xf numFmtId="41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41" fontId="14" fillId="0" borderId="12" xfId="0" applyNumberFormat="1" applyFont="1" applyFill="1" applyBorder="1" applyAlignment="1" applyProtection="1" quotePrefix="1">
      <alignment horizontal="right" vertical="center" wrapText="1"/>
      <protection locked="0"/>
    </xf>
    <xf numFmtId="41" fontId="14" fillId="0" borderId="12" xfId="0" applyNumberFormat="1" applyFont="1" applyFill="1" applyBorder="1" applyAlignment="1" applyProtection="1">
      <alignment horizontal="right" vertical="center"/>
      <protection locked="0"/>
    </xf>
    <xf numFmtId="41" fontId="14" fillId="33" borderId="25" xfId="0" applyNumberFormat="1" applyFont="1" applyFill="1" applyBorder="1" applyAlignment="1" applyProtection="1">
      <alignment horizontal="right" vertical="center"/>
      <protection locked="0"/>
    </xf>
    <xf numFmtId="41" fontId="14" fillId="33" borderId="25" xfId="0" applyNumberFormat="1" applyFont="1" applyFill="1" applyBorder="1" applyAlignment="1" applyProtection="1">
      <alignment horizontal="right" vertical="center"/>
      <protection/>
    </xf>
    <xf numFmtId="41" fontId="14" fillId="33" borderId="17" xfId="0" applyNumberFormat="1" applyFont="1" applyFill="1" applyBorder="1" applyAlignment="1" applyProtection="1">
      <alignment horizontal="right" vertical="center"/>
      <protection/>
    </xf>
    <xf numFmtId="41" fontId="14" fillId="0" borderId="12" xfId="0" applyNumberFormat="1" applyFont="1" applyBorder="1" applyAlignment="1" applyProtection="1" quotePrefix="1">
      <alignment horizontal="right" vertical="center"/>
      <protection locked="0"/>
    </xf>
    <xf numFmtId="41" fontId="14" fillId="33" borderId="17" xfId="0" applyNumberFormat="1" applyFont="1" applyFill="1" applyBorder="1" applyAlignment="1" applyProtection="1">
      <alignment horizontal="right" vertical="center"/>
      <protection locked="0"/>
    </xf>
    <xf numFmtId="41" fontId="14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14" fillId="0" borderId="0" xfId="0" applyNumberFormat="1" applyFont="1" applyFill="1" applyBorder="1" applyAlignment="1" applyProtection="1">
      <alignment vertical="center"/>
      <protection locked="0"/>
    </xf>
    <xf numFmtId="41" fontId="14" fillId="0" borderId="12" xfId="0" applyNumberFormat="1" applyFont="1" applyFill="1" applyBorder="1" applyAlignment="1" applyProtection="1" quotePrefix="1">
      <alignment horizontal="right" vertical="center"/>
      <protection locked="0"/>
    </xf>
    <xf numFmtId="41" fontId="14" fillId="0" borderId="0" xfId="0" applyNumberFormat="1" applyFont="1" applyBorder="1" applyAlignment="1" applyProtection="1">
      <alignment vertical="center"/>
      <protection locked="0"/>
    </xf>
    <xf numFmtId="41" fontId="14" fillId="0" borderId="25" xfId="0" applyNumberFormat="1" applyFont="1" applyBorder="1" applyAlignment="1" applyProtection="1">
      <alignment vertical="center"/>
      <protection/>
    </xf>
    <xf numFmtId="41" fontId="14" fillId="0" borderId="0" xfId="0" applyNumberFormat="1" applyFont="1" applyBorder="1" applyAlignment="1" applyProtection="1">
      <alignment vertical="center"/>
      <protection/>
    </xf>
    <xf numFmtId="41" fontId="14" fillId="0" borderId="17" xfId="0" applyNumberFormat="1" applyFont="1" applyBorder="1" applyAlignment="1" applyProtection="1">
      <alignment vertical="center"/>
      <protection/>
    </xf>
    <xf numFmtId="41" fontId="14" fillId="0" borderId="12" xfId="0" applyNumberFormat="1" applyFont="1" applyBorder="1" applyAlignment="1" applyProtection="1">
      <alignment vertical="center"/>
      <protection locked="0"/>
    </xf>
    <xf numFmtId="41" fontId="14" fillId="0" borderId="12" xfId="0" applyNumberFormat="1" applyFont="1" applyBorder="1" applyAlignment="1" applyProtection="1">
      <alignment vertical="center"/>
      <protection/>
    </xf>
    <xf numFmtId="41" fontId="14" fillId="0" borderId="0" xfId="0" applyNumberFormat="1" applyFont="1" applyAlignment="1" applyProtection="1">
      <alignment vertical="center"/>
      <protection locked="0"/>
    </xf>
    <xf numFmtId="41" fontId="14" fillId="0" borderId="25" xfId="0" applyNumberFormat="1" applyFont="1" applyBorder="1" applyAlignment="1" applyProtection="1">
      <alignment horizontal="right" vertical="center"/>
      <protection/>
    </xf>
    <xf numFmtId="41" fontId="14" fillId="0" borderId="17" xfId="0" applyNumberFormat="1" applyFont="1" applyBorder="1" applyAlignment="1" applyProtection="1">
      <alignment horizontal="right" vertical="center"/>
      <protection/>
    </xf>
    <xf numFmtId="41" fontId="14" fillId="0" borderId="25" xfId="51" applyNumberFormat="1" applyFont="1" applyBorder="1" applyAlignment="1" applyProtection="1">
      <alignment horizontal="right" vertical="center"/>
      <protection locked="0"/>
    </xf>
    <xf numFmtId="41" fontId="14" fillId="0" borderId="0" xfId="51" applyNumberFormat="1" applyFont="1" applyBorder="1" applyAlignment="1" applyProtection="1">
      <alignment horizontal="right" vertical="center"/>
      <protection locked="0"/>
    </xf>
    <xf numFmtId="41" fontId="14" fillId="0" borderId="0" xfId="51" applyNumberFormat="1" applyFont="1" applyBorder="1" applyAlignment="1" applyProtection="1">
      <alignment vertical="center"/>
      <protection locked="0"/>
    </xf>
    <xf numFmtId="41" fontId="14" fillId="0" borderId="25" xfId="51" applyNumberFormat="1" applyFont="1" applyFill="1" applyBorder="1" applyAlignment="1" applyProtection="1">
      <alignment horizontal="right" vertical="center"/>
      <protection locked="0"/>
    </xf>
    <xf numFmtId="41" fontId="14" fillId="0" borderId="0" xfId="51" applyNumberFormat="1" applyFont="1" applyFill="1" applyBorder="1" applyAlignment="1" applyProtection="1">
      <alignment horizontal="right" vertical="center"/>
      <protection locked="0"/>
    </xf>
    <xf numFmtId="41" fontId="14" fillId="0" borderId="0" xfId="51" applyNumberFormat="1" applyFont="1" applyFill="1" applyBorder="1" applyAlignment="1" applyProtection="1">
      <alignment vertical="center"/>
      <protection locked="0"/>
    </xf>
    <xf numFmtId="41" fontId="14" fillId="0" borderId="17" xfId="51" applyNumberFormat="1" applyFont="1" applyFill="1" applyBorder="1" applyAlignment="1" applyProtection="1">
      <alignment horizontal="right" vertical="center"/>
      <protection locked="0"/>
    </xf>
    <xf numFmtId="41" fontId="14" fillId="0" borderId="12" xfId="51" applyNumberFormat="1" applyFont="1" applyFill="1" applyBorder="1" applyAlignment="1" applyProtection="1">
      <alignment horizontal="right" vertical="center"/>
      <protection locked="0"/>
    </xf>
    <xf numFmtId="41" fontId="14" fillId="0" borderId="12" xfId="51" applyNumberFormat="1" applyFont="1" applyFill="1" applyBorder="1" applyAlignment="1" applyProtection="1">
      <alignment vertical="center"/>
      <protection locked="0"/>
    </xf>
    <xf numFmtId="41" fontId="14" fillId="0" borderId="0" xfId="52" applyNumberFormat="1" applyFont="1" applyFill="1" applyBorder="1" applyAlignment="1" applyProtection="1">
      <alignment horizontal="center" vertical="center"/>
      <protection locked="0"/>
    </xf>
    <xf numFmtId="41" fontId="14" fillId="0" borderId="0" xfId="52" applyNumberFormat="1" applyFont="1" applyFill="1" applyAlignment="1" applyProtection="1">
      <alignment horizontal="right" vertical="center"/>
      <protection locked="0"/>
    </xf>
    <xf numFmtId="41" fontId="14" fillId="0" borderId="17" xfId="52" applyNumberFormat="1" applyFont="1" applyFill="1" applyBorder="1" applyAlignment="1" applyProtection="1">
      <alignment horizontal="center" vertical="center"/>
      <protection locked="0"/>
    </xf>
    <xf numFmtId="49" fontId="14" fillId="0" borderId="0" xfId="51" applyNumberFormat="1" applyFont="1" applyBorder="1" applyAlignment="1" applyProtection="1">
      <alignment horizontal="right" vertical="center"/>
      <protection locked="0"/>
    </xf>
    <xf numFmtId="41" fontId="14" fillId="0" borderId="0" xfId="49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9" fontId="14" fillId="0" borderId="23" xfId="0" applyNumberFormat="1" applyFont="1" applyBorder="1" applyAlignment="1" applyProtection="1">
      <alignment horizontal="center" vertical="center" wrapText="1"/>
      <protection locked="0"/>
    </xf>
    <xf numFmtId="49" fontId="14" fillId="0" borderId="31" xfId="0" applyNumberFormat="1" applyFont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Border="1" applyAlignment="1" applyProtection="1">
      <alignment horizontal="center" vertical="center" wrapText="1"/>
      <protection locked="0"/>
    </xf>
    <xf numFmtId="49" fontId="14" fillId="0" borderId="33" xfId="0" applyNumberFormat="1" applyFont="1" applyBorder="1" applyAlignment="1" applyProtection="1">
      <alignment horizontal="center" vertical="center" wrapText="1"/>
      <protection locked="0"/>
    </xf>
    <xf numFmtId="49" fontId="14" fillId="0" borderId="34" xfId="0" applyNumberFormat="1" applyFont="1" applyBorder="1" applyAlignment="1" applyProtection="1">
      <alignment horizontal="center" vertical="center"/>
      <protection locked="0"/>
    </xf>
    <xf numFmtId="49" fontId="14" fillId="0" borderId="35" xfId="0" applyNumberFormat="1" applyFont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Border="1" applyAlignment="1" applyProtection="1">
      <alignment horizontal="center" vertical="center" wrapText="1"/>
      <protection locked="0"/>
    </xf>
    <xf numFmtId="49" fontId="14" fillId="0" borderId="36" xfId="0" applyNumberFormat="1" applyFont="1" applyBorder="1" applyAlignment="1" applyProtection="1">
      <alignment horizontal="center" vertical="center"/>
      <protection locked="0"/>
    </xf>
    <xf numFmtId="49" fontId="14" fillId="0" borderId="21" xfId="0" applyNumberFormat="1" applyFont="1" applyBorder="1" applyAlignment="1" applyProtection="1">
      <alignment horizontal="center" vertical="center" wrapText="1"/>
      <protection locked="0"/>
    </xf>
    <xf numFmtId="49" fontId="14" fillId="0" borderId="30" xfId="0" applyNumberFormat="1" applyFont="1" applyBorder="1" applyAlignment="1" applyProtection="1">
      <alignment horizontal="center" vertical="center" wrapText="1"/>
      <protection locked="0"/>
    </xf>
    <xf numFmtId="49" fontId="14" fillId="0" borderId="22" xfId="0" applyNumberFormat="1" applyFont="1" applyBorder="1" applyAlignment="1" applyProtection="1">
      <alignment horizontal="center" vertical="center" wrapText="1"/>
      <protection locked="0"/>
    </xf>
    <xf numFmtId="49" fontId="14" fillId="0" borderId="37" xfId="0" applyNumberFormat="1" applyFont="1" applyBorder="1" applyAlignment="1" applyProtection="1">
      <alignment horizontal="center" vertical="center" wrapText="1"/>
      <protection locked="0"/>
    </xf>
    <xf numFmtId="49" fontId="14" fillId="0" borderId="38" xfId="0" applyNumberFormat="1" applyFont="1" applyBorder="1" applyAlignment="1" applyProtection="1">
      <alignment horizontal="center" vertical="center" wrapText="1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49" fontId="14" fillId="0" borderId="40" xfId="0" applyNumberFormat="1" applyFont="1" applyBorder="1" applyAlignment="1" applyProtection="1">
      <alignment horizontal="center" vertical="center"/>
      <protection locked="0"/>
    </xf>
    <xf numFmtId="49" fontId="14" fillId="33" borderId="40" xfId="0" applyNumberFormat="1" applyFont="1" applyFill="1" applyBorder="1" applyAlignment="1" applyProtection="1">
      <alignment horizontal="center" vertical="center"/>
      <protection locked="0"/>
    </xf>
    <xf numFmtId="49" fontId="14" fillId="33" borderId="41" xfId="0" applyNumberFormat="1" applyFont="1" applyFill="1" applyBorder="1" applyAlignment="1" applyProtection="1">
      <alignment horizontal="center" vertical="center"/>
      <protection locked="0"/>
    </xf>
    <xf numFmtId="49" fontId="14" fillId="33" borderId="42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1" xfId="0" applyNumberFormat="1" applyFont="1" applyFill="1" applyBorder="1" applyAlignment="1" applyProtection="1">
      <alignment horizontal="center" vertical="center"/>
      <protection locked="0"/>
    </xf>
    <xf numFmtId="49" fontId="14" fillId="33" borderId="21" xfId="0" applyNumberFormat="1" applyFont="1" applyFill="1" applyBorder="1" applyAlignment="1" applyProtection="1">
      <alignment horizontal="center" vertical="center"/>
      <protection locked="0"/>
    </xf>
    <xf numFmtId="49" fontId="14" fillId="33" borderId="30" xfId="0" applyNumberFormat="1" applyFont="1" applyFill="1" applyBorder="1" applyAlignment="1" applyProtection="1">
      <alignment horizontal="center" vertical="center"/>
      <protection locked="0"/>
    </xf>
    <xf numFmtId="49" fontId="14" fillId="33" borderId="43" xfId="0" applyNumberFormat="1" applyFont="1" applyFill="1" applyBorder="1" applyAlignment="1" applyProtection="1">
      <alignment horizontal="center" vertical="center"/>
      <protection locked="0"/>
    </xf>
    <xf numFmtId="49" fontId="14" fillId="33" borderId="23" xfId="0" applyNumberFormat="1" applyFont="1" applyFill="1" applyBorder="1" applyAlignment="1" applyProtection="1">
      <alignment horizontal="center" vertical="center"/>
      <protection locked="0"/>
    </xf>
    <xf numFmtId="49" fontId="14" fillId="33" borderId="31" xfId="0" applyNumberFormat="1" applyFont="1" applyFill="1" applyBorder="1" applyAlignment="1" applyProtection="1">
      <alignment horizontal="center" vertical="center"/>
      <protection locked="0"/>
    </xf>
    <xf numFmtId="49" fontId="14" fillId="33" borderId="44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4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Alignment="1" applyProtection="1">
      <alignment horizontal="center" vertical="center" wrapText="1"/>
      <protection locked="0"/>
    </xf>
    <xf numFmtId="49" fontId="19" fillId="0" borderId="0" xfId="0" applyNumberFormat="1" applyFont="1" applyFill="1" applyAlignment="1" applyProtection="1">
      <alignment horizontal="center" vertical="center"/>
      <protection locked="0"/>
    </xf>
    <xf numFmtId="49" fontId="14" fillId="0" borderId="21" xfId="0" applyNumberFormat="1" applyFont="1" applyFill="1" applyBorder="1" applyAlignment="1" applyProtection="1">
      <alignment horizontal="right" vertical="center"/>
      <protection locked="0"/>
    </xf>
    <xf numFmtId="49" fontId="14" fillId="0" borderId="30" xfId="0" applyNumberFormat="1" applyFont="1" applyFill="1" applyBorder="1" applyAlignment="1" applyProtection="1">
      <alignment horizontal="right" vertical="center"/>
      <protection locked="0"/>
    </xf>
    <xf numFmtId="49" fontId="14" fillId="0" borderId="21" xfId="0" applyNumberFormat="1" applyFont="1" applyFill="1" applyBorder="1" applyAlignment="1" applyProtection="1">
      <alignment horizontal="center" vertical="center"/>
      <protection locked="0"/>
    </xf>
    <xf numFmtId="49" fontId="14" fillId="0" borderId="22" xfId="0" applyNumberFormat="1" applyFont="1" applyFill="1" applyBorder="1" applyAlignment="1" applyProtection="1">
      <alignment horizontal="center"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49" fontId="14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33" xfId="0" applyFont="1" applyFill="1" applyBorder="1" applyAlignment="1" applyProtection="1">
      <alignment horizontal="center" vertical="center" wrapText="1"/>
      <protection locked="0"/>
    </xf>
    <xf numFmtId="0" fontId="14" fillId="0" borderId="45" xfId="0" applyFont="1" applyFill="1" applyBorder="1" applyAlignment="1" applyProtection="1">
      <alignment horizontal="center" vertical="center" wrapText="1"/>
      <protection locked="0"/>
    </xf>
    <xf numFmtId="49" fontId="14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6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49" fontId="14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7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right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49" fontId="14" fillId="0" borderId="42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0" xfId="0" applyNumberFormat="1" applyFont="1" applyFill="1" applyBorder="1" applyAlignment="1" applyProtection="1">
      <alignment horizontal="center" vertical="center"/>
      <protection locked="0"/>
    </xf>
    <xf numFmtId="49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1" xfId="0" applyNumberFormat="1" applyFont="1" applyFill="1" applyBorder="1" applyAlignment="1" applyProtection="1">
      <alignment horizontal="center" vertical="center"/>
      <protection locked="0"/>
    </xf>
    <xf numFmtId="49" fontId="14" fillId="0" borderId="37" xfId="0" applyNumberFormat="1" applyFont="1" applyFill="1" applyBorder="1" applyAlignment="1" applyProtection="1">
      <alignment horizontal="center" vertical="center"/>
      <protection locked="0"/>
    </xf>
    <xf numFmtId="49" fontId="14" fillId="0" borderId="38" xfId="0" applyNumberFormat="1" applyFont="1" applyFill="1" applyBorder="1" applyAlignment="1" applyProtection="1">
      <alignment horizontal="center" vertical="center"/>
      <protection locked="0"/>
    </xf>
    <xf numFmtId="49" fontId="14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41" fontId="14" fillId="0" borderId="25" xfId="0" applyNumberFormat="1" applyFont="1" applyBorder="1" applyAlignment="1" applyProtection="1">
      <alignment horizontal="right" vertical="center"/>
      <protection locked="0"/>
    </xf>
    <xf numFmtId="41" fontId="14" fillId="0" borderId="0" xfId="0" applyNumberFormat="1" applyFont="1" applyBorder="1" applyAlignment="1" applyProtection="1">
      <alignment horizontal="right" vertical="center"/>
      <protection locked="0"/>
    </xf>
    <xf numFmtId="3" fontId="14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0" xfId="0" applyNumberFormat="1" applyFont="1" applyFill="1" applyBorder="1" applyAlignment="1" applyProtection="1">
      <alignment horizontal="center" vertical="center"/>
      <protection locked="0"/>
    </xf>
    <xf numFmtId="3" fontId="14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0" xfId="0" applyNumberFormat="1" applyFont="1" applyFill="1" applyAlignment="1" applyProtection="1">
      <alignment horizontal="center" vertical="center" wrapText="1"/>
      <protection locked="0"/>
    </xf>
    <xf numFmtId="3" fontId="19" fillId="0" borderId="0" xfId="0" applyNumberFormat="1" applyFont="1" applyFill="1" applyAlignment="1" applyProtection="1">
      <alignment horizontal="center" vertical="center"/>
      <protection locked="0"/>
    </xf>
    <xf numFmtId="3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3" fontId="1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3" fontId="19" fillId="0" borderId="0" xfId="0" applyNumberFormat="1" applyFont="1" applyBorder="1" applyAlignment="1" applyProtection="1" quotePrefix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3" fontId="14" fillId="0" borderId="20" xfId="0" applyNumberFormat="1" applyFont="1" applyBorder="1" applyAlignment="1" applyProtection="1">
      <alignment horizontal="center" vertical="center" wrapText="1"/>
      <protection locked="0"/>
    </xf>
    <xf numFmtId="3" fontId="14" fillId="0" borderId="32" xfId="0" applyNumberFormat="1" applyFont="1" applyBorder="1" applyAlignment="1" applyProtection="1">
      <alignment horizontal="center" vertical="center"/>
      <protection locked="0"/>
    </xf>
    <xf numFmtId="3" fontId="14" fillId="0" borderId="13" xfId="0" applyNumberFormat="1" applyFont="1" applyBorder="1" applyAlignment="1" applyProtection="1">
      <alignment horizontal="center" vertical="center" wrapText="1"/>
      <protection locked="0"/>
    </xf>
    <xf numFmtId="3" fontId="14" fillId="0" borderId="28" xfId="0" applyNumberFormat="1" applyFont="1" applyBorder="1" applyAlignment="1" applyProtection="1">
      <alignment horizontal="center" vertical="center"/>
      <protection locked="0"/>
    </xf>
    <xf numFmtId="3" fontId="14" fillId="0" borderId="42" xfId="0" applyNumberFormat="1" applyFont="1" applyBorder="1" applyAlignment="1" applyProtection="1">
      <alignment horizontal="center" vertical="center" wrapText="1"/>
      <protection locked="0"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3" fontId="14" fillId="0" borderId="11" xfId="0" applyNumberFormat="1" applyFont="1" applyBorder="1" applyAlignment="1" applyProtection="1">
      <alignment horizontal="center" vertical="center" wrapText="1"/>
      <protection locked="0"/>
    </xf>
    <xf numFmtId="3" fontId="14" fillId="0" borderId="43" xfId="0" applyNumberFormat="1" applyFont="1" applyBorder="1" applyAlignment="1" applyProtection="1">
      <alignment horizontal="center" vertical="center" wrapText="1"/>
      <protection locked="0"/>
    </xf>
    <xf numFmtId="3" fontId="14" fillId="0" borderId="40" xfId="0" applyNumberFormat="1" applyFont="1" applyBorder="1" applyAlignment="1" applyProtection="1">
      <alignment horizontal="center" vertical="center"/>
      <protection locked="0"/>
    </xf>
    <xf numFmtId="3" fontId="14" fillId="0" borderId="41" xfId="0" applyNumberFormat="1" applyFont="1" applyBorder="1" applyAlignment="1" applyProtection="1">
      <alignment horizontal="center" vertical="center"/>
      <protection locked="0"/>
    </xf>
    <xf numFmtId="3" fontId="14" fillId="0" borderId="38" xfId="0" applyNumberFormat="1" applyFont="1" applyBorder="1" applyAlignment="1" applyProtection="1">
      <alignment horizontal="center" vertical="center"/>
      <protection locked="0"/>
    </xf>
    <xf numFmtId="3" fontId="14" fillId="0" borderId="14" xfId="0" applyNumberFormat="1" applyFont="1" applyBorder="1" applyAlignment="1" applyProtection="1">
      <alignment horizontal="center" vertical="center"/>
      <protection locked="0"/>
    </xf>
    <xf numFmtId="3" fontId="14" fillId="0" borderId="28" xfId="0" applyNumberFormat="1" applyFont="1" applyBorder="1" applyAlignment="1" applyProtection="1">
      <alignment horizontal="center" vertical="center" wrapText="1"/>
      <protection locked="0"/>
    </xf>
    <xf numFmtId="3" fontId="14" fillId="0" borderId="15" xfId="0" applyNumberFormat="1" applyFont="1" applyBorder="1" applyAlignment="1" applyProtection="1">
      <alignment horizontal="center" vertical="center"/>
      <protection locked="0"/>
    </xf>
    <xf numFmtId="3" fontId="14" fillId="0" borderId="33" xfId="0" applyNumberFormat="1" applyFont="1" applyBorder="1" applyAlignment="1" applyProtection="1">
      <alignment horizontal="center" vertical="center" wrapText="1"/>
      <protection locked="0"/>
    </xf>
    <xf numFmtId="3" fontId="14" fillId="0" borderId="34" xfId="0" applyNumberFormat="1" applyFont="1" applyBorder="1" applyAlignment="1" applyProtection="1">
      <alignment horizontal="center" vertical="center"/>
      <protection locked="0"/>
    </xf>
    <xf numFmtId="3" fontId="14" fillId="0" borderId="45" xfId="0" applyNumberFormat="1" applyFont="1" applyBorder="1" applyAlignment="1" applyProtection="1">
      <alignment horizontal="center" vertical="center"/>
      <protection locked="0"/>
    </xf>
    <xf numFmtId="3" fontId="14" fillId="0" borderId="21" xfId="0" applyNumberFormat="1" applyFont="1" applyBorder="1" applyAlignment="1" applyProtection="1">
      <alignment horizontal="center" vertical="center" wrapText="1"/>
      <protection locked="0"/>
    </xf>
    <xf numFmtId="3" fontId="14" fillId="0" borderId="30" xfId="0" applyNumberFormat="1" applyFont="1" applyBorder="1" applyAlignment="1" applyProtection="1">
      <alignment horizontal="center" vertical="center" wrapText="1"/>
      <protection locked="0"/>
    </xf>
    <xf numFmtId="3" fontId="14" fillId="0" borderId="23" xfId="0" applyNumberFormat="1" applyFont="1" applyBorder="1" applyAlignment="1" applyProtection="1">
      <alignment horizontal="center" vertical="center" wrapText="1"/>
      <protection locked="0"/>
    </xf>
    <xf numFmtId="3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3" fontId="14" fillId="0" borderId="24" xfId="0" applyNumberFormat="1" applyFont="1" applyBorder="1" applyAlignment="1" applyProtection="1">
      <alignment horizontal="center" vertical="center" wrapText="1"/>
      <protection locked="0"/>
    </xf>
    <xf numFmtId="3" fontId="14" fillId="0" borderId="21" xfId="0" applyNumberFormat="1" applyFont="1" applyBorder="1" applyAlignment="1" applyProtection="1">
      <alignment horizontal="center" vertical="center"/>
      <protection locked="0"/>
    </xf>
    <xf numFmtId="3" fontId="14" fillId="0" borderId="30" xfId="0" applyNumberFormat="1" applyFont="1" applyBorder="1" applyAlignment="1" applyProtection="1">
      <alignment horizontal="center" vertical="center"/>
      <protection locked="0"/>
    </xf>
    <xf numFmtId="3" fontId="14" fillId="0" borderId="22" xfId="0" applyNumberFormat="1" applyFont="1" applyBorder="1" applyAlignment="1" applyProtection="1">
      <alignment horizontal="center" vertical="center"/>
      <protection locked="0"/>
    </xf>
    <xf numFmtId="3" fontId="14" fillId="0" borderId="22" xfId="0" applyNumberFormat="1" applyFont="1" applyBorder="1" applyAlignment="1" applyProtection="1">
      <alignment horizontal="center" vertical="center" wrapText="1"/>
      <protection locked="0"/>
    </xf>
    <xf numFmtId="3" fontId="14" fillId="0" borderId="25" xfId="0" applyNumberFormat="1" applyFont="1" applyBorder="1" applyAlignment="1" applyProtection="1">
      <alignment horizontal="center" vertical="center" wrapText="1"/>
      <protection locked="0"/>
    </xf>
    <xf numFmtId="3" fontId="14" fillId="0" borderId="27" xfId="0" applyNumberFormat="1" applyFont="1" applyBorder="1" applyAlignment="1" applyProtection="1">
      <alignment horizontal="center" vertical="center" wrapText="1"/>
      <protection locked="0"/>
    </xf>
    <xf numFmtId="3" fontId="14" fillId="0" borderId="31" xfId="0" applyNumberFormat="1" applyFont="1" applyBorder="1" applyAlignment="1" applyProtection="1">
      <alignment horizontal="center" vertical="center" wrapText="1"/>
      <protection locked="0"/>
    </xf>
    <xf numFmtId="3" fontId="14" fillId="0" borderId="31" xfId="0" applyNumberFormat="1" applyFont="1" applyBorder="1" applyAlignment="1" applyProtection="1">
      <alignment horizontal="center" vertical="center"/>
      <protection locked="0"/>
    </xf>
    <xf numFmtId="3" fontId="14" fillId="0" borderId="24" xfId="0" applyNumberFormat="1" applyFont="1" applyBorder="1" applyAlignment="1" applyProtection="1">
      <alignment horizontal="center" vertical="center"/>
      <protection locked="0"/>
    </xf>
    <xf numFmtId="3" fontId="14" fillId="0" borderId="37" xfId="0" applyNumberFormat="1" applyFont="1" applyBorder="1" applyAlignment="1" applyProtection="1">
      <alignment horizontal="center" vertical="center" wrapText="1"/>
      <protection locked="0"/>
    </xf>
    <xf numFmtId="3" fontId="14" fillId="0" borderId="38" xfId="0" applyNumberFormat="1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3" fontId="14" fillId="0" borderId="19" xfId="0" applyNumberFormat="1" applyFont="1" applyBorder="1" applyAlignment="1" applyProtection="1">
      <alignment horizontal="center" vertical="center"/>
      <protection locked="0"/>
    </xf>
    <xf numFmtId="3" fontId="14" fillId="0" borderId="18" xfId="0" applyNumberFormat="1" applyFont="1" applyBorder="1" applyAlignment="1" applyProtection="1">
      <alignment horizontal="center" vertical="center"/>
      <protection locked="0"/>
    </xf>
    <xf numFmtId="3" fontId="14" fillId="0" borderId="20" xfId="0" applyNumberFormat="1" applyFont="1" applyBorder="1" applyAlignment="1" applyProtection="1">
      <alignment horizontal="center" vertical="center"/>
      <protection locked="0"/>
    </xf>
    <xf numFmtId="3" fontId="14" fillId="0" borderId="16" xfId="0" applyNumberFormat="1" applyFont="1" applyBorder="1" applyAlignment="1" applyProtection="1">
      <alignment horizontal="center" vertical="center"/>
      <protection locked="0"/>
    </xf>
    <xf numFmtId="3" fontId="17" fillId="0" borderId="47" xfId="0" applyNumberFormat="1" applyFont="1" applyBorder="1" applyAlignment="1" applyProtection="1">
      <alignment horizontal="center" vertical="center" wrapText="1"/>
      <protection locked="0"/>
    </xf>
    <xf numFmtId="3" fontId="17" fillId="0" borderId="22" xfId="0" applyNumberFormat="1" applyFont="1" applyBorder="1" applyAlignment="1" applyProtection="1">
      <alignment horizontal="center" vertical="center" wrapText="1"/>
      <protection locked="0"/>
    </xf>
    <xf numFmtId="3" fontId="14" fillId="0" borderId="14" xfId="0" applyNumberFormat="1" applyFont="1" applyBorder="1" applyAlignment="1" applyProtection="1">
      <alignment horizontal="center" vertical="center" wrapText="1"/>
      <protection locked="0"/>
    </xf>
    <xf numFmtId="3" fontId="14" fillId="0" borderId="23" xfId="0" applyNumberFormat="1" applyFont="1" applyBorder="1" applyAlignment="1" applyProtection="1">
      <alignment horizontal="center" vertical="top" wrapText="1"/>
      <protection locked="0"/>
    </xf>
    <xf numFmtId="3" fontId="14" fillId="0" borderId="31" xfId="0" applyNumberFormat="1" applyFont="1" applyBorder="1" applyAlignment="1" applyProtection="1">
      <alignment horizontal="center" vertical="top" wrapText="1"/>
      <protection locked="0"/>
    </xf>
    <xf numFmtId="3" fontId="14" fillId="0" borderId="37" xfId="0" applyNumberFormat="1" applyFont="1" applyBorder="1" applyAlignment="1" applyProtection="1">
      <alignment horizontal="center" vertical="center"/>
      <protection locked="0"/>
    </xf>
    <xf numFmtId="3" fontId="19" fillId="0" borderId="0" xfId="0" applyNumberFormat="1" applyFont="1" applyAlignment="1" applyProtection="1">
      <alignment horizontal="center" vertical="center"/>
      <protection locked="0"/>
    </xf>
    <xf numFmtId="3" fontId="19" fillId="0" borderId="0" xfId="0" applyNumberFormat="1" applyFont="1" applyBorder="1" applyAlignment="1" applyProtection="1">
      <alignment horizontal="center" vertical="center" wrapText="1"/>
      <protection locked="0"/>
    </xf>
    <xf numFmtId="3" fontId="14" fillId="0" borderId="30" xfId="0" applyNumberFormat="1" applyFont="1" applyBorder="1" applyAlignment="1" applyProtection="1">
      <alignment horizontal="left" vertical="center" wrapText="1"/>
      <protection locked="0"/>
    </xf>
    <xf numFmtId="3" fontId="14" fillId="0" borderId="22" xfId="0" applyNumberFormat="1" applyFont="1" applyBorder="1" applyAlignment="1" applyProtection="1">
      <alignment horizontal="left" vertical="center" wrapText="1"/>
      <protection locked="0"/>
    </xf>
    <xf numFmtId="3" fontId="14" fillId="0" borderId="31" xfId="0" applyNumberFormat="1" applyFont="1" applyBorder="1" applyAlignment="1" applyProtection="1">
      <alignment horizontal="left" vertical="top" wrapText="1"/>
      <protection locked="0"/>
    </xf>
    <xf numFmtId="3" fontId="14" fillId="0" borderId="24" xfId="0" applyNumberFormat="1" applyFont="1" applyBorder="1" applyAlignment="1" applyProtection="1">
      <alignment horizontal="left" vertical="top" wrapText="1"/>
      <protection locked="0"/>
    </xf>
    <xf numFmtId="49" fontId="14" fillId="0" borderId="20" xfId="49" applyNumberFormat="1" applyFont="1" applyBorder="1" applyAlignment="1" applyProtection="1">
      <alignment horizontal="center" vertical="center" wrapText="1"/>
      <protection locked="0"/>
    </xf>
    <xf numFmtId="49" fontId="14" fillId="0" borderId="29" xfId="49" applyNumberFormat="1" applyFont="1" applyBorder="1" applyAlignment="1" applyProtection="1">
      <alignment horizontal="center" vertical="center" wrapText="1"/>
      <protection locked="0"/>
    </xf>
    <xf numFmtId="49" fontId="14" fillId="0" borderId="16" xfId="49" applyNumberFormat="1" applyFont="1" applyBorder="1" applyAlignment="1" applyProtection="1">
      <alignment horizontal="center" vertical="center" wrapText="1"/>
      <protection locked="0"/>
    </xf>
    <xf numFmtId="49" fontId="14" fillId="0" borderId="23" xfId="49" applyNumberFormat="1" applyFont="1" applyBorder="1" applyAlignment="1" applyProtection="1">
      <alignment horizontal="center" vertical="center" wrapText="1"/>
      <protection locked="0"/>
    </xf>
    <xf numFmtId="49" fontId="14" fillId="0" borderId="31" xfId="49" applyNumberFormat="1" applyFont="1" applyBorder="1" applyAlignment="1" applyProtection="1">
      <alignment horizontal="center" vertical="center" wrapText="1"/>
      <protection locked="0"/>
    </xf>
    <xf numFmtId="49" fontId="14" fillId="0" borderId="24" xfId="49" applyNumberFormat="1" applyFont="1" applyBorder="1" applyAlignment="1" applyProtection="1">
      <alignment horizontal="center" vertical="center" wrapText="1"/>
      <protection locked="0"/>
    </xf>
    <xf numFmtId="49" fontId="14" fillId="0" borderId="23" xfId="49" applyNumberFormat="1" applyFont="1" applyBorder="1" applyAlignment="1" applyProtection="1">
      <alignment horizontal="center" vertical="center"/>
      <protection locked="0"/>
    </xf>
    <xf numFmtId="49" fontId="14" fillId="0" borderId="31" xfId="49" applyNumberFormat="1" applyFont="1" applyBorder="1" applyAlignment="1" applyProtection="1">
      <alignment horizontal="center" vertical="center"/>
      <protection locked="0"/>
    </xf>
    <xf numFmtId="49" fontId="14" fillId="0" borderId="24" xfId="49" applyNumberFormat="1" applyFont="1" applyBorder="1" applyAlignment="1" applyProtection="1">
      <alignment horizontal="center" vertical="center"/>
      <protection locked="0"/>
    </xf>
    <xf numFmtId="49" fontId="14" fillId="0" borderId="38" xfId="49" applyNumberFormat="1" applyFont="1" applyBorder="1" applyAlignment="1" applyProtection="1">
      <alignment horizontal="center" vertical="center" wrapText="1"/>
      <protection locked="0"/>
    </xf>
    <xf numFmtId="49" fontId="14" fillId="0" borderId="14" xfId="49" applyNumberFormat="1" applyFont="1" applyBorder="1" applyAlignment="1" applyProtection="1">
      <alignment horizontal="center" vertical="center" wrapText="1"/>
      <protection locked="0"/>
    </xf>
    <xf numFmtId="3" fontId="19" fillId="0" borderId="0" xfId="49" applyNumberFormat="1" applyFont="1" applyAlignment="1" applyProtection="1">
      <alignment horizontal="center" vertical="center"/>
      <protection locked="0"/>
    </xf>
    <xf numFmtId="3" fontId="19" fillId="0" borderId="0" xfId="49" applyNumberFormat="1" applyFont="1" applyBorder="1" applyAlignment="1" applyProtection="1">
      <alignment horizontal="center" vertical="center"/>
      <protection locked="0"/>
    </xf>
    <xf numFmtId="49" fontId="14" fillId="0" borderId="37" xfId="49" applyNumberFormat="1" applyFont="1" applyBorder="1" applyAlignment="1" applyProtection="1">
      <alignment horizontal="center" vertical="center"/>
      <protection locked="0"/>
    </xf>
    <xf numFmtId="49" fontId="14" fillId="0" borderId="38" xfId="49" applyNumberFormat="1" applyFont="1" applyBorder="1" applyAlignment="1" applyProtection="1">
      <alignment horizontal="center" vertical="center"/>
      <protection locked="0"/>
    </xf>
    <xf numFmtId="49" fontId="14" fillId="0" borderId="21" xfId="49" applyNumberFormat="1" applyFont="1" applyBorder="1" applyAlignment="1" applyProtection="1">
      <alignment horizontal="center" vertical="center" wrapText="1"/>
      <protection locked="0"/>
    </xf>
    <xf numFmtId="49" fontId="14" fillId="0" borderId="30" xfId="49" applyNumberFormat="1" applyFont="1" applyBorder="1" applyAlignment="1" applyProtection="1">
      <alignment horizontal="center" vertical="center" wrapText="1"/>
      <protection locked="0"/>
    </xf>
    <xf numFmtId="49" fontId="14" fillId="0" borderId="22" xfId="49" applyNumberFormat="1" applyFont="1" applyBorder="1" applyAlignment="1" applyProtection="1">
      <alignment horizontal="center" vertical="center" wrapText="1"/>
      <protection locked="0"/>
    </xf>
    <xf numFmtId="49" fontId="14" fillId="0" borderId="32" xfId="49" applyNumberFormat="1" applyFont="1" applyBorder="1" applyAlignment="1" applyProtection="1">
      <alignment horizontal="center" vertical="center" wrapText="1"/>
      <protection locked="0"/>
    </xf>
    <xf numFmtId="49" fontId="14" fillId="0" borderId="0" xfId="49" applyNumberFormat="1" applyFont="1" applyBorder="1" applyAlignment="1" applyProtection="1">
      <alignment horizontal="center" vertical="center" wrapText="1"/>
      <protection locked="0"/>
    </xf>
    <xf numFmtId="49" fontId="14" fillId="0" borderId="27" xfId="49" applyNumberFormat="1" applyFont="1" applyBorder="1" applyAlignment="1" applyProtection="1">
      <alignment horizontal="center" vertical="center" wrapText="1"/>
      <protection locked="0"/>
    </xf>
    <xf numFmtId="49" fontId="14" fillId="0" borderId="39" xfId="49" applyNumberFormat="1" applyFont="1" applyBorder="1" applyAlignment="1" applyProtection="1">
      <alignment horizontal="distributed" vertical="center"/>
      <protection locked="0"/>
    </xf>
    <xf numFmtId="49" fontId="14" fillId="0" borderId="40" xfId="49" applyNumberFormat="1" applyFont="1" applyBorder="1" applyAlignment="1" applyProtection="1">
      <alignment horizontal="distributed" vertical="center"/>
      <protection locked="0"/>
    </xf>
    <xf numFmtId="49" fontId="14" fillId="0" borderId="40" xfId="49" applyNumberFormat="1" applyFont="1" applyBorder="1" applyAlignment="1" applyProtection="1">
      <alignment horizontal="center" vertical="center"/>
      <protection locked="0"/>
    </xf>
    <xf numFmtId="49" fontId="14" fillId="0" borderId="41" xfId="49" applyNumberFormat="1" applyFont="1" applyBorder="1" applyAlignment="1" applyProtection="1">
      <alignment horizontal="center" vertical="center"/>
      <protection locked="0"/>
    </xf>
    <xf numFmtId="49" fontId="14" fillId="0" borderId="21" xfId="49" applyNumberFormat="1" applyFont="1" applyBorder="1" applyAlignment="1" applyProtection="1">
      <alignment horizontal="center" vertical="center"/>
      <protection locked="0"/>
    </xf>
    <xf numFmtId="49" fontId="14" fillId="0" borderId="30" xfId="49" applyNumberFormat="1" applyFont="1" applyBorder="1" applyAlignment="1" applyProtection="1">
      <alignment horizontal="center" vertical="center"/>
      <protection locked="0"/>
    </xf>
    <xf numFmtId="49" fontId="14" fillId="0" borderId="32" xfId="49" applyNumberFormat="1" applyFont="1" applyBorder="1" applyAlignment="1" applyProtection="1">
      <alignment horizontal="center" vertical="center"/>
      <protection locked="0"/>
    </xf>
    <xf numFmtId="49" fontId="14" fillId="0" borderId="0" xfId="49" applyNumberFormat="1" applyFont="1" applyBorder="1" applyAlignment="1" applyProtection="1">
      <alignment horizontal="center" vertical="center"/>
      <protection locked="0"/>
    </xf>
    <xf numFmtId="49" fontId="14" fillId="0" borderId="29" xfId="49" applyNumberFormat="1" applyFont="1" applyBorder="1" applyAlignment="1" applyProtection="1">
      <alignment horizontal="center" vertical="center"/>
      <protection locked="0"/>
    </xf>
    <xf numFmtId="49" fontId="14" fillId="0" borderId="16" xfId="49" applyNumberFormat="1" applyFont="1" applyBorder="1" applyAlignment="1" applyProtection="1">
      <alignment horizontal="center" vertical="center"/>
      <protection locked="0"/>
    </xf>
    <xf numFmtId="3" fontId="14" fillId="0" borderId="10" xfId="49" applyNumberFormat="1" applyFont="1" applyBorder="1" applyAlignment="1" applyProtection="1">
      <alignment horizontal="center" vertical="center"/>
      <protection locked="0"/>
    </xf>
    <xf numFmtId="3" fontId="14" fillId="0" borderId="11" xfId="49" applyNumberFormat="1" applyFont="1" applyBorder="1" applyAlignment="1" applyProtection="1">
      <alignment horizontal="center" vertical="center"/>
      <protection locked="0"/>
    </xf>
    <xf numFmtId="49" fontId="19" fillId="0" borderId="0" xfId="49" applyNumberFormat="1" applyFont="1" applyAlignment="1" applyProtection="1" quotePrefix="1">
      <alignment horizontal="center" vertical="center"/>
      <protection locked="0"/>
    </xf>
    <xf numFmtId="49" fontId="14" fillId="0" borderId="42" xfId="49" applyNumberFormat="1" applyFont="1" applyBorder="1" applyAlignment="1" applyProtection="1">
      <alignment horizontal="center" vertical="center"/>
      <protection locked="0"/>
    </xf>
    <xf numFmtId="49" fontId="14" fillId="0" borderId="10" xfId="49" applyNumberFormat="1" applyFont="1" applyBorder="1" applyAlignment="1" applyProtection="1">
      <alignment horizontal="center" vertical="center"/>
      <protection locked="0"/>
    </xf>
    <xf numFmtId="49" fontId="14" fillId="0" borderId="22" xfId="49" applyNumberFormat="1" applyFont="1" applyBorder="1" applyAlignment="1" applyProtection="1">
      <alignment horizontal="center" vertical="center"/>
      <protection locked="0"/>
    </xf>
    <xf numFmtId="3" fontId="14" fillId="0" borderId="0" xfId="49" applyNumberFormat="1" applyFont="1" applyFill="1" applyAlignment="1" applyProtection="1">
      <alignment horizontal="left" vertical="center" wrapText="1"/>
      <protection locked="0"/>
    </xf>
    <xf numFmtId="3" fontId="19" fillId="0" borderId="0" xfId="49" applyNumberFormat="1" applyFont="1" applyFill="1" applyAlignment="1" applyProtection="1">
      <alignment horizontal="center" vertical="center" wrapText="1"/>
      <protection locked="0"/>
    </xf>
    <xf numFmtId="3" fontId="14" fillId="0" borderId="42" xfId="49" applyNumberFormat="1" applyFont="1" applyFill="1" applyBorder="1" applyAlignment="1" applyProtection="1">
      <alignment horizontal="center" vertical="center" wrapText="1"/>
      <protection locked="0"/>
    </xf>
    <xf numFmtId="3" fontId="14" fillId="0" borderId="10" xfId="49" applyNumberFormat="1" applyFont="1" applyFill="1" applyBorder="1" applyAlignment="1" applyProtection="1">
      <alignment horizontal="center" vertical="center"/>
      <protection locked="0"/>
    </xf>
    <xf numFmtId="3" fontId="14" fillId="0" borderId="11" xfId="49" applyNumberFormat="1" applyFont="1" applyFill="1" applyBorder="1" applyAlignment="1" applyProtection="1">
      <alignment horizontal="center" vertical="center"/>
      <protection locked="0"/>
    </xf>
    <xf numFmtId="3" fontId="14" fillId="0" borderId="37" xfId="49" applyNumberFormat="1" applyFont="1" applyFill="1" applyBorder="1" applyAlignment="1" applyProtection="1">
      <alignment horizontal="center" vertical="center" wrapText="1"/>
      <protection locked="0"/>
    </xf>
    <xf numFmtId="3" fontId="14" fillId="0" borderId="38" xfId="49" applyNumberFormat="1" applyFont="1" applyFill="1" applyBorder="1" applyAlignment="1" applyProtection="1">
      <alignment horizontal="center" vertical="center" wrapText="1"/>
      <protection locked="0"/>
    </xf>
    <xf numFmtId="3" fontId="14" fillId="0" borderId="14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50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28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39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40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41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39" xfId="49" applyNumberFormat="1" applyFont="1" applyFill="1" applyBorder="1" applyAlignment="1" applyProtection="1" quotePrefix="1">
      <alignment horizontal="center" vertical="center"/>
      <protection locked="0"/>
    </xf>
    <xf numFmtId="49" fontId="14" fillId="0" borderId="40" xfId="49" applyNumberFormat="1" applyFont="1" applyFill="1" applyBorder="1" applyAlignment="1" applyProtection="1" quotePrefix="1">
      <alignment horizontal="center" vertical="center"/>
      <protection locked="0"/>
    </xf>
    <xf numFmtId="3" fontId="19" fillId="0" borderId="0" xfId="49" applyNumberFormat="1" applyFont="1" applyFill="1" applyAlignment="1" applyProtection="1">
      <alignment horizontal="center" vertical="center"/>
      <protection locked="0"/>
    </xf>
    <xf numFmtId="49" fontId="14" fillId="0" borderId="47" xfId="49" applyNumberFormat="1" applyFont="1" applyFill="1" applyBorder="1" applyAlignment="1" applyProtection="1" quotePrefix="1">
      <alignment horizontal="center" vertical="center"/>
      <protection locked="0"/>
    </xf>
    <xf numFmtId="49" fontId="14" fillId="0" borderId="30" xfId="49" applyNumberFormat="1" applyFont="1" applyFill="1" applyBorder="1" applyAlignment="1" applyProtection="1" quotePrefix="1">
      <alignment horizontal="center" vertical="center"/>
      <protection locked="0"/>
    </xf>
    <xf numFmtId="177" fontId="14" fillId="0" borderId="10" xfId="49" applyNumberFormat="1" applyFont="1" applyBorder="1" applyAlignment="1" applyProtection="1">
      <alignment horizontal="center" vertical="center" wrapText="1"/>
      <protection locked="0"/>
    </xf>
    <xf numFmtId="177" fontId="14" fillId="0" borderId="11" xfId="49" applyNumberFormat="1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177" fontId="14" fillId="0" borderId="46" xfId="49" applyNumberFormat="1" applyFont="1" applyBorder="1" applyAlignment="1" applyProtection="1">
      <alignment horizontal="center" vertical="center" wrapText="1"/>
      <protection locked="0"/>
    </xf>
    <xf numFmtId="177" fontId="14" fillId="0" borderId="31" xfId="49" applyNumberFormat="1" applyFont="1" applyBorder="1" applyAlignment="1" applyProtection="1">
      <alignment horizontal="center" vertical="center" wrapText="1"/>
      <protection locked="0"/>
    </xf>
    <xf numFmtId="177" fontId="14" fillId="0" borderId="24" xfId="49" applyNumberFormat="1" applyFont="1" applyBorder="1" applyAlignment="1" applyProtection="1">
      <alignment horizontal="center" vertical="center" wrapText="1"/>
      <protection locked="0"/>
    </xf>
    <xf numFmtId="177" fontId="14" fillId="0" borderId="23" xfId="49" applyNumberFormat="1" applyFont="1" applyBorder="1" applyAlignment="1" applyProtection="1">
      <alignment horizontal="center" vertical="center" wrapText="1"/>
      <protection locked="0"/>
    </xf>
    <xf numFmtId="177" fontId="19" fillId="0" borderId="0" xfId="49" applyNumberFormat="1" applyFont="1" applyAlignment="1" applyProtection="1">
      <alignment horizontal="center" vertical="center"/>
      <protection locked="0"/>
    </xf>
    <xf numFmtId="177" fontId="14" fillId="0" borderId="42" xfId="49" applyNumberFormat="1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177" fontId="19" fillId="0" borderId="0" xfId="49" applyNumberFormat="1" applyFont="1" applyBorder="1" applyAlignment="1" applyProtection="1">
      <alignment horizontal="center" vertical="center"/>
      <protection locked="0"/>
    </xf>
    <xf numFmtId="177" fontId="14" fillId="0" borderId="42" xfId="49" applyNumberFormat="1" applyFont="1" applyBorder="1" applyAlignment="1" applyProtection="1">
      <alignment horizontal="center" vertical="center"/>
      <protection locked="0"/>
    </xf>
    <xf numFmtId="0" fontId="14" fillId="0" borderId="10" xfId="49" applyFont="1" applyBorder="1" applyAlignment="1" applyProtection="1">
      <alignment horizontal="center" vertical="center"/>
      <protection locked="0"/>
    </xf>
    <xf numFmtId="177" fontId="14" fillId="0" borderId="47" xfId="49" applyNumberFormat="1" applyFont="1" applyBorder="1" applyAlignment="1" applyProtection="1">
      <alignment horizontal="center" vertical="center"/>
      <protection locked="0"/>
    </xf>
    <xf numFmtId="177" fontId="14" fillId="0" borderId="25" xfId="49" applyNumberFormat="1" applyFont="1" applyBorder="1" applyAlignment="1" applyProtection="1">
      <alignment horizontal="center" vertical="center"/>
      <protection locked="0"/>
    </xf>
    <xf numFmtId="177" fontId="14" fillId="0" borderId="39" xfId="49" applyNumberFormat="1" applyFont="1" applyBorder="1" applyAlignment="1" applyProtection="1">
      <alignment horizontal="center" vertical="center" wrapText="1"/>
      <protection locked="0"/>
    </xf>
    <xf numFmtId="177" fontId="14" fillId="0" borderId="40" xfId="49" applyNumberFormat="1" applyFont="1" applyBorder="1" applyAlignment="1" applyProtection="1">
      <alignment horizontal="center" vertical="center" wrapText="1"/>
      <protection locked="0"/>
    </xf>
    <xf numFmtId="177" fontId="14" fillId="0" borderId="41" xfId="49" applyNumberFormat="1" applyFont="1" applyBorder="1" applyAlignment="1" applyProtection="1">
      <alignment horizontal="center" vertical="center" wrapText="1"/>
      <protection locked="0"/>
    </xf>
    <xf numFmtId="49" fontId="14" fillId="0" borderId="11" xfId="49" applyNumberFormat="1" applyFont="1" applyBorder="1" applyAlignment="1" applyProtection="1">
      <alignment horizontal="center" vertical="center"/>
      <protection locked="0"/>
    </xf>
    <xf numFmtId="49" fontId="14" fillId="0" borderId="14" xfId="49" applyNumberFormat="1" applyFont="1" applyBorder="1" applyAlignment="1" applyProtection="1">
      <alignment horizontal="center" vertical="center"/>
      <protection locked="0"/>
    </xf>
    <xf numFmtId="49" fontId="14" fillId="0" borderId="19" xfId="49" applyNumberFormat="1" applyFont="1" applyBorder="1" applyAlignment="1" applyProtection="1">
      <alignment horizontal="center" vertical="center"/>
      <protection locked="0"/>
    </xf>
    <xf numFmtId="3" fontId="19" fillId="0" borderId="0" xfId="49" applyNumberFormat="1" applyFont="1" applyAlignment="1" applyProtection="1" quotePrefix="1">
      <alignment horizontal="center" vertical="center"/>
      <protection locked="0"/>
    </xf>
    <xf numFmtId="177" fontId="19" fillId="0" borderId="0" xfId="51" applyNumberFormat="1" applyFont="1" applyAlignment="1" applyProtection="1">
      <alignment horizontal="center" vertical="center"/>
      <protection locked="0"/>
    </xf>
    <xf numFmtId="177" fontId="19" fillId="0" borderId="0" xfId="51" applyNumberFormat="1" applyFont="1" applyBorder="1" applyAlignment="1" applyProtection="1">
      <alignment horizontal="center" vertical="center"/>
      <protection locked="0"/>
    </xf>
    <xf numFmtId="177" fontId="14" fillId="0" borderId="42" xfId="51" applyNumberFormat="1" applyFont="1" applyBorder="1" applyAlignment="1" applyProtection="1">
      <alignment horizontal="center" vertical="center"/>
      <protection locked="0"/>
    </xf>
    <xf numFmtId="0" fontId="14" fillId="0" borderId="10" xfId="51" applyFont="1" applyBorder="1" applyAlignment="1" applyProtection="1">
      <alignment horizontal="center" vertical="center"/>
      <protection locked="0"/>
    </xf>
    <xf numFmtId="177" fontId="14" fillId="0" borderId="47" xfId="51" applyNumberFormat="1" applyFont="1" applyBorder="1" applyAlignment="1" applyProtection="1">
      <alignment horizontal="center" vertical="center"/>
      <protection locked="0"/>
    </xf>
    <xf numFmtId="177" fontId="14" fillId="0" borderId="25" xfId="51" applyNumberFormat="1" applyFont="1" applyBorder="1" applyAlignment="1" applyProtection="1">
      <alignment horizontal="center" vertical="center"/>
      <protection locked="0"/>
    </xf>
    <xf numFmtId="177" fontId="14" fillId="0" borderId="48" xfId="51" applyNumberFormat="1" applyFont="1" applyBorder="1" applyAlignment="1" applyProtection="1">
      <alignment horizontal="center" vertical="center" wrapText="1"/>
      <protection locked="0"/>
    </xf>
    <xf numFmtId="177" fontId="14" fillId="0" borderId="41" xfId="51" applyNumberFormat="1" applyFont="1" applyBorder="1" applyAlignment="1" applyProtection="1">
      <alignment horizontal="center" vertical="center" wrapText="1"/>
      <protection locked="0"/>
    </xf>
    <xf numFmtId="177" fontId="14" fillId="0" borderId="39" xfId="51" applyNumberFormat="1" applyFont="1" applyBorder="1" applyAlignment="1" applyProtection="1">
      <alignment horizontal="center" vertical="center" wrapText="1"/>
      <protection locked="0"/>
    </xf>
    <xf numFmtId="177" fontId="14" fillId="0" borderId="40" xfId="51" applyNumberFormat="1" applyFont="1" applyBorder="1" applyAlignment="1" applyProtection="1">
      <alignment horizontal="center" vertical="center" wrapText="1"/>
      <protection locked="0"/>
    </xf>
    <xf numFmtId="3" fontId="19" fillId="0" borderId="0" xfId="49" applyNumberFormat="1" applyFont="1" applyFill="1" applyAlignment="1" applyProtection="1" quotePrefix="1">
      <alignment horizontal="center" vertical="center" wrapText="1"/>
      <protection locked="0"/>
    </xf>
    <xf numFmtId="3" fontId="19" fillId="0" borderId="0" xfId="49" applyNumberFormat="1" applyFont="1" applyFill="1" applyAlignment="1" applyProtection="1" quotePrefix="1">
      <alignment horizontal="center" vertical="center"/>
      <protection locked="0"/>
    </xf>
    <xf numFmtId="49" fontId="14" fillId="0" borderId="21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32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42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39" xfId="49" applyNumberFormat="1" applyFont="1" applyFill="1" applyBorder="1" applyAlignment="1" applyProtection="1">
      <alignment horizontal="right" vertical="center" wrapText="1"/>
      <protection locked="0"/>
    </xf>
    <xf numFmtId="49" fontId="14" fillId="0" borderId="40" xfId="49" applyNumberFormat="1" applyFont="1" applyFill="1" applyBorder="1" applyAlignment="1" applyProtection="1">
      <alignment horizontal="right" vertical="center" wrapText="1"/>
      <protection locked="0"/>
    </xf>
    <xf numFmtId="49" fontId="14" fillId="0" borderId="37" xfId="49" applyNumberFormat="1" applyFont="1" applyFill="1" applyBorder="1" applyAlignment="1" applyProtection="1">
      <alignment horizontal="center" vertical="center" wrapText="1"/>
      <protection locked="0"/>
    </xf>
    <xf numFmtId="49" fontId="14" fillId="0" borderId="38" xfId="49" applyNumberFormat="1" applyFont="1" applyFill="1" applyBorder="1" applyAlignment="1" applyProtection="1">
      <alignment horizontal="center" vertical="center" wrapText="1"/>
      <protection locked="0"/>
    </xf>
  </cellXfs>
  <cellStyles count="7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1" xfId="34"/>
    <cellStyle name="一般 12" xfId="35"/>
    <cellStyle name="一般 13" xfId="36"/>
    <cellStyle name="一般 14" xfId="37"/>
    <cellStyle name="一般 15" xfId="38"/>
    <cellStyle name="一般 16" xfId="39"/>
    <cellStyle name="一般 17" xfId="40"/>
    <cellStyle name="一般 2" xfId="41"/>
    <cellStyle name="一般 3" xfId="42"/>
    <cellStyle name="一般 4" xfId="43"/>
    <cellStyle name="一般 5" xfId="44"/>
    <cellStyle name="一般 6" xfId="45"/>
    <cellStyle name="一般 7" xfId="46"/>
    <cellStyle name="一般 8" xfId="47"/>
    <cellStyle name="一般 9" xfId="48"/>
    <cellStyle name="一般_94年勞工行政-玉珍" xfId="49"/>
    <cellStyle name="一般_94年勞工行政-玉珍_012-100年勞工行政2222" xfId="50"/>
    <cellStyle name="一般_94年勞工行政-玉珍_012-100年勞工行政2222 2" xfId="51"/>
    <cellStyle name="Comma" xfId="52"/>
    <cellStyle name="千分位 2" xfId="53"/>
    <cellStyle name="Comma [0]" xfId="54"/>
    <cellStyle name="Followed Hyperlink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Hyperlink" xfId="65"/>
    <cellStyle name="超連結 2" xfId="66"/>
    <cellStyle name="說明文字" xfId="67"/>
    <cellStyle name="輔色1" xfId="68"/>
    <cellStyle name="輔色2" xfId="69"/>
    <cellStyle name="輔色3" xfId="70"/>
    <cellStyle name="輔色4" xfId="71"/>
    <cellStyle name="輔色5" xfId="72"/>
    <cellStyle name="輔色6" xfId="73"/>
    <cellStyle name="標題" xfId="74"/>
    <cellStyle name="標題 1" xfId="75"/>
    <cellStyle name="標題 2" xfId="76"/>
    <cellStyle name="標題 3" xfId="77"/>
    <cellStyle name="標題 4" xfId="78"/>
    <cellStyle name="輸入" xfId="79"/>
    <cellStyle name="輸出" xfId="80"/>
    <cellStyle name="檢查儲存格" xfId="81"/>
    <cellStyle name="壞" xfId="82"/>
    <cellStyle name="警告文字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6950" y="24098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66950" y="24098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57350" y="275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57350" y="24765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209550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57350" y="51530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657350" y="2752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19</xdr:row>
      <xdr:rowOff>0</xdr:rowOff>
    </xdr:from>
    <xdr:to>
      <xdr:col>2</xdr:col>
      <xdr:colOff>209550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0" y="97440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19</xdr:row>
      <xdr:rowOff>0</xdr:rowOff>
    </xdr:from>
    <xdr:to>
      <xdr:col>2</xdr:col>
      <xdr:colOff>209550</xdr:colOff>
      <xdr:row>19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28750" y="97440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19</xdr:row>
      <xdr:rowOff>0</xdr:rowOff>
    </xdr:from>
    <xdr:to>
      <xdr:col>2</xdr:col>
      <xdr:colOff>209550</xdr:colOff>
      <xdr:row>19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28750" y="97440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19</xdr:row>
      <xdr:rowOff>0</xdr:rowOff>
    </xdr:from>
    <xdr:to>
      <xdr:col>2</xdr:col>
      <xdr:colOff>209550</xdr:colOff>
      <xdr:row>19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28750" y="97440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4</xdr:col>
      <xdr:colOff>209550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57700" y="228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4</xdr:col>
      <xdr:colOff>38100</xdr:colOff>
      <xdr:row>1</xdr:row>
      <xdr:rowOff>0</xdr:rowOff>
    </xdr:from>
    <xdr:to>
      <xdr:col>4</xdr:col>
      <xdr:colOff>209550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57700" y="228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4</xdr:col>
      <xdr:colOff>38100</xdr:colOff>
      <xdr:row>1</xdr:row>
      <xdr:rowOff>0</xdr:rowOff>
    </xdr:from>
    <xdr:to>
      <xdr:col>4</xdr:col>
      <xdr:colOff>209550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57700" y="228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4</xdr:col>
      <xdr:colOff>38100</xdr:colOff>
      <xdr:row>1</xdr:row>
      <xdr:rowOff>0</xdr:rowOff>
    </xdr:from>
    <xdr:to>
      <xdr:col>4</xdr:col>
      <xdr:colOff>209550</xdr:colOff>
      <xdr:row>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57700" y="228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18</xdr:row>
      <xdr:rowOff>0</xdr:rowOff>
    </xdr:from>
    <xdr:to>
      <xdr:col>2</xdr:col>
      <xdr:colOff>209550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99441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209550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0" y="99441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8</xdr:row>
      <xdr:rowOff>0</xdr:rowOff>
    </xdr:from>
    <xdr:to>
      <xdr:col>5</xdr:col>
      <xdr:colOff>209550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38525" y="242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5</xdr:col>
      <xdr:colOff>38100</xdr:colOff>
      <xdr:row>8</xdr:row>
      <xdr:rowOff>0</xdr:rowOff>
    </xdr:from>
    <xdr:to>
      <xdr:col>5</xdr:col>
      <xdr:colOff>209550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38525" y="242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81175" y="242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781175" y="242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5</xdr:col>
      <xdr:colOff>38100</xdr:colOff>
      <xdr:row>8</xdr:row>
      <xdr:rowOff>0</xdr:rowOff>
    </xdr:from>
    <xdr:to>
      <xdr:col>5</xdr:col>
      <xdr:colOff>209550</xdr:colOff>
      <xdr:row>8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438525" y="242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5</xdr:col>
      <xdr:colOff>38100</xdr:colOff>
      <xdr:row>8</xdr:row>
      <xdr:rowOff>0</xdr:rowOff>
    </xdr:from>
    <xdr:to>
      <xdr:col>5</xdr:col>
      <xdr:colOff>209550</xdr:colOff>
      <xdr:row>8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438525" y="242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781175" y="242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1781175" y="2428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0</xdr:rowOff>
    </xdr:from>
    <xdr:to>
      <xdr:col>6</xdr:col>
      <xdr:colOff>209550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0" y="7334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6</xdr:col>
      <xdr:colOff>38100</xdr:colOff>
      <xdr:row>3</xdr:row>
      <xdr:rowOff>0</xdr:rowOff>
    </xdr:from>
    <xdr:to>
      <xdr:col>6</xdr:col>
      <xdr:colOff>209550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62750" y="7334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38100</xdr:colOff>
      <xdr:row>3</xdr:row>
      <xdr:rowOff>0</xdr:rowOff>
    </xdr:from>
    <xdr:to>
      <xdr:col>3</xdr:col>
      <xdr:colOff>209550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19475" y="7334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38100</xdr:colOff>
      <xdr:row>3</xdr:row>
      <xdr:rowOff>0</xdr:rowOff>
    </xdr:from>
    <xdr:to>
      <xdr:col>3</xdr:col>
      <xdr:colOff>209550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19475" y="7334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6</xdr:col>
      <xdr:colOff>38100</xdr:colOff>
      <xdr:row>3</xdr:row>
      <xdr:rowOff>0</xdr:rowOff>
    </xdr:from>
    <xdr:to>
      <xdr:col>6</xdr:col>
      <xdr:colOff>209550</xdr:colOff>
      <xdr:row>3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6762750" y="7334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6</xdr:col>
      <xdr:colOff>38100</xdr:colOff>
      <xdr:row>3</xdr:row>
      <xdr:rowOff>0</xdr:rowOff>
    </xdr:from>
    <xdr:to>
      <xdr:col>6</xdr:col>
      <xdr:colOff>209550</xdr:colOff>
      <xdr:row>3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6762750" y="7334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38100</xdr:colOff>
      <xdr:row>3</xdr:row>
      <xdr:rowOff>0</xdr:rowOff>
    </xdr:from>
    <xdr:to>
      <xdr:col>3</xdr:col>
      <xdr:colOff>209550</xdr:colOff>
      <xdr:row>3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3419475" y="7334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38100</xdr:colOff>
      <xdr:row>3</xdr:row>
      <xdr:rowOff>0</xdr:rowOff>
    </xdr:from>
    <xdr:to>
      <xdr:col>3</xdr:col>
      <xdr:colOff>209550</xdr:colOff>
      <xdr:row>3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3419475" y="7334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813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669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2669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496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496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296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6296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3813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3813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2669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2669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0496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0496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86296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86296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3813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3813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2669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2669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0496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0496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86296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86296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813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669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2669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496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496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296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6296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3813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3813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2669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2669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0496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0496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86296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86296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3813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3813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2669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2669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0496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0496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86296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86296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Normal="70" zoomScaleSheetLayoutView="100" workbookViewId="0" topLeftCell="A15">
      <selection activeCell="N33" sqref="N33"/>
    </sheetView>
  </sheetViews>
  <sheetFormatPr defaultColWidth="5.125" defaultRowHeight="24.75" customHeight="1"/>
  <cols>
    <col min="1" max="1" width="13.625" style="30" customWidth="1"/>
    <col min="2" max="2" width="10.625" style="31" customWidth="1"/>
    <col min="3" max="5" width="8.625" style="31" customWidth="1"/>
    <col min="6" max="6" width="12.625" style="31" customWidth="1"/>
    <col min="7" max="8" width="12.625" style="32" customWidth="1"/>
    <col min="9" max="9" width="14.625" style="32" customWidth="1"/>
    <col min="10" max="13" width="14.625" style="31" customWidth="1"/>
    <col min="14" max="14" width="14.625" style="32" customWidth="1"/>
    <col min="15" max="16384" width="5.125" style="31" customWidth="1"/>
  </cols>
  <sheetData>
    <row r="1" spans="1:14" s="4" customFormat="1" ht="18" customHeight="1">
      <c r="A1" s="3" t="s">
        <v>306</v>
      </c>
      <c r="G1" s="5"/>
      <c r="H1" s="5"/>
      <c r="I1" s="5"/>
      <c r="N1" s="6" t="s">
        <v>9</v>
      </c>
    </row>
    <row r="2" spans="1:14" s="226" customFormat="1" ht="24.75" customHeight="1">
      <c r="A2" s="443" t="s">
        <v>345</v>
      </c>
      <c r="B2" s="443"/>
      <c r="C2" s="443"/>
      <c r="D2" s="443"/>
      <c r="E2" s="443"/>
      <c r="F2" s="443"/>
      <c r="G2" s="443"/>
      <c r="H2" s="443"/>
      <c r="I2" s="443" t="s">
        <v>106</v>
      </c>
      <c r="J2" s="443"/>
      <c r="K2" s="443"/>
      <c r="L2" s="443"/>
      <c r="M2" s="443"/>
      <c r="N2" s="443"/>
    </row>
    <row r="3" spans="1:14" s="4" customFormat="1" ht="15" customHeight="1" thickBot="1">
      <c r="A3" s="7"/>
      <c r="B3" s="8"/>
      <c r="C3" s="8"/>
      <c r="D3" s="8"/>
      <c r="E3" s="8"/>
      <c r="H3" s="374" t="s">
        <v>549</v>
      </c>
      <c r="I3" s="5"/>
      <c r="N3" s="374" t="s">
        <v>532</v>
      </c>
    </row>
    <row r="4" spans="1:14" s="18" customFormat="1" ht="30" customHeight="1">
      <c r="A4" s="449" t="s">
        <v>124</v>
      </c>
      <c r="B4" s="455" t="s">
        <v>125</v>
      </c>
      <c r="C4" s="452" t="s">
        <v>521</v>
      </c>
      <c r="D4" s="453"/>
      <c r="E4" s="454"/>
      <c r="F4" s="457" t="s">
        <v>517</v>
      </c>
      <c r="G4" s="458"/>
      <c r="H4" s="458"/>
      <c r="I4" s="458"/>
      <c r="J4" s="458"/>
      <c r="K4" s="458"/>
      <c r="L4" s="458"/>
      <c r="M4" s="458"/>
      <c r="N4" s="458"/>
    </row>
    <row r="5" spans="1:14" s="18" customFormat="1" ht="30" customHeight="1">
      <c r="A5" s="450"/>
      <c r="B5" s="456"/>
      <c r="C5" s="444" t="s">
        <v>516</v>
      </c>
      <c r="D5" s="445"/>
      <c r="E5" s="446"/>
      <c r="F5" s="447" t="s">
        <v>524</v>
      </c>
      <c r="G5" s="448"/>
      <c r="H5" s="448"/>
      <c r="I5" s="448"/>
      <c r="J5" s="448"/>
      <c r="K5" s="448"/>
      <c r="L5" s="448"/>
      <c r="M5" s="448"/>
      <c r="N5" s="448"/>
    </row>
    <row r="6" spans="1:14" s="20" customFormat="1" ht="39.75" customHeight="1">
      <c r="A6" s="450"/>
      <c r="B6" s="456"/>
      <c r="C6" s="19" t="s">
        <v>126</v>
      </c>
      <c r="D6" s="19" t="s">
        <v>129</v>
      </c>
      <c r="E6" s="19" t="s">
        <v>131</v>
      </c>
      <c r="F6" s="12" t="s">
        <v>127</v>
      </c>
      <c r="G6" s="381" t="s">
        <v>128</v>
      </c>
      <c r="H6" s="19" t="s">
        <v>550</v>
      </c>
      <c r="I6" s="388" t="s">
        <v>551</v>
      </c>
      <c r="J6" s="19" t="s">
        <v>552</v>
      </c>
      <c r="K6" s="213" t="s">
        <v>147</v>
      </c>
      <c r="L6" s="213" t="s">
        <v>553</v>
      </c>
      <c r="M6" s="373" t="s">
        <v>343</v>
      </c>
      <c r="N6" s="386" t="s">
        <v>139</v>
      </c>
    </row>
    <row r="7" spans="1:14" s="20" customFormat="1" ht="54.75" customHeight="1" thickBot="1">
      <c r="A7" s="451"/>
      <c r="B7" s="13" t="s">
        <v>39</v>
      </c>
      <c r="C7" s="15" t="s">
        <v>36</v>
      </c>
      <c r="D7" s="15" t="s">
        <v>37</v>
      </c>
      <c r="E7" s="15" t="s">
        <v>38</v>
      </c>
      <c r="F7" s="15" t="s">
        <v>534</v>
      </c>
      <c r="G7" s="382" t="s">
        <v>535</v>
      </c>
      <c r="H7" s="15" t="s">
        <v>536</v>
      </c>
      <c r="I7" s="384" t="s">
        <v>537</v>
      </c>
      <c r="J7" s="14" t="s">
        <v>538</v>
      </c>
      <c r="K7" s="218" t="s">
        <v>539</v>
      </c>
      <c r="L7" s="218" t="s">
        <v>540</v>
      </c>
      <c r="M7" s="216" t="s">
        <v>123</v>
      </c>
      <c r="N7" s="387" t="s">
        <v>541</v>
      </c>
    </row>
    <row r="8" spans="1:14" s="4" customFormat="1" ht="51" customHeight="1">
      <c r="A8" s="11" t="s">
        <v>130</v>
      </c>
      <c r="B8" s="392">
        <v>4329</v>
      </c>
      <c r="C8" s="393">
        <f aca="true" t="shared" si="0" ref="C8:C14">SUM(D8:E8)</f>
        <v>13255</v>
      </c>
      <c r="D8" s="393">
        <v>9303</v>
      </c>
      <c r="E8" s="393">
        <v>3952</v>
      </c>
      <c r="F8" s="236">
        <v>668</v>
      </c>
      <c r="G8" s="236">
        <v>1406</v>
      </c>
      <c r="H8" s="236">
        <v>1491</v>
      </c>
      <c r="I8" s="236">
        <v>139</v>
      </c>
      <c r="J8" s="236">
        <v>104</v>
      </c>
      <c r="K8" s="185">
        <v>192</v>
      </c>
      <c r="L8" s="185">
        <v>2</v>
      </c>
      <c r="M8" s="394" t="s">
        <v>8</v>
      </c>
      <c r="N8" s="236">
        <v>315</v>
      </c>
    </row>
    <row r="9" spans="1:14" s="4" customFormat="1" ht="51" customHeight="1">
      <c r="A9" s="11" t="s">
        <v>132</v>
      </c>
      <c r="B9" s="392">
        <v>2575</v>
      </c>
      <c r="C9" s="393">
        <f t="shared" si="0"/>
        <v>6842</v>
      </c>
      <c r="D9" s="393">
        <v>4661</v>
      </c>
      <c r="E9" s="393">
        <v>2181</v>
      </c>
      <c r="F9" s="236">
        <v>219</v>
      </c>
      <c r="G9" s="236">
        <v>1189</v>
      </c>
      <c r="H9" s="236">
        <v>677</v>
      </c>
      <c r="I9" s="236">
        <v>86</v>
      </c>
      <c r="J9" s="236">
        <v>60</v>
      </c>
      <c r="K9" s="185">
        <v>172</v>
      </c>
      <c r="L9" s="185">
        <v>5</v>
      </c>
      <c r="M9" s="394" t="s">
        <v>8</v>
      </c>
      <c r="N9" s="236">
        <v>162</v>
      </c>
    </row>
    <row r="10" spans="1:14" s="4" customFormat="1" ht="51" customHeight="1">
      <c r="A10" s="11" t="s">
        <v>133</v>
      </c>
      <c r="B10" s="392">
        <v>2561</v>
      </c>
      <c r="C10" s="393">
        <f t="shared" si="0"/>
        <v>6021</v>
      </c>
      <c r="D10" s="393">
        <v>3405</v>
      </c>
      <c r="E10" s="393">
        <v>2616</v>
      </c>
      <c r="F10" s="236">
        <v>192</v>
      </c>
      <c r="G10" s="236">
        <v>1179</v>
      </c>
      <c r="H10" s="236">
        <v>617</v>
      </c>
      <c r="I10" s="236">
        <v>120</v>
      </c>
      <c r="J10" s="236">
        <v>42</v>
      </c>
      <c r="K10" s="185">
        <v>208</v>
      </c>
      <c r="L10" s="185">
        <v>3</v>
      </c>
      <c r="M10" s="394" t="s">
        <v>8</v>
      </c>
      <c r="N10" s="236">
        <v>190</v>
      </c>
    </row>
    <row r="11" spans="1:14" s="4" customFormat="1" ht="51" customHeight="1">
      <c r="A11" s="11" t="s">
        <v>134</v>
      </c>
      <c r="B11" s="392">
        <v>2358</v>
      </c>
      <c r="C11" s="393">
        <f t="shared" si="0"/>
        <v>3605</v>
      </c>
      <c r="D11" s="393">
        <v>2111</v>
      </c>
      <c r="E11" s="393">
        <v>1494</v>
      </c>
      <c r="F11" s="236">
        <v>153</v>
      </c>
      <c r="G11" s="236">
        <v>1234</v>
      </c>
      <c r="H11" s="236">
        <v>474</v>
      </c>
      <c r="I11" s="236">
        <v>106</v>
      </c>
      <c r="J11" s="236">
        <v>54</v>
      </c>
      <c r="K11" s="185">
        <v>168</v>
      </c>
      <c r="L11" s="185">
        <v>0</v>
      </c>
      <c r="M11" s="394" t="s">
        <v>8</v>
      </c>
      <c r="N11" s="236">
        <v>166</v>
      </c>
    </row>
    <row r="12" spans="1:14" s="4" customFormat="1" ht="51" customHeight="1">
      <c r="A12" s="11" t="s">
        <v>135</v>
      </c>
      <c r="B12" s="392">
        <v>2580</v>
      </c>
      <c r="C12" s="393">
        <f t="shared" si="0"/>
        <v>3946</v>
      </c>
      <c r="D12" s="393">
        <v>2335</v>
      </c>
      <c r="E12" s="393">
        <v>1611</v>
      </c>
      <c r="F12" s="236">
        <v>174</v>
      </c>
      <c r="G12" s="236">
        <v>1172</v>
      </c>
      <c r="H12" s="236">
        <v>632</v>
      </c>
      <c r="I12" s="236">
        <v>134</v>
      </c>
      <c r="J12" s="236">
        <v>38</v>
      </c>
      <c r="K12" s="185">
        <v>216</v>
      </c>
      <c r="L12" s="185">
        <v>1</v>
      </c>
      <c r="M12" s="394" t="s">
        <v>8</v>
      </c>
      <c r="N12" s="236">
        <v>196</v>
      </c>
    </row>
    <row r="13" spans="1:14" s="4" customFormat="1" ht="51" customHeight="1">
      <c r="A13" s="11" t="s">
        <v>136</v>
      </c>
      <c r="B13" s="392">
        <v>2766</v>
      </c>
      <c r="C13" s="393">
        <f t="shared" si="0"/>
        <v>3529</v>
      </c>
      <c r="D13" s="393">
        <v>2011</v>
      </c>
      <c r="E13" s="393">
        <v>1518</v>
      </c>
      <c r="F13" s="236">
        <v>199</v>
      </c>
      <c r="G13" s="236">
        <v>1260</v>
      </c>
      <c r="H13" s="236">
        <v>681</v>
      </c>
      <c r="I13" s="236">
        <v>129</v>
      </c>
      <c r="J13" s="236">
        <v>36</v>
      </c>
      <c r="K13" s="185">
        <v>230</v>
      </c>
      <c r="L13" s="185">
        <v>0</v>
      </c>
      <c r="M13" s="394" t="s">
        <v>8</v>
      </c>
      <c r="N13" s="236">
        <v>207</v>
      </c>
    </row>
    <row r="14" spans="1:14" s="18" customFormat="1" ht="51" customHeight="1">
      <c r="A14" s="11" t="s">
        <v>137</v>
      </c>
      <c r="B14" s="236">
        <v>2679</v>
      </c>
      <c r="C14" s="393">
        <f t="shared" si="0"/>
        <v>3828</v>
      </c>
      <c r="D14" s="236">
        <v>2212</v>
      </c>
      <c r="E14" s="236">
        <v>1616</v>
      </c>
      <c r="F14" s="236">
        <v>253</v>
      </c>
      <c r="G14" s="236">
        <v>1151</v>
      </c>
      <c r="H14" s="236">
        <v>692</v>
      </c>
      <c r="I14" s="236">
        <v>136</v>
      </c>
      <c r="J14" s="236">
        <v>57</v>
      </c>
      <c r="K14" s="185">
        <v>245</v>
      </c>
      <c r="L14" s="185">
        <v>0</v>
      </c>
      <c r="M14" s="394" t="s">
        <v>8</v>
      </c>
      <c r="N14" s="236">
        <v>133</v>
      </c>
    </row>
    <row r="15" spans="1:14" s="18" customFormat="1" ht="51" customHeight="1">
      <c r="A15" s="11" t="s">
        <v>138</v>
      </c>
      <c r="B15" s="395">
        <v>3018</v>
      </c>
      <c r="C15" s="396">
        <v>4707</v>
      </c>
      <c r="D15" s="236">
        <v>2700</v>
      </c>
      <c r="E15" s="236">
        <v>2007</v>
      </c>
      <c r="F15" s="236">
        <v>202</v>
      </c>
      <c r="G15" s="236">
        <v>1349</v>
      </c>
      <c r="H15" s="236">
        <v>752</v>
      </c>
      <c r="I15" s="236">
        <v>216</v>
      </c>
      <c r="J15" s="236">
        <v>75</v>
      </c>
      <c r="K15" s="185">
        <v>222</v>
      </c>
      <c r="L15" s="185">
        <v>3</v>
      </c>
      <c r="M15" s="185">
        <v>21</v>
      </c>
      <c r="N15" s="236">
        <v>166</v>
      </c>
    </row>
    <row r="16" spans="1:14" s="18" customFormat="1" ht="51" customHeight="1">
      <c r="A16" s="11" t="s">
        <v>357</v>
      </c>
      <c r="B16" s="395">
        <v>3123</v>
      </c>
      <c r="C16" s="396">
        <v>4360</v>
      </c>
      <c r="D16" s="236">
        <v>2542</v>
      </c>
      <c r="E16" s="236">
        <v>1818</v>
      </c>
      <c r="F16" s="236">
        <v>212</v>
      </c>
      <c r="G16" s="236">
        <v>1367</v>
      </c>
      <c r="H16" s="236">
        <v>861</v>
      </c>
      <c r="I16" s="236">
        <v>191</v>
      </c>
      <c r="J16" s="236">
        <v>65</v>
      </c>
      <c r="K16" s="185">
        <v>205</v>
      </c>
      <c r="L16" s="185">
        <v>0</v>
      </c>
      <c r="M16" s="185">
        <v>32</v>
      </c>
      <c r="N16" s="236">
        <v>180</v>
      </c>
    </row>
    <row r="17" spans="1:14" s="18" customFormat="1" ht="51" customHeight="1" thickBot="1">
      <c r="A17" s="16" t="s">
        <v>509</v>
      </c>
      <c r="B17" s="397">
        <v>2985</v>
      </c>
      <c r="C17" s="398">
        <f>SUM(D17:E17)</f>
        <v>4370</v>
      </c>
      <c r="D17" s="187">
        <v>2413</v>
      </c>
      <c r="E17" s="187">
        <v>1957</v>
      </c>
      <c r="F17" s="187">
        <v>214</v>
      </c>
      <c r="G17" s="187">
        <v>1228</v>
      </c>
      <c r="H17" s="187">
        <v>877</v>
      </c>
      <c r="I17" s="187">
        <v>181</v>
      </c>
      <c r="J17" s="187">
        <v>76</v>
      </c>
      <c r="K17" s="187">
        <v>195</v>
      </c>
      <c r="L17" s="187">
        <v>1</v>
      </c>
      <c r="M17" s="187">
        <v>60</v>
      </c>
      <c r="N17" s="187">
        <v>138</v>
      </c>
    </row>
    <row r="18" spans="1:14" s="4" customFormat="1" ht="14.25" customHeight="1">
      <c r="A18" s="23" t="s">
        <v>307</v>
      </c>
      <c r="B18" s="21"/>
      <c r="C18" s="22"/>
      <c r="D18" s="22"/>
      <c r="E18" s="22"/>
      <c r="G18" s="22"/>
      <c r="I18" s="190" t="s">
        <v>50</v>
      </c>
      <c r="J18" s="22"/>
      <c r="N18" s="5"/>
    </row>
    <row r="19" spans="1:14" s="4" customFormat="1" ht="14.25" customHeight="1">
      <c r="A19" s="25" t="s">
        <v>554</v>
      </c>
      <c r="B19" s="21"/>
      <c r="C19" s="22"/>
      <c r="D19" s="22"/>
      <c r="E19" s="22"/>
      <c r="F19" s="24"/>
      <c r="G19" s="22"/>
      <c r="I19" s="375" t="s">
        <v>542</v>
      </c>
      <c r="J19" s="22"/>
      <c r="N19" s="5"/>
    </row>
    <row r="20" spans="1:14" s="4" customFormat="1" ht="14.25" customHeight="1">
      <c r="A20" s="234"/>
      <c r="B20" s="23"/>
      <c r="C20" s="23"/>
      <c r="D20" s="23"/>
      <c r="E20" s="23"/>
      <c r="F20" s="379"/>
      <c r="G20" s="383"/>
      <c r="H20" s="383"/>
      <c r="I20" s="383"/>
      <c r="J20" s="379"/>
      <c r="N20" s="5"/>
    </row>
    <row r="21" spans="1:14" s="4" customFormat="1" ht="15" customHeight="1">
      <c r="A21" s="10"/>
      <c r="B21" s="10"/>
      <c r="C21" s="10"/>
      <c r="D21" s="10"/>
      <c r="E21" s="10"/>
      <c r="F21" s="26"/>
      <c r="G21" s="27"/>
      <c r="H21" s="27"/>
      <c r="I21" s="27"/>
      <c r="J21" s="10"/>
      <c r="N21" s="5"/>
    </row>
    <row r="22" spans="1:14" s="10" customFormat="1" ht="15" customHeight="1">
      <c r="A22" s="28"/>
      <c r="B22" s="28"/>
      <c r="C22" s="28"/>
      <c r="D22" s="28"/>
      <c r="E22" s="28"/>
      <c r="F22" s="28"/>
      <c r="G22" s="29"/>
      <c r="H22" s="29"/>
      <c r="I22" s="29"/>
      <c r="J22" s="28"/>
      <c r="N22" s="27"/>
    </row>
    <row r="23" spans="7:14" s="28" customFormat="1" ht="13.5" customHeight="1">
      <c r="G23" s="29"/>
      <c r="H23" s="29"/>
      <c r="I23" s="29"/>
      <c r="N23" s="29"/>
    </row>
    <row r="24" spans="7:14" s="28" customFormat="1" ht="13.5" customHeight="1">
      <c r="G24" s="29"/>
      <c r="H24" s="29"/>
      <c r="I24" s="29"/>
      <c r="N24" s="29"/>
    </row>
    <row r="25" spans="7:14" s="28" customFormat="1" ht="13.5" customHeight="1">
      <c r="G25" s="29"/>
      <c r="H25" s="29"/>
      <c r="I25" s="29"/>
      <c r="N25" s="29"/>
    </row>
    <row r="26" spans="7:14" s="28" customFormat="1" ht="13.5" customHeight="1">
      <c r="G26" s="29"/>
      <c r="H26" s="29"/>
      <c r="I26" s="29"/>
      <c r="N26" s="29"/>
    </row>
    <row r="27" spans="7:14" s="28" customFormat="1" ht="13.5" customHeight="1">
      <c r="G27" s="29"/>
      <c r="H27" s="29"/>
      <c r="I27" s="29"/>
      <c r="N27" s="29"/>
    </row>
    <row r="28" spans="7:14" s="28" customFormat="1" ht="13.5" customHeight="1">
      <c r="G28" s="29"/>
      <c r="H28" s="29"/>
      <c r="I28" s="29"/>
      <c r="N28" s="29"/>
    </row>
    <row r="29" spans="7:14" s="28" customFormat="1" ht="13.5" customHeight="1">
      <c r="G29" s="29"/>
      <c r="H29" s="29"/>
      <c r="I29" s="29"/>
      <c r="N29" s="29"/>
    </row>
    <row r="30" spans="7:14" s="28" customFormat="1" ht="13.5" customHeight="1">
      <c r="G30" s="29"/>
      <c r="H30" s="29"/>
      <c r="I30" s="29"/>
      <c r="N30" s="29"/>
    </row>
    <row r="31" spans="7:14" s="28" customFormat="1" ht="13.5" customHeight="1">
      <c r="G31" s="29"/>
      <c r="H31" s="29"/>
      <c r="I31" s="29"/>
      <c r="N31" s="29"/>
    </row>
    <row r="32" spans="7:14" s="28" customFormat="1" ht="13.5" customHeight="1">
      <c r="G32" s="29"/>
      <c r="H32" s="29"/>
      <c r="I32" s="29"/>
      <c r="N32" s="29"/>
    </row>
    <row r="33" spans="7:14" s="28" customFormat="1" ht="6" customHeight="1">
      <c r="G33" s="29"/>
      <c r="H33" s="29"/>
      <c r="I33" s="29"/>
      <c r="N33" s="29"/>
    </row>
    <row r="34" spans="7:14" s="28" customFormat="1" ht="13.5" customHeight="1">
      <c r="G34" s="29"/>
      <c r="H34" s="29"/>
      <c r="I34" s="29"/>
      <c r="N34" s="29"/>
    </row>
    <row r="35" spans="7:14" s="28" customFormat="1" ht="13.5" customHeight="1">
      <c r="G35" s="29"/>
      <c r="H35" s="29"/>
      <c r="I35" s="29"/>
      <c r="N35" s="29"/>
    </row>
    <row r="36" spans="7:14" s="28" customFormat="1" ht="13.5" customHeight="1">
      <c r="G36" s="29"/>
      <c r="H36" s="29"/>
      <c r="I36" s="29"/>
      <c r="N36" s="29"/>
    </row>
    <row r="37" spans="7:14" s="28" customFormat="1" ht="13.5" customHeight="1">
      <c r="G37" s="29"/>
      <c r="H37" s="29"/>
      <c r="I37" s="29"/>
      <c r="N37" s="29"/>
    </row>
    <row r="38" spans="1:14" s="28" customFormat="1" ht="12" customHeight="1">
      <c r="A38" s="30"/>
      <c r="B38" s="31"/>
      <c r="C38" s="31"/>
      <c r="D38" s="31"/>
      <c r="E38" s="31"/>
      <c r="F38" s="31"/>
      <c r="G38" s="32"/>
      <c r="H38" s="32"/>
      <c r="I38" s="32"/>
      <c r="J38" s="31"/>
      <c r="N38" s="29"/>
    </row>
  </sheetData>
  <sheetProtection/>
  <mergeCells count="8">
    <mergeCell ref="I2:N2"/>
    <mergeCell ref="A2:H2"/>
    <mergeCell ref="C5:E5"/>
    <mergeCell ref="F5:N5"/>
    <mergeCell ref="A4:A7"/>
    <mergeCell ref="C4:E4"/>
    <mergeCell ref="B4:B6"/>
    <mergeCell ref="F4:N4"/>
  </mergeCells>
  <printOptions/>
  <pageMargins left="0.6692913385826772" right="0.6692913385826772" top="0.6692913385826772" bottom="0.6692913385826772" header="0.2755905511811024" footer="0.2755905511811024"/>
  <pageSetup firstPageNumber="434" useFirstPageNumber="1"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showGridLines="0" view="pageBreakPreview" zoomScale="70" zoomScaleNormal="110" zoomScaleSheetLayoutView="70" workbookViewId="0" topLeftCell="A1">
      <pane xSplit="1" ySplit="8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8" sqref="R18"/>
    </sheetView>
  </sheetViews>
  <sheetFormatPr defaultColWidth="10.625" defaultRowHeight="28.5" customHeight="1"/>
  <cols>
    <col min="1" max="1" width="14.25390625" style="243" customWidth="1"/>
    <col min="2" max="2" width="8.625" style="241" customWidth="1"/>
    <col min="3" max="8" width="7.25390625" style="241" customWidth="1"/>
    <col min="9" max="9" width="7.25390625" style="242" customWidth="1"/>
    <col min="10" max="16" width="7.25390625" style="241" customWidth="1"/>
    <col min="17" max="17" width="7.25390625" style="242" customWidth="1"/>
    <col min="18" max="23" width="7.25390625" style="241" customWidth="1"/>
    <col min="24" max="16384" width="10.625" style="241" customWidth="1"/>
  </cols>
  <sheetData>
    <row r="1" spans="1:23" ht="18" customHeight="1">
      <c r="A1" s="283" t="s">
        <v>305</v>
      </c>
      <c r="W1" s="282" t="s">
        <v>9</v>
      </c>
    </row>
    <row r="2" spans="1:23" ht="24.75" customHeight="1">
      <c r="A2" s="612" t="s">
        <v>563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3" t="s">
        <v>564</v>
      </c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</row>
    <row r="3" spans="1:23" ht="15" customHeight="1" thickBot="1">
      <c r="A3" s="281"/>
      <c r="B3" s="280"/>
      <c r="C3" s="280"/>
      <c r="D3" s="280"/>
      <c r="E3" s="280"/>
      <c r="F3" s="280"/>
      <c r="G3" s="280"/>
      <c r="H3" s="280"/>
      <c r="I3" s="280"/>
      <c r="J3" s="280"/>
      <c r="K3" s="279" t="s">
        <v>398</v>
      </c>
      <c r="L3" s="280"/>
      <c r="M3" s="280"/>
      <c r="N3" s="280"/>
      <c r="O3" s="280"/>
      <c r="P3" s="280"/>
      <c r="W3" s="279" t="s">
        <v>565</v>
      </c>
    </row>
    <row r="4" spans="1:23" s="245" customFormat="1" ht="21" customHeight="1">
      <c r="A4" s="278"/>
      <c r="B4" s="614" t="s">
        <v>566</v>
      </c>
      <c r="C4" s="616" t="s">
        <v>567</v>
      </c>
      <c r="D4" s="617"/>
      <c r="E4" s="618"/>
      <c r="F4" s="622" t="s">
        <v>568</v>
      </c>
      <c r="G4" s="623"/>
      <c r="H4" s="623"/>
      <c r="I4" s="623"/>
      <c r="J4" s="623"/>
      <c r="K4" s="623"/>
      <c r="L4" s="624" t="s">
        <v>569</v>
      </c>
      <c r="M4" s="624"/>
      <c r="N4" s="625"/>
      <c r="O4" s="626" t="s">
        <v>397</v>
      </c>
      <c r="P4" s="627"/>
      <c r="Q4" s="627"/>
      <c r="R4" s="616" t="s">
        <v>570</v>
      </c>
      <c r="S4" s="627"/>
      <c r="T4" s="627"/>
      <c r="U4" s="626" t="s">
        <v>571</v>
      </c>
      <c r="V4" s="627"/>
      <c r="W4" s="627"/>
    </row>
    <row r="5" spans="1:23" s="244" customFormat="1" ht="21" customHeight="1">
      <c r="A5" s="275" t="s">
        <v>572</v>
      </c>
      <c r="B5" s="615"/>
      <c r="C5" s="619"/>
      <c r="D5" s="620"/>
      <c r="E5" s="621"/>
      <c r="F5" s="601" t="s">
        <v>573</v>
      </c>
      <c r="G5" s="630"/>
      <c r="H5" s="631"/>
      <c r="I5" s="601" t="s">
        <v>574</v>
      </c>
      <c r="J5" s="602"/>
      <c r="K5" s="603"/>
      <c r="L5" s="602" t="s">
        <v>575</v>
      </c>
      <c r="M5" s="602"/>
      <c r="N5" s="603"/>
      <c r="O5" s="628"/>
      <c r="P5" s="629"/>
      <c r="Q5" s="629"/>
      <c r="R5" s="628"/>
      <c r="S5" s="629"/>
      <c r="T5" s="629"/>
      <c r="U5" s="628"/>
      <c r="V5" s="629"/>
      <c r="W5" s="629"/>
    </row>
    <row r="6" spans="1:23" s="244" customFormat="1" ht="49.5" customHeight="1">
      <c r="A6" s="275"/>
      <c r="B6" s="615"/>
      <c r="C6" s="604"/>
      <c r="D6" s="605"/>
      <c r="E6" s="606"/>
      <c r="F6" s="607"/>
      <c r="G6" s="608"/>
      <c r="H6" s="609"/>
      <c r="I6" s="604"/>
      <c r="J6" s="605"/>
      <c r="K6" s="606"/>
      <c r="L6" s="605"/>
      <c r="M6" s="605"/>
      <c r="N6" s="606"/>
      <c r="O6" s="607" t="s">
        <v>576</v>
      </c>
      <c r="P6" s="608"/>
      <c r="Q6" s="609"/>
      <c r="R6" s="604" t="s">
        <v>577</v>
      </c>
      <c r="S6" s="605"/>
      <c r="T6" s="606"/>
      <c r="U6" s="607" t="s">
        <v>395</v>
      </c>
      <c r="V6" s="608"/>
      <c r="W6" s="608"/>
    </row>
    <row r="7" spans="1:23" s="244" customFormat="1" ht="21" customHeight="1">
      <c r="A7" s="274" t="s">
        <v>394</v>
      </c>
      <c r="B7" s="610" t="s">
        <v>578</v>
      </c>
      <c r="C7" s="273" t="s">
        <v>393</v>
      </c>
      <c r="D7" s="273" t="s">
        <v>392</v>
      </c>
      <c r="E7" s="273" t="s">
        <v>391</v>
      </c>
      <c r="F7" s="273" t="s">
        <v>393</v>
      </c>
      <c r="G7" s="273" t="s">
        <v>579</v>
      </c>
      <c r="H7" s="273" t="s">
        <v>391</v>
      </c>
      <c r="I7" s="272" t="s">
        <v>393</v>
      </c>
      <c r="J7" s="272" t="s">
        <v>392</v>
      </c>
      <c r="K7" s="272" t="s">
        <v>391</v>
      </c>
      <c r="L7" s="273" t="s">
        <v>393</v>
      </c>
      <c r="M7" s="272" t="s">
        <v>392</v>
      </c>
      <c r="N7" s="272" t="s">
        <v>391</v>
      </c>
      <c r="O7" s="272" t="s">
        <v>393</v>
      </c>
      <c r="P7" s="272" t="s">
        <v>392</v>
      </c>
      <c r="Q7" s="272" t="s">
        <v>391</v>
      </c>
      <c r="R7" s="272" t="s">
        <v>393</v>
      </c>
      <c r="S7" s="272" t="s">
        <v>392</v>
      </c>
      <c r="T7" s="272" t="s">
        <v>391</v>
      </c>
      <c r="U7" s="272" t="s">
        <v>393</v>
      </c>
      <c r="V7" s="272" t="s">
        <v>392</v>
      </c>
      <c r="W7" s="271" t="s">
        <v>391</v>
      </c>
    </row>
    <row r="8" spans="1:23" s="244" customFormat="1" ht="21" customHeight="1" thickBot="1">
      <c r="A8" s="270"/>
      <c r="B8" s="611"/>
      <c r="C8" s="269" t="s">
        <v>580</v>
      </c>
      <c r="D8" s="269" t="s">
        <v>581</v>
      </c>
      <c r="E8" s="269" t="s">
        <v>390</v>
      </c>
      <c r="F8" s="269" t="s">
        <v>582</v>
      </c>
      <c r="G8" s="269" t="s">
        <v>581</v>
      </c>
      <c r="H8" s="269" t="s">
        <v>38</v>
      </c>
      <c r="I8" s="268" t="s">
        <v>582</v>
      </c>
      <c r="J8" s="268" t="s">
        <v>581</v>
      </c>
      <c r="K8" s="268" t="s">
        <v>583</v>
      </c>
      <c r="L8" s="269" t="s">
        <v>580</v>
      </c>
      <c r="M8" s="268" t="s">
        <v>581</v>
      </c>
      <c r="N8" s="268" t="s">
        <v>583</v>
      </c>
      <c r="O8" s="268" t="s">
        <v>580</v>
      </c>
      <c r="P8" s="268" t="s">
        <v>581</v>
      </c>
      <c r="Q8" s="268" t="s">
        <v>583</v>
      </c>
      <c r="R8" s="268" t="s">
        <v>582</v>
      </c>
      <c r="S8" s="268" t="s">
        <v>581</v>
      </c>
      <c r="T8" s="268" t="s">
        <v>584</v>
      </c>
      <c r="U8" s="268" t="s">
        <v>582</v>
      </c>
      <c r="V8" s="268" t="s">
        <v>581</v>
      </c>
      <c r="W8" s="267" t="s">
        <v>583</v>
      </c>
    </row>
    <row r="9" spans="1:23" ht="57.75" customHeight="1">
      <c r="A9" s="260" t="s">
        <v>389</v>
      </c>
      <c r="B9" s="266">
        <v>1969</v>
      </c>
      <c r="C9" s="265">
        <v>1563</v>
      </c>
      <c r="D9" s="265">
        <v>773</v>
      </c>
      <c r="E9" s="265">
        <v>790</v>
      </c>
      <c r="F9" s="265">
        <v>912</v>
      </c>
      <c r="G9" s="263">
        <v>509</v>
      </c>
      <c r="H9" s="263">
        <v>403</v>
      </c>
      <c r="I9" s="264">
        <v>857</v>
      </c>
      <c r="J9" s="264">
        <v>475</v>
      </c>
      <c r="K9" s="264">
        <v>382</v>
      </c>
      <c r="L9" s="264">
        <v>55</v>
      </c>
      <c r="M9" s="264">
        <v>33</v>
      </c>
      <c r="N9" s="264">
        <v>21</v>
      </c>
      <c r="O9" s="264">
        <v>651</v>
      </c>
      <c r="P9" s="263">
        <v>265</v>
      </c>
      <c r="Q9" s="263">
        <v>387</v>
      </c>
      <c r="R9" s="262">
        <v>58.3</v>
      </c>
      <c r="S9" s="261">
        <v>65.8</v>
      </c>
      <c r="T9" s="261">
        <v>51</v>
      </c>
      <c r="U9" s="262">
        <v>6</v>
      </c>
      <c r="V9" s="261">
        <v>6.6</v>
      </c>
      <c r="W9" s="261">
        <v>5.2</v>
      </c>
    </row>
    <row r="10" spans="1:23" ht="57.75" customHeight="1">
      <c r="A10" s="260" t="s">
        <v>585</v>
      </c>
      <c r="B10" s="266">
        <v>1996</v>
      </c>
      <c r="C10" s="265">
        <v>1601</v>
      </c>
      <c r="D10" s="265">
        <v>790</v>
      </c>
      <c r="E10" s="265">
        <v>811</v>
      </c>
      <c r="F10" s="265">
        <v>939</v>
      </c>
      <c r="G10" s="263">
        <v>523</v>
      </c>
      <c r="H10" s="263">
        <v>417</v>
      </c>
      <c r="I10" s="264">
        <v>890</v>
      </c>
      <c r="J10" s="264">
        <v>492</v>
      </c>
      <c r="K10" s="264">
        <v>398</v>
      </c>
      <c r="L10" s="264">
        <v>50</v>
      </c>
      <c r="M10" s="264">
        <v>31</v>
      </c>
      <c r="N10" s="264">
        <v>19</v>
      </c>
      <c r="O10" s="264">
        <v>662</v>
      </c>
      <c r="P10" s="263">
        <v>267</v>
      </c>
      <c r="Q10" s="263">
        <v>394</v>
      </c>
      <c r="R10" s="262">
        <v>58.7</v>
      </c>
      <c r="S10" s="261">
        <v>66.2</v>
      </c>
      <c r="T10" s="261">
        <v>51.4</v>
      </c>
      <c r="U10" s="262">
        <v>5.3</v>
      </c>
      <c r="V10" s="261">
        <v>5.9</v>
      </c>
      <c r="W10" s="261">
        <v>4.6</v>
      </c>
    </row>
    <row r="11" spans="1:23" ht="57.75" customHeight="1">
      <c r="A11" s="260" t="s">
        <v>586</v>
      </c>
      <c r="B11" s="266">
        <v>2007</v>
      </c>
      <c r="C11" s="265">
        <v>1626</v>
      </c>
      <c r="D11" s="265">
        <v>801</v>
      </c>
      <c r="E11" s="265">
        <v>825</v>
      </c>
      <c r="F11" s="265">
        <v>965</v>
      </c>
      <c r="G11" s="263">
        <v>537</v>
      </c>
      <c r="H11" s="263">
        <v>428</v>
      </c>
      <c r="I11" s="264">
        <v>922</v>
      </c>
      <c r="J11" s="264">
        <v>512</v>
      </c>
      <c r="K11" s="264">
        <v>410</v>
      </c>
      <c r="L11" s="264">
        <v>43</v>
      </c>
      <c r="M11" s="264">
        <v>25</v>
      </c>
      <c r="N11" s="264">
        <v>18</v>
      </c>
      <c r="O11" s="264">
        <v>662</v>
      </c>
      <c r="P11" s="263">
        <v>264</v>
      </c>
      <c r="Q11" s="263">
        <v>398</v>
      </c>
      <c r="R11" s="262">
        <v>59.3</v>
      </c>
      <c r="S11" s="261">
        <v>67</v>
      </c>
      <c r="T11" s="261">
        <v>51.8</v>
      </c>
      <c r="U11" s="262">
        <v>4.4</v>
      </c>
      <c r="V11" s="261">
        <v>4.6</v>
      </c>
      <c r="W11" s="261">
        <v>4.2</v>
      </c>
    </row>
    <row r="12" spans="1:23" ht="57.75" customHeight="1">
      <c r="A12" s="260" t="s">
        <v>587</v>
      </c>
      <c r="B12" s="259">
        <v>2022</v>
      </c>
      <c r="C12" s="258">
        <v>1651</v>
      </c>
      <c r="D12" s="258">
        <v>812</v>
      </c>
      <c r="E12" s="258">
        <v>839</v>
      </c>
      <c r="F12" s="258">
        <v>980</v>
      </c>
      <c r="G12" s="256">
        <v>545</v>
      </c>
      <c r="H12" s="256">
        <v>435</v>
      </c>
      <c r="I12" s="257">
        <v>938</v>
      </c>
      <c r="J12" s="257">
        <v>520</v>
      </c>
      <c r="K12" s="257">
        <v>418</v>
      </c>
      <c r="L12" s="257">
        <v>42</v>
      </c>
      <c r="M12" s="257">
        <v>25</v>
      </c>
      <c r="N12" s="257">
        <v>17</v>
      </c>
      <c r="O12" s="257">
        <v>671</v>
      </c>
      <c r="P12" s="256">
        <v>267</v>
      </c>
      <c r="Q12" s="256">
        <v>404</v>
      </c>
      <c r="R12" s="255">
        <v>59.4</v>
      </c>
      <c r="S12" s="254">
        <v>67.1</v>
      </c>
      <c r="T12" s="254">
        <v>51.8</v>
      </c>
      <c r="U12" s="255">
        <v>4.3</v>
      </c>
      <c r="V12" s="254">
        <v>4.6</v>
      </c>
      <c r="W12" s="254">
        <v>3.9</v>
      </c>
    </row>
    <row r="13" spans="1:23" ht="57.75" customHeight="1">
      <c r="A13" s="260" t="s">
        <v>385</v>
      </c>
      <c r="B13" s="259">
        <v>2038</v>
      </c>
      <c r="C13" s="258">
        <v>1675</v>
      </c>
      <c r="D13" s="258">
        <v>823</v>
      </c>
      <c r="E13" s="258">
        <v>853</v>
      </c>
      <c r="F13" s="258">
        <v>998</v>
      </c>
      <c r="G13" s="256">
        <v>555</v>
      </c>
      <c r="H13" s="256">
        <v>443</v>
      </c>
      <c r="I13" s="257">
        <v>955</v>
      </c>
      <c r="J13" s="257">
        <v>528</v>
      </c>
      <c r="K13" s="257">
        <v>427</v>
      </c>
      <c r="L13" s="257">
        <v>43</v>
      </c>
      <c r="M13" s="257">
        <v>27</v>
      </c>
      <c r="N13" s="257">
        <v>16</v>
      </c>
      <c r="O13" s="257">
        <v>677</v>
      </c>
      <c r="P13" s="256">
        <v>268</v>
      </c>
      <c r="Q13" s="256">
        <v>410</v>
      </c>
      <c r="R13" s="255">
        <v>59.6</v>
      </c>
      <c r="S13" s="254">
        <v>67.5</v>
      </c>
      <c r="T13" s="254">
        <v>51.9</v>
      </c>
      <c r="U13" s="255">
        <v>4.3</v>
      </c>
      <c r="V13" s="254">
        <v>4.8</v>
      </c>
      <c r="W13" s="254">
        <v>3.6</v>
      </c>
    </row>
    <row r="14" spans="1:23" ht="57.75" customHeight="1">
      <c r="A14" s="260" t="s">
        <v>588</v>
      </c>
      <c r="B14" s="259">
        <v>2051</v>
      </c>
      <c r="C14" s="258">
        <v>1697</v>
      </c>
      <c r="D14" s="258">
        <v>834</v>
      </c>
      <c r="E14" s="258">
        <v>864</v>
      </c>
      <c r="F14" s="258">
        <v>1017</v>
      </c>
      <c r="G14" s="256">
        <v>566</v>
      </c>
      <c r="H14" s="256">
        <v>450</v>
      </c>
      <c r="I14" s="257">
        <v>976</v>
      </c>
      <c r="J14" s="257">
        <v>541</v>
      </c>
      <c r="K14" s="257">
        <v>435</v>
      </c>
      <c r="L14" s="257">
        <v>41</v>
      </c>
      <c r="M14" s="257">
        <v>26</v>
      </c>
      <c r="N14" s="257">
        <v>16</v>
      </c>
      <c r="O14" s="257">
        <v>681</v>
      </c>
      <c r="P14" s="256">
        <v>267</v>
      </c>
      <c r="Q14" s="256">
        <v>413</v>
      </c>
      <c r="R14" s="255">
        <v>59.9</v>
      </c>
      <c r="S14" s="254">
        <v>67.9</v>
      </c>
      <c r="T14" s="254">
        <v>52.1</v>
      </c>
      <c r="U14" s="255">
        <v>4</v>
      </c>
      <c r="V14" s="254">
        <v>4.5</v>
      </c>
      <c r="W14" s="254">
        <v>3.4</v>
      </c>
    </row>
    <row r="15" spans="1:23" ht="57.75" customHeight="1">
      <c r="A15" s="260" t="s">
        <v>589</v>
      </c>
      <c r="B15" s="259">
        <v>2085</v>
      </c>
      <c r="C15" s="258">
        <v>1735</v>
      </c>
      <c r="D15" s="258">
        <v>852</v>
      </c>
      <c r="E15" s="258">
        <v>884</v>
      </c>
      <c r="F15" s="258">
        <v>1035</v>
      </c>
      <c r="G15" s="256">
        <v>574</v>
      </c>
      <c r="H15" s="256">
        <v>461</v>
      </c>
      <c r="I15" s="257">
        <v>994</v>
      </c>
      <c r="J15" s="257">
        <v>549</v>
      </c>
      <c r="K15" s="257">
        <v>446</v>
      </c>
      <c r="L15" s="257">
        <v>40</v>
      </c>
      <c r="M15" s="257">
        <v>25</v>
      </c>
      <c r="N15" s="257">
        <v>15</v>
      </c>
      <c r="O15" s="257">
        <v>701</v>
      </c>
      <c r="P15" s="256">
        <v>278</v>
      </c>
      <c r="Q15" s="256">
        <v>423</v>
      </c>
      <c r="R15" s="255">
        <v>59.6</v>
      </c>
      <c r="S15" s="254">
        <v>67.3</v>
      </c>
      <c r="T15" s="254">
        <v>52.2</v>
      </c>
      <c r="U15" s="255">
        <v>3.9</v>
      </c>
      <c r="V15" s="254">
        <v>4.3</v>
      </c>
      <c r="W15" s="254">
        <v>3.3</v>
      </c>
    </row>
    <row r="16" spans="1:23" ht="57.75" customHeight="1">
      <c r="A16" s="260" t="s">
        <v>382</v>
      </c>
      <c r="B16" s="259">
        <v>2125</v>
      </c>
      <c r="C16" s="258">
        <v>1774</v>
      </c>
      <c r="D16" s="258">
        <v>867</v>
      </c>
      <c r="E16" s="258">
        <v>906</v>
      </c>
      <c r="F16" s="258">
        <v>1055</v>
      </c>
      <c r="G16" s="256">
        <v>583</v>
      </c>
      <c r="H16" s="256">
        <v>471</v>
      </c>
      <c r="I16" s="257">
        <v>1012</v>
      </c>
      <c r="J16" s="257">
        <v>558</v>
      </c>
      <c r="K16" s="257">
        <v>454</v>
      </c>
      <c r="L16" s="257">
        <v>42</v>
      </c>
      <c r="M16" s="257">
        <v>25</v>
      </c>
      <c r="N16" s="257">
        <v>17</v>
      </c>
      <c r="O16" s="257">
        <v>719</v>
      </c>
      <c r="P16" s="256">
        <v>284</v>
      </c>
      <c r="Q16" s="256">
        <v>435</v>
      </c>
      <c r="R16" s="255">
        <v>59.5</v>
      </c>
      <c r="S16" s="254">
        <v>67.3</v>
      </c>
      <c r="T16" s="254">
        <v>52</v>
      </c>
      <c r="U16" s="255">
        <v>4</v>
      </c>
      <c r="V16" s="254">
        <v>4.4</v>
      </c>
      <c r="W16" s="254">
        <v>3.6</v>
      </c>
    </row>
    <row r="17" spans="1:23" ht="57.75" customHeight="1">
      <c r="A17" s="260" t="s">
        <v>590</v>
      </c>
      <c r="B17" s="259">
        <v>2168</v>
      </c>
      <c r="C17" s="258">
        <v>1812</v>
      </c>
      <c r="D17" s="258">
        <v>884</v>
      </c>
      <c r="E17" s="258">
        <v>928</v>
      </c>
      <c r="F17" s="258">
        <v>1062</v>
      </c>
      <c r="G17" s="256">
        <v>587</v>
      </c>
      <c r="H17" s="256">
        <v>475</v>
      </c>
      <c r="I17" s="257">
        <v>1020</v>
      </c>
      <c r="J17" s="257">
        <v>562</v>
      </c>
      <c r="K17" s="257">
        <v>459</v>
      </c>
      <c r="L17" s="257">
        <v>41</v>
      </c>
      <c r="M17" s="257">
        <v>25</v>
      </c>
      <c r="N17" s="257">
        <v>16</v>
      </c>
      <c r="O17" s="257">
        <v>751</v>
      </c>
      <c r="P17" s="256">
        <v>298</v>
      </c>
      <c r="Q17" s="256">
        <v>453</v>
      </c>
      <c r="R17" s="255">
        <v>58.6</v>
      </c>
      <c r="S17" s="254">
        <v>66.3</v>
      </c>
      <c r="T17" s="254">
        <v>51.2</v>
      </c>
      <c r="U17" s="255">
        <v>3.9</v>
      </c>
      <c r="V17" s="254">
        <v>4.2</v>
      </c>
      <c r="W17" s="254">
        <v>3.4</v>
      </c>
    </row>
    <row r="18" spans="1:23" ht="57.75" customHeight="1" thickBot="1">
      <c r="A18" s="253" t="s">
        <v>591</v>
      </c>
      <c r="B18" s="252">
        <v>2205</v>
      </c>
      <c r="C18" s="251">
        <v>1847</v>
      </c>
      <c r="D18" s="251">
        <v>900</v>
      </c>
      <c r="E18" s="251">
        <v>947</v>
      </c>
      <c r="F18" s="251">
        <v>1063</v>
      </c>
      <c r="G18" s="249">
        <v>590</v>
      </c>
      <c r="H18" s="249">
        <v>473</v>
      </c>
      <c r="I18" s="250">
        <v>1022</v>
      </c>
      <c r="J18" s="250">
        <v>566</v>
      </c>
      <c r="K18" s="250">
        <v>457</v>
      </c>
      <c r="L18" s="250">
        <v>41</v>
      </c>
      <c r="M18" s="250">
        <v>24</v>
      </c>
      <c r="N18" s="250">
        <v>16</v>
      </c>
      <c r="O18" s="250">
        <v>784</v>
      </c>
      <c r="P18" s="249">
        <v>310</v>
      </c>
      <c r="Q18" s="249">
        <v>474</v>
      </c>
      <c r="R18" s="248">
        <v>57.6</v>
      </c>
      <c r="S18" s="247">
        <v>65.5</v>
      </c>
      <c r="T18" s="247">
        <v>50</v>
      </c>
      <c r="U18" s="248">
        <v>3.8</v>
      </c>
      <c r="V18" s="247">
        <v>4.1</v>
      </c>
      <c r="W18" s="247">
        <v>3.4</v>
      </c>
    </row>
    <row r="19" spans="1:17" s="244" customFormat="1" ht="15.75" customHeight="1">
      <c r="A19" s="246" t="s">
        <v>592</v>
      </c>
      <c r="I19" s="245"/>
      <c r="L19" s="244" t="s">
        <v>593</v>
      </c>
      <c r="Q19" s="245"/>
    </row>
  </sheetData>
  <sheetProtection/>
  <mergeCells count="16">
    <mergeCell ref="A2:K2"/>
    <mergeCell ref="L2:W2"/>
    <mergeCell ref="B4:B6"/>
    <mergeCell ref="C4:E6"/>
    <mergeCell ref="F4:K4"/>
    <mergeCell ref="L4:N4"/>
    <mergeCell ref="O4:Q5"/>
    <mergeCell ref="R4:T5"/>
    <mergeCell ref="U4:W5"/>
    <mergeCell ref="F5:H6"/>
    <mergeCell ref="I5:K6"/>
    <mergeCell ref="L5:N6"/>
    <mergeCell ref="O6:Q6"/>
    <mergeCell ref="R6:T6"/>
    <mergeCell ref="U6:W6"/>
    <mergeCell ref="B7:B8"/>
  </mergeCells>
  <printOptions/>
  <pageMargins left="0.6692913385826772" right="0.6692913385826772" top="0.6692913385826772" bottom="0.6692913385826772" header="0.2755905511811024" footer="0.2755905511811024"/>
  <pageSetup firstPageNumber="434" useFirstPageNumber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="80" zoomScaleNormal="80" zoomScaleSheetLayoutView="85" workbookViewId="0" topLeftCell="A1">
      <pane xSplit="1" ySplit="7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6" sqref="M16"/>
    </sheetView>
  </sheetViews>
  <sheetFormatPr defaultColWidth="10.625" defaultRowHeight="16.5" customHeight="1"/>
  <cols>
    <col min="1" max="1" width="13.75390625" style="241" customWidth="1"/>
    <col min="2" max="8" width="10.625" style="241" customWidth="1"/>
    <col min="9" max="16" width="11.00390625" style="241" customWidth="1"/>
    <col min="17" max="16384" width="10.625" style="241" customWidth="1"/>
  </cols>
  <sheetData>
    <row r="1" spans="1:16" ht="18" customHeight="1">
      <c r="A1" s="283" t="s">
        <v>305</v>
      </c>
      <c r="P1" s="282" t="s">
        <v>9</v>
      </c>
    </row>
    <row r="2" spans="1:16" s="297" customFormat="1" ht="24.75" customHeight="1">
      <c r="A2" s="634" t="s">
        <v>425</v>
      </c>
      <c r="B2" s="634"/>
      <c r="C2" s="634"/>
      <c r="D2" s="634"/>
      <c r="E2" s="634"/>
      <c r="F2" s="634"/>
      <c r="G2" s="634"/>
      <c r="H2" s="634"/>
      <c r="I2" s="612" t="s">
        <v>424</v>
      </c>
      <c r="J2" s="612"/>
      <c r="K2" s="612"/>
      <c r="L2" s="612"/>
      <c r="M2" s="612"/>
      <c r="N2" s="612"/>
      <c r="O2" s="612"/>
      <c r="P2" s="612"/>
    </row>
    <row r="3" spans="1:16" s="297" customFormat="1" ht="15" customHeight="1" thickBot="1">
      <c r="A3" s="299"/>
      <c r="B3" s="299"/>
      <c r="C3" s="299"/>
      <c r="D3" s="299"/>
      <c r="E3" s="299"/>
      <c r="F3" s="299"/>
      <c r="G3" s="299"/>
      <c r="H3" s="279" t="s">
        <v>423</v>
      </c>
      <c r="I3" s="298"/>
      <c r="J3" s="298"/>
      <c r="K3" s="298"/>
      <c r="L3" s="298"/>
      <c r="M3" s="298"/>
      <c r="N3" s="298"/>
      <c r="O3" s="298"/>
      <c r="P3" s="279" t="s">
        <v>422</v>
      </c>
    </row>
    <row r="4" spans="1:16" s="245" customFormat="1" ht="24" customHeight="1">
      <c r="A4" s="635" t="s">
        <v>594</v>
      </c>
      <c r="B4" s="614" t="s">
        <v>595</v>
      </c>
      <c r="C4" s="616" t="s">
        <v>421</v>
      </c>
      <c r="D4" s="627"/>
      <c r="E4" s="637"/>
      <c r="F4" s="616" t="s">
        <v>596</v>
      </c>
      <c r="G4" s="617"/>
      <c r="H4" s="617"/>
      <c r="I4" s="627" t="s">
        <v>419</v>
      </c>
      <c r="J4" s="637"/>
      <c r="K4" s="616" t="s">
        <v>418</v>
      </c>
      <c r="L4" s="627"/>
      <c r="M4" s="627"/>
      <c r="N4" s="627"/>
      <c r="O4" s="637"/>
      <c r="P4" s="626" t="s">
        <v>417</v>
      </c>
    </row>
    <row r="5" spans="1:16" s="245" customFormat="1" ht="24" customHeight="1">
      <c r="A5" s="636"/>
      <c r="B5" s="615"/>
      <c r="C5" s="607"/>
      <c r="D5" s="608"/>
      <c r="E5" s="609"/>
      <c r="F5" s="604"/>
      <c r="G5" s="605"/>
      <c r="H5" s="605"/>
      <c r="I5" s="608"/>
      <c r="J5" s="609"/>
      <c r="K5" s="607"/>
      <c r="L5" s="608"/>
      <c r="M5" s="608"/>
      <c r="N5" s="608"/>
      <c r="O5" s="609"/>
      <c r="P5" s="628"/>
    </row>
    <row r="6" spans="1:16" s="244" customFormat="1" ht="24" customHeight="1">
      <c r="A6" s="632" t="s">
        <v>394</v>
      </c>
      <c r="B6" s="296" t="s">
        <v>2</v>
      </c>
      <c r="C6" s="294" t="s">
        <v>190</v>
      </c>
      <c r="D6" s="271" t="s">
        <v>597</v>
      </c>
      <c r="E6" s="271" t="s">
        <v>598</v>
      </c>
      <c r="F6" s="294" t="s">
        <v>599</v>
      </c>
      <c r="G6" s="271" t="s">
        <v>415</v>
      </c>
      <c r="H6" s="295" t="s">
        <v>414</v>
      </c>
      <c r="I6" s="276" t="s">
        <v>413</v>
      </c>
      <c r="J6" s="294" t="s">
        <v>600</v>
      </c>
      <c r="K6" s="271" t="s">
        <v>599</v>
      </c>
      <c r="L6" s="277" t="s">
        <v>601</v>
      </c>
      <c r="M6" s="271" t="s">
        <v>602</v>
      </c>
      <c r="N6" s="271" t="s">
        <v>603</v>
      </c>
      <c r="O6" s="271" t="s">
        <v>411</v>
      </c>
      <c r="P6" s="277" t="s">
        <v>604</v>
      </c>
    </row>
    <row r="7" spans="1:16" s="245" customFormat="1" ht="36" customHeight="1" thickBot="1">
      <c r="A7" s="633"/>
      <c r="B7" s="293"/>
      <c r="C7" s="267" t="s">
        <v>28</v>
      </c>
      <c r="D7" s="290" t="s">
        <v>410</v>
      </c>
      <c r="E7" s="290" t="s">
        <v>409</v>
      </c>
      <c r="F7" s="267" t="s">
        <v>28</v>
      </c>
      <c r="G7" s="290" t="s">
        <v>408</v>
      </c>
      <c r="H7" s="292" t="s">
        <v>407</v>
      </c>
      <c r="I7" s="291" t="s">
        <v>406</v>
      </c>
      <c r="J7" s="290" t="s">
        <v>405</v>
      </c>
      <c r="K7" s="267" t="s">
        <v>28</v>
      </c>
      <c r="L7" s="290" t="s">
        <v>404</v>
      </c>
      <c r="M7" s="290" t="s">
        <v>403</v>
      </c>
      <c r="N7" s="290" t="s">
        <v>402</v>
      </c>
      <c r="O7" s="290" t="s">
        <v>401</v>
      </c>
      <c r="P7" s="267" t="s">
        <v>605</v>
      </c>
    </row>
    <row r="8" spans="1:16" ht="60" customHeight="1">
      <c r="A8" s="260" t="s">
        <v>389</v>
      </c>
      <c r="B8" s="289">
        <v>912</v>
      </c>
      <c r="C8" s="282">
        <v>78</v>
      </c>
      <c r="D8" s="282">
        <v>13</v>
      </c>
      <c r="E8" s="282">
        <v>65</v>
      </c>
      <c r="F8" s="282">
        <v>560</v>
      </c>
      <c r="G8" s="282">
        <v>145</v>
      </c>
      <c r="H8" s="282">
        <v>144</v>
      </c>
      <c r="I8" s="282">
        <v>137</v>
      </c>
      <c r="J8" s="282">
        <v>134</v>
      </c>
      <c r="K8" s="282">
        <v>268</v>
      </c>
      <c r="L8" s="282">
        <v>124</v>
      </c>
      <c r="M8" s="282">
        <v>87</v>
      </c>
      <c r="N8" s="282">
        <v>44</v>
      </c>
      <c r="O8" s="282">
        <v>13</v>
      </c>
      <c r="P8" s="282">
        <v>6</v>
      </c>
    </row>
    <row r="9" spans="1:16" ht="60" customHeight="1">
      <c r="A9" s="260" t="s">
        <v>585</v>
      </c>
      <c r="B9" s="289">
        <v>939</v>
      </c>
      <c r="C9" s="282">
        <v>83</v>
      </c>
      <c r="D9" s="282">
        <v>13</v>
      </c>
      <c r="E9" s="282">
        <v>70</v>
      </c>
      <c r="F9" s="282">
        <v>571</v>
      </c>
      <c r="G9" s="282">
        <v>143</v>
      </c>
      <c r="H9" s="282">
        <v>152</v>
      </c>
      <c r="I9" s="282">
        <v>139</v>
      </c>
      <c r="J9" s="282">
        <v>137</v>
      </c>
      <c r="K9" s="282">
        <v>279</v>
      </c>
      <c r="L9" s="282">
        <v>125</v>
      </c>
      <c r="M9" s="282">
        <v>90</v>
      </c>
      <c r="N9" s="282">
        <v>50</v>
      </c>
      <c r="O9" s="282">
        <v>14</v>
      </c>
      <c r="P9" s="282">
        <v>6</v>
      </c>
    </row>
    <row r="10" spans="1:16" ht="60" customHeight="1">
      <c r="A10" s="260" t="s">
        <v>387</v>
      </c>
      <c r="B10" s="289">
        <v>965</v>
      </c>
      <c r="C10" s="282">
        <v>84</v>
      </c>
      <c r="D10" s="282">
        <v>15</v>
      </c>
      <c r="E10" s="282">
        <v>69</v>
      </c>
      <c r="F10" s="282">
        <v>574</v>
      </c>
      <c r="G10" s="282">
        <v>139</v>
      </c>
      <c r="H10" s="282">
        <v>153</v>
      </c>
      <c r="I10" s="282">
        <v>141</v>
      </c>
      <c r="J10" s="282">
        <v>141</v>
      </c>
      <c r="K10" s="282">
        <v>301</v>
      </c>
      <c r="L10" s="282">
        <v>131</v>
      </c>
      <c r="M10" s="282">
        <v>95</v>
      </c>
      <c r="N10" s="282">
        <v>56</v>
      </c>
      <c r="O10" s="282">
        <v>19</v>
      </c>
      <c r="P10" s="282">
        <v>5</v>
      </c>
    </row>
    <row r="11" spans="1:16" ht="60" customHeight="1">
      <c r="A11" s="260" t="s">
        <v>606</v>
      </c>
      <c r="B11" s="288">
        <v>980</v>
      </c>
      <c r="C11" s="287">
        <v>87</v>
      </c>
      <c r="D11" s="287">
        <v>14</v>
      </c>
      <c r="E11" s="287">
        <v>73</v>
      </c>
      <c r="F11" s="287">
        <v>573</v>
      </c>
      <c r="G11" s="287">
        <v>134</v>
      </c>
      <c r="H11" s="287">
        <v>154</v>
      </c>
      <c r="I11" s="287">
        <v>141</v>
      </c>
      <c r="J11" s="287">
        <v>143</v>
      </c>
      <c r="K11" s="287">
        <v>314</v>
      </c>
      <c r="L11" s="287">
        <v>132</v>
      </c>
      <c r="M11" s="287">
        <v>100</v>
      </c>
      <c r="N11" s="287">
        <v>60</v>
      </c>
      <c r="O11" s="287">
        <v>21</v>
      </c>
      <c r="P11" s="287">
        <v>7</v>
      </c>
    </row>
    <row r="12" spans="1:16" ht="60" customHeight="1">
      <c r="A12" s="260" t="s">
        <v>385</v>
      </c>
      <c r="B12" s="288">
        <v>998</v>
      </c>
      <c r="C12" s="287">
        <v>90</v>
      </c>
      <c r="D12" s="287">
        <v>14</v>
      </c>
      <c r="E12" s="287">
        <v>77</v>
      </c>
      <c r="F12" s="287">
        <v>569</v>
      </c>
      <c r="G12" s="287">
        <v>130</v>
      </c>
      <c r="H12" s="287">
        <v>153</v>
      </c>
      <c r="I12" s="287">
        <v>144</v>
      </c>
      <c r="J12" s="287">
        <v>141</v>
      </c>
      <c r="K12" s="287">
        <v>332</v>
      </c>
      <c r="L12" s="287">
        <v>134</v>
      </c>
      <c r="M12" s="287">
        <v>105</v>
      </c>
      <c r="N12" s="287">
        <v>66</v>
      </c>
      <c r="O12" s="287">
        <v>26</v>
      </c>
      <c r="P12" s="287">
        <v>7</v>
      </c>
    </row>
    <row r="13" spans="1:16" ht="60" customHeight="1">
      <c r="A13" s="260" t="s">
        <v>400</v>
      </c>
      <c r="B13" s="288">
        <v>1017</v>
      </c>
      <c r="C13" s="287">
        <v>88</v>
      </c>
      <c r="D13" s="287">
        <v>12</v>
      </c>
      <c r="E13" s="287">
        <v>75</v>
      </c>
      <c r="F13" s="287">
        <v>574</v>
      </c>
      <c r="G13" s="287">
        <v>129</v>
      </c>
      <c r="H13" s="287">
        <v>154</v>
      </c>
      <c r="I13" s="287">
        <v>149</v>
      </c>
      <c r="J13" s="287">
        <v>142</v>
      </c>
      <c r="K13" s="287">
        <v>346</v>
      </c>
      <c r="L13" s="287">
        <v>134</v>
      </c>
      <c r="M13" s="287">
        <v>112</v>
      </c>
      <c r="N13" s="287">
        <v>68</v>
      </c>
      <c r="O13" s="287">
        <v>32</v>
      </c>
      <c r="P13" s="287">
        <v>9</v>
      </c>
    </row>
    <row r="14" spans="1:16" ht="60" customHeight="1">
      <c r="A14" s="260" t="s">
        <v>383</v>
      </c>
      <c r="B14" s="288">
        <v>1035</v>
      </c>
      <c r="C14" s="287">
        <v>95</v>
      </c>
      <c r="D14" s="287">
        <v>14</v>
      </c>
      <c r="E14" s="287">
        <v>80</v>
      </c>
      <c r="F14" s="287">
        <v>582</v>
      </c>
      <c r="G14" s="287">
        <v>130</v>
      </c>
      <c r="H14" s="287">
        <v>157</v>
      </c>
      <c r="I14" s="287">
        <v>156</v>
      </c>
      <c r="J14" s="287">
        <v>140</v>
      </c>
      <c r="K14" s="287">
        <v>347</v>
      </c>
      <c r="L14" s="287">
        <v>136</v>
      </c>
      <c r="M14" s="287">
        <v>113</v>
      </c>
      <c r="N14" s="287">
        <v>68</v>
      </c>
      <c r="O14" s="287">
        <v>31</v>
      </c>
      <c r="P14" s="287">
        <v>11</v>
      </c>
    </row>
    <row r="15" spans="1:16" s="242" customFormat="1" ht="60" customHeight="1">
      <c r="A15" s="260" t="s">
        <v>382</v>
      </c>
      <c r="B15" s="288">
        <v>1055</v>
      </c>
      <c r="C15" s="287">
        <v>99</v>
      </c>
      <c r="D15" s="287">
        <v>15</v>
      </c>
      <c r="E15" s="287">
        <v>84</v>
      </c>
      <c r="F15" s="287">
        <v>590</v>
      </c>
      <c r="G15" s="287">
        <v>133</v>
      </c>
      <c r="H15" s="287">
        <v>154</v>
      </c>
      <c r="I15" s="287">
        <v>159</v>
      </c>
      <c r="J15" s="287">
        <v>143</v>
      </c>
      <c r="K15" s="287">
        <v>356</v>
      </c>
      <c r="L15" s="287">
        <v>134</v>
      </c>
      <c r="M15" s="287">
        <v>114</v>
      </c>
      <c r="N15" s="287">
        <v>72</v>
      </c>
      <c r="O15" s="287">
        <v>35</v>
      </c>
      <c r="P15" s="287">
        <v>10</v>
      </c>
    </row>
    <row r="16" spans="1:16" s="242" customFormat="1" ht="60" customHeight="1">
      <c r="A16" s="260" t="s">
        <v>607</v>
      </c>
      <c r="B16" s="288">
        <v>1062</v>
      </c>
      <c r="C16" s="287">
        <v>94</v>
      </c>
      <c r="D16" s="287">
        <v>11</v>
      </c>
      <c r="E16" s="287">
        <v>83</v>
      </c>
      <c r="F16" s="287">
        <v>598</v>
      </c>
      <c r="G16" s="287">
        <v>138</v>
      </c>
      <c r="H16" s="287">
        <v>149</v>
      </c>
      <c r="I16" s="287">
        <v>165</v>
      </c>
      <c r="J16" s="287">
        <v>145</v>
      </c>
      <c r="K16" s="287">
        <v>358</v>
      </c>
      <c r="L16" s="287">
        <v>136</v>
      </c>
      <c r="M16" s="287">
        <v>115</v>
      </c>
      <c r="N16" s="287">
        <v>71</v>
      </c>
      <c r="O16" s="287">
        <v>37</v>
      </c>
      <c r="P16" s="287">
        <v>11</v>
      </c>
    </row>
    <row r="17" spans="1:16" s="242" customFormat="1" ht="60" customHeight="1" thickBot="1">
      <c r="A17" s="253" t="s">
        <v>591</v>
      </c>
      <c r="B17" s="286">
        <v>1063</v>
      </c>
      <c r="C17" s="37">
        <v>96</v>
      </c>
      <c r="D17" s="37">
        <v>12</v>
      </c>
      <c r="E17" s="37">
        <v>84</v>
      </c>
      <c r="F17" s="37">
        <v>608</v>
      </c>
      <c r="G17" s="37">
        <v>143</v>
      </c>
      <c r="H17" s="37">
        <v>147</v>
      </c>
      <c r="I17" s="37">
        <v>170</v>
      </c>
      <c r="J17" s="37">
        <v>149</v>
      </c>
      <c r="K17" s="37">
        <v>349</v>
      </c>
      <c r="L17" s="37">
        <v>137</v>
      </c>
      <c r="M17" s="37">
        <v>110</v>
      </c>
      <c r="N17" s="37">
        <v>71</v>
      </c>
      <c r="O17" s="37">
        <v>31</v>
      </c>
      <c r="P17" s="37">
        <v>10</v>
      </c>
    </row>
    <row r="18" spans="1:9" ht="15.75" customHeight="1">
      <c r="A18" s="285" t="s">
        <v>399</v>
      </c>
      <c r="B18" s="242"/>
      <c r="C18" s="284"/>
      <c r="D18" s="284"/>
      <c r="E18" s="284"/>
      <c r="F18" s="284"/>
      <c r="G18" s="284"/>
      <c r="I18" s="244" t="s">
        <v>379</v>
      </c>
    </row>
  </sheetData>
  <sheetProtection/>
  <mergeCells count="10">
    <mergeCell ref="A6:A7"/>
    <mergeCell ref="A2:H2"/>
    <mergeCell ref="I2:P2"/>
    <mergeCell ref="A4:A5"/>
    <mergeCell ref="B4:B5"/>
    <mergeCell ref="C4:E5"/>
    <mergeCell ref="F4:H5"/>
    <mergeCell ref="I4:J5"/>
    <mergeCell ref="K4:O5"/>
    <mergeCell ref="P4:P5"/>
  </mergeCells>
  <printOptions/>
  <pageMargins left="0.6692913385826772" right="0.6692913385826772" top="0.6692913385826772" bottom="0.6692913385826772" header="0.2755905511811024" footer="0.2755905511811024"/>
  <pageSetup firstPageNumber="434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="90" zoomScaleNormal="90" zoomScaleSheetLayoutView="100" workbookViewId="0" topLeftCell="A1">
      <pane xSplit="1" ySplit="6" topLeftCell="B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0" sqref="E10"/>
    </sheetView>
  </sheetViews>
  <sheetFormatPr defaultColWidth="10.625" defaultRowHeight="15" customHeight="1"/>
  <cols>
    <col min="1" max="1" width="15.125" style="300" customWidth="1"/>
    <col min="2" max="12" width="14.625" style="300" customWidth="1"/>
    <col min="13" max="16384" width="10.625" style="300" customWidth="1"/>
  </cols>
  <sheetData>
    <row r="1" spans="1:12" ht="18" customHeight="1">
      <c r="A1" s="33" t="s">
        <v>305</v>
      </c>
      <c r="L1" s="287" t="s">
        <v>9</v>
      </c>
    </row>
    <row r="2" spans="1:12" s="311" customFormat="1" ht="24.75" customHeight="1">
      <c r="A2" s="639" t="s">
        <v>608</v>
      </c>
      <c r="B2" s="639"/>
      <c r="C2" s="639"/>
      <c r="D2" s="639"/>
      <c r="E2" s="639"/>
      <c r="F2" s="639"/>
      <c r="G2" s="639" t="s">
        <v>446</v>
      </c>
      <c r="H2" s="639"/>
      <c r="I2" s="639"/>
      <c r="J2" s="639"/>
      <c r="K2" s="639"/>
      <c r="L2" s="639"/>
    </row>
    <row r="3" spans="1:12" ht="15" customHeight="1" thickBot="1">
      <c r="A3" s="309"/>
      <c r="B3" s="309"/>
      <c r="C3" s="309"/>
      <c r="D3" s="309"/>
      <c r="E3" s="309"/>
      <c r="F3" s="37" t="s">
        <v>423</v>
      </c>
      <c r="G3" s="309"/>
      <c r="H3" s="309"/>
      <c r="I3" s="310"/>
      <c r="K3" s="309"/>
      <c r="L3" s="37" t="s">
        <v>609</v>
      </c>
    </row>
    <row r="4" spans="1:12" ht="24.75" customHeight="1">
      <c r="A4" s="640" t="s">
        <v>610</v>
      </c>
      <c r="B4" s="643" t="s">
        <v>611</v>
      </c>
      <c r="C4" s="646" t="s">
        <v>612</v>
      </c>
      <c r="D4" s="649" t="s">
        <v>613</v>
      </c>
      <c r="E4" s="650"/>
      <c r="F4" s="650"/>
      <c r="G4" s="650" t="s">
        <v>614</v>
      </c>
      <c r="H4" s="650"/>
      <c r="I4" s="651"/>
      <c r="J4" s="652" t="s">
        <v>615</v>
      </c>
      <c r="K4" s="653"/>
      <c r="L4" s="653"/>
    </row>
    <row r="5" spans="1:12" ht="34.5" customHeight="1">
      <c r="A5" s="641"/>
      <c r="B5" s="644"/>
      <c r="C5" s="647"/>
      <c r="D5" s="307" t="s">
        <v>126</v>
      </c>
      <c r="E5" s="307" t="s">
        <v>616</v>
      </c>
      <c r="F5" s="307" t="s">
        <v>617</v>
      </c>
      <c r="G5" s="308" t="s">
        <v>618</v>
      </c>
      <c r="H5" s="306" t="s">
        <v>619</v>
      </c>
      <c r="I5" s="307" t="s">
        <v>620</v>
      </c>
      <c r="J5" s="307" t="s">
        <v>126</v>
      </c>
      <c r="K5" s="306" t="s">
        <v>621</v>
      </c>
      <c r="L5" s="41" t="s">
        <v>622</v>
      </c>
    </row>
    <row r="6" spans="1:12" ht="45" customHeight="1" thickBot="1">
      <c r="A6" s="642"/>
      <c r="B6" s="645"/>
      <c r="C6" s="648"/>
      <c r="D6" s="304" t="s">
        <v>28</v>
      </c>
      <c r="E6" s="304" t="s">
        <v>444</v>
      </c>
      <c r="F6" s="304" t="s">
        <v>443</v>
      </c>
      <c r="G6" s="305" t="s">
        <v>442</v>
      </c>
      <c r="H6" s="48" t="s">
        <v>623</v>
      </c>
      <c r="I6" s="304" t="s">
        <v>441</v>
      </c>
      <c r="J6" s="304" t="s">
        <v>28</v>
      </c>
      <c r="K6" s="48" t="s">
        <v>440</v>
      </c>
      <c r="L6" s="46" t="s">
        <v>439</v>
      </c>
    </row>
    <row r="7" spans="1:12" ht="55.5" customHeight="1">
      <c r="A7" s="302" t="s">
        <v>438</v>
      </c>
      <c r="B7" s="287">
        <v>857</v>
      </c>
      <c r="C7" s="287">
        <v>13</v>
      </c>
      <c r="D7" s="287">
        <v>397</v>
      </c>
      <c r="E7" s="287">
        <v>0</v>
      </c>
      <c r="F7" s="287">
        <v>329</v>
      </c>
      <c r="G7" s="287">
        <v>2</v>
      </c>
      <c r="H7" s="287">
        <v>6</v>
      </c>
      <c r="I7" s="287">
        <v>60</v>
      </c>
      <c r="J7" s="287">
        <v>447</v>
      </c>
      <c r="K7" s="287">
        <v>123</v>
      </c>
      <c r="L7" s="287">
        <v>41</v>
      </c>
    </row>
    <row r="8" spans="1:12" ht="55.5" customHeight="1">
      <c r="A8" s="302" t="s">
        <v>437</v>
      </c>
      <c r="B8" s="287">
        <v>890</v>
      </c>
      <c r="C8" s="287">
        <v>11</v>
      </c>
      <c r="D8" s="287">
        <v>415</v>
      </c>
      <c r="E8" s="287">
        <v>0</v>
      </c>
      <c r="F8" s="287">
        <v>342</v>
      </c>
      <c r="G8" s="287">
        <v>2</v>
      </c>
      <c r="H8" s="287">
        <v>6</v>
      </c>
      <c r="I8" s="287">
        <v>65</v>
      </c>
      <c r="J8" s="287">
        <v>464</v>
      </c>
      <c r="K8" s="287">
        <v>129</v>
      </c>
      <c r="L8" s="287">
        <v>41</v>
      </c>
    </row>
    <row r="9" spans="1:12" ht="55.5" customHeight="1">
      <c r="A9" s="302" t="s">
        <v>436</v>
      </c>
      <c r="B9" s="287">
        <v>922</v>
      </c>
      <c r="C9" s="287">
        <v>11</v>
      </c>
      <c r="D9" s="287">
        <v>439</v>
      </c>
      <c r="E9" s="287">
        <v>0</v>
      </c>
      <c r="F9" s="287">
        <v>365</v>
      </c>
      <c r="G9" s="287">
        <v>2</v>
      </c>
      <c r="H9" s="287">
        <v>6</v>
      </c>
      <c r="I9" s="287">
        <v>66</v>
      </c>
      <c r="J9" s="287">
        <v>472</v>
      </c>
      <c r="K9" s="287">
        <v>132</v>
      </c>
      <c r="L9" s="287">
        <v>46</v>
      </c>
    </row>
    <row r="10" spans="1:12" ht="55.5" customHeight="1">
      <c r="A10" s="302" t="s">
        <v>435</v>
      </c>
      <c r="B10" s="303">
        <v>938</v>
      </c>
      <c r="C10" s="64">
        <v>10</v>
      </c>
      <c r="D10" s="64">
        <v>438</v>
      </c>
      <c r="E10" s="64">
        <v>0</v>
      </c>
      <c r="F10" s="64">
        <v>362</v>
      </c>
      <c r="G10" s="64">
        <v>2</v>
      </c>
      <c r="H10" s="64">
        <v>8</v>
      </c>
      <c r="I10" s="64">
        <v>67</v>
      </c>
      <c r="J10" s="64">
        <v>490</v>
      </c>
      <c r="K10" s="64">
        <v>133</v>
      </c>
      <c r="L10" s="64">
        <v>49</v>
      </c>
    </row>
    <row r="11" spans="1:12" ht="55.5" customHeight="1">
      <c r="A11" s="302" t="s">
        <v>434</v>
      </c>
      <c r="B11" s="303">
        <v>955</v>
      </c>
      <c r="C11" s="64">
        <v>9</v>
      </c>
      <c r="D11" s="64">
        <v>448</v>
      </c>
      <c r="E11" s="64">
        <v>0</v>
      </c>
      <c r="F11" s="64">
        <v>366</v>
      </c>
      <c r="G11" s="64">
        <v>1</v>
      </c>
      <c r="H11" s="64">
        <v>10</v>
      </c>
      <c r="I11" s="64">
        <v>72</v>
      </c>
      <c r="J11" s="64">
        <v>498</v>
      </c>
      <c r="K11" s="64">
        <v>137</v>
      </c>
      <c r="L11" s="64">
        <v>54</v>
      </c>
    </row>
    <row r="12" spans="1:12" ht="55.5" customHeight="1">
      <c r="A12" s="302" t="s">
        <v>433</v>
      </c>
      <c r="B12" s="303">
        <v>976</v>
      </c>
      <c r="C12" s="64">
        <v>9</v>
      </c>
      <c r="D12" s="64">
        <v>458</v>
      </c>
      <c r="E12" s="64">
        <v>0</v>
      </c>
      <c r="F12" s="64">
        <v>372</v>
      </c>
      <c r="G12" s="64">
        <v>1</v>
      </c>
      <c r="H12" s="64">
        <v>8</v>
      </c>
      <c r="I12" s="64">
        <v>76</v>
      </c>
      <c r="J12" s="64">
        <v>509</v>
      </c>
      <c r="K12" s="64">
        <v>140</v>
      </c>
      <c r="L12" s="64">
        <v>57</v>
      </c>
    </row>
    <row r="13" spans="1:12" ht="55.5" customHeight="1">
      <c r="A13" s="302" t="s">
        <v>432</v>
      </c>
      <c r="B13" s="303">
        <v>994</v>
      </c>
      <c r="C13" s="64">
        <v>12</v>
      </c>
      <c r="D13" s="64">
        <v>455</v>
      </c>
      <c r="E13" s="64">
        <v>0</v>
      </c>
      <c r="F13" s="64">
        <v>376</v>
      </c>
      <c r="G13" s="64">
        <v>1</v>
      </c>
      <c r="H13" s="64">
        <v>8</v>
      </c>
      <c r="I13" s="64">
        <v>70</v>
      </c>
      <c r="J13" s="64">
        <v>527</v>
      </c>
      <c r="K13" s="64">
        <v>143</v>
      </c>
      <c r="L13" s="64">
        <v>56</v>
      </c>
    </row>
    <row r="14" spans="1:12" ht="55.5" customHeight="1">
      <c r="A14" s="302" t="s">
        <v>431</v>
      </c>
      <c r="B14" s="288">
        <v>1012</v>
      </c>
      <c r="C14" s="64">
        <v>14</v>
      </c>
      <c r="D14" s="64">
        <v>463</v>
      </c>
      <c r="E14" s="64">
        <v>0</v>
      </c>
      <c r="F14" s="64">
        <v>376</v>
      </c>
      <c r="G14" s="64">
        <v>1</v>
      </c>
      <c r="H14" s="64">
        <v>10</v>
      </c>
      <c r="I14" s="64">
        <v>75</v>
      </c>
      <c r="J14" s="64">
        <v>536</v>
      </c>
      <c r="K14" s="64">
        <v>143</v>
      </c>
      <c r="L14" s="64">
        <v>59</v>
      </c>
    </row>
    <row r="15" spans="1:12" ht="55.5" customHeight="1">
      <c r="A15" s="302" t="s">
        <v>430</v>
      </c>
      <c r="B15" s="288">
        <v>1020</v>
      </c>
      <c r="C15" s="64">
        <v>11</v>
      </c>
      <c r="D15" s="64">
        <v>463</v>
      </c>
      <c r="E15" s="64">
        <v>0</v>
      </c>
      <c r="F15" s="64">
        <v>376</v>
      </c>
      <c r="G15" s="64">
        <v>1</v>
      </c>
      <c r="H15" s="64">
        <v>8</v>
      </c>
      <c r="I15" s="64">
        <v>78</v>
      </c>
      <c r="J15" s="64">
        <v>547</v>
      </c>
      <c r="K15" s="64">
        <v>147</v>
      </c>
      <c r="L15" s="64">
        <v>65</v>
      </c>
    </row>
    <row r="16" spans="1:12" ht="55.5" customHeight="1" thickBot="1">
      <c r="A16" s="301" t="s">
        <v>624</v>
      </c>
      <c r="B16" s="286">
        <v>1022</v>
      </c>
      <c r="C16" s="65">
        <v>11</v>
      </c>
      <c r="D16" s="65">
        <v>462</v>
      </c>
      <c r="E16" s="65">
        <v>0</v>
      </c>
      <c r="F16" s="65">
        <v>380</v>
      </c>
      <c r="G16" s="65">
        <v>1</v>
      </c>
      <c r="H16" s="65">
        <v>8</v>
      </c>
      <c r="I16" s="65">
        <v>74</v>
      </c>
      <c r="J16" s="65">
        <v>549</v>
      </c>
      <c r="K16" s="65">
        <v>149</v>
      </c>
      <c r="L16" s="65">
        <v>68</v>
      </c>
    </row>
    <row r="17" spans="1:7" ht="15" customHeight="1">
      <c r="A17" s="300" t="s">
        <v>380</v>
      </c>
      <c r="G17" s="244" t="s">
        <v>379</v>
      </c>
    </row>
    <row r="18" spans="1:12" ht="15" customHeight="1">
      <c r="A18" s="33" t="s">
        <v>429</v>
      </c>
      <c r="G18" s="638" t="s">
        <v>428</v>
      </c>
      <c r="H18" s="638"/>
      <c r="I18" s="638"/>
      <c r="J18" s="638"/>
      <c r="K18" s="638"/>
      <c r="L18" s="638"/>
    </row>
    <row r="19" spans="1:7" ht="15" customHeight="1">
      <c r="A19" s="300" t="s">
        <v>427</v>
      </c>
      <c r="G19" s="300" t="s">
        <v>426</v>
      </c>
    </row>
  </sheetData>
  <sheetProtection/>
  <mergeCells count="9">
    <mergeCell ref="G18:L18"/>
    <mergeCell ref="A2:F2"/>
    <mergeCell ref="G2:L2"/>
    <mergeCell ref="A4:A6"/>
    <mergeCell ref="B4:B6"/>
    <mergeCell ref="C4:C6"/>
    <mergeCell ref="D4:F4"/>
    <mergeCell ref="G4:I4"/>
    <mergeCell ref="J4:L4"/>
  </mergeCells>
  <printOptions/>
  <pageMargins left="0.6692913385826772" right="0.6692913385826772" top="0.6692913385826772" bottom="0.6692913385826772" header="0.2755905511811024" footer="0.2755905511811024"/>
  <pageSetup firstPageNumber="434" useFirstPageNumber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="80" zoomScaleNormal="80" zoomScaleSheetLayoutView="85" workbookViewId="0" topLeftCell="A1">
      <pane xSplit="1" ySplit="6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4" sqref="J14"/>
    </sheetView>
  </sheetViews>
  <sheetFormatPr defaultColWidth="9.00390625" defaultRowHeight="16.5"/>
  <cols>
    <col min="1" max="1" width="15.125" style="63" customWidth="1"/>
    <col min="2" max="6" width="14.625" style="63" customWidth="1"/>
    <col min="7" max="7" width="14.375" style="63" customWidth="1"/>
    <col min="8" max="8" width="16.125" style="63" bestFit="1" customWidth="1"/>
    <col min="9" max="12" width="14.375" style="63" customWidth="1"/>
    <col min="13" max="16384" width="9.00390625" style="63" customWidth="1"/>
  </cols>
  <sheetData>
    <row r="1" spans="1:12" ht="18" customHeight="1">
      <c r="A1" s="33" t="s">
        <v>468</v>
      </c>
      <c r="L1" s="287" t="s">
        <v>9</v>
      </c>
    </row>
    <row r="2" spans="1:12" s="311" customFormat="1" ht="24.75" customHeight="1">
      <c r="A2" s="639" t="s">
        <v>467</v>
      </c>
      <c r="B2" s="639"/>
      <c r="C2" s="639"/>
      <c r="D2" s="639"/>
      <c r="E2" s="639"/>
      <c r="F2" s="639"/>
      <c r="G2" s="654" t="s">
        <v>466</v>
      </c>
      <c r="H2" s="654"/>
      <c r="I2" s="654"/>
      <c r="J2" s="654"/>
      <c r="K2" s="654"/>
      <c r="L2" s="654"/>
    </row>
    <row r="3" spans="1:12" ht="15" customHeight="1" thickBot="1">
      <c r="A3" s="300"/>
      <c r="B3" s="320"/>
      <c r="C3" s="320"/>
      <c r="D3" s="320"/>
      <c r="E3" s="320"/>
      <c r="F3" s="37" t="s">
        <v>423</v>
      </c>
      <c r="G3" s="320"/>
      <c r="H3" s="320"/>
      <c r="I3" s="320"/>
      <c r="J3" s="320"/>
      <c r="K3" s="37"/>
      <c r="L3" s="37" t="s">
        <v>422</v>
      </c>
    </row>
    <row r="4" spans="1:12" ht="24.75" customHeight="1">
      <c r="A4" s="640" t="s">
        <v>445</v>
      </c>
      <c r="B4" s="655" t="s">
        <v>465</v>
      </c>
      <c r="C4" s="656"/>
      <c r="D4" s="656"/>
      <c r="E4" s="656"/>
      <c r="F4" s="656"/>
      <c r="G4" s="656" t="s">
        <v>464</v>
      </c>
      <c r="H4" s="656"/>
      <c r="I4" s="656"/>
      <c r="J4" s="656"/>
      <c r="K4" s="656"/>
      <c r="L4" s="656"/>
    </row>
    <row r="5" spans="1:12" ht="34.5" customHeight="1">
      <c r="A5" s="641"/>
      <c r="B5" s="307" t="s">
        <v>463</v>
      </c>
      <c r="C5" s="306" t="s">
        <v>462</v>
      </c>
      <c r="D5" s="319" t="s">
        <v>461</v>
      </c>
      <c r="E5" s="306" t="s">
        <v>460</v>
      </c>
      <c r="F5" s="307" t="s">
        <v>459</v>
      </c>
      <c r="G5" s="308" t="s">
        <v>625</v>
      </c>
      <c r="H5" s="306" t="s">
        <v>626</v>
      </c>
      <c r="I5" s="319" t="s">
        <v>458</v>
      </c>
      <c r="J5" s="306" t="s">
        <v>457</v>
      </c>
      <c r="K5" s="306" t="s">
        <v>456</v>
      </c>
      <c r="L5" s="319" t="s">
        <v>627</v>
      </c>
    </row>
    <row r="6" spans="1:12" ht="46.5" customHeight="1" thickBot="1">
      <c r="A6" s="642"/>
      <c r="B6" s="318" t="s">
        <v>628</v>
      </c>
      <c r="C6" s="48" t="s">
        <v>455</v>
      </c>
      <c r="D6" s="317" t="s">
        <v>454</v>
      </c>
      <c r="E6" s="48" t="s">
        <v>453</v>
      </c>
      <c r="F6" s="304" t="s">
        <v>452</v>
      </c>
      <c r="G6" s="305" t="s">
        <v>451</v>
      </c>
      <c r="H6" s="48" t="s">
        <v>629</v>
      </c>
      <c r="I6" s="48" t="s">
        <v>450</v>
      </c>
      <c r="J6" s="48" t="s">
        <v>449</v>
      </c>
      <c r="K6" s="48" t="s">
        <v>448</v>
      </c>
      <c r="L6" s="48" t="s">
        <v>447</v>
      </c>
    </row>
    <row r="7" spans="1:12" ht="57" customHeight="1">
      <c r="A7" s="302" t="s">
        <v>438</v>
      </c>
      <c r="B7" s="258">
        <v>52</v>
      </c>
      <c r="C7" s="258">
        <v>11</v>
      </c>
      <c r="D7" s="258">
        <v>27</v>
      </c>
      <c r="E7" s="258">
        <v>5</v>
      </c>
      <c r="F7" s="258">
        <v>22</v>
      </c>
      <c r="G7" s="258">
        <v>21</v>
      </c>
      <c r="H7" s="258">
        <v>24</v>
      </c>
      <c r="I7" s="258">
        <v>48</v>
      </c>
      <c r="J7" s="258">
        <v>24</v>
      </c>
      <c r="K7" s="258">
        <v>8</v>
      </c>
      <c r="L7" s="258">
        <v>41</v>
      </c>
    </row>
    <row r="8" spans="1:12" ht="57" customHeight="1">
      <c r="A8" s="302" t="s">
        <v>437</v>
      </c>
      <c r="B8" s="258">
        <v>54</v>
      </c>
      <c r="C8" s="258">
        <v>12</v>
      </c>
      <c r="D8" s="258">
        <v>29</v>
      </c>
      <c r="E8" s="258">
        <v>8</v>
      </c>
      <c r="F8" s="258">
        <v>25</v>
      </c>
      <c r="G8" s="258">
        <v>22</v>
      </c>
      <c r="H8" s="258">
        <v>23</v>
      </c>
      <c r="I8" s="258">
        <v>50</v>
      </c>
      <c r="J8" s="258">
        <v>25</v>
      </c>
      <c r="K8" s="258">
        <v>9</v>
      </c>
      <c r="L8" s="258">
        <v>38</v>
      </c>
    </row>
    <row r="9" spans="1:12" ht="57" customHeight="1">
      <c r="A9" s="302" t="s">
        <v>436</v>
      </c>
      <c r="B9" s="258">
        <v>57</v>
      </c>
      <c r="C9" s="258">
        <v>11</v>
      </c>
      <c r="D9" s="258">
        <v>26</v>
      </c>
      <c r="E9" s="258">
        <v>9</v>
      </c>
      <c r="F9" s="258">
        <v>24</v>
      </c>
      <c r="G9" s="258">
        <v>23</v>
      </c>
      <c r="H9" s="258">
        <v>22</v>
      </c>
      <c r="I9" s="258">
        <v>49</v>
      </c>
      <c r="J9" s="258">
        <v>26</v>
      </c>
      <c r="K9" s="258">
        <v>8</v>
      </c>
      <c r="L9" s="258">
        <v>38</v>
      </c>
    </row>
    <row r="10" spans="1:12" ht="57" customHeight="1">
      <c r="A10" s="302" t="s">
        <v>435</v>
      </c>
      <c r="B10" s="316">
        <v>63</v>
      </c>
      <c r="C10" s="315">
        <v>12</v>
      </c>
      <c r="D10" s="315">
        <v>26</v>
      </c>
      <c r="E10" s="315">
        <v>10</v>
      </c>
      <c r="F10" s="315">
        <v>25</v>
      </c>
      <c r="G10" s="315">
        <v>25</v>
      </c>
      <c r="H10" s="315">
        <v>21</v>
      </c>
      <c r="I10" s="315">
        <v>48</v>
      </c>
      <c r="J10" s="315">
        <v>28</v>
      </c>
      <c r="K10" s="315">
        <v>8</v>
      </c>
      <c r="L10" s="315">
        <v>41</v>
      </c>
    </row>
    <row r="11" spans="1:12" ht="57" customHeight="1">
      <c r="A11" s="302" t="s">
        <v>434</v>
      </c>
      <c r="B11" s="316">
        <v>57</v>
      </c>
      <c r="C11" s="315">
        <v>11</v>
      </c>
      <c r="D11" s="315">
        <v>27</v>
      </c>
      <c r="E11" s="315">
        <v>10</v>
      </c>
      <c r="F11" s="315">
        <v>26</v>
      </c>
      <c r="G11" s="315">
        <v>26</v>
      </c>
      <c r="H11" s="315">
        <v>22</v>
      </c>
      <c r="I11" s="315">
        <v>49</v>
      </c>
      <c r="J11" s="315">
        <v>27</v>
      </c>
      <c r="K11" s="315">
        <v>8</v>
      </c>
      <c r="L11" s="315">
        <v>45</v>
      </c>
    </row>
    <row r="12" spans="1:12" ht="57" customHeight="1">
      <c r="A12" s="302" t="s">
        <v>433</v>
      </c>
      <c r="B12" s="316">
        <v>62</v>
      </c>
      <c r="C12" s="315">
        <v>9</v>
      </c>
      <c r="D12" s="315">
        <v>26</v>
      </c>
      <c r="E12" s="315">
        <v>10</v>
      </c>
      <c r="F12" s="315">
        <v>23</v>
      </c>
      <c r="G12" s="315">
        <v>27</v>
      </c>
      <c r="H12" s="315">
        <v>23</v>
      </c>
      <c r="I12" s="315">
        <v>50</v>
      </c>
      <c r="J12" s="315">
        <v>29</v>
      </c>
      <c r="K12" s="315">
        <v>9</v>
      </c>
      <c r="L12" s="315">
        <v>45</v>
      </c>
    </row>
    <row r="13" spans="1:12" ht="57" customHeight="1">
      <c r="A13" s="302" t="s">
        <v>432</v>
      </c>
      <c r="B13" s="316">
        <v>69</v>
      </c>
      <c r="C13" s="315">
        <v>11</v>
      </c>
      <c r="D13" s="315">
        <v>26</v>
      </c>
      <c r="E13" s="315">
        <v>12</v>
      </c>
      <c r="F13" s="315">
        <v>25</v>
      </c>
      <c r="G13" s="315">
        <v>27</v>
      </c>
      <c r="H13" s="315">
        <v>23</v>
      </c>
      <c r="I13" s="315">
        <v>49</v>
      </c>
      <c r="J13" s="315">
        <v>32</v>
      </c>
      <c r="K13" s="315">
        <v>8</v>
      </c>
      <c r="L13" s="315">
        <v>47</v>
      </c>
    </row>
    <row r="14" spans="1:12" ht="57" customHeight="1">
      <c r="A14" s="302" t="s">
        <v>431</v>
      </c>
      <c r="B14" s="316">
        <v>66</v>
      </c>
      <c r="C14" s="315">
        <v>12</v>
      </c>
      <c r="D14" s="315">
        <v>27</v>
      </c>
      <c r="E14" s="315">
        <v>12</v>
      </c>
      <c r="F14" s="315">
        <v>28</v>
      </c>
      <c r="G14" s="315">
        <v>28</v>
      </c>
      <c r="H14" s="315">
        <v>24</v>
      </c>
      <c r="I14" s="315">
        <v>48</v>
      </c>
      <c r="J14" s="315">
        <v>35</v>
      </c>
      <c r="K14" s="315">
        <v>6</v>
      </c>
      <c r="L14" s="315">
        <v>48</v>
      </c>
    </row>
    <row r="15" spans="1:12" ht="57" customHeight="1">
      <c r="A15" s="302" t="s">
        <v>430</v>
      </c>
      <c r="B15" s="316">
        <v>66</v>
      </c>
      <c r="C15" s="315">
        <v>13</v>
      </c>
      <c r="D15" s="315">
        <v>27</v>
      </c>
      <c r="E15" s="315">
        <v>13</v>
      </c>
      <c r="F15" s="315">
        <v>30</v>
      </c>
      <c r="G15" s="315">
        <v>30</v>
      </c>
      <c r="H15" s="315">
        <v>22</v>
      </c>
      <c r="I15" s="315">
        <v>48</v>
      </c>
      <c r="J15" s="315">
        <v>31</v>
      </c>
      <c r="K15" s="315">
        <v>7</v>
      </c>
      <c r="L15" s="315">
        <v>48</v>
      </c>
    </row>
    <row r="16" spans="1:12" ht="57" customHeight="1" thickBot="1">
      <c r="A16" s="301" t="s">
        <v>624</v>
      </c>
      <c r="B16" s="314">
        <v>67</v>
      </c>
      <c r="C16" s="313">
        <v>13</v>
      </c>
      <c r="D16" s="313">
        <v>28</v>
      </c>
      <c r="E16" s="313">
        <v>11</v>
      </c>
      <c r="F16" s="313">
        <v>27</v>
      </c>
      <c r="G16" s="313">
        <v>30</v>
      </c>
      <c r="H16" s="313">
        <v>21</v>
      </c>
      <c r="I16" s="313">
        <v>48</v>
      </c>
      <c r="J16" s="313">
        <v>30</v>
      </c>
      <c r="K16" s="313">
        <v>10</v>
      </c>
      <c r="L16" s="313">
        <v>46</v>
      </c>
    </row>
    <row r="17" spans="1:12" s="312" customFormat="1" ht="15" customHeight="1">
      <c r="A17" s="33" t="s">
        <v>429</v>
      </c>
      <c r="B17" s="300"/>
      <c r="C17" s="300"/>
      <c r="D17" s="300"/>
      <c r="E17" s="300"/>
      <c r="F17" s="300"/>
      <c r="G17" s="638" t="s">
        <v>428</v>
      </c>
      <c r="H17" s="638"/>
      <c r="I17" s="638"/>
      <c r="J17" s="638"/>
      <c r="K17" s="638"/>
      <c r="L17" s="638"/>
    </row>
    <row r="18" spans="1:12" s="312" customFormat="1" ht="15" customHeight="1">
      <c r="A18" s="300" t="s">
        <v>427</v>
      </c>
      <c r="B18" s="300"/>
      <c r="C18" s="300"/>
      <c r="D18" s="300"/>
      <c r="E18" s="300"/>
      <c r="F18" s="300"/>
      <c r="G18" s="300" t="s">
        <v>630</v>
      </c>
      <c r="H18" s="300"/>
      <c r="I18" s="300"/>
      <c r="J18" s="300"/>
      <c r="K18" s="300"/>
      <c r="L18" s="300"/>
    </row>
    <row r="19" spans="1:12" ht="15" customHeight="1">
      <c r="A19" s="300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</row>
  </sheetData>
  <sheetProtection/>
  <mergeCells count="6">
    <mergeCell ref="A2:F2"/>
    <mergeCell ref="G2:L2"/>
    <mergeCell ref="A4:A6"/>
    <mergeCell ref="B4:F4"/>
    <mergeCell ref="G4:L4"/>
    <mergeCell ref="G17:L17"/>
  </mergeCells>
  <printOptions/>
  <pageMargins left="0.6692913385826772" right="0.6692913385826772" top="0.6692913385826772" bottom="0.6692913385826772" header="0.2755905511811024" footer="0.2755905511811024"/>
  <pageSetup firstPageNumber="434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9"/>
  <sheetViews>
    <sheetView showGridLines="0" zoomScale="70" zoomScaleNormal="70" zoomScaleSheetLayoutView="85" workbookViewId="0" topLeftCell="A1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B17" sqref="AB17"/>
    </sheetView>
  </sheetViews>
  <sheetFormatPr defaultColWidth="10.75390625" defaultRowHeight="19.5" customHeight="1"/>
  <cols>
    <col min="1" max="1" width="13.125" style="321" customWidth="1"/>
    <col min="2" max="13" width="6.25390625" style="321" customWidth="1"/>
    <col min="14" max="22" width="7.25390625" style="321" customWidth="1"/>
    <col min="23" max="23" width="7.25390625" style="322" customWidth="1"/>
    <col min="24" max="25" width="7.25390625" style="321" customWidth="1"/>
    <col min="26" max="16384" width="10.75390625" style="321" customWidth="1"/>
  </cols>
  <sheetData>
    <row r="1" spans="1:25" ht="18" customHeight="1">
      <c r="A1" s="321" t="s">
        <v>631</v>
      </c>
      <c r="W1" s="321"/>
      <c r="Y1" s="339" t="s">
        <v>9</v>
      </c>
    </row>
    <row r="2" spans="1:25" ht="24.75" customHeight="1">
      <c r="A2" s="665" t="s">
        <v>480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 t="s">
        <v>479</v>
      </c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</row>
    <row r="3" spans="1:25" ht="15" customHeight="1" thickBo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38"/>
      <c r="L3" s="338"/>
      <c r="M3" s="338" t="s">
        <v>632</v>
      </c>
      <c r="N3" s="325"/>
      <c r="O3" s="325"/>
      <c r="P3" s="325"/>
      <c r="Q3" s="325"/>
      <c r="R3" s="325"/>
      <c r="S3" s="325"/>
      <c r="T3" s="322"/>
      <c r="U3" s="322"/>
      <c r="V3" s="322"/>
      <c r="W3" s="321"/>
      <c r="Y3" s="337" t="s">
        <v>422</v>
      </c>
    </row>
    <row r="4" spans="1:25" s="336" customFormat="1" ht="39.75" customHeight="1">
      <c r="A4" s="666" t="s">
        <v>396</v>
      </c>
      <c r="B4" s="667" t="s">
        <v>633</v>
      </c>
      <c r="C4" s="668"/>
      <c r="D4" s="669"/>
      <c r="E4" s="667" t="s">
        <v>477</v>
      </c>
      <c r="F4" s="668"/>
      <c r="G4" s="669"/>
      <c r="H4" s="667" t="s">
        <v>476</v>
      </c>
      <c r="I4" s="668"/>
      <c r="J4" s="669"/>
      <c r="K4" s="659" t="s">
        <v>634</v>
      </c>
      <c r="L4" s="660"/>
      <c r="M4" s="670"/>
      <c r="N4" s="660" t="s">
        <v>475</v>
      </c>
      <c r="O4" s="660"/>
      <c r="P4" s="670"/>
      <c r="Q4" s="667" t="s">
        <v>474</v>
      </c>
      <c r="R4" s="668"/>
      <c r="S4" s="669"/>
      <c r="T4" s="659" t="s">
        <v>635</v>
      </c>
      <c r="U4" s="660"/>
      <c r="V4" s="670"/>
      <c r="W4" s="659" t="s">
        <v>636</v>
      </c>
      <c r="X4" s="660"/>
      <c r="Y4" s="660"/>
    </row>
    <row r="5" spans="1:25" s="336" customFormat="1" ht="49.5" customHeight="1">
      <c r="A5" s="657"/>
      <c r="B5" s="661" t="s">
        <v>2</v>
      </c>
      <c r="C5" s="662"/>
      <c r="D5" s="663"/>
      <c r="E5" s="664" t="s">
        <v>473</v>
      </c>
      <c r="F5" s="662"/>
      <c r="G5" s="663"/>
      <c r="H5" s="664" t="s">
        <v>472</v>
      </c>
      <c r="I5" s="662"/>
      <c r="J5" s="663"/>
      <c r="K5" s="664" t="s">
        <v>471</v>
      </c>
      <c r="L5" s="662"/>
      <c r="M5" s="663"/>
      <c r="N5" s="662" t="s">
        <v>470</v>
      </c>
      <c r="O5" s="662"/>
      <c r="P5" s="663"/>
      <c r="Q5" s="664" t="s">
        <v>637</v>
      </c>
      <c r="R5" s="662"/>
      <c r="S5" s="663"/>
      <c r="T5" s="664" t="s">
        <v>638</v>
      </c>
      <c r="U5" s="662"/>
      <c r="V5" s="663"/>
      <c r="W5" s="664" t="s">
        <v>469</v>
      </c>
      <c r="X5" s="662"/>
      <c r="Y5" s="662"/>
    </row>
    <row r="6" spans="1:25" ht="21.75" customHeight="1">
      <c r="A6" s="657" t="s">
        <v>639</v>
      </c>
      <c r="B6" s="334" t="s">
        <v>182</v>
      </c>
      <c r="C6" s="333" t="s">
        <v>129</v>
      </c>
      <c r="D6" s="333" t="s">
        <v>640</v>
      </c>
      <c r="E6" s="333" t="s">
        <v>182</v>
      </c>
      <c r="F6" s="333" t="s">
        <v>129</v>
      </c>
      <c r="G6" s="333" t="s">
        <v>131</v>
      </c>
      <c r="H6" s="333" t="s">
        <v>182</v>
      </c>
      <c r="I6" s="333" t="s">
        <v>129</v>
      </c>
      <c r="J6" s="333" t="s">
        <v>131</v>
      </c>
      <c r="K6" s="333" t="s">
        <v>641</v>
      </c>
      <c r="L6" s="335" t="s">
        <v>642</v>
      </c>
      <c r="M6" s="333" t="s">
        <v>131</v>
      </c>
      <c r="N6" s="334" t="s">
        <v>182</v>
      </c>
      <c r="O6" s="333" t="s">
        <v>129</v>
      </c>
      <c r="P6" s="333" t="s">
        <v>640</v>
      </c>
      <c r="Q6" s="333" t="s">
        <v>182</v>
      </c>
      <c r="R6" s="333" t="s">
        <v>129</v>
      </c>
      <c r="S6" s="333" t="s">
        <v>640</v>
      </c>
      <c r="T6" s="333" t="s">
        <v>182</v>
      </c>
      <c r="U6" s="333" t="s">
        <v>129</v>
      </c>
      <c r="V6" s="333" t="s">
        <v>640</v>
      </c>
      <c r="W6" s="333" t="s">
        <v>643</v>
      </c>
      <c r="X6" s="333" t="s">
        <v>129</v>
      </c>
      <c r="Y6" s="332" t="s">
        <v>131</v>
      </c>
    </row>
    <row r="7" spans="1:25" ht="21.75" customHeight="1" thickBot="1">
      <c r="A7" s="658"/>
      <c r="B7" s="62" t="s">
        <v>28</v>
      </c>
      <c r="C7" s="331" t="s">
        <v>37</v>
      </c>
      <c r="D7" s="331" t="s">
        <v>38</v>
      </c>
      <c r="E7" s="62" t="s">
        <v>28</v>
      </c>
      <c r="F7" s="331" t="s">
        <v>37</v>
      </c>
      <c r="G7" s="331" t="s">
        <v>644</v>
      </c>
      <c r="H7" s="62" t="s">
        <v>645</v>
      </c>
      <c r="I7" s="331" t="s">
        <v>646</v>
      </c>
      <c r="J7" s="331" t="s">
        <v>38</v>
      </c>
      <c r="K7" s="62" t="s">
        <v>28</v>
      </c>
      <c r="L7" s="331" t="s">
        <v>37</v>
      </c>
      <c r="M7" s="331" t="s">
        <v>38</v>
      </c>
      <c r="N7" s="62" t="s">
        <v>28</v>
      </c>
      <c r="O7" s="331" t="s">
        <v>646</v>
      </c>
      <c r="P7" s="331" t="s">
        <v>644</v>
      </c>
      <c r="Q7" s="62" t="s">
        <v>647</v>
      </c>
      <c r="R7" s="331" t="s">
        <v>37</v>
      </c>
      <c r="S7" s="331" t="s">
        <v>648</v>
      </c>
      <c r="T7" s="62" t="s">
        <v>649</v>
      </c>
      <c r="U7" s="331" t="s">
        <v>37</v>
      </c>
      <c r="V7" s="331" t="s">
        <v>648</v>
      </c>
      <c r="W7" s="62" t="s">
        <v>647</v>
      </c>
      <c r="X7" s="331" t="s">
        <v>646</v>
      </c>
      <c r="Y7" s="330" t="s">
        <v>38</v>
      </c>
    </row>
    <row r="8" spans="1:25" ht="57.75" customHeight="1">
      <c r="A8" s="260" t="s">
        <v>389</v>
      </c>
      <c r="B8" s="322">
        <v>857</v>
      </c>
      <c r="C8" s="322">
        <v>475</v>
      </c>
      <c r="D8" s="322">
        <v>382</v>
      </c>
      <c r="E8" s="322">
        <v>32</v>
      </c>
      <c r="F8" s="322">
        <v>26</v>
      </c>
      <c r="G8" s="322">
        <v>6</v>
      </c>
      <c r="H8" s="322">
        <v>76</v>
      </c>
      <c r="I8" s="322">
        <v>43</v>
      </c>
      <c r="J8" s="322">
        <v>33</v>
      </c>
      <c r="K8" s="322">
        <v>192</v>
      </c>
      <c r="L8" s="322">
        <v>107</v>
      </c>
      <c r="M8" s="322">
        <v>85</v>
      </c>
      <c r="N8" s="322">
        <v>108</v>
      </c>
      <c r="O8" s="322">
        <v>25</v>
      </c>
      <c r="P8" s="322">
        <v>83</v>
      </c>
      <c r="Q8" s="322">
        <v>143</v>
      </c>
      <c r="R8" s="322">
        <v>61</v>
      </c>
      <c r="S8" s="322">
        <v>82</v>
      </c>
      <c r="T8" s="322">
        <v>13</v>
      </c>
      <c r="U8" s="322">
        <v>10</v>
      </c>
      <c r="V8" s="322">
        <v>3</v>
      </c>
      <c r="W8" s="322">
        <v>294</v>
      </c>
      <c r="X8" s="322">
        <v>203</v>
      </c>
      <c r="Y8" s="322">
        <v>91</v>
      </c>
    </row>
    <row r="9" spans="1:25" ht="57.75" customHeight="1">
      <c r="A9" s="260" t="s">
        <v>388</v>
      </c>
      <c r="B9" s="322">
        <v>890</v>
      </c>
      <c r="C9" s="322">
        <v>492</v>
      </c>
      <c r="D9" s="322">
        <v>398</v>
      </c>
      <c r="E9" s="322">
        <v>29</v>
      </c>
      <c r="F9" s="322">
        <v>23</v>
      </c>
      <c r="G9" s="322">
        <v>5</v>
      </c>
      <c r="H9" s="322">
        <v>76</v>
      </c>
      <c r="I9" s="322">
        <v>42</v>
      </c>
      <c r="J9" s="322">
        <v>33</v>
      </c>
      <c r="K9" s="322">
        <v>195</v>
      </c>
      <c r="L9" s="322">
        <v>109</v>
      </c>
      <c r="M9" s="322">
        <v>86</v>
      </c>
      <c r="N9" s="322">
        <v>122</v>
      </c>
      <c r="O9" s="322">
        <v>29</v>
      </c>
      <c r="P9" s="322">
        <v>94</v>
      </c>
      <c r="Q9" s="322">
        <v>148</v>
      </c>
      <c r="R9" s="322">
        <v>65</v>
      </c>
      <c r="S9" s="322">
        <v>83</v>
      </c>
      <c r="T9" s="322">
        <v>11</v>
      </c>
      <c r="U9" s="322">
        <v>9</v>
      </c>
      <c r="V9" s="322">
        <v>2</v>
      </c>
      <c r="W9" s="322">
        <v>309</v>
      </c>
      <c r="X9" s="322">
        <v>214</v>
      </c>
      <c r="Y9" s="322">
        <v>94</v>
      </c>
    </row>
    <row r="10" spans="1:25" ht="57.75" customHeight="1">
      <c r="A10" s="260" t="s">
        <v>650</v>
      </c>
      <c r="B10" s="322">
        <v>922</v>
      </c>
      <c r="C10" s="322">
        <v>512</v>
      </c>
      <c r="D10" s="322">
        <v>410</v>
      </c>
      <c r="E10" s="322">
        <v>32</v>
      </c>
      <c r="F10" s="322">
        <v>26</v>
      </c>
      <c r="G10" s="322">
        <v>6</v>
      </c>
      <c r="H10" s="322">
        <v>94</v>
      </c>
      <c r="I10" s="322">
        <v>50</v>
      </c>
      <c r="J10" s="322">
        <v>44</v>
      </c>
      <c r="K10" s="322">
        <v>170</v>
      </c>
      <c r="L10" s="322">
        <v>101</v>
      </c>
      <c r="M10" s="322">
        <v>68</v>
      </c>
      <c r="N10" s="322">
        <v>121</v>
      </c>
      <c r="O10" s="322">
        <v>28</v>
      </c>
      <c r="P10" s="322">
        <v>94</v>
      </c>
      <c r="Q10" s="322">
        <v>158</v>
      </c>
      <c r="R10" s="322">
        <v>70</v>
      </c>
      <c r="S10" s="322">
        <v>88</v>
      </c>
      <c r="T10" s="322">
        <v>11</v>
      </c>
      <c r="U10" s="322">
        <v>9</v>
      </c>
      <c r="V10" s="322">
        <v>2</v>
      </c>
      <c r="W10" s="322">
        <v>336</v>
      </c>
      <c r="X10" s="322">
        <v>229</v>
      </c>
      <c r="Y10" s="322">
        <v>108</v>
      </c>
    </row>
    <row r="11" spans="1:25" ht="57.75" customHeight="1">
      <c r="A11" s="260" t="s">
        <v>386</v>
      </c>
      <c r="B11" s="322">
        <v>938</v>
      </c>
      <c r="C11" s="322">
        <v>520</v>
      </c>
      <c r="D11" s="322">
        <v>418</v>
      </c>
      <c r="E11" s="322">
        <v>33</v>
      </c>
      <c r="F11" s="322">
        <v>27</v>
      </c>
      <c r="G11" s="322">
        <v>6</v>
      </c>
      <c r="H11" s="322">
        <v>92</v>
      </c>
      <c r="I11" s="322">
        <v>48</v>
      </c>
      <c r="J11" s="322">
        <v>44</v>
      </c>
      <c r="K11" s="322">
        <v>168</v>
      </c>
      <c r="L11" s="322">
        <v>105</v>
      </c>
      <c r="M11" s="322">
        <v>63</v>
      </c>
      <c r="N11" s="322">
        <v>129</v>
      </c>
      <c r="O11" s="322">
        <v>29</v>
      </c>
      <c r="P11" s="322">
        <v>100</v>
      </c>
      <c r="Q11" s="322">
        <v>165</v>
      </c>
      <c r="R11" s="322">
        <v>72</v>
      </c>
      <c r="S11" s="322">
        <v>94</v>
      </c>
      <c r="T11" s="322">
        <v>10</v>
      </c>
      <c r="U11" s="322">
        <v>8</v>
      </c>
      <c r="V11" s="322">
        <v>1</v>
      </c>
      <c r="W11" s="322">
        <v>342</v>
      </c>
      <c r="X11" s="322">
        <v>231</v>
      </c>
      <c r="Y11" s="322">
        <v>110</v>
      </c>
    </row>
    <row r="12" spans="1:25" ht="57.75" customHeight="1">
      <c r="A12" s="260" t="s">
        <v>651</v>
      </c>
      <c r="B12" s="322">
        <v>955</v>
      </c>
      <c r="C12" s="322">
        <v>528</v>
      </c>
      <c r="D12" s="322">
        <v>427</v>
      </c>
      <c r="E12" s="322">
        <v>33</v>
      </c>
      <c r="F12" s="322">
        <v>27</v>
      </c>
      <c r="G12" s="322">
        <v>6</v>
      </c>
      <c r="H12" s="322">
        <v>95</v>
      </c>
      <c r="I12" s="322">
        <v>48</v>
      </c>
      <c r="J12" s="322">
        <v>47</v>
      </c>
      <c r="K12" s="322">
        <v>167</v>
      </c>
      <c r="L12" s="322">
        <v>102</v>
      </c>
      <c r="M12" s="322">
        <v>65</v>
      </c>
      <c r="N12" s="322">
        <v>134</v>
      </c>
      <c r="O12" s="322">
        <v>27</v>
      </c>
      <c r="P12" s="322">
        <v>106</v>
      </c>
      <c r="Q12" s="322">
        <v>167</v>
      </c>
      <c r="R12" s="322">
        <v>72</v>
      </c>
      <c r="S12" s="322">
        <v>95</v>
      </c>
      <c r="T12" s="322">
        <v>7</v>
      </c>
      <c r="U12" s="322">
        <v>6</v>
      </c>
      <c r="V12" s="322">
        <v>1</v>
      </c>
      <c r="W12" s="322">
        <v>353</v>
      </c>
      <c r="X12" s="322">
        <v>246</v>
      </c>
      <c r="Y12" s="322">
        <v>107</v>
      </c>
    </row>
    <row r="13" spans="1:25" ht="57.75" customHeight="1">
      <c r="A13" s="260" t="s">
        <v>384</v>
      </c>
      <c r="B13" s="322">
        <v>976</v>
      </c>
      <c r="C13" s="322">
        <v>541</v>
      </c>
      <c r="D13" s="322">
        <v>435</v>
      </c>
      <c r="E13" s="322">
        <v>29</v>
      </c>
      <c r="F13" s="322">
        <v>23</v>
      </c>
      <c r="G13" s="322">
        <v>6</v>
      </c>
      <c r="H13" s="322">
        <v>98</v>
      </c>
      <c r="I13" s="322">
        <v>46</v>
      </c>
      <c r="J13" s="322">
        <v>52</v>
      </c>
      <c r="K13" s="322">
        <v>166</v>
      </c>
      <c r="L13" s="322">
        <v>101</v>
      </c>
      <c r="M13" s="322">
        <v>65</v>
      </c>
      <c r="N13" s="322">
        <v>134</v>
      </c>
      <c r="O13" s="322">
        <v>28</v>
      </c>
      <c r="P13" s="322">
        <v>106</v>
      </c>
      <c r="Q13" s="322">
        <v>175</v>
      </c>
      <c r="R13" s="322">
        <v>76</v>
      </c>
      <c r="S13" s="322">
        <v>98</v>
      </c>
      <c r="T13" s="322">
        <v>8</v>
      </c>
      <c r="U13" s="322">
        <v>7</v>
      </c>
      <c r="V13" s="322">
        <v>1</v>
      </c>
      <c r="W13" s="322">
        <v>365</v>
      </c>
      <c r="X13" s="322">
        <v>259</v>
      </c>
      <c r="Y13" s="322">
        <v>106</v>
      </c>
    </row>
    <row r="14" spans="1:25" ht="57.75" customHeight="1">
      <c r="A14" s="260" t="s">
        <v>383</v>
      </c>
      <c r="B14" s="329">
        <v>994</v>
      </c>
      <c r="C14" s="328">
        <v>549</v>
      </c>
      <c r="D14" s="328">
        <v>446</v>
      </c>
      <c r="E14" s="328">
        <v>29</v>
      </c>
      <c r="F14" s="328">
        <v>22</v>
      </c>
      <c r="G14" s="328">
        <v>6</v>
      </c>
      <c r="H14" s="328">
        <v>101</v>
      </c>
      <c r="I14" s="328">
        <v>48</v>
      </c>
      <c r="J14" s="328">
        <v>53</v>
      </c>
      <c r="K14" s="328">
        <v>163</v>
      </c>
      <c r="L14" s="328">
        <v>96</v>
      </c>
      <c r="M14" s="328">
        <v>67</v>
      </c>
      <c r="N14" s="328">
        <v>142</v>
      </c>
      <c r="O14" s="328">
        <v>30</v>
      </c>
      <c r="P14" s="328">
        <v>113</v>
      </c>
      <c r="Q14" s="328">
        <v>183</v>
      </c>
      <c r="R14" s="328">
        <v>81</v>
      </c>
      <c r="S14" s="328">
        <v>103</v>
      </c>
      <c r="T14" s="328">
        <v>11</v>
      </c>
      <c r="U14" s="328">
        <v>9</v>
      </c>
      <c r="V14" s="328">
        <v>2</v>
      </c>
      <c r="W14" s="328">
        <v>365</v>
      </c>
      <c r="X14" s="328">
        <v>263</v>
      </c>
      <c r="Y14" s="322">
        <v>102</v>
      </c>
    </row>
    <row r="15" spans="1:25" ht="57.75" customHeight="1">
      <c r="A15" s="260" t="s">
        <v>382</v>
      </c>
      <c r="B15" s="329">
        <v>1012</v>
      </c>
      <c r="C15" s="328">
        <v>558</v>
      </c>
      <c r="D15" s="328">
        <v>454</v>
      </c>
      <c r="E15" s="328">
        <v>32</v>
      </c>
      <c r="F15" s="328">
        <v>24</v>
      </c>
      <c r="G15" s="328">
        <v>8</v>
      </c>
      <c r="H15" s="328">
        <v>105</v>
      </c>
      <c r="I15" s="328">
        <v>49</v>
      </c>
      <c r="J15" s="328">
        <v>56</v>
      </c>
      <c r="K15" s="328">
        <v>164</v>
      </c>
      <c r="L15" s="328">
        <v>94</v>
      </c>
      <c r="M15" s="328">
        <v>71</v>
      </c>
      <c r="N15" s="328">
        <v>150</v>
      </c>
      <c r="O15" s="328">
        <v>31</v>
      </c>
      <c r="P15" s="328">
        <v>120</v>
      </c>
      <c r="Q15" s="328">
        <v>188</v>
      </c>
      <c r="R15" s="328">
        <v>85</v>
      </c>
      <c r="S15" s="328">
        <v>103</v>
      </c>
      <c r="T15" s="328">
        <v>12</v>
      </c>
      <c r="U15" s="328">
        <v>10</v>
      </c>
      <c r="V15" s="328">
        <v>2</v>
      </c>
      <c r="W15" s="328">
        <v>361</v>
      </c>
      <c r="X15" s="328">
        <v>265</v>
      </c>
      <c r="Y15" s="322">
        <v>96</v>
      </c>
    </row>
    <row r="16" spans="1:25" ht="57.75" customHeight="1">
      <c r="A16" s="260" t="s">
        <v>381</v>
      </c>
      <c r="B16" s="329">
        <v>1020</v>
      </c>
      <c r="C16" s="328">
        <v>562</v>
      </c>
      <c r="D16" s="328">
        <v>459</v>
      </c>
      <c r="E16" s="328">
        <v>32</v>
      </c>
      <c r="F16" s="328">
        <v>25</v>
      </c>
      <c r="G16" s="328">
        <v>6</v>
      </c>
      <c r="H16" s="328">
        <v>112</v>
      </c>
      <c r="I16" s="328">
        <v>58</v>
      </c>
      <c r="J16" s="328">
        <v>54</v>
      </c>
      <c r="K16" s="328">
        <v>169</v>
      </c>
      <c r="L16" s="328">
        <v>99</v>
      </c>
      <c r="M16" s="328">
        <v>69</v>
      </c>
      <c r="N16" s="328">
        <v>160</v>
      </c>
      <c r="O16" s="328">
        <v>32</v>
      </c>
      <c r="P16" s="328">
        <v>128</v>
      </c>
      <c r="Q16" s="328">
        <v>182</v>
      </c>
      <c r="R16" s="328">
        <v>81</v>
      </c>
      <c r="S16" s="328">
        <v>101</v>
      </c>
      <c r="T16" s="328">
        <v>9</v>
      </c>
      <c r="U16" s="328">
        <v>8</v>
      </c>
      <c r="V16" s="328">
        <v>1</v>
      </c>
      <c r="W16" s="328">
        <v>357</v>
      </c>
      <c r="X16" s="328">
        <v>258</v>
      </c>
      <c r="Y16" s="322">
        <v>99</v>
      </c>
    </row>
    <row r="17" spans="1:25" ht="57.75" customHeight="1" thickBot="1">
      <c r="A17" s="253" t="s">
        <v>652</v>
      </c>
      <c r="B17" s="327">
        <v>1022</v>
      </c>
      <c r="C17" s="326">
        <v>566</v>
      </c>
      <c r="D17" s="326">
        <v>457</v>
      </c>
      <c r="E17" s="326">
        <v>29</v>
      </c>
      <c r="F17" s="326">
        <v>24</v>
      </c>
      <c r="G17" s="326">
        <v>6</v>
      </c>
      <c r="H17" s="326">
        <v>114</v>
      </c>
      <c r="I17" s="326">
        <v>57</v>
      </c>
      <c r="J17" s="326">
        <v>57</v>
      </c>
      <c r="K17" s="326">
        <v>165</v>
      </c>
      <c r="L17" s="326">
        <v>96</v>
      </c>
      <c r="M17" s="326">
        <v>69</v>
      </c>
      <c r="N17" s="326">
        <v>161</v>
      </c>
      <c r="O17" s="326">
        <v>35</v>
      </c>
      <c r="P17" s="326">
        <v>125</v>
      </c>
      <c r="Q17" s="326">
        <v>183</v>
      </c>
      <c r="R17" s="326">
        <v>84</v>
      </c>
      <c r="S17" s="326">
        <v>99</v>
      </c>
      <c r="T17" s="326">
        <v>10</v>
      </c>
      <c r="U17" s="326">
        <v>9</v>
      </c>
      <c r="V17" s="326">
        <v>1</v>
      </c>
      <c r="W17" s="326">
        <v>361</v>
      </c>
      <c r="X17" s="326">
        <v>261</v>
      </c>
      <c r="Y17" s="325">
        <v>100</v>
      </c>
    </row>
    <row r="18" spans="1:14" ht="15" customHeight="1">
      <c r="A18" s="321" t="s">
        <v>653</v>
      </c>
      <c r="N18" s="244" t="s">
        <v>379</v>
      </c>
    </row>
    <row r="19" spans="5:23" ht="19.5" customHeight="1"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3"/>
    </row>
  </sheetData>
  <sheetProtection/>
  <mergeCells count="20">
    <mergeCell ref="A2:M2"/>
    <mergeCell ref="N2:Y2"/>
    <mergeCell ref="A4:A5"/>
    <mergeCell ref="B4:D4"/>
    <mergeCell ref="E4:G4"/>
    <mergeCell ref="H4:J4"/>
    <mergeCell ref="K4:M4"/>
    <mergeCell ref="N4:P4"/>
    <mergeCell ref="Q4:S4"/>
    <mergeCell ref="T4:V4"/>
    <mergeCell ref="A6:A7"/>
    <mergeCell ref="W4:Y4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6692913385826772" right="0.6692913385826772" top="0.6692913385826772" bottom="0.6692913385826772" header="0.2755905511811024" footer="0.2755905511811024"/>
  <pageSetup firstPageNumber="434" useFirstPageNumber="1" horizontalDpi="600" verticalDpi="600" orientation="portrait" paperSize="9" r:id="rId1"/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9"/>
  <sheetViews>
    <sheetView showGridLines="0" zoomScale="80" zoomScaleNormal="80" zoomScaleSheetLayoutView="100" zoomScalePageLayoutView="0" workbookViewId="0" topLeftCell="A1">
      <pane xSplit="1" ySplit="6" topLeftCell="B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8" sqref="M8"/>
    </sheetView>
  </sheetViews>
  <sheetFormatPr defaultColWidth="9.00390625" defaultRowHeight="16.5"/>
  <cols>
    <col min="1" max="1" width="15.125" style="61" customWidth="1"/>
    <col min="2" max="6" width="14.625" style="61" customWidth="1"/>
    <col min="7" max="11" width="12.25390625" style="61" customWidth="1"/>
    <col min="12" max="12" width="14.00390625" style="61" customWidth="1"/>
    <col min="13" max="13" width="12.25390625" style="61" customWidth="1"/>
    <col min="14" max="16384" width="9.00390625" style="61" customWidth="1"/>
  </cols>
  <sheetData>
    <row r="1" spans="1:13" ht="18" customHeight="1">
      <c r="A1" s="283" t="s">
        <v>305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51" t="s">
        <v>9</v>
      </c>
    </row>
    <row r="2" spans="1:13" ht="24.75" customHeight="1">
      <c r="A2" s="665" t="s">
        <v>498</v>
      </c>
      <c r="B2" s="665"/>
      <c r="C2" s="665"/>
      <c r="D2" s="665"/>
      <c r="E2" s="665"/>
      <c r="F2" s="665"/>
      <c r="G2" s="673" t="s">
        <v>654</v>
      </c>
      <c r="H2" s="673"/>
      <c r="I2" s="673"/>
      <c r="J2" s="673"/>
      <c r="K2" s="673"/>
      <c r="L2" s="673"/>
      <c r="M2" s="673"/>
    </row>
    <row r="3" spans="1:13" ht="15" customHeight="1" thickBot="1">
      <c r="A3" s="350"/>
      <c r="B3" s="350"/>
      <c r="C3" s="350"/>
      <c r="D3" s="350"/>
      <c r="F3" s="338" t="s">
        <v>655</v>
      </c>
      <c r="G3" s="349"/>
      <c r="H3" s="349"/>
      <c r="I3" s="349"/>
      <c r="J3" s="349"/>
      <c r="K3" s="349"/>
      <c r="L3" s="349"/>
      <c r="M3" s="338" t="s">
        <v>497</v>
      </c>
    </row>
    <row r="4" spans="1:13" ht="37.5" customHeight="1">
      <c r="A4" s="674" t="s">
        <v>656</v>
      </c>
      <c r="B4" s="676" t="s">
        <v>163</v>
      </c>
      <c r="C4" s="678" t="s">
        <v>496</v>
      </c>
      <c r="D4" s="679"/>
      <c r="E4" s="679"/>
      <c r="F4" s="680"/>
      <c r="G4" s="679" t="s">
        <v>657</v>
      </c>
      <c r="H4" s="679"/>
      <c r="I4" s="680"/>
      <c r="J4" s="678" t="s">
        <v>658</v>
      </c>
      <c r="K4" s="679"/>
      <c r="L4" s="679"/>
      <c r="M4" s="679"/>
    </row>
    <row r="5" spans="1:13" ht="24.75" customHeight="1">
      <c r="A5" s="675"/>
      <c r="B5" s="677"/>
      <c r="C5" s="346" t="s">
        <v>190</v>
      </c>
      <c r="D5" s="346" t="s">
        <v>494</v>
      </c>
      <c r="E5" s="346" t="s">
        <v>659</v>
      </c>
      <c r="F5" s="347" t="s">
        <v>660</v>
      </c>
      <c r="G5" s="348" t="s">
        <v>661</v>
      </c>
      <c r="H5" s="346" t="s">
        <v>662</v>
      </c>
      <c r="I5" s="347" t="s">
        <v>663</v>
      </c>
      <c r="J5" s="346" t="s">
        <v>661</v>
      </c>
      <c r="K5" s="346" t="s">
        <v>664</v>
      </c>
      <c r="L5" s="346" t="s">
        <v>665</v>
      </c>
      <c r="M5" s="346" t="s">
        <v>666</v>
      </c>
    </row>
    <row r="6" spans="1:13" ht="37.5" customHeight="1" thickBot="1">
      <c r="A6" s="345" t="s">
        <v>667</v>
      </c>
      <c r="B6" s="344" t="s">
        <v>489</v>
      </c>
      <c r="C6" s="341" t="s">
        <v>668</v>
      </c>
      <c r="D6" s="341" t="s">
        <v>669</v>
      </c>
      <c r="E6" s="341" t="s">
        <v>670</v>
      </c>
      <c r="F6" s="342" t="s">
        <v>671</v>
      </c>
      <c r="G6" s="343" t="s">
        <v>28</v>
      </c>
      <c r="H6" s="341" t="s">
        <v>672</v>
      </c>
      <c r="I6" s="342" t="s">
        <v>486</v>
      </c>
      <c r="J6" s="341" t="s">
        <v>668</v>
      </c>
      <c r="K6" s="341" t="s">
        <v>673</v>
      </c>
      <c r="L6" s="341" t="s">
        <v>674</v>
      </c>
      <c r="M6" s="341" t="s">
        <v>675</v>
      </c>
    </row>
    <row r="7" spans="1:13" ht="57.75" customHeight="1">
      <c r="A7" s="260" t="s">
        <v>676</v>
      </c>
      <c r="B7" s="289">
        <v>857</v>
      </c>
      <c r="C7" s="282">
        <v>171</v>
      </c>
      <c r="D7" s="282">
        <v>2</v>
      </c>
      <c r="E7" s="282">
        <v>56</v>
      </c>
      <c r="F7" s="282">
        <v>113</v>
      </c>
      <c r="G7" s="242">
        <v>338</v>
      </c>
      <c r="H7" s="242">
        <v>69</v>
      </c>
      <c r="I7" s="282">
        <v>269</v>
      </c>
      <c r="J7" s="282">
        <v>348</v>
      </c>
      <c r="K7" s="282">
        <v>162</v>
      </c>
      <c r="L7" s="282">
        <v>186</v>
      </c>
      <c r="M7" s="282" t="s">
        <v>8</v>
      </c>
    </row>
    <row r="8" spans="1:13" ht="57.75" customHeight="1">
      <c r="A8" s="260" t="s">
        <v>677</v>
      </c>
      <c r="B8" s="289">
        <v>890</v>
      </c>
      <c r="C8" s="282">
        <v>174</v>
      </c>
      <c r="D8" s="282">
        <v>1</v>
      </c>
      <c r="E8" s="282">
        <v>54</v>
      </c>
      <c r="F8" s="282">
        <v>119</v>
      </c>
      <c r="G8" s="242">
        <v>343</v>
      </c>
      <c r="H8" s="242">
        <v>73</v>
      </c>
      <c r="I8" s="282">
        <v>270</v>
      </c>
      <c r="J8" s="282">
        <v>373</v>
      </c>
      <c r="K8" s="282">
        <v>168</v>
      </c>
      <c r="L8" s="282">
        <v>205</v>
      </c>
      <c r="M8" s="282" t="s">
        <v>8</v>
      </c>
    </row>
    <row r="9" spans="1:13" ht="57.75" customHeight="1">
      <c r="A9" s="260" t="s">
        <v>678</v>
      </c>
      <c r="B9" s="289">
        <v>922</v>
      </c>
      <c r="C9" s="282">
        <v>173</v>
      </c>
      <c r="D9" s="282" t="s">
        <v>8</v>
      </c>
      <c r="E9" s="282">
        <v>54</v>
      </c>
      <c r="F9" s="282">
        <v>119</v>
      </c>
      <c r="G9" s="242">
        <v>363</v>
      </c>
      <c r="H9" s="242">
        <v>80</v>
      </c>
      <c r="I9" s="282">
        <v>282</v>
      </c>
      <c r="J9" s="282">
        <v>386</v>
      </c>
      <c r="K9" s="282">
        <v>172</v>
      </c>
      <c r="L9" s="282">
        <v>172</v>
      </c>
      <c r="M9" s="282">
        <v>42</v>
      </c>
    </row>
    <row r="10" spans="1:13" ht="57.75" customHeight="1">
      <c r="A10" s="260" t="s">
        <v>679</v>
      </c>
      <c r="B10" s="288">
        <v>938</v>
      </c>
      <c r="C10" s="287">
        <v>172</v>
      </c>
      <c r="D10" s="287" t="s">
        <v>8</v>
      </c>
      <c r="E10" s="287">
        <v>55</v>
      </c>
      <c r="F10" s="287">
        <v>117</v>
      </c>
      <c r="G10" s="310">
        <v>367</v>
      </c>
      <c r="H10" s="310">
        <v>79</v>
      </c>
      <c r="I10" s="287">
        <v>288</v>
      </c>
      <c r="J10" s="287">
        <v>400</v>
      </c>
      <c r="K10" s="287">
        <v>174</v>
      </c>
      <c r="L10" s="287">
        <v>181</v>
      </c>
      <c r="M10" s="287">
        <v>44</v>
      </c>
    </row>
    <row r="11" spans="1:13" ht="57.75" customHeight="1">
      <c r="A11" s="260" t="s">
        <v>385</v>
      </c>
      <c r="B11" s="288">
        <v>955</v>
      </c>
      <c r="C11" s="287">
        <v>169</v>
      </c>
      <c r="D11" s="287" t="s">
        <v>8</v>
      </c>
      <c r="E11" s="287">
        <v>51</v>
      </c>
      <c r="F11" s="287">
        <v>118</v>
      </c>
      <c r="G11" s="310">
        <v>372</v>
      </c>
      <c r="H11" s="310">
        <v>78</v>
      </c>
      <c r="I11" s="287">
        <v>294</v>
      </c>
      <c r="J11" s="287">
        <v>414</v>
      </c>
      <c r="K11" s="287">
        <v>173</v>
      </c>
      <c r="L11" s="287">
        <v>194</v>
      </c>
      <c r="M11" s="287">
        <v>47</v>
      </c>
    </row>
    <row r="12" spans="1:13" ht="57.75" customHeight="1">
      <c r="A12" s="260" t="s">
        <v>400</v>
      </c>
      <c r="B12" s="288">
        <v>976</v>
      </c>
      <c r="C12" s="287">
        <v>166</v>
      </c>
      <c r="D12" s="287" t="s">
        <v>8</v>
      </c>
      <c r="E12" s="287">
        <v>47</v>
      </c>
      <c r="F12" s="287">
        <v>119</v>
      </c>
      <c r="G12" s="310">
        <v>382</v>
      </c>
      <c r="H12" s="310">
        <v>82</v>
      </c>
      <c r="I12" s="287">
        <v>300</v>
      </c>
      <c r="J12" s="287">
        <v>428</v>
      </c>
      <c r="K12" s="287">
        <v>174</v>
      </c>
      <c r="L12" s="287">
        <v>204</v>
      </c>
      <c r="M12" s="287">
        <v>50</v>
      </c>
    </row>
    <row r="13" spans="1:28" ht="57.75" customHeight="1">
      <c r="A13" s="260" t="s">
        <v>680</v>
      </c>
      <c r="B13" s="288">
        <v>994</v>
      </c>
      <c r="C13" s="287">
        <v>160</v>
      </c>
      <c r="D13" s="287" t="s">
        <v>8</v>
      </c>
      <c r="E13" s="287">
        <v>43</v>
      </c>
      <c r="F13" s="287">
        <v>117</v>
      </c>
      <c r="G13" s="310">
        <v>385</v>
      </c>
      <c r="H13" s="310">
        <v>86</v>
      </c>
      <c r="I13" s="287">
        <v>299</v>
      </c>
      <c r="J13" s="287">
        <v>449</v>
      </c>
      <c r="K13" s="287">
        <v>176</v>
      </c>
      <c r="L13" s="287">
        <v>217</v>
      </c>
      <c r="M13" s="287">
        <v>55</v>
      </c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</row>
    <row r="14" spans="1:28" ht="57.75" customHeight="1">
      <c r="A14" s="260" t="s">
        <v>681</v>
      </c>
      <c r="B14" s="288">
        <v>1012</v>
      </c>
      <c r="C14" s="287">
        <v>155</v>
      </c>
      <c r="D14" s="287" t="s">
        <v>759</v>
      </c>
      <c r="E14" s="287">
        <v>41</v>
      </c>
      <c r="F14" s="287">
        <v>114</v>
      </c>
      <c r="G14" s="310">
        <v>384</v>
      </c>
      <c r="H14" s="310">
        <v>80</v>
      </c>
      <c r="I14" s="287">
        <v>304</v>
      </c>
      <c r="J14" s="287">
        <v>473</v>
      </c>
      <c r="K14" s="287">
        <v>180</v>
      </c>
      <c r="L14" s="287">
        <v>236</v>
      </c>
      <c r="M14" s="287">
        <v>58</v>
      </c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</row>
    <row r="15" spans="1:28" ht="57.75" customHeight="1">
      <c r="A15" s="260" t="s">
        <v>381</v>
      </c>
      <c r="B15" s="288">
        <v>1020</v>
      </c>
      <c r="C15" s="287">
        <v>151</v>
      </c>
      <c r="D15" s="287" t="s">
        <v>8</v>
      </c>
      <c r="E15" s="287">
        <v>40</v>
      </c>
      <c r="F15" s="287">
        <v>111</v>
      </c>
      <c r="G15" s="310">
        <v>385</v>
      </c>
      <c r="H15" s="310">
        <v>81</v>
      </c>
      <c r="I15" s="287">
        <v>303</v>
      </c>
      <c r="J15" s="287">
        <v>485</v>
      </c>
      <c r="K15" s="287">
        <v>182</v>
      </c>
      <c r="L15" s="287">
        <v>243</v>
      </c>
      <c r="M15" s="287">
        <v>60</v>
      </c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</row>
    <row r="16" spans="1:28" ht="57.75" customHeight="1" thickBot="1">
      <c r="A16" s="253" t="s">
        <v>682</v>
      </c>
      <c r="B16" s="37">
        <v>1022</v>
      </c>
      <c r="C16" s="37">
        <v>145</v>
      </c>
      <c r="D16" s="37" t="s">
        <v>8</v>
      </c>
      <c r="E16" s="37">
        <v>37</v>
      </c>
      <c r="F16" s="37">
        <v>108</v>
      </c>
      <c r="G16" s="309">
        <v>386</v>
      </c>
      <c r="H16" s="309">
        <v>86</v>
      </c>
      <c r="I16" s="37">
        <v>301</v>
      </c>
      <c r="J16" s="37">
        <v>491</v>
      </c>
      <c r="K16" s="37">
        <v>179</v>
      </c>
      <c r="L16" s="37">
        <v>250</v>
      </c>
      <c r="M16" s="37">
        <v>62</v>
      </c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</row>
    <row r="17" spans="1:7" ht="15" customHeight="1">
      <c r="A17" s="61" t="s">
        <v>380</v>
      </c>
      <c r="G17" s="244" t="s">
        <v>379</v>
      </c>
    </row>
    <row r="18" spans="1:13" ht="15" customHeight="1">
      <c r="A18" s="671" t="s">
        <v>482</v>
      </c>
      <c r="B18" s="671"/>
      <c r="C18" s="671"/>
      <c r="D18" s="671"/>
      <c r="E18" s="671"/>
      <c r="F18" s="671"/>
      <c r="G18" s="671" t="s">
        <v>683</v>
      </c>
      <c r="H18" s="671"/>
      <c r="I18" s="671"/>
      <c r="J18" s="671"/>
      <c r="K18" s="671"/>
      <c r="L18" s="671"/>
      <c r="M18" s="671"/>
    </row>
    <row r="19" spans="1:13" ht="15" customHeight="1">
      <c r="A19" s="61" t="s">
        <v>481</v>
      </c>
      <c r="G19" s="672" t="s">
        <v>684</v>
      </c>
      <c r="H19" s="672"/>
      <c r="I19" s="672"/>
      <c r="J19" s="672"/>
      <c r="K19" s="672"/>
      <c r="L19" s="672"/>
      <c r="M19" s="672"/>
    </row>
  </sheetData>
  <sheetProtection/>
  <mergeCells count="10">
    <mergeCell ref="A18:F18"/>
    <mergeCell ref="G18:M18"/>
    <mergeCell ref="G19:M19"/>
    <mergeCell ref="A2:F2"/>
    <mergeCell ref="G2:M2"/>
    <mergeCell ref="A4:A5"/>
    <mergeCell ref="B4:B5"/>
    <mergeCell ref="C4:F4"/>
    <mergeCell ref="G4:I4"/>
    <mergeCell ref="J4:M4"/>
  </mergeCells>
  <printOptions/>
  <pageMargins left="0.6692913385826772" right="0.6692913385826772" top="0.6692913385826772" bottom="0.6692913385826772" header="0.2755905511811024" footer="0.2755905511811024"/>
  <pageSetup firstPageNumber="434" useFirstPageNumber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="70" zoomScaleNormal="70" zoomScaleSheetLayoutView="100" workbookViewId="0" topLeftCell="A1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34" sqref="Q34"/>
    </sheetView>
  </sheetViews>
  <sheetFormatPr defaultColWidth="10.625" defaultRowHeight="16.5" customHeight="1"/>
  <cols>
    <col min="1" max="1" width="13.875" style="241" customWidth="1"/>
    <col min="2" max="8" width="10.625" style="241" customWidth="1"/>
    <col min="9" max="16" width="11.00390625" style="241" customWidth="1"/>
    <col min="17" max="16384" width="10.625" style="241" customWidth="1"/>
  </cols>
  <sheetData>
    <row r="1" spans="1:16" ht="18" customHeight="1">
      <c r="A1" s="283" t="s">
        <v>305</v>
      </c>
      <c r="P1" s="351" t="s">
        <v>9</v>
      </c>
    </row>
    <row r="2" spans="1:16" s="297" customFormat="1" ht="24.75" customHeight="1">
      <c r="A2" s="684" t="s">
        <v>502</v>
      </c>
      <c r="B2" s="684"/>
      <c r="C2" s="684"/>
      <c r="D2" s="684"/>
      <c r="E2" s="684"/>
      <c r="F2" s="684"/>
      <c r="G2" s="684"/>
      <c r="H2" s="684"/>
      <c r="I2" s="612" t="s">
        <v>685</v>
      </c>
      <c r="J2" s="612"/>
      <c r="K2" s="612"/>
      <c r="L2" s="612"/>
      <c r="M2" s="612"/>
      <c r="N2" s="612"/>
      <c r="O2" s="612"/>
      <c r="P2" s="612"/>
    </row>
    <row r="3" spans="1:16" s="297" customFormat="1" ht="15" customHeight="1" thickBot="1">
      <c r="A3" s="299"/>
      <c r="B3" s="299"/>
      <c r="C3" s="299"/>
      <c r="D3" s="299"/>
      <c r="E3" s="299"/>
      <c r="F3" s="299"/>
      <c r="G3" s="299"/>
      <c r="H3" s="279" t="s">
        <v>501</v>
      </c>
      <c r="I3" s="298"/>
      <c r="J3" s="298"/>
      <c r="K3" s="298"/>
      <c r="L3" s="298"/>
      <c r="M3" s="298"/>
      <c r="N3" s="298"/>
      <c r="O3" s="298"/>
      <c r="P3" s="282" t="s">
        <v>686</v>
      </c>
    </row>
    <row r="4" spans="1:16" s="245" customFormat="1" ht="24.75" customHeight="1">
      <c r="A4" s="635" t="s">
        <v>243</v>
      </c>
      <c r="B4" s="614" t="s">
        <v>163</v>
      </c>
      <c r="C4" s="616" t="s">
        <v>687</v>
      </c>
      <c r="D4" s="627"/>
      <c r="E4" s="637"/>
      <c r="F4" s="616" t="s">
        <v>596</v>
      </c>
      <c r="G4" s="617"/>
      <c r="H4" s="617"/>
      <c r="I4" s="617" t="s">
        <v>419</v>
      </c>
      <c r="J4" s="618"/>
      <c r="K4" s="616" t="s">
        <v>688</v>
      </c>
      <c r="L4" s="627"/>
      <c r="M4" s="627"/>
      <c r="N4" s="627"/>
      <c r="O4" s="637"/>
      <c r="P4" s="626" t="s">
        <v>689</v>
      </c>
    </row>
    <row r="5" spans="1:16" s="245" customFormat="1" ht="24.75" customHeight="1">
      <c r="A5" s="636"/>
      <c r="B5" s="615"/>
      <c r="C5" s="607"/>
      <c r="D5" s="608"/>
      <c r="E5" s="609"/>
      <c r="F5" s="604"/>
      <c r="G5" s="605"/>
      <c r="H5" s="605"/>
      <c r="I5" s="605"/>
      <c r="J5" s="606"/>
      <c r="K5" s="607"/>
      <c r="L5" s="608"/>
      <c r="M5" s="608"/>
      <c r="N5" s="608"/>
      <c r="O5" s="609"/>
      <c r="P5" s="628"/>
    </row>
    <row r="6" spans="1:16" s="244" customFormat="1" ht="24.75" customHeight="1">
      <c r="A6" s="636" t="s">
        <v>690</v>
      </c>
      <c r="B6" s="615" t="s">
        <v>2</v>
      </c>
      <c r="C6" s="294" t="s">
        <v>599</v>
      </c>
      <c r="D6" s="271" t="s">
        <v>597</v>
      </c>
      <c r="E6" s="271" t="s">
        <v>691</v>
      </c>
      <c r="F6" s="294" t="s">
        <v>599</v>
      </c>
      <c r="G6" s="271" t="s">
        <v>692</v>
      </c>
      <c r="H6" s="295" t="s">
        <v>693</v>
      </c>
      <c r="I6" s="276" t="s">
        <v>694</v>
      </c>
      <c r="J6" s="294" t="s">
        <v>695</v>
      </c>
      <c r="K6" s="271" t="s">
        <v>599</v>
      </c>
      <c r="L6" s="271" t="s">
        <v>500</v>
      </c>
      <c r="M6" s="271" t="s">
        <v>696</v>
      </c>
      <c r="N6" s="271" t="s">
        <v>697</v>
      </c>
      <c r="O6" s="271" t="s">
        <v>698</v>
      </c>
      <c r="P6" s="619" t="s">
        <v>499</v>
      </c>
    </row>
    <row r="7" spans="1:16" s="245" customFormat="1" ht="34.5" customHeight="1" thickBot="1">
      <c r="A7" s="681"/>
      <c r="B7" s="682"/>
      <c r="C7" s="267" t="s">
        <v>699</v>
      </c>
      <c r="D7" s="290" t="s">
        <v>700</v>
      </c>
      <c r="E7" s="290" t="s">
        <v>409</v>
      </c>
      <c r="F7" s="267" t="s">
        <v>28</v>
      </c>
      <c r="G7" s="290" t="s">
        <v>701</v>
      </c>
      <c r="H7" s="292" t="s">
        <v>702</v>
      </c>
      <c r="I7" s="291" t="s">
        <v>703</v>
      </c>
      <c r="J7" s="290" t="s">
        <v>704</v>
      </c>
      <c r="K7" s="267" t="s">
        <v>28</v>
      </c>
      <c r="L7" s="290" t="s">
        <v>705</v>
      </c>
      <c r="M7" s="290" t="s">
        <v>706</v>
      </c>
      <c r="N7" s="290" t="s">
        <v>707</v>
      </c>
      <c r="O7" s="290" t="s">
        <v>708</v>
      </c>
      <c r="P7" s="683"/>
    </row>
    <row r="8" spans="1:16" ht="60" customHeight="1">
      <c r="A8" s="260" t="s">
        <v>709</v>
      </c>
      <c r="B8" s="354">
        <v>857</v>
      </c>
      <c r="C8" s="242">
        <v>67</v>
      </c>
      <c r="D8" s="282">
        <v>11</v>
      </c>
      <c r="E8" s="282">
        <v>56</v>
      </c>
      <c r="F8" s="282">
        <v>529</v>
      </c>
      <c r="G8" s="282">
        <v>134</v>
      </c>
      <c r="H8" s="282">
        <v>135</v>
      </c>
      <c r="I8" s="282">
        <v>131</v>
      </c>
      <c r="J8" s="282">
        <v>128</v>
      </c>
      <c r="K8" s="282">
        <v>256</v>
      </c>
      <c r="L8" s="282">
        <v>117</v>
      </c>
      <c r="M8" s="282">
        <v>83</v>
      </c>
      <c r="N8" s="282">
        <v>43</v>
      </c>
      <c r="O8" s="282">
        <v>13</v>
      </c>
      <c r="P8" s="282">
        <v>6</v>
      </c>
    </row>
    <row r="9" spans="1:16" ht="60" customHeight="1">
      <c r="A9" s="260" t="s">
        <v>585</v>
      </c>
      <c r="B9" s="354">
        <v>890</v>
      </c>
      <c r="C9" s="242">
        <v>73</v>
      </c>
      <c r="D9" s="282">
        <v>11</v>
      </c>
      <c r="E9" s="282">
        <v>61</v>
      </c>
      <c r="F9" s="282">
        <v>542</v>
      </c>
      <c r="G9" s="282">
        <v>132</v>
      </c>
      <c r="H9" s="282">
        <v>144</v>
      </c>
      <c r="I9" s="282">
        <v>134</v>
      </c>
      <c r="J9" s="282">
        <v>133</v>
      </c>
      <c r="K9" s="282">
        <v>270</v>
      </c>
      <c r="L9" s="282">
        <v>120</v>
      </c>
      <c r="M9" s="282">
        <v>87</v>
      </c>
      <c r="N9" s="282">
        <v>48</v>
      </c>
      <c r="O9" s="282">
        <v>14</v>
      </c>
      <c r="P9" s="282">
        <v>6</v>
      </c>
    </row>
    <row r="10" spans="1:16" ht="60" customHeight="1">
      <c r="A10" s="260" t="s">
        <v>586</v>
      </c>
      <c r="B10" s="354">
        <v>922</v>
      </c>
      <c r="C10" s="242">
        <v>74</v>
      </c>
      <c r="D10" s="282">
        <v>12</v>
      </c>
      <c r="E10" s="282">
        <v>62</v>
      </c>
      <c r="F10" s="282">
        <v>549</v>
      </c>
      <c r="G10" s="282">
        <v>129</v>
      </c>
      <c r="H10" s="282">
        <v>147</v>
      </c>
      <c r="I10" s="282">
        <v>137</v>
      </c>
      <c r="J10" s="282">
        <v>136</v>
      </c>
      <c r="K10" s="282">
        <v>294</v>
      </c>
      <c r="L10" s="282">
        <v>127</v>
      </c>
      <c r="M10" s="282">
        <v>93</v>
      </c>
      <c r="N10" s="282">
        <v>55</v>
      </c>
      <c r="O10" s="282">
        <v>19</v>
      </c>
      <c r="P10" s="282">
        <v>5</v>
      </c>
    </row>
    <row r="11" spans="1:16" ht="60" customHeight="1">
      <c r="A11" s="260" t="s">
        <v>606</v>
      </c>
      <c r="B11" s="354">
        <v>938</v>
      </c>
      <c r="C11" s="242">
        <v>75</v>
      </c>
      <c r="D11" s="282">
        <v>13</v>
      </c>
      <c r="E11" s="282">
        <v>62</v>
      </c>
      <c r="F11" s="282">
        <v>550</v>
      </c>
      <c r="G11" s="282">
        <v>125</v>
      </c>
      <c r="H11" s="282">
        <v>147</v>
      </c>
      <c r="I11" s="282">
        <v>136</v>
      </c>
      <c r="J11" s="282">
        <v>141</v>
      </c>
      <c r="K11" s="282">
        <v>307</v>
      </c>
      <c r="L11" s="282">
        <v>129</v>
      </c>
      <c r="M11" s="282">
        <v>98</v>
      </c>
      <c r="N11" s="282">
        <v>59</v>
      </c>
      <c r="O11" s="282">
        <v>21</v>
      </c>
      <c r="P11" s="282">
        <v>7</v>
      </c>
    </row>
    <row r="12" spans="1:16" ht="60" customHeight="1">
      <c r="A12" s="260" t="s">
        <v>385</v>
      </c>
      <c r="B12" s="354">
        <v>955</v>
      </c>
      <c r="C12" s="242">
        <v>79</v>
      </c>
      <c r="D12" s="282">
        <v>13</v>
      </c>
      <c r="E12" s="282">
        <v>67</v>
      </c>
      <c r="F12" s="282">
        <v>545</v>
      </c>
      <c r="G12" s="282">
        <v>122</v>
      </c>
      <c r="H12" s="282">
        <v>146</v>
      </c>
      <c r="I12" s="282">
        <v>139</v>
      </c>
      <c r="J12" s="282">
        <v>138</v>
      </c>
      <c r="K12" s="282">
        <v>325</v>
      </c>
      <c r="L12" s="282">
        <v>131</v>
      </c>
      <c r="M12" s="282">
        <v>103</v>
      </c>
      <c r="N12" s="282">
        <v>64</v>
      </c>
      <c r="O12" s="282">
        <v>26</v>
      </c>
      <c r="P12" s="282">
        <v>7</v>
      </c>
    </row>
    <row r="13" spans="1:16" ht="60" customHeight="1">
      <c r="A13" s="260" t="s">
        <v>400</v>
      </c>
      <c r="B13" s="354">
        <v>976</v>
      </c>
      <c r="C13" s="242">
        <v>79</v>
      </c>
      <c r="D13" s="282">
        <v>12</v>
      </c>
      <c r="E13" s="282">
        <v>68</v>
      </c>
      <c r="F13" s="282">
        <v>550</v>
      </c>
      <c r="G13" s="282">
        <v>120</v>
      </c>
      <c r="H13" s="282">
        <v>148</v>
      </c>
      <c r="I13" s="282">
        <v>144</v>
      </c>
      <c r="J13" s="282">
        <v>138</v>
      </c>
      <c r="K13" s="282">
        <v>338</v>
      </c>
      <c r="L13" s="282">
        <v>131</v>
      </c>
      <c r="M13" s="282">
        <v>109</v>
      </c>
      <c r="N13" s="282">
        <v>67</v>
      </c>
      <c r="O13" s="282">
        <v>31</v>
      </c>
      <c r="P13" s="282">
        <v>9</v>
      </c>
    </row>
    <row r="14" spans="1:16" ht="60" customHeight="1">
      <c r="A14" s="260" t="s">
        <v>589</v>
      </c>
      <c r="B14" s="353">
        <v>994</v>
      </c>
      <c r="C14" s="310">
        <v>85</v>
      </c>
      <c r="D14" s="287">
        <v>13</v>
      </c>
      <c r="E14" s="287">
        <v>72</v>
      </c>
      <c r="F14" s="287">
        <v>560</v>
      </c>
      <c r="G14" s="287">
        <v>121</v>
      </c>
      <c r="H14" s="287">
        <v>151</v>
      </c>
      <c r="I14" s="287">
        <v>151</v>
      </c>
      <c r="J14" s="287">
        <v>136</v>
      </c>
      <c r="K14" s="287">
        <v>339</v>
      </c>
      <c r="L14" s="287">
        <v>131</v>
      </c>
      <c r="M14" s="287">
        <v>111</v>
      </c>
      <c r="N14" s="287">
        <v>67</v>
      </c>
      <c r="O14" s="287">
        <v>30</v>
      </c>
      <c r="P14" s="287">
        <v>11</v>
      </c>
    </row>
    <row r="15" spans="1:16" ht="60" customHeight="1">
      <c r="A15" s="260" t="s">
        <v>710</v>
      </c>
      <c r="B15" s="353">
        <v>1012</v>
      </c>
      <c r="C15" s="310">
        <v>88</v>
      </c>
      <c r="D15" s="287">
        <v>13</v>
      </c>
      <c r="E15" s="287">
        <v>75</v>
      </c>
      <c r="F15" s="287">
        <v>567</v>
      </c>
      <c r="G15" s="287">
        <v>125</v>
      </c>
      <c r="H15" s="287">
        <v>149</v>
      </c>
      <c r="I15" s="287">
        <v>155</v>
      </c>
      <c r="J15" s="287">
        <v>138</v>
      </c>
      <c r="K15" s="287">
        <v>347</v>
      </c>
      <c r="L15" s="287">
        <v>130</v>
      </c>
      <c r="M15" s="287">
        <v>111</v>
      </c>
      <c r="N15" s="287">
        <v>71</v>
      </c>
      <c r="O15" s="287">
        <v>35</v>
      </c>
      <c r="P15" s="287">
        <v>10</v>
      </c>
    </row>
    <row r="16" spans="1:16" ht="60" customHeight="1">
      <c r="A16" s="260" t="s">
        <v>711</v>
      </c>
      <c r="B16" s="353">
        <v>1020</v>
      </c>
      <c r="C16" s="310">
        <v>82</v>
      </c>
      <c r="D16" s="287">
        <v>10</v>
      </c>
      <c r="E16" s="287">
        <v>72</v>
      </c>
      <c r="F16" s="287">
        <v>576</v>
      </c>
      <c r="G16" s="287">
        <v>130</v>
      </c>
      <c r="H16" s="287">
        <v>144</v>
      </c>
      <c r="I16" s="287">
        <v>160</v>
      </c>
      <c r="J16" s="287">
        <v>142</v>
      </c>
      <c r="K16" s="287">
        <v>351</v>
      </c>
      <c r="L16" s="287">
        <v>133</v>
      </c>
      <c r="M16" s="287">
        <v>112</v>
      </c>
      <c r="N16" s="287">
        <v>69</v>
      </c>
      <c r="O16" s="287">
        <v>37</v>
      </c>
      <c r="P16" s="287">
        <v>11</v>
      </c>
    </row>
    <row r="17" spans="1:16" ht="60" customHeight="1" thickBot="1">
      <c r="A17" s="253" t="s">
        <v>712</v>
      </c>
      <c r="B17" s="352">
        <v>1022</v>
      </c>
      <c r="C17" s="309">
        <v>85</v>
      </c>
      <c r="D17" s="37">
        <v>11</v>
      </c>
      <c r="E17" s="37">
        <v>74</v>
      </c>
      <c r="F17" s="37">
        <v>586</v>
      </c>
      <c r="G17" s="37">
        <v>133</v>
      </c>
      <c r="H17" s="37">
        <v>142</v>
      </c>
      <c r="I17" s="37">
        <v>165</v>
      </c>
      <c r="J17" s="37">
        <v>146</v>
      </c>
      <c r="K17" s="37">
        <v>342</v>
      </c>
      <c r="L17" s="37">
        <v>133</v>
      </c>
      <c r="M17" s="37">
        <v>108</v>
      </c>
      <c r="N17" s="37">
        <v>70</v>
      </c>
      <c r="O17" s="37">
        <v>30</v>
      </c>
      <c r="P17" s="37">
        <v>10</v>
      </c>
    </row>
    <row r="18" spans="1:9" ht="15.75" customHeight="1">
      <c r="A18" s="285" t="s">
        <v>399</v>
      </c>
      <c r="B18" s="242"/>
      <c r="C18" s="284"/>
      <c r="D18" s="284"/>
      <c r="E18" s="284"/>
      <c r="F18" s="284"/>
      <c r="G18" s="284"/>
      <c r="I18" s="244" t="s">
        <v>379</v>
      </c>
    </row>
  </sheetData>
  <sheetProtection/>
  <mergeCells count="12">
    <mergeCell ref="A2:H2"/>
    <mergeCell ref="I2:P2"/>
    <mergeCell ref="A4:A5"/>
    <mergeCell ref="B4:B5"/>
    <mergeCell ref="C4:E5"/>
    <mergeCell ref="F4:H5"/>
    <mergeCell ref="I4:J5"/>
    <mergeCell ref="K4:O5"/>
    <mergeCell ref="P4:P5"/>
    <mergeCell ref="A6:A7"/>
    <mergeCell ref="B6:B7"/>
    <mergeCell ref="P6:P7"/>
  </mergeCells>
  <printOptions/>
  <pageMargins left="0.6692913385826772" right="0.6692913385826772" top="0.6692913385826772" bottom="0.6692913385826772" header="0.2755905511811024" footer="0.2755905511811024"/>
  <pageSetup firstPageNumber="434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80" zoomScaleNormal="80" zoomScaleSheetLayoutView="80" zoomScalePageLayoutView="0" workbookViewId="0" topLeftCell="A1">
      <pane xSplit="1" ySplit="7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7" sqref="I27"/>
    </sheetView>
  </sheetViews>
  <sheetFormatPr defaultColWidth="9.00390625" defaultRowHeight="16.5"/>
  <cols>
    <col min="1" max="1" width="15.125" style="61" customWidth="1"/>
    <col min="2" max="6" width="14.625" style="61" customWidth="1"/>
    <col min="7" max="11" width="12.25390625" style="61" customWidth="1"/>
    <col min="12" max="12" width="14.00390625" style="61" customWidth="1"/>
    <col min="13" max="13" width="12.25390625" style="61" customWidth="1"/>
    <col min="14" max="16384" width="9.00390625" style="61" customWidth="1"/>
  </cols>
  <sheetData>
    <row r="1" spans="1:13" ht="18" customHeight="1">
      <c r="A1" s="368" t="s">
        <v>305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6" t="s">
        <v>9</v>
      </c>
    </row>
    <row r="2" spans="1:13" ht="24.75" customHeight="1">
      <c r="A2" s="685" t="s">
        <v>713</v>
      </c>
      <c r="B2" s="685"/>
      <c r="C2" s="685"/>
      <c r="D2" s="685"/>
      <c r="E2" s="685"/>
      <c r="F2" s="685"/>
      <c r="G2" s="686" t="s">
        <v>714</v>
      </c>
      <c r="H2" s="686"/>
      <c r="I2" s="686"/>
      <c r="J2" s="686"/>
      <c r="K2" s="686"/>
      <c r="L2" s="686"/>
      <c r="M2" s="686"/>
    </row>
    <row r="3" spans="1:13" ht="15" customHeight="1" thickBot="1">
      <c r="A3" s="365"/>
      <c r="B3" s="365"/>
      <c r="C3" s="365"/>
      <c r="D3" s="365"/>
      <c r="F3" s="363" t="s">
        <v>478</v>
      </c>
      <c r="G3" s="364"/>
      <c r="H3" s="364"/>
      <c r="I3" s="364"/>
      <c r="J3" s="364"/>
      <c r="K3" s="364"/>
      <c r="L3" s="364"/>
      <c r="M3" s="363" t="s">
        <v>497</v>
      </c>
    </row>
    <row r="4" spans="1:13" ht="37.5" customHeight="1">
      <c r="A4" s="687" t="s">
        <v>715</v>
      </c>
      <c r="B4" s="689" t="s">
        <v>163</v>
      </c>
      <c r="C4" s="691" t="s">
        <v>716</v>
      </c>
      <c r="D4" s="691"/>
      <c r="E4" s="691"/>
      <c r="F4" s="691"/>
      <c r="G4" s="692" t="s">
        <v>717</v>
      </c>
      <c r="H4" s="691"/>
      <c r="I4" s="691"/>
      <c r="J4" s="693" t="s">
        <v>495</v>
      </c>
      <c r="K4" s="694"/>
      <c r="L4" s="694"/>
      <c r="M4" s="694"/>
    </row>
    <row r="5" spans="1:13" ht="27.75" customHeight="1">
      <c r="A5" s="688"/>
      <c r="B5" s="690"/>
      <c r="C5" s="360" t="s">
        <v>190</v>
      </c>
      <c r="D5" s="360" t="s">
        <v>718</v>
      </c>
      <c r="E5" s="360" t="s">
        <v>493</v>
      </c>
      <c r="F5" s="361" t="s">
        <v>492</v>
      </c>
      <c r="G5" s="362" t="s">
        <v>190</v>
      </c>
      <c r="H5" s="360" t="s">
        <v>491</v>
      </c>
      <c r="I5" s="361" t="s">
        <v>719</v>
      </c>
      <c r="J5" s="360" t="s">
        <v>190</v>
      </c>
      <c r="K5" s="360" t="s">
        <v>490</v>
      </c>
      <c r="L5" s="360" t="s">
        <v>720</v>
      </c>
      <c r="M5" s="360" t="s">
        <v>721</v>
      </c>
    </row>
    <row r="6" spans="1:13" ht="37.5" customHeight="1" thickBot="1">
      <c r="A6" s="359" t="s">
        <v>722</v>
      </c>
      <c r="B6" s="358" t="s">
        <v>489</v>
      </c>
      <c r="C6" s="341" t="s">
        <v>723</v>
      </c>
      <c r="D6" s="341" t="s">
        <v>488</v>
      </c>
      <c r="E6" s="341" t="s">
        <v>724</v>
      </c>
      <c r="F6" s="342" t="s">
        <v>725</v>
      </c>
      <c r="G6" s="343" t="s">
        <v>723</v>
      </c>
      <c r="H6" s="341" t="s">
        <v>487</v>
      </c>
      <c r="I6" s="342" t="s">
        <v>486</v>
      </c>
      <c r="J6" s="341" t="s">
        <v>28</v>
      </c>
      <c r="K6" s="341" t="s">
        <v>485</v>
      </c>
      <c r="L6" s="341" t="s">
        <v>484</v>
      </c>
      <c r="M6" s="341" t="s">
        <v>483</v>
      </c>
    </row>
    <row r="7" spans="1:13" ht="57.75" customHeight="1" hidden="1">
      <c r="A7" s="260" t="s">
        <v>508</v>
      </c>
      <c r="B7" s="357">
        <v>35</v>
      </c>
      <c r="C7" s="355">
        <v>7</v>
      </c>
      <c r="D7" s="355">
        <v>0</v>
      </c>
      <c r="E7" s="355">
        <v>2</v>
      </c>
      <c r="F7" s="355">
        <v>5</v>
      </c>
      <c r="G7" s="356">
        <v>17</v>
      </c>
      <c r="H7" s="356">
        <v>3</v>
      </c>
      <c r="I7" s="355">
        <v>14</v>
      </c>
      <c r="J7" s="355">
        <v>11</v>
      </c>
      <c r="K7" s="355">
        <v>6</v>
      </c>
      <c r="L7" s="355">
        <v>5</v>
      </c>
      <c r="M7" s="355" t="s">
        <v>726</v>
      </c>
    </row>
    <row r="8" spans="1:13" ht="57.75" customHeight="1">
      <c r="A8" s="260" t="s">
        <v>389</v>
      </c>
      <c r="B8" s="429">
        <v>55</v>
      </c>
      <c r="C8" s="430">
        <v>12</v>
      </c>
      <c r="D8" s="441">
        <v>0</v>
      </c>
      <c r="E8" s="430">
        <v>3</v>
      </c>
      <c r="F8" s="430">
        <v>9</v>
      </c>
      <c r="G8" s="431">
        <v>25</v>
      </c>
      <c r="H8" s="431">
        <v>6</v>
      </c>
      <c r="I8" s="430">
        <v>19</v>
      </c>
      <c r="J8" s="430">
        <v>18</v>
      </c>
      <c r="K8" s="430">
        <v>8</v>
      </c>
      <c r="L8" s="430">
        <v>10</v>
      </c>
      <c r="M8" s="430" t="s">
        <v>8</v>
      </c>
    </row>
    <row r="9" spans="1:13" ht="57.75" customHeight="1">
      <c r="A9" s="260" t="s">
        <v>388</v>
      </c>
      <c r="B9" s="429">
        <v>50</v>
      </c>
      <c r="C9" s="430">
        <v>9</v>
      </c>
      <c r="D9" s="441">
        <v>0</v>
      </c>
      <c r="E9" s="430">
        <v>2</v>
      </c>
      <c r="F9" s="430">
        <v>7</v>
      </c>
      <c r="G9" s="431">
        <v>22</v>
      </c>
      <c r="H9" s="431">
        <v>5</v>
      </c>
      <c r="I9" s="430">
        <v>17</v>
      </c>
      <c r="J9" s="430">
        <v>18</v>
      </c>
      <c r="K9" s="430">
        <v>8</v>
      </c>
      <c r="L9" s="430">
        <v>11</v>
      </c>
      <c r="M9" s="430" t="s">
        <v>8</v>
      </c>
    </row>
    <row r="10" spans="1:13" ht="57.75" customHeight="1">
      <c r="A10" s="260" t="s">
        <v>387</v>
      </c>
      <c r="B10" s="429">
        <v>43</v>
      </c>
      <c r="C10" s="430">
        <v>7</v>
      </c>
      <c r="D10" s="430" t="s">
        <v>8</v>
      </c>
      <c r="E10" s="430">
        <v>1</v>
      </c>
      <c r="F10" s="430">
        <v>6</v>
      </c>
      <c r="G10" s="431">
        <v>19</v>
      </c>
      <c r="H10" s="431">
        <v>4</v>
      </c>
      <c r="I10" s="430">
        <v>15</v>
      </c>
      <c r="J10" s="430">
        <v>16</v>
      </c>
      <c r="K10" s="430">
        <v>5</v>
      </c>
      <c r="L10" s="430">
        <v>10</v>
      </c>
      <c r="M10" s="430">
        <v>1</v>
      </c>
    </row>
    <row r="11" spans="1:13" ht="57.75" customHeight="1">
      <c r="A11" s="260" t="s">
        <v>386</v>
      </c>
      <c r="B11" s="429">
        <v>42</v>
      </c>
      <c r="C11" s="430">
        <v>8</v>
      </c>
      <c r="D11" s="430" t="s">
        <v>8</v>
      </c>
      <c r="E11" s="430">
        <v>1</v>
      </c>
      <c r="F11" s="430">
        <v>7</v>
      </c>
      <c r="G11" s="431">
        <v>15</v>
      </c>
      <c r="H11" s="431">
        <v>3</v>
      </c>
      <c r="I11" s="430">
        <v>12</v>
      </c>
      <c r="J11" s="430">
        <v>19</v>
      </c>
      <c r="K11" s="430">
        <v>5</v>
      </c>
      <c r="L11" s="430">
        <v>12</v>
      </c>
      <c r="M11" s="430">
        <v>2</v>
      </c>
    </row>
    <row r="12" spans="1:13" ht="57.75" customHeight="1">
      <c r="A12" s="260" t="s">
        <v>385</v>
      </c>
      <c r="B12" s="429">
        <v>43</v>
      </c>
      <c r="C12" s="430">
        <v>7</v>
      </c>
      <c r="D12" s="430" t="s">
        <v>8</v>
      </c>
      <c r="E12" s="430">
        <v>1</v>
      </c>
      <c r="F12" s="430">
        <v>6</v>
      </c>
      <c r="G12" s="431">
        <v>17</v>
      </c>
      <c r="H12" s="431">
        <v>4</v>
      </c>
      <c r="I12" s="430">
        <v>13</v>
      </c>
      <c r="J12" s="430">
        <v>18</v>
      </c>
      <c r="K12" s="430">
        <v>4</v>
      </c>
      <c r="L12" s="430">
        <v>13</v>
      </c>
      <c r="M12" s="430">
        <v>1</v>
      </c>
    </row>
    <row r="13" spans="1:13" ht="57.75" customHeight="1">
      <c r="A13" s="260" t="s">
        <v>400</v>
      </c>
      <c r="B13" s="429">
        <v>41</v>
      </c>
      <c r="C13" s="430">
        <v>7</v>
      </c>
      <c r="D13" s="430" t="s">
        <v>8</v>
      </c>
      <c r="E13" s="430">
        <v>1</v>
      </c>
      <c r="F13" s="430">
        <v>6</v>
      </c>
      <c r="G13" s="431">
        <v>15</v>
      </c>
      <c r="H13" s="431">
        <v>4</v>
      </c>
      <c r="I13" s="430">
        <v>11</v>
      </c>
      <c r="J13" s="430">
        <v>19</v>
      </c>
      <c r="K13" s="430">
        <v>4</v>
      </c>
      <c r="L13" s="430">
        <v>12</v>
      </c>
      <c r="M13" s="430">
        <v>2</v>
      </c>
    </row>
    <row r="14" spans="1:13" ht="57.75" customHeight="1">
      <c r="A14" s="260" t="s">
        <v>383</v>
      </c>
      <c r="B14" s="432">
        <v>40</v>
      </c>
      <c r="C14" s="433">
        <v>5</v>
      </c>
      <c r="D14" s="433" t="s">
        <v>8</v>
      </c>
      <c r="E14" s="433">
        <v>1</v>
      </c>
      <c r="F14" s="433">
        <v>5</v>
      </c>
      <c r="G14" s="434">
        <v>16</v>
      </c>
      <c r="H14" s="434">
        <v>3</v>
      </c>
      <c r="I14" s="433">
        <v>13</v>
      </c>
      <c r="J14" s="433">
        <v>19</v>
      </c>
      <c r="K14" s="433">
        <v>4</v>
      </c>
      <c r="L14" s="433">
        <v>12</v>
      </c>
      <c r="M14" s="433">
        <v>3</v>
      </c>
    </row>
    <row r="15" spans="1:13" ht="57.75" customHeight="1">
      <c r="A15" s="260" t="s">
        <v>507</v>
      </c>
      <c r="B15" s="432">
        <v>42</v>
      </c>
      <c r="C15" s="433">
        <v>8</v>
      </c>
      <c r="D15" s="433" t="s">
        <v>8</v>
      </c>
      <c r="E15" s="433">
        <v>2</v>
      </c>
      <c r="F15" s="433">
        <v>6</v>
      </c>
      <c r="G15" s="434">
        <v>16</v>
      </c>
      <c r="H15" s="434">
        <v>5</v>
      </c>
      <c r="I15" s="433">
        <v>11</v>
      </c>
      <c r="J15" s="433">
        <v>18</v>
      </c>
      <c r="K15" s="433">
        <v>5</v>
      </c>
      <c r="L15" s="433">
        <v>12</v>
      </c>
      <c r="M15" s="433">
        <v>2</v>
      </c>
    </row>
    <row r="16" spans="1:13" ht="57.75" customHeight="1">
      <c r="A16" s="260" t="s">
        <v>506</v>
      </c>
      <c r="B16" s="432">
        <v>41</v>
      </c>
      <c r="C16" s="433">
        <v>6</v>
      </c>
      <c r="D16" s="433" t="s">
        <v>8</v>
      </c>
      <c r="E16" s="433">
        <v>1</v>
      </c>
      <c r="F16" s="433">
        <v>4</v>
      </c>
      <c r="G16" s="434">
        <v>18</v>
      </c>
      <c r="H16" s="434">
        <v>4</v>
      </c>
      <c r="I16" s="433">
        <v>15</v>
      </c>
      <c r="J16" s="433">
        <v>17</v>
      </c>
      <c r="K16" s="433">
        <v>4</v>
      </c>
      <c r="L16" s="433">
        <v>12</v>
      </c>
      <c r="M16" s="433">
        <v>1</v>
      </c>
    </row>
    <row r="17" spans="1:13" ht="57.75" customHeight="1" thickBot="1">
      <c r="A17" s="253" t="s">
        <v>727</v>
      </c>
      <c r="B17" s="435">
        <v>41</v>
      </c>
      <c r="C17" s="436">
        <v>5</v>
      </c>
      <c r="D17" s="436" t="s">
        <v>8</v>
      </c>
      <c r="E17" s="436">
        <v>1</v>
      </c>
      <c r="F17" s="436">
        <v>4</v>
      </c>
      <c r="G17" s="437">
        <v>17</v>
      </c>
      <c r="H17" s="437">
        <v>3</v>
      </c>
      <c r="I17" s="436">
        <v>14</v>
      </c>
      <c r="J17" s="436">
        <v>18</v>
      </c>
      <c r="K17" s="436">
        <v>5</v>
      </c>
      <c r="L17" s="436">
        <v>12</v>
      </c>
      <c r="M17" s="436">
        <v>1</v>
      </c>
    </row>
    <row r="18" spans="1:7" ht="15" customHeight="1">
      <c r="A18" s="61" t="s">
        <v>380</v>
      </c>
      <c r="G18" s="244" t="s">
        <v>379</v>
      </c>
    </row>
    <row r="19" spans="1:13" ht="15" customHeight="1">
      <c r="A19" s="671" t="s">
        <v>482</v>
      </c>
      <c r="B19" s="671"/>
      <c r="C19" s="671"/>
      <c r="D19" s="671"/>
      <c r="E19" s="671"/>
      <c r="F19" s="671"/>
      <c r="G19" s="671" t="s">
        <v>505</v>
      </c>
      <c r="H19" s="671"/>
      <c r="I19" s="671"/>
      <c r="J19" s="671"/>
      <c r="K19" s="671"/>
      <c r="L19" s="671"/>
      <c r="M19" s="671"/>
    </row>
    <row r="20" spans="1:13" ht="15" customHeight="1">
      <c r="A20" s="61" t="s">
        <v>504</v>
      </c>
      <c r="G20" s="672" t="s">
        <v>503</v>
      </c>
      <c r="H20" s="672"/>
      <c r="I20" s="672"/>
      <c r="J20" s="672"/>
      <c r="K20" s="672"/>
      <c r="L20" s="672"/>
      <c r="M20" s="672"/>
    </row>
  </sheetData>
  <sheetProtection/>
  <mergeCells count="10">
    <mergeCell ref="A19:F19"/>
    <mergeCell ref="G19:M19"/>
    <mergeCell ref="G20:M20"/>
    <mergeCell ref="A2:F2"/>
    <mergeCell ref="G2:M2"/>
    <mergeCell ref="A4:A5"/>
    <mergeCell ref="B4:B5"/>
    <mergeCell ref="C4:F4"/>
    <mergeCell ref="G4:I4"/>
    <mergeCell ref="J4:M4"/>
  </mergeCells>
  <printOptions/>
  <pageMargins left="0.6692913385826772" right="0.6692913385826772" top="0.6692913385826772" bottom="0.6692913385826772" header="0.2755905511811024" footer="0.2755905511811024"/>
  <pageSetup firstPageNumber="434" useFirstPageNumber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="70" zoomScaleNormal="70" zoomScaleSheetLayoutView="80" workbookViewId="0" topLeftCell="A1">
      <pane xSplit="1" ySplit="7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6" sqref="N26"/>
    </sheetView>
  </sheetViews>
  <sheetFormatPr defaultColWidth="10.625" defaultRowHeight="16.5" customHeight="1"/>
  <cols>
    <col min="1" max="1" width="13.875" style="241" customWidth="1"/>
    <col min="2" max="8" width="10.625" style="241" customWidth="1"/>
    <col min="9" max="16" width="11.00390625" style="241" customWidth="1"/>
    <col min="17" max="16384" width="10.625" style="241" customWidth="1"/>
  </cols>
  <sheetData>
    <row r="1" spans="1:16" ht="18" customHeight="1">
      <c r="A1" s="283" t="s">
        <v>305</v>
      </c>
      <c r="P1" s="366" t="s">
        <v>9</v>
      </c>
    </row>
    <row r="2" spans="1:16" s="297" customFormat="1" ht="24.75" customHeight="1">
      <c r="A2" s="684" t="s">
        <v>728</v>
      </c>
      <c r="B2" s="684"/>
      <c r="C2" s="684"/>
      <c r="D2" s="684"/>
      <c r="E2" s="684"/>
      <c r="F2" s="684"/>
      <c r="G2" s="684"/>
      <c r="H2" s="684"/>
      <c r="I2" s="612" t="s">
        <v>729</v>
      </c>
      <c r="J2" s="612"/>
      <c r="K2" s="612"/>
      <c r="L2" s="612"/>
      <c r="M2" s="612"/>
      <c r="N2" s="612"/>
      <c r="O2" s="612"/>
      <c r="P2" s="612"/>
    </row>
    <row r="3" spans="1:16" s="297" customFormat="1" ht="15" customHeight="1" thickBot="1">
      <c r="A3" s="299"/>
      <c r="B3" s="299"/>
      <c r="C3" s="299"/>
      <c r="D3" s="299"/>
      <c r="E3" s="299"/>
      <c r="F3" s="299"/>
      <c r="G3" s="299"/>
      <c r="H3" s="279" t="s">
        <v>501</v>
      </c>
      <c r="I3" s="298"/>
      <c r="J3" s="298"/>
      <c r="K3" s="298"/>
      <c r="L3" s="298"/>
      <c r="M3" s="298"/>
      <c r="N3" s="298"/>
      <c r="O3" s="298"/>
      <c r="P3" s="282" t="s">
        <v>422</v>
      </c>
    </row>
    <row r="4" spans="1:16" s="245" customFormat="1" ht="24.75" customHeight="1">
      <c r="A4" s="635" t="s">
        <v>730</v>
      </c>
      <c r="B4" s="614" t="s">
        <v>731</v>
      </c>
      <c r="C4" s="616" t="s">
        <v>732</v>
      </c>
      <c r="D4" s="627"/>
      <c r="E4" s="637"/>
      <c r="F4" s="616" t="s">
        <v>420</v>
      </c>
      <c r="G4" s="617"/>
      <c r="H4" s="617"/>
      <c r="I4" s="617" t="s">
        <v>419</v>
      </c>
      <c r="J4" s="618"/>
      <c r="K4" s="616" t="s">
        <v>733</v>
      </c>
      <c r="L4" s="627"/>
      <c r="M4" s="627"/>
      <c r="N4" s="627"/>
      <c r="O4" s="637"/>
      <c r="P4" s="626" t="s">
        <v>734</v>
      </c>
    </row>
    <row r="5" spans="1:16" s="245" customFormat="1" ht="24.75" customHeight="1">
      <c r="A5" s="636"/>
      <c r="B5" s="615"/>
      <c r="C5" s="607"/>
      <c r="D5" s="608"/>
      <c r="E5" s="609"/>
      <c r="F5" s="604"/>
      <c r="G5" s="605"/>
      <c r="H5" s="605"/>
      <c r="I5" s="605"/>
      <c r="J5" s="606"/>
      <c r="K5" s="607"/>
      <c r="L5" s="608"/>
      <c r="M5" s="608"/>
      <c r="N5" s="608"/>
      <c r="O5" s="609"/>
      <c r="P5" s="628"/>
    </row>
    <row r="6" spans="1:16" s="244" customFormat="1" ht="24.75" customHeight="1">
      <c r="A6" s="636" t="s">
        <v>735</v>
      </c>
      <c r="B6" s="615" t="s">
        <v>736</v>
      </c>
      <c r="C6" s="294" t="s">
        <v>737</v>
      </c>
      <c r="D6" s="271" t="s">
        <v>738</v>
      </c>
      <c r="E6" s="271" t="s">
        <v>416</v>
      </c>
      <c r="F6" s="294" t="s">
        <v>737</v>
      </c>
      <c r="G6" s="271" t="s">
        <v>739</v>
      </c>
      <c r="H6" s="295" t="s">
        <v>740</v>
      </c>
      <c r="I6" s="276" t="s">
        <v>413</v>
      </c>
      <c r="J6" s="294" t="s">
        <v>741</v>
      </c>
      <c r="K6" s="271" t="s">
        <v>737</v>
      </c>
      <c r="L6" s="277" t="s">
        <v>412</v>
      </c>
      <c r="M6" s="271" t="s">
        <v>742</v>
      </c>
      <c r="N6" s="271" t="s">
        <v>743</v>
      </c>
      <c r="O6" s="271" t="s">
        <v>411</v>
      </c>
      <c r="P6" s="619" t="s">
        <v>499</v>
      </c>
    </row>
    <row r="7" spans="1:16" s="245" customFormat="1" ht="36" customHeight="1" thickBot="1">
      <c r="A7" s="681"/>
      <c r="B7" s="682"/>
      <c r="C7" s="267" t="s">
        <v>649</v>
      </c>
      <c r="D7" s="290" t="s">
        <v>744</v>
      </c>
      <c r="E7" s="290" t="s">
        <v>745</v>
      </c>
      <c r="F7" s="267" t="s">
        <v>649</v>
      </c>
      <c r="G7" s="290" t="s">
        <v>746</v>
      </c>
      <c r="H7" s="292" t="s">
        <v>747</v>
      </c>
      <c r="I7" s="291" t="s">
        <v>748</v>
      </c>
      <c r="J7" s="290" t="s">
        <v>749</v>
      </c>
      <c r="K7" s="267" t="s">
        <v>649</v>
      </c>
      <c r="L7" s="290" t="s">
        <v>750</v>
      </c>
      <c r="M7" s="290" t="s">
        <v>751</v>
      </c>
      <c r="N7" s="290" t="s">
        <v>752</v>
      </c>
      <c r="O7" s="290" t="s">
        <v>753</v>
      </c>
      <c r="P7" s="683"/>
    </row>
    <row r="8" spans="1:16" ht="60" customHeight="1">
      <c r="A8" s="260" t="s">
        <v>389</v>
      </c>
      <c r="B8" s="371">
        <v>55</v>
      </c>
      <c r="C8" s="264">
        <v>11</v>
      </c>
      <c r="D8" s="265">
        <v>2</v>
      </c>
      <c r="E8" s="265">
        <v>9</v>
      </c>
      <c r="F8" s="265">
        <v>31</v>
      </c>
      <c r="G8" s="265">
        <v>11</v>
      </c>
      <c r="H8" s="265">
        <v>8</v>
      </c>
      <c r="I8" s="265">
        <v>7</v>
      </c>
      <c r="J8" s="265">
        <v>5</v>
      </c>
      <c r="K8" s="265">
        <v>12</v>
      </c>
      <c r="L8" s="265">
        <v>7</v>
      </c>
      <c r="M8" s="265">
        <v>4</v>
      </c>
      <c r="N8" s="265">
        <v>1</v>
      </c>
      <c r="O8" s="265">
        <v>0</v>
      </c>
      <c r="P8" s="442">
        <v>0</v>
      </c>
    </row>
    <row r="9" spans="1:16" ht="60" customHeight="1">
      <c r="A9" s="260" t="s">
        <v>388</v>
      </c>
      <c r="B9" s="371">
        <v>50</v>
      </c>
      <c r="C9" s="264">
        <v>11</v>
      </c>
      <c r="D9" s="265">
        <v>2</v>
      </c>
      <c r="E9" s="265">
        <v>9</v>
      </c>
      <c r="F9" s="265">
        <v>30</v>
      </c>
      <c r="G9" s="265">
        <v>11</v>
      </c>
      <c r="H9" s="265">
        <v>8</v>
      </c>
      <c r="I9" s="265">
        <v>6</v>
      </c>
      <c r="J9" s="265">
        <v>5</v>
      </c>
      <c r="K9" s="265">
        <v>10</v>
      </c>
      <c r="L9" s="265">
        <v>5</v>
      </c>
      <c r="M9" s="265">
        <v>3</v>
      </c>
      <c r="N9" s="265">
        <v>1</v>
      </c>
      <c r="O9" s="265">
        <v>0</v>
      </c>
      <c r="P9" s="442">
        <v>0</v>
      </c>
    </row>
    <row r="10" spans="1:16" ht="60" customHeight="1">
      <c r="A10" s="260" t="s">
        <v>754</v>
      </c>
      <c r="B10" s="371">
        <v>43</v>
      </c>
      <c r="C10" s="264">
        <v>10</v>
      </c>
      <c r="D10" s="265">
        <v>3</v>
      </c>
      <c r="E10" s="265">
        <v>8</v>
      </c>
      <c r="F10" s="265">
        <v>25</v>
      </c>
      <c r="G10" s="265">
        <v>10</v>
      </c>
      <c r="H10" s="265">
        <v>7</v>
      </c>
      <c r="I10" s="265">
        <v>4</v>
      </c>
      <c r="J10" s="265">
        <v>5</v>
      </c>
      <c r="K10" s="265">
        <v>7</v>
      </c>
      <c r="L10" s="265">
        <v>4</v>
      </c>
      <c r="M10" s="265">
        <v>2</v>
      </c>
      <c r="N10" s="265">
        <v>1</v>
      </c>
      <c r="O10" s="265">
        <v>0</v>
      </c>
      <c r="P10" s="442">
        <v>0</v>
      </c>
    </row>
    <row r="11" spans="1:16" ht="60" customHeight="1">
      <c r="A11" s="260" t="s">
        <v>386</v>
      </c>
      <c r="B11" s="370">
        <v>42</v>
      </c>
      <c r="C11" s="257">
        <v>11</v>
      </c>
      <c r="D11" s="258">
        <v>1</v>
      </c>
      <c r="E11" s="258">
        <v>10</v>
      </c>
      <c r="F11" s="258">
        <v>23</v>
      </c>
      <c r="G11" s="258">
        <v>9</v>
      </c>
      <c r="H11" s="258">
        <v>7</v>
      </c>
      <c r="I11" s="258">
        <v>5</v>
      </c>
      <c r="J11" s="258">
        <v>3</v>
      </c>
      <c r="K11" s="258">
        <v>8</v>
      </c>
      <c r="L11" s="258">
        <v>4</v>
      </c>
      <c r="M11" s="258">
        <v>2</v>
      </c>
      <c r="N11" s="258">
        <v>1</v>
      </c>
      <c r="O11" s="258">
        <v>0</v>
      </c>
      <c r="P11" s="258">
        <v>0</v>
      </c>
    </row>
    <row r="12" spans="1:16" ht="60" customHeight="1">
      <c r="A12" s="260" t="s">
        <v>385</v>
      </c>
      <c r="B12" s="370">
        <v>43</v>
      </c>
      <c r="C12" s="257">
        <v>11</v>
      </c>
      <c r="D12" s="258">
        <v>1</v>
      </c>
      <c r="E12" s="258">
        <v>10</v>
      </c>
      <c r="F12" s="258">
        <v>24</v>
      </c>
      <c r="G12" s="258">
        <v>9</v>
      </c>
      <c r="H12" s="258">
        <v>8</v>
      </c>
      <c r="I12" s="258">
        <v>5</v>
      </c>
      <c r="J12" s="258">
        <v>3</v>
      </c>
      <c r="K12" s="258">
        <v>7</v>
      </c>
      <c r="L12" s="258">
        <v>4</v>
      </c>
      <c r="M12" s="258">
        <v>2</v>
      </c>
      <c r="N12" s="258">
        <v>1</v>
      </c>
      <c r="O12" s="258">
        <v>0</v>
      </c>
      <c r="P12" s="258">
        <v>0</v>
      </c>
    </row>
    <row r="13" spans="1:16" ht="60" customHeight="1">
      <c r="A13" s="260" t="s">
        <v>400</v>
      </c>
      <c r="B13" s="370">
        <v>41</v>
      </c>
      <c r="C13" s="257">
        <v>8</v>
      </c>
      <c r="D13" s="258">
        <v>1</v>
      </c>
      <c r="E13" s="258">
        <v>8</v>
      </c>
      <c r="F13" s="258">
        <v>24</v>
      </c>
      <c r="G13" s="258">
        <v>9</v>
      </c>
      <c r="H13" s="258">
        <v>7</v>
      </c>
      <c r="I13" s="258">
        <v>5</v>
      </c>
      <c r="J13" s="258">
        <v>4</v>
      </c>
      <c r="K13" s="258">
        <v>8</v>
      </c>
      <c r="L13" s="258">
        <v>4</v>
      </c>
      <c r="M13" s="258">
        <v>3</v>
      </c>
      <c r="N13" s="258">
        <v>2</v>
      </c>
      <c r="O13" s="258">
        <v>0</v>
      </c>
      <c r="P13" s="258">
        <v>0</v>
      </c>
    </row>
    <row r="14" spans="1:16" ht="60" customHeight="1">
      <c r="A14" s="260" t="s">
        <v>755</v>
      </c>
      <c r="B14" s="370">
        <v>40</v>
      </c>
      <c r="C14" s="257">
        <v>10</v>
      </c>
      <c r="D14" s="258">
        <v>1</v>
      </c>
      <c r="E14" s="258">
        <v>8</v>
      </c>
      <c r="F14" s="258">
        <v>23</v>
      </c>
      <c r="G14" s="258">
        <v>9</v>
      </c>
      <c r="H14" s="258">
        <v>6</v>
      </c>
      <c r="I14" s="258">
        <v>5</v>
      </c>
      <c r="J14" s="258">
        <v>3</v>
      </c>
      <c r="K14" s="258">
        <v>8</v>
      </c>
      <c r="L14" s="258">
        <v>4</v>
      </c>
      <c r="M14" s="258">
        <v>2</v>
      </c>
      <c r="N14" s="258">
        <v>1</v>
      </c>
      <c r="O14" s="258">
        <v>0</v>
      </c>
      <c r="P14" s="258">
        <v>0</v>
      </c>
    </row>
    <row r="15" spans="1:16" ht="60" customHeight="1">
      <c r="A15" s="260" t="s">
        <v>756</v>
      </c>
      <c r="B15" s="370">
        <v>42</v>
      </c>
      <c r="C15" s="257">
        <v>10</v>
      </c>
      <c r="D15" s="258">
        <v>1</v>
      </c>
      <c r="E15" s="258">
        <v>9</v>
      </c>
      <c r="F15" s="258">
        <v>23</v>
      </c>
      <c r="G15" s="258">
        <v>9</v>
      </c>
      <c r="H15" s="258">
        <v>5</v>
      </c>
      <c r="I15" s="258">
        <v>4</v>
      </c>
      <c r="J15" s="258">
        <v>5</v>
      </c>
      <c r="K15" s="258">
        <v>9</v>
      </c>
      <c r="L15" s="258">
        <v>4</v>
      </c>
      <c r="M15" s="258">
        <v>3</v>
      </c>
      <c r="N15" s="258">
        <v>2</v>
      </c>
      <c r="O15" s="258">
        <v>0</v>
      </c>
      <c r="P15" s="258">
        <v>0</v>
      </c>
    </row>
    <row r="16" spans="1:16" ht="60" customHeight="1">
      <c r="A16" s="260" t="s">
        <v>757</v>
      </c>
      <c r="B16" s="370">
        <v>41</v>
      </c>
      <c r="C16" s="257">
        <v>12</v>
      </c>
      <c r="D16" s="258">
        <v>1</v>
      </c>
      <c r="E16" s="258">
        <v>10</v>
      </c>
      <c r="F16" s="258">
        <v>22</v>
      </c>
      <c r="G16" s="258">
        <v>9</v>
      </c>
      <c r="H16" s="258">
        <v>6</v>
      </c>
      <c r="I16" s="258">
        <v>5</v>
      </c>
      <c r="J16" s="258">
        <v>3</v>
      </c>
      <c r="K16" s="258">
        <v>7</v>
      </c>
      <c r="L16" s="258">
        <v>2</v>
      </c>
      <c r="M16" s="258">
        <v>3</v>
      </c>
      <c r="N16" s="258">
        <v>1</v>
      </c>
      <c r="O16" s="258">
        <v>1</v>
      </c>
      <c r="P16" s="258">
        <v>0</v>
      </c>
    </row>
    <row r="17" spans="1:16" ht="60" customHeight="1" thickBot="1">
      <c r="A17" s="253" t="s">
        <v>758</v>
      </c>
      <c r="B17" s="369">
        <v>41</v>
      </c>
      <c r="C17" s="250">
        <v>11</v>
      </c>
      <c r="D17" s="251">
        <v>1</v>
      </c>
      <c r="E17" s="251">
        <v>9</v>
      </c>
      <c r="F17" s="251">
        <v>23</v>
      </c>
      <c r="G17" s="251">
        <v>10</v>
      </c>
      <c r="H17" s="251">
        <v>5</v>
      </c>
      <c r="I17" s="251">
        <v>5</v>
      </c>
      <c r="J17" s="251">
        <v>3</v>
      </c>
      <c r="K17" s="251">
        <v>8</v>
      </c>
      <c r="L17" s="251">
        <v>4</v>
      </c>
      <c r="M17" s="251">
        <v>2</v>
      </c>
      <c r="N17" s="251">
        <v>1</v>
      </c>
      <c r="O17" s="251">
        <v>1</v>
      </c>
      <c r="P17" s="251">
        <v>0</v>
      </c>
    </row>
    <row r="18" spans="1:9" ht="15.75" customHeight="1">
      <c r="A18" s="285" t="s">
        <v>399</v>
      </c>
      <c r="B18" s="242"/>
      <c r="C18" s="284"/>
      <c r="D18" s="284"/>
      <c r="E18" s="284"/>
      <c r="F18" s="284"/>
      <c r="G18" s="284"/>
      <c r="I18" s="244" t="s">
        <v>379</v>
      </c>
    </row>
  </sheetData>
  <sheetProtection/>
  <mergeCells count="12">
    <mergeCell ref="A2:H2"/>
    <mergeCell ref="I2:P2"/>
    <mergeCell ref="A4:A5"/>
    <mergeCell ref="B4:B5"/>
    <mergeCell ref="C4:E5"/>
    <mergeCell ref="F4:H5"/>
    <mergeCell ref="I4:J5"/>
    <mergeCell ref="K4:O5"/>
    <mergeCell ref="P4:P5"/>
    <mergeCell ref="A6:A7"/>
    <mergeCell ref="B6:B7"/>
    <mergeCell ref="P6:P7"/>
  </mergeCells>
  <printOptions/>
  <pageMargins left="0.6692913385826772" right="0.6692913385826772" top="0.6692913385826772" bottom="0.6692913385826772" header="0.2755905511811024" footer="0.2755905511811024"/>
  <pageSetup firstPageNumber="434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3" sqref="K23"/>
    </sheetView>
  </sheetViews>
  <sheetFormatPr defaultColWidth="9.00390625" defaultRowHeight="16.5"/>
  <cols>
    <col min="1" max="1" width="13.625" style="60" customWidth="1"/>
    <col min="2" max="5" width="13.125" style="60" customWidth="1"/>
    <col min="6" max="7" width="8.625" style="60" customWidth="1"/>
    <col min="8" max="10" width="13.625" style="60" customWidth="1"/>
    <col min="11" max="13" width="14.625" style="60" customWidth="1"/>
    <col min="14" max="16384" width="9.00390625" style="60" customWidth="1"/>
  </cols>
  <sheetData>
    <row r="1" spans="1:14" s="36" customFormat="1" ht="18" customHeight="1">
      <c r="A1" s="33" t="s">
        <v>305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34" t="s">
        <v>9</v>
      </c>
      <c r="N1" s="35"/>
    </row>
    <row r="2" spans="1:13" ht="36" customHeight="1">
      <c r="A2" s="696" t="s">
        <v>346</v>
      </c>
      <c r="B2" s="696"/>
      <c r="C2" s="696"/>
      <c r="D2" s="696"/>
      <c r="E2" s="696"/>
      <c r="F2" s="696"/>
      <c r="G2" s="696"/>
      <c r="H2" s="695" t="s">
        <v>114</v>
      </c>
      <c r="I2" s="695"/>
      <c r="J2" s="695"/>
      <c r="K2" s="695"/>
      <c r="L2" s="695"/>
      <c r="M2" s="695"/>
    </row>
    <row r="3" spans="1:14" s="36" customFormat="1" ht="15" customHeight="1" thickBot="1">
      <c r="A3" s="25"/>
      <c r="B3" s="25"/>
      <c r="C3" s="25"/>
      <c r="D3" s="25"/>
      <c r="E3" s="37"/>
      <c r="F3" s="25"/>
      <c r="G3" s="25"/>
      <c r="H3" s="25"/>
      <c r="I3" s="25"/>
      <c r="J3" s="25"/>
      <c r="K3" s="25"/>
      <c r="L3" s="25"/>
      <c r="M3" s="38"/>
      <c r="N3" s="39"/>
    </row>
    <row r="4" spans="1:13" s="36" customFormat="1" ht="30" customHeight="1">
      <c r="A4" s="699" t="s">
        <v>243</v>
      </c>
      <c r="B4" s="703" t="s">
        <v>347</v>
      </c>
      <c r="C4" s="646" t="s">
        <v>348</v>
      </c>
      <c r="D4" s="646" t="s">
        <v>349</v>
      </c>
      <c r="E4" s="646" t="s">
        <v>350</v>
      </c>
      <c r="F4" s="701" t="s">
        <v>351</v>
      </c>
      <c r="G4" s="702"/>
      <c r="H4" s="650" t="s">
        <v>117</v>
      </c>
      <c r="I4" s="650"/>
      <c r="J4" s="651"/>
      <c r="K4" s="646" t="s">
        <v>352</v>
      </c>
      <c r="L4" s="646" t="s">
        <v>353</v>
      </c>
      <c r="M4" s="697" t="s">
        <v>354</v>
      </c>
    </row>
    <row r="5" spans="1:13" s="36" customFormat="1" ht="30" customHeight="1">
      <c r="A5" s="700"/>
      <c r="B5" s="704"/>
      <c r="C5" s="647"/>
      <c r="D5" s="647"/>
      <c r="E5" s="647"/>
      <c r="F5" s="41" t="s">
        <v>244</v>
      </c>
      <c r="G5" s="41" t="s">
        <v>245</v>
      </c>
      <c r="H5" s="42" t="s">
        <v>246</v>
      </c>
      <c r="I5" s="41" t="s">
        <v>247</v>
      </c>
      <c r="J5" s="41" t="s">
        <v>248</v>
      </c>
      <c r="K5" s="647"/>
      <c r="L5" s="647"/>
      <c r="M5" s="698"/>
    </row>
    <row r="6" spans="1:13" s="36" customFormat="1" ht="45" customHeight="1" thickBot="1">
      <c r="A6" s="43" t="s">
        <v>47</v>
      </c>
      <c r="B6" s="44" t="s">
        <v>91</v>
      </c>
      <c r="C6" s="45" t="s">
        <v>92</v>
      </c>
      <c r="D6" s="46" t="s">
        <v>119</v>
      </c>
      <c r="E6" s="46" t="s">
        <v>118</v>
      </c>
      <c r="F6" s="46" t="s">
        <v>116</v>
      </c>
      <c r="G6" s="46" t="s">
        <v>93</v>
      </c>
      <c r="H6" s="47" t="s">
        <v>94</v>
      </c>
      <c r="I6" s="46" t="s">
        <v>115</v>
      </c>
      <c r="J6" s="46" t="s">
        <v>95</v>
      </c>
      <c r="K6" s="46" t="s">
        <v>96</v>
      </c>
      <c r="L6" s="46" t="s">
        <v>120</v>
      </c>
      <c r="M6" s="48" t="s">
        <v>302</v>
      </c>
    </row>
    <row r="7" spans="1:13" s="36" customFormat="1" ht="54.75" customHeight="1">
      <c r="A7" s="40" t="s">
        <v>294</v>
      </c>
      <c r="B7" s="438">
        <v>2008</v>
      </c>
      <c r="C7" s="184">
        <v>365375</v>
      </c>
      <c r="D7" s="184">
        <v>93991763</v>
      </c>
      <c r="E7" s="184">
        <v>766122780</v>
      </c>
      <c r="F7" s="184">
        <v>1549</v>
      </c>
      <c r="G7" s="184">
        <v>10</v>
      </c>
      <c r="H7" s="184">
        <v>4</v>
      </c>
      <c r="I7" s="184">
        <v>49</v>
      </c>
      <c r="J7" s="184">
        <v>1486</v>
      </c>
      <c r="K7" s="50">
        <v>2.02</v>
      </c>
      <c r="L7" s="49">
        <v>163736</v>
      </c>
      <c r="M7" s="50">
        <f aca="true" t="shared" si="0" ref="M7:M13">L7/E7*1000000</f>
        <v>213.7203125587781</v>
      </c>
    </row>
    <row r="8" spans="1:13" s="36" customFormat="1" ht="54.75" customHeight="1">
      <c r="A8" s="40" t="s">
        <v>295</v>
      </c>
      <c r="B8" s="438">
        <v>2050</v>
      </c>
      <c r="C8" s="439">
        <v>393850</v>
      </c>
      <c r="D8" s="439">
        <v>102888319</v>
      </c>
      <c r="E8" s="439">
        <v>849093216</v>
      </c>
      <c r="F8" s="439">
        <v>1844</v>
      </c>
      <c r="G8" s="439">
        <v>14</v>
      </c>
      <c r="H8" s="439">
        <v>1</v>
      </c>
      <c r="I8" s="439">
        <v>59</v>
      </c>
      <c r="J8" s="439">
        <v>1770</v>
      </c>
      <c r="K8" s="53">
        <v>2.17</v>
      </c>
      <c r="L8" s="52">
        <v>153139</v>
      </c>
      <c r="M8" s="50">
        <f t="shared" si="0"/>
        <v>180.35593397085862</v>
      </c>
    </row>
    <row r="9" spans="1:13" s="36" customFormat="1" ht="54.75" customHeight="1">
      <c r="A9" s="40" t="s">
        <v>296</v>
      </c>
      <c r="B9" s="438">
        <v>2147</v>
      </c>
      <c r="C9" s="184">
        <v>430779</v>
      </c>
      <c r="D9" s="184">
        <v>111645803</v>
      </c>
      <c r="E9" s="184">
        <v>918678882</v>
      </c>
      <c r="F9" s="184">
        <v>1813</v>
      </c>
      <c r="G9" s="184">
        <v>16</v>
      </c>
      <c r="H9" s="184">
        <v>0</v>
      </c>
      <c r="I9" s="184">
        <v>38</v>
      </c>
      <c r="J9" s="184">
        <v>1759</v>
      </c>
      <c r="K9" s="50">
        <v>1.97</v>
      </c>
      <c r="L9" s="49">
        <v>145161</v>
      </c>
      <c r="M9" s="50">
        <f t="shared" si="0"/>
        <v>158.01059852815905</v>
      </c>
    </row>
    <row r="10" spans="1:13" s="36" customFormat="1" ht="54.75" customHeight="1">
      <c r="A10" s="40" t="s">
        <v>297</v>
      </c>
      <c r="B10" s="184">
        <v>2265</v>
      </c>
      <c r="C10" s="184">
        <v>436188</v>
      </c>
      <c r="D10" s="184">
        <v>113824142</v>
      </c>
      <c r="E10" s="184">
        <v>935887701</v>
      </c>
      <c r="F10" s="184">
        <v>1797</v>
      </c>
      <c r="G10" s="184">
        <v>8</v>
      </c>
      <c r="H10" s="184">
        <v>0</v>
      </c>
      <c r="I10" s="184">
        <v>64</v>
      </c>
      <c r="J10" s="184">
        <v>1725</v>
      </c>
      <c r="K10" s="50">
        <v>1.92</v>
      </c>
      <c r="L10" s="49">
        <v>112255</v>
      </c>
      <c r="M10" s="50">
        <f t="shared" si="0"/>
        <v>119.94494625803401</v>
      </c>
    </row>
    <row r="11" spans="1:13" s="36" customFormat="1" ht="54.75" customHeight="1">
      <c r="A11" s="40" t="s">
        <v>298</v>
      </c>
      <c r="B11" s="438">
        <v>2340</v>
      </c>
      <c r="C11" s="184">
        <v>442546</v>
      </c>
      <c r="D11" s="184">
        <v>114369066</v>
      </c>
      <c r="E11" s="184">
        <v>948263169</v>
      </c>
      <c r="F11" s="184">
        <v>1853</v>
      </c>
      <c r="G11" s="184">
        <v>13</v>
      </c>
      <c r="H11" s="184">
        <v>1</v>
      </c>
      <c r="I11" s="184">
        <v>56</v>
      </c>
      <c r="J11" s="184">
        <v>1783</v>
      </c>
      <c r="K11" s="50">
        <v>1.95</v>
      </c>
      <c r="L11" s="49">
        <v>156642</v>
      </c>
      <c r="M11" s="50">
        <f t="shared" si="0"/>
        <v>165.1883202056538</v>
      </c>
    </row>
    <row r="12" spans="1:13" s="39" customFormat="1" ht="54.75" customHeight="1">
      <c r="A12" s="40" t="s">
        <v>299</v>
      </c>
      <c r="B12" s="438">
        <v>2409</v>
      </c>
      <c r="C12" s="184">
        <v>453461</v>
      </c>
      <c r="D12" s="184">
        <v>116797030</v>
      </c>
      <c r="E12" s="184">
        <v>970612080</v>
      </c>
      <c r="F12" s="184">
        <v>1856</v>
      </c>
      <c r="G12" s="184">
        <v>10</v>
      </c>
      <c r="H12" s="184">
        <v>2</v>
      </c>
      <c r="I12" s="184">
        <v>41</v>
      </c>
      <c r="J12" s="184">
        <v>1803</v>
      </c>
      <c r="K12" s="50">
        <v>1.91</v>
      </c>
      <c r="L12" s="49">
        <v>132985</v>
      </c>
      <c r="M12" s="50">
        <f t="shared" si="0"/>
        <v>137.0114824863915</v>
      </c>
    </row>
    <row r="13" spans="1:13" s="39" customFormat="1" ht="54.75" customHeight="1">
      <c r="A13" s="40" t="s">
        <v>308</v>
      </c>
      <c r="B13" s="438">
        <v>2310</v>
      </c>
      <c r="C13" s="184">
        <v>475891</v>
      </c>
      <c r="D13" s="184">
        <v>120653516</v>
      </c>
      <c r="E13" s="184">
        <v>992057374</v>
      </c>
      <c r="F13" s="184">
        <v>1836</v>
      </c>
      <c r="G13" s="184">
        <v>12</v>
      </c>
      <c r="H13" s="184">
        <v>0</v>
      </c>
      <c r="I13" s="184">
        <v>47</v>
      </c>
      <c r="J13" s="184">
        <v>1777</v>
      </c>
      <c r="K13" s="50">
        <v>1.85</v>
      </c>
      <c r="L13" s="49">
        <v>131402</v>
      </c>
      <c r="M13" s="50">
        <f t="shared" si="0"/>
        <v>132.4540328450802</v>
      </c>
    </row>
    <row r="14" spans="1:13" s="39" customFormat="1" ht="54.75" customHeight="1">
      <c r="A14" s="40" t="s">
        <v>300</v>
      </c>
      <c r="B14" s="438">
        <v>2348</v>
      </c>
      <c r="C14" s="184">
        <v>502021</v>
      </c>
      <c r="D14" s="184">
        <v>124400252</v>
      </c>
      <c r="E14" s="184">
        <v>1022392448</v>
      </c>
      <c r="F14" s="184">
        <v>1747</v>
      </c>
      <c r="G14" s="184">
        <v>8</v>
      </c>
      <c r="H14" s="184">
        <v>0</v>
      </c>
      <c r="I14" s="184">
        <v>42</v>
      </c>
      <c r="J14" s="184">
        <v>1697</v>
      </c>
      <c r="K14" s="50">
        <v>1.7</v>
      </c>
      <c r="L14" s="49">
        <v>106864</v>
      </c>
      <c r="M14" s="50">
        <f>L14/E14*1000000</f>
        <v>104.52346377269015</v>
      </c>
    </row>
    <row r="15" spans="1:13" s="39" customFormat="1" ht="54.75" customHeight="1">
      <c r="A15" s="40" t="s">
        <v>361</v>
      </c>
      <c r="B15" s="438">
        <v>2378</v>
      </c>
      <c r="C15" s="184">
        <v>521521</v>
      </c>
      <c r="D15" s="184">
        <v>128065648</v>
      </c>
      <c r="E15" s="184">
        <v>1054055469</v>
      </c>
      <c r="F15" s="184">
        <v>1732</v>
      </c>
      <c r="G15" s="184">
        <v>20</v>
      </c>
      <c r="H15" s="184">
        <v>1</v>
      </c>
      <c r="I15" s="184">
        <v>28</v>
      </c>
      <c r="J15" s="184">
        <v>1683</v>
      </c>
      <c r="K15" s="50">
        <v>1.64</v>
      </c>
      <c r="L15" s="49">
        <v>167601</v>
      </c>
      <c r="M15" s="50">
        <f>L15/E15*1000000</f>
        <v>159.00586347605204</v>
      </c>
    </row>
    <row r="16" spans="1:14" s="36" customFormat="1" ht="54.75" customHeight="1" thickBot="1">
      <c r="A16" s="385" t="s">
        <v>533</v>
      </c>
      <c r="B16" s="440">
        <v>2482</v>
      </c>
      <c r="C16" s="188">
        <v>536364</v>
      </c>
      <c r="D16" s="188">
        <v>133029998</v>
      </c>
      <c r="E16" s="188">
        <v>1092278080</v>
      </c>
      <c r="F16" s="188">
        <v>1704</v>
      </c>
      <c r="G16" s="188">
        <v>7</v>
      </c>
      <c r="H16" s="188">
        <v>0</v>
      </c>
      <c r="I16" s="188">
        <v>29</v>
      </c>
      <c r="J16" s="188">
        <v>1668</v>
      </c>
      <c r="K16" s="55">
        <v>1.56</v>
      </c>
      <c r="L16" s="54">
        <v>77887</v>
      </c>
      <c r="M16" s="55">
        <f>L16/E16*1000000</f>
        <v>71.30693312091368</v>
      </c>
      <c r="N16" s="51"/>
    </row>
    <row r="17" spans="1:13" s="36" customFormat="1" ht="15" customHeight="1">
      <c r="A17" s="33" t="s">
        <v>309</v>
      </c>
      <c r="B17" s="25"/>
      <c r="C17" s="25"/>
      <c r="D17" s="25"/>
      <c r="E17" s="25"/>
      <c r="F17" s="56"/>
      <c r="G17" s="25"/>
      <c r="H17" s="57" t="s">
        <v>108</v>
      </c>
      <c r="I17" s="57"/>
      <c r="J17" s="57"/>
      <c r="K17" s="57"/>
      <c r="L17" s="57"/>
      <c r="M17" s="57"/>
    </row>
    <row r="18" spans="1:13" s="36" customFormat="1" ht="15" customHeight="1">
      <c r="A18" s="58" t="s">
        <v>310</v>
      </c>
      <c r="B18" s="58"/>
      <c r="C18" s="58"/>
      <c r="D18" s="58"/>
      <c r="E18" s="58"/>
      <c r="F18" s="59"/>
      <c r="G18" s="25"/>
      <c r="H18" s="58" t="s">
        <v>97</v>
      </c>
      <c r="I18" s="58"/>
      <c r="J18" s="58"/>
      <c r="K18" s="58"/>
      <c r="L18" s="58"/>
      <c r="M18" s="58"/>
    </row>
    <row r="19" spans="1:13" s="36" customFormat="1" ht="15" customHeight="1">
      <c r="A19" s="58" t="s">
        <v>311</v>
      </c>
      <c r="B19" s="58"/>
      <c r="C19" s="58"/>
      <c r="D19" s="58"/>
      <c r="E19" s="58"/>
      <c r="F19" s="59"/>
      <c r="G19" s="25"/>
      <c r="H19" s="58" t="s">
        <v>122</v>
      </c>
      <c r="I19" s="58"/>
      <c r="J19" s="58"/>
      <c r="K19" s="58"/>
      <c r="L19" s="58"/>
      <c r="M19" s="58"/>
    </row>
    <row r="20" spans="1:13" s="36" customFormat="1" ht="15" customHeight="1">
      <c r="A20" s="58" t="s">
        <v>312</v>
      </c>
      <c r="B20" s="58"/>
      <c r="C20" s="58"/>
      <c r="D20" s="58"/>
      <c r="E20" s="58"/>
      <c r="F20" s="59"/>
      <c r="G20" s="25"/>
      <c r="H20" s="58" t="s">
        <v>121</v>
      </c>
      <c r="I20" s="58"/>
      <c r="J20" s="58"/>
      <c r="K20" s="58"/>
      <c r="L20" s="58"/>
      <c r="M20" s="58"/>
    </row>
  </sheetData>
  <sheetProtection/>
  <mergeCells count="12">
    <mergeCell ref="F4:G4"/>
    <mergeCell ref="B4:B5"/>
    <mergeCell ref="H2:M2"/>
    <mergeCell ref="A2:G2"/>
    <mergeCell ref="M4:M5"/>
    <mergeCell ref="A4:A5"/>
    <mergeCell ref="C4:C5"/>
    <mergeCell ref="D4:D5"/>
    <mergeCell ref="E4:E5"/>
    <mergeCell ref="K4:K5"/>
    <mergeCell ref="L4:L5"/>
    <mergeCell ref="H4:J4"/>
  </mergeCells>
  <printOptions/>
  <pageMargins left="0.6692913385826772" right="0.6692913385826772" top="0.6692913385826772" bottom="0.6692913385826772" header="0.2755905511811024" footer="0.2755905511811024"/>
  <pageSetup firstPageNumber="43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showGridLines="0" view="pageBreakPreview" zoomScaleNormal="90" zoomScaleSheetLayoutView="100" workbookViewId="0" topLeftCell="A14">
      <selection activeCell="D27" sqref="D27"/>
    </sheetView>
  </sheetViews>
  <sheetFormatPr defaultColWidth="5.125" defaultRowHeight="16.5"/>
  <cols>
    <col min="1" max="1" width="14.125" style="224" customWidth="1"/>
    <col min="2" max="5" width="14.625" style="224" customWidth="1"/>
    <col min="6" max="6" width="14.625" style="225" customWidth="1"/>
    <col min="7" max="7" width="12.625" style="225" customWidth="1"/>
    <col min="8" max="10" width="12.625" style="223" customWidth="1"/>
    <col min="11" max="12" width="8.625" style="225" customWidth="1"/>
    <col min="13" max="13" width="8.625" style="223" customWidth="1"/>
    <col min="14" max="14" width="11.625" style="223" customWidth="1"/>
    <col min="15" max="16384" width="5.125" style="223" customWidth="1"/>
  </cols>
  <sheetData>
    <row r="1" spans="1:14" s="207" customFormat="1" ht="18" customHeight="1">
      <c r="A1" s="3" t="s">
        <v>306</v>
      </c>
      <c r="B1" s="3"/>
      <c r="C1" s="3"/>
      <c r="D1" s="3"/>
      <c r="E1" s="3"/>
      <c r="F1" s="208"/>
      <c r="G1" s="208"/>
      <c r="J1" s="208"/>
      <c r="K1" s="208"/>
      <c r="N1" s="6" t="s">
        <v>34</v>
      </c>
    </row>
    <row r="2" spans="1:14" s="229" customFormat="1" ht="24.75" customHeight="1">
      <c r="A2" s="443" t="s">
        <v>342</v>
      </c>
      <c r="B2" s="443"/>
      <c r="C2" s="443"/>
      <c r="D2" s="443"/>
      <c r="E2" s="443"/>
      <c r="F2" s="443"/>
      <c r="G2" s="443" t="s">
        <v>98</v>
      </c>
      <c r="H2" s="443"/>
      <c r="I2" s="443"/>
      <c r="J2" s="443"/>
      <c r="K2" s="443"/>
      <c r="L2" s="443"/>
      <c r="M2" s="443"/>
      <c r="N2" s="443"/>
    </row>
    <row r="3" spans="1:14" s="207" customFormat="1" ht="15" customHeight="1" thickBot="1">
      <c r="A3" s="209"/>
      <c r="B3" s="209"/>
      <c r="C3" s="209"/>
      <c r="D3" s="209"/>
      <c r="E3" s="209"/>
      <c r="F3" s="389" t="s">
        <v>549</v>
      </c>
      <c r="G3" s="210"/>
      <c r="H3" s="210"/>
      <c r="I3" s="210"/>
      <c r="J3" s="211"/>
      <c r="K3" s="211"/>
      <c r="L3" s="211"/>
      <c r="M3" s="211"/>
      <c r="N3" s="9" t="s">
        <v>532</v>
      </c>
    </row>
    <row r="4" spans="1:14" s="217" customFormat="1" ht="30" customHeight="1">
      <c r="A4" s="461" t="s">
        <v>124</v>
      </c>
      <c r="B4" s="466" t="s">
        <v>520</v>
      </c>
      <c r="C4" s="459"/>
      <c r="D4" s="459"/>
      <c r="E4" s="459"/>
      <c r="F4" s="459"/>
      <c r="G4" s="459" t="s">
        <v>522</v>
      </c>
      <c r="H4" s="459"/>
      <c r="I4" s="459"/>
      <c r="J4" s="460"/>
      <c r="K4" s="464" t="s">
        <v>555</v>
      </c>
      <c r="L4" s="465"/>
      <c r="M4" s="465"/>
      <c r="N4" s="465"/>
    </row>
    <row r="5" spans="1:14" s="217" customFormat="1" ht="30" customHeight="1">
      <c r="A5" s="462"/>
      <c r="B5" s="469" t="s">
        <v>556</v>
      </c>
      <c r="C5" s="470"/>
      <c r="D5" s="470"/>
      <c r="E5" s="470"/>
      <c r="F5" s="470"/>
      <c r="G5" s="470"/>
      <c r="H5" s="470"/>
      <c r="I5" s="470"/>
      <c r="J5" s="471"/>
      <c r="K5" s="467" t="s">
        <v>523</v>
      </c>
      <c r="L5" s="468"/>
      <c r="M5" s="468"/>
      <c r="N5" s="468"/>
    </row>
    <row r="6" spans="1:14" s="217" customFormat="1" ht="39.75" customHeight="1">
      <c r="A6" s="462"/>
      <c r="B6" s="376" t="s">
        <v>140</v>
      </c>
      <c r="C6" s="376" t="s">
        <v>141</v>
      </c>
      <c r="D6" s="377" t="s">
        <v>148</v>
      </c>
      <c r="E6" s="390" t="s">
        <v>557</v>
      </c>
      <c r="F6" s="391" t="s">
        <v>558</v>
      </c>
      <c r="G6" s="376" t="s">
        <v>559</v>
      </c>
      <c r="H6" s="390" t="s">
        <v>560</v>
      </c>
      <c r="I6" s="378" t="s">
        <v>561</v>
      </c>
      <c r="J6" s="378" t="s">
        <v>149</v>
      </c>
      <c r="K6" s="213" t="s">
        <v>145</v>
      </c>
      <c r="L6" s="213" t="s">
        <v>146</v>
      </c>
      <c r="M6" s="213" t="s">
        <v>150</v>
      </c>
      <c r="N6" s="212" t="s">
        <v>151</v>
      </c>
    </row>
    <row r="7" spans="1:14" s="217" customFormat="1" ht="54.75" customHeight="1" thickBot="1">
      <c r="A7" s="463"/>
      <c r="B7" s="219" t="s">
        <v>543</v>
      </c>
      <c r="C7" s="219" t="s">
        <v>544</v>
      </c>
      <c r="D7" s="215" t="s">
        <v>545</v>
      </c>
      <c r="E7" s="216" t="s">
        <v>525</v>
      </c>
      <c r="F7" s="387" t="s">
        <v>526</v>
      </c>
      <c r="G7" s="219" t="s">
        <v>527</v>
      </c>
      <c r="H7" s="216" t="s">
        <v>528</v>
      </c>
      <c r="I7" s="214" t="s">
        <v>529</v>
      </c>
      <c r="J7" s="214" t="s">
        <v>546</v>
      </c>
      <c r="K7" s="216" t="s">
        <v>52</v>
      </c>
      <c r="L7" s="216" t="s">
        <v>53</v>
      </c>
      <c r="M7" s="216" t="s">
        <v>35</v>
      </c>
      <c r="N7" s="220" t="s">
        <v>48</v>
      </c>
    </row>
    <row r="8" spans="1:14" s="207" customFormat="1" ht="51" customHeight="1">
      <c r="A8" s="146" t="s">
        <v>142</v>
      </c>
      <c r="B8" s="399">
        <v>5</v>
      </c>
      <c r="C8" s="399">
        <v>1</v>
      </c>
      <c r="D8" s="236">
        <v>0</v>
      </c>
      <c r="E8" s="185" t="s">
        <v>8</v>
      </c>
      <c r="F8" s="185" t="s">
        <v>8</v>
      </c>
      <c r="G8" s="185" t="s">
        <v>8</v>
      </c>
      <c r="H8" s="185" t="s">
        <v>8</v>
      </c>
      <c r="I8" s="185" t="s">
        <v>762</v>
      </c>
      <c r="J8" s="399">
        <v>6</v>
      </c>
      <c r="K8" s="399">
        <v>3092</v>
      </c>
      <c r="L8" s="399">
        <v>1274</v>
      </c>
      <c r="M8" s="236">
        <v>0</v>
      </c>
      <c r="N8" s="236">
        <v>71</v>
      </c>
    </row>
    <row r="9" spans="1:14" s="207" customFormat="1" ht="51" customHeight="1">
      <c r="A9" s="146" t="s">
        <v>143</v>
      </c>
      <c r="B9" s="399">
        <v>5</v>
      </c>
      <c r="C9" s="236">
        <v>0</v>
      </c>
      <c r="D9" s="236">
        <v>0</v>
      </c>
      <c r="E9" s="185" t="s">
        <v>8</v>
      </c>
      <c r="F9" s="185" t="s">
        <v>759</v>
      </c>
      <c r="G9" s="185" t="s">
        <v>8</v>
      </c>
      <c r="H9" s="185" t="s">
        <v>8</v>
      </c>
      <c r="I9" s="185" t="s">
        <v>8</v>
      </c>
      <c r="J9" s="399">
        <v>0</v>
      </c>
      <c r="K9" s="399">
        <v>1669</v>
      </c>
      <c r="L9" s="399">
        <v>905</v>
      </c>
      <c r="M9" s="236">
        <v>0</v>
      </c>
      <c r="N9" s="236">
        <v>72</v>
      </c>
    </row>
    <row r="10" spans="1:14" s="207" customFormat="1" ht="51" customHeight="1">
      <c r="A10" s="146" t="s">
        <v>144</v>
      </c>
      <c r="B10" s="399">
        <v>4</v>
      </c>
      <c r="C10" s="236">
        <v>0</v>
      </c>
      <c r="D10" s="399">
        <v>1</v>
      </c>
      <c r="E10" s="185" t="s">
        <v>8</v>
      </c>
      <c r="F10" s="185" t="s">
        <v>8</v>
      </c>
      <c r="G10" s="185" t="s">
        <v>8</v>
      </c>
      <c r="H10" s="185" t="s">
        <v>8</v>
      </c>
      <c r="I10" s="185" t="s">
        <v>763</v>
      </c>
      <c r="J10" s="399">
        <v>5</v>
      </c>
      <c r="K10" s="399">
        <v>1061</v>
      </c>
      <c r="L10" s="399">
        <v>1391</v>
      </c>
      <c r="M10" s="236">
        <v>0</v>
      </c>
      <c r="N10" s="236">
        <v>181</v>
      </c>
    </row>
    <row r="11" spans="1:14" s="207" customFormat="1" ht="51" customHeight="1">
      <c r="A11" s="146" t="s">
        <v>134</v>
      </c>
      <c r="B11" s="399">
        <v>1</v>
      </c>
      <c r="C11" s="236">
        <v>0</v>
      </c>
      <c r="D11" s="236">
        <v>0</v>
      </c>
      <c r="E11" s="185" t="s">
        <v>8</v>
      </c>
      <c r="F11" s="185" t="s">
        <v>8</v>
      </c>
      <c r="G11" s="185" t="s">
        <v>8</v>
      </c>
      <c r="H11" s="185" t="s">
        <v>8</v>
      </c>
      <c r="I11" s="185" t="s">
        <v>8</v>
      </c>
      <c r="J11" s="399">
        <v>2</v>
      </c>
      <c r="K11" s="399">
        <v>0</v>
      </c>
      <c r="L11" s="399">
        <v>2398</v>
      </c>
      <c r="M11" s="236">
        <v>0</v>
      </c>
      <c r="N11" s="236">
        <v>141</v>
      </c>
    </row>
    <row r="12" spans="1:14" s="207" customFormat="1" ht="51" customHeight="1">
      <c r="A12" s="146" t="s">
        <v>135</v>
      </c>
      <c r="B12" s="399">
        <v>2</v>
      </c>
      <c r="C12" s="236">
        <v>0</v>
      </c>
      <c r="D12" s="399">
        <v>3</v>
      </c>
      <c r="E12" s="185" t="s">
        <v>8</v>
      </c>
      <c r="F12" s="185" t="s">
        <v>8</v>
      </c>
      <c r="G12" s="185" t="s">
        <v>8</v>
      </c>
      <c r="H12" s="185" t="s">
        <v>8</v>
      </c>
      <c r="I12" s="185" t="s">
        <v>8</v>
      </c>
      <c r="J12" s="399">
        <v>12</v>
      </c>
      <c r="K12" s="400">
        <v>0</v>
      </c>
      <c r="L12" s="399">
        <v>2561</v>
      </c>
      <c r="M12" s="236">
        <v>1</v>
      </c>
      <c r="N12" s="236">
        <v>159</v>
      </c>
    </row>
    <row r="13" spans="1:14" s="207" customFormat="1" ht="51" customHeight="1">
      <c r="A13" s="146" t="s">
        <v>136</v>
      </c>
      <c r="B13" s="399">
        <v>14</v>
      </c>
      <c r="C13" s="236">
        <v>1</v>
      </c>
      <c r="D13" s="399">
        <v>2</v>
      </c>
      <c r="E13" s="185" t="s">
        <v>759</v>
      </c>
      <c r="F13" s="185" t="s">
        <v>8</v>
      </c>
      <c r="G13" s="185" t="s">
        <v>8</v>
      </c>
      <c r="H13" s="185" t="s">
        <v>8</v>
      </c>
      <c r="I13" s="185" t="s">
        <v>8</v>
      </c>
      <c r="J13" s="399">
        <v>7</v>
      </c>
      <c r="K13" s="400">
        <v>0</v>
      </c>
      <c r="L13" s="399">
        <v>2750</v>
      </c>
      <c r="M13" s="236">
        <v>0</v>
      </c>
      <c r="N13" s="236">
        <v>175</v>
      </c>
    </row>
    <row r="14" spans="1:14" s="217" customFormat="1" ht="51" customHeight="1">
      <c r="A14" s="146" t="s">
        <v>137</v>
      </c>
      <c r="B14" s="399">
        <v>6</v>
      </c>
      <c r="C14" s="236">
        <v>0</v>
      </c>
      <c r="D14" s="399">
        <v>1</v>
      </c>
      <c r="E14" s="185" t="s">
        <v>8</v>
      </c>
      <c r="F14" s="185" t="s">
        <v>8</v>
      </c>
      <c r="G14" s="185" t="s">
        <v>761</v>
      </c>
      <c r="H14" s="185" t="s">
        <v>8</v>
      </c>
      <c r="I14" s="185" t="s">
        <v>8</v>
      </c>
      <c r="J14" s="399">
        <v>5</v>
      </c>
      <c r="K14" s="399">
        <v>0</v>
      </c>
      <c r="L14" s="399">
        <v>2676</v>
      </c>
      <c r="M14" s="399">
        <v>0</v>
      </c>
      <c r="N14" s="236">
        <v>178</v>
      </c>
    </row>
    <row r="15" spans="1:14" s="217" customFormat="1" ht="51" customHeight="1">
      <c r="A15" s="146" t="s">
        <v>138</v>
      </c>
      <c r="B15" s="399">
        <v>5</v>
      </c>
      <c r="C15" s="399">
        <v>0</v>
      </c>
      <c r="D15" s="399">
        <v>1</v>
      </c>
      <c r="E15" s="185" t="s">
        <v>760</v>
      </c>
      <c r="F15" s="185" t="s">
        <v>8</v>
      </c>
      <c r="G15" s="185" t="s">
        <v>8</v>
      </c>
      <c r="H15" s="185" t="s">
        <v>8</v>
      </c>
      <c r="I15" s="185" t="s">
        <v>8</v>
      </c>
      <c r="J15" s="399">
        <v>6</v>
      </c>
      <c r="K15" s="399">
        <v>0</v>
      </c>
      <c r="L15" s="399">
        <v>2936</v>
      </c>
      <c r="M15" s="399">
        <v>0</v>
      </c>
      <c r="N15" s="236">
        <v>260</v>
      </c>
    </row>
    <row r="16" spans="1:14" s="217" customFormat="1" ht="51" customHeight="1">
      <c r="A16" s="146" t="s">
        <v>357</v>
      </c>
      <c r="B16" s="399">
        <v>0</v>
      </c>
      <c r="C16" s="399">
        <v>0</v>
      </c>
      <c r="D16" s="399">
        <v>4</v>
      </c>
      <c r="E16" s="185" t="s">
        <v>8</v>
      </c>
      <c r="F16" s="185" t="s">
        <v>8</v>
      </c>
      <c r="G16" s="185" t="s">
        <v>8</v>
      </c>
      <c r="H16" s="185" t="s">
        <v>8</v>
      </c>
      <c r="I16" s="185" t="s">
        <v>8</v>
      </c>
      <c r="J16" s="399">
        <v>6</v>
      </c>
      <c r="K16" s="399">
        <v>0</v>
      </c>
      <c r="L16" s="399">
        <v>3197</v>
      </c>
      <c r="M16" s="399">
        <v>1</v>
      </c>
      <c r="N16" s="236">
        <v>185</v>
      </c>
    </row>
    <row r="17" spans="1:14" s="217" customFormat="1" ht="51" customHeight="1" thickBot="1">
      <c r="A17" s="147" t="s">
        <v>509</v>
      </c>
      <c r="B17" s="401">
        <v>3</v>
      </c>
      <c r="C17" s="401">
        <v>0</v>
      </c>
      <c r="D17" s="402">
        <v>1</v>
      </c>
      <c r="E17" s="401">
        <v>0</v>
      </c>
      <c r="F17" s="401">
        <v>0</v>
      </c>
      <c r="G17" s="401">
        <v>2</v>
      </c>
      <c r="H17" s="402">
        <v>3</v>
      </c>
      <c r="I17" s="402">
        <v>4</v>
      </c>
      <c r="J17" s="402">
        <v>2</v>
      </c>
      <c r="K17" s="401">
        <v>0</v>
      </c>
      <c r="L17" s="402">
        <v>2982</v>
      </c>
      <c r="M17" s="402">
        <v>1</v>
      </c>
      <c r="N17" s="187">
        <v>187</v>
      </c>
    </row>
    <row r="18" spans="1:14" s="207" customFormat="1" ht="14.25" customHeight="1">
      <c r="A18" s="25" t="s">
        <v>518</v>
      </c>
      <c r="B18" s="25"/>
      <c r="C18" s="25"/>
      <c r="D18" s="25"/>
      <c r="E18" s="25"/>
      <c r="F18" s="222"/>
      <c r="G18" s="380" t="s">
        <v>519</v>
      </c>
      <c r="I18" s="380"/>
      <c r="J18" s="380"/>
      <c r="K18" s="380"/>
      <c r="L18" s="380"/>
      <c r="M18" s="380"/>
      <c r="N18" s="380"/>
    </row>
    <row r="19" spans="1:14" s="207" customFormat="1" ht="14.25" customHeight="1">
      <c r="A19" s="234" t="s">
        <v>531</v>
      </c>
      <c r="B19" s="234"/>
      <c r="C19" s="234"/>
      <c r="D19" s="234"/>
      <c r="E19" s="234"/>
      <c r="F19" s="222"/>
      <c r="G19" s="222" t="s">
        <v>530</v>
      </c>
      <c r="I19" s="221"/>
      <c r="J19" s="221"/>
      <c r="K19" s="221"/>
      <c r="L19" s="221"/>
      <c r="M19" s="221"/>
      <c r="N19" s="221"/>
    </row>
    <row r="20" spans="1:14" s="207" customFormat="1" ht="14.25" customHeight="1">
      <c r="A20" s="234" t="s">
        <v>562</v>
      </c>
      <c r="B20" s="234"/>
      <c r="C20" s="234"/>
      <c r="D20" s="234"/>
      <c r="E20" s="234"/>
      <c r="F20" s="222"/>
      <c r="G20" s="234" t="s">
        <v>547</v>
      </c>
      <c r="I20" s="372"/>
      <c r="J20" s="372"/>
      <c r="K20" s="372"/>
      <c r="L20" s="372"/>
      <c r="M20" s="372"/>
      <c r="N20" s="372"/>
    </row>
    <row r="21" spans="1:14" s="207" customFormat="1" ht="14.25" customHeight="1">
      <c r="A21" s="234"/>
      <c r="B21" s="234"/>
      <c r="C21" s="234"/>
      <c r="D21" s="234"/>
      <c r="E21" s="234"/>
      <c r="F21" s="222"/>
      <c r="G21" s="222" t="s">
        <v>548</v>
      </c>
      <c r="I21" s="372"/>
      <c r="J21" s="372"/>
      <c r="K21" s="372"/>
      <c r="L21" s="372"/>
      <c r="M21" s="372"/>
      <c r="N21" s="372"/>
    </row>
  </sheetData>
  <sheetProtection/>
  <mergeCells count="8">
    <mergeCell ref="A2:F2"/>
    <mergeCell ref="G2:N2"/>
    <mergeCell ref="G4:J4"/>
    <mergeCell ref="A4:A7"/>
    <mergeCell ref="K4:N4"/>
    <mergeCell ref="B4:F4"/>
    <mergeCell ref="K5:N5"/>
    <mergeCell ref="B5:J5"/>
  </mergeCells>
  <printOptions/>
  <pageMargins left="0.6692913385826772" right="0.6692913385826772" top="0.6692913385826772" bottom="0.6692913385826772" header="0.2755905511811024" footer="0.2755905511811024"/>
  <pageSetup firstPageNumber="434" useFirstPageNumber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showGridLines="0" view="pageBreakPreview" zoomScaleSheetLayoutView="100" workbookViewId="0" topLeftCell="A1">
      <pane xSplit="1" ySplit="8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4" sqref="D24"/>
    </sheetView>
  </sheetViews>
  <sheetFormatPr defaultColWidth="9.625" defaultRowHeight="19.5" customHeight="1"/>
  <cols>
    <col min="1" max="1" width="19.625" style="36" customWidth="1"/>
    <col min="2" max="10" width="9.625" style="36" customWidth="1"/>
    <col min="11" max="16" width="10.625" style="36" customWidth="1"/>
    <col min="17" max="16384" width="9.625" style="36" customWidth="1"/>
  </cols>
  <sheetData>
    <row r="1" spans="1:16" s="26" customFormat="1" ht="18" customHeight="1">
      <c r="A1" s="189" t="s">
        <v>306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6" t="s">
        <v>9</v>
      </c>
    </row>
    <row r="2" spans="1:16" s="228" customFormat="1" ht="24.75" customHeight="1">
      <c r="A2" s="472" t="s">
        <v>337</v>
      </c>
      <c r="B2" s="472"/>
      <c r="C2" s="472"/>
      <c r="D2" s="472"/>
      <c r="E2" s="472"/>
      <c r="F2" s="472"/>
      <c r="G2" s="472"/>
      <c r="H2" s="472"/>
      <c r="I2" s="473" t="s">
        <v>43</v>
      </c>
      <c r="J2" s="473"/>
      <c r="K2" s="473"/>
      <c r="L2" s="473"/>
      <c r="M2" s="473"/>
      <c r="N2" s="473"/>
      <c r="O2" s="473"/>
      <c r="P2" s="473"/>
    </row>
    <row r="3" spans="1:16" s="26" customFormat="1" ht="15" customHeight="1" thickBot="1">
      <c r="A3" s="190"/>
      <c r="B3" s="190"/>
      <c r="C3" s="190"/>
      <c r="D3" s="190"/>
      <c r="E3" s="190"/>
      <c r="F3" s="190"/>
      <c r="G3" s="190"/>
      <c r="H3" s="191" t="s">
        <v>338</v>
      </c>
      <c r="I3" s="190"/>
      <c r="J3" s="24"/>
      <c r="K3" s="190"/>
      <c r="L3" s="190"/>
      <c r="M3" s="190"/>
      <c r="N3" s="191"/>
      <c r="O3" s="191"/>
      <c r="P3" s="191" t="s">
        <v>101</v>
      </c>
    </row>
    <row r="4" spans="1:16" s="194" customFormat="1" ht="19.5" customHeight="1">
      <c r="A4" s="484" t="s">
        <v>162</v>
      </c>
      <c r="B4" s="500" t="s">
        <v>163</v>
      </c>
      <c r="C4" s="501"/>
      <c r="D4" s="502"/>
      <c r="E4" s="474" t="s">
        <v>164</v>
      </c>
      <c r="F4" s="475"/>
      <c r="G4" s="475"/>
      <c r="H4" s="475"/>
      <c r="I4" s="192"/>
      <c r="J4" s="193"/>
      <c r="K4" s="478" t="s">
        <v>165</v>
      </c>
      <c r="L4" s="477"/>
      <c r="M4" s="476" t="s">
        <v>166</v>
      </c>
      <c r="N4" s="477"/>
      <c r="O4" s="476" t="s">
        <v>167</v>
      </c>
      <c r="P4" s="478"/>
    </row>
    <row r="5" spans="1:16" s="194" customFormat="1" ht="19.5" customHeight="1">
      <c r="A5" s="485"/>
      <c r="B5" s="487" t="s">
        <v>21</v>
      </c>
      <c r="C5" s="488"/>
      <c r="D5" s="489"/>
      <c r="E5" s="480" t="s">
        <v>22</v>
      </c>
      <c r="F5" s="481"/>
      <c r="G5" s="481"/>
      <c r="H5" s="481"/>
      <c r="I5" s="195"/>
      <c r="J5" s="196"/>
      <c r="K5" s="498" t="s">
        <v>23</v>
      </c>
      <c r="L5" s="499"/>
      <c r="M5" s="506" t="s">
        <v>24</v>
      </c>
      <c r="N5" s="499"/>
      <c r="O5" s="506" t="s">
        <v>25</v>
      </c>
      <c r="P5" s="498"/>
    </row>
    <row r="6" spans="1:16" s="194" customFormat="1" ht="31.5" customHeight="1">
      <c r="A6" s="485"/>
      <c r="B6" s="490" t="s">
        <v>168</v>
      </c>
      <c r="C6" s="496" t="s">
        <v>292</v>
      </c>
      <c r="D6" s="504" t="s">
        <v>169</v>
      </c>
      <c r="E6" s="494" t="s">
        <v>170</v>
      </c>
      <c r="F6" s="503"/>
      <c r="G6" s="482" t="s">
        <v>171</v>
      </c>
      <c r="H6" s="483"/>
      <c r="I6" s="505" t="s">
        <v>172</v>
      </c>
      <c r="J6" s="503"/>
      <c r="K6" s="492" t="s">
        <v>168</v>
      </c>
      <c r="L6" s="504" t="s">
        <v>169</v>
      </c>
      <c r="M6" s="492" t="s">
        <v>152</v>
      </c>
      <c r="N6" s="504" t="s">
        <v>153</v>
      </c>
      <c r="O6" s="492" t="s">
        <v>152</v>
      </c>
      <c r="P6" s="494" t="s">
        <v>153</v>
      </c>
    </row>
    <row r="7" spans="1:16" s="194" customFormat="1" ht="30" customHeight="1">
      <c r="A7" s="485"/>
      <c r="B7" s="491"/>
      <c r="C7" s="497"/>
      <c r="D7" s="497"/>
      <c r="E7" s="197" t="s">
        <v>377</v>
      </c>
      <c r="F7" s="197" t="s">
        <v>378</v>
      </c>
      <c r="G7" s="197" t="s">
        <v>377</v>
      </c>
      <c r="H7" s="197" t="s">
        <v>378</v>
      </c>
      <c r="I7" s="198" t="s">
        <v>377</v>
      </c>
      <c r="J7" s="197" t="s">
        <v>378</v>
      </c>
      <c r="K7" s="493"/>
      <c r="L7" s="497"/>
      <c r="M7" s="493"/>
      <c r="N7" s="497"/>
      <c r="O7" s="493"/>
      <c r="P7" s="495"/>
    </row>
    <row r="8" spans="1:16" s="203" customFormat="1" ht="31.5" customHeight="1" thickBot="1">
      <c r="A8" s="486"/>
      <c r="B8" s="199" t="s">
        <v>20</v>
      </c>
      <c r="C8" s="200" t="s">
        <v>26</v>
      </c>
      <c r="D8" s="200" t="s">
        <v>41</v>
      </c>
      <c r="E8" s="201" t="s">
        <v>20</v>
      </c>
      <c r="F8" s="201" t="s">
        <v>26</v>
      </c>
      <c r="G8" s="201" t="s">
        <v>20</v>
      </c>
      <c r="H8" s="201" t="s">
        <v>26</v>
      </c>
      <c r="I8" s="200" t="s">
        <v>20</v>
      </c>
      <c r="J8" s="201" t="s">
        <v>26</v>
      </c>
      <c r="K8" s="201" t="s">
        <v>20</v>
      </c>
      <c r="L8" s="201" t="s">
        <v>41</v>
      </c>
      <c r="M8" s="201" t="s">
        <v>42</v>
      </c>
      <c r="N8" s="201" t="s">
        <v>40</v>
      </c>
      <c r="O8" s="201" t="s">
        <v>42</v>
      </c>
      <c r="P8" s="202" t="s">
        <v>40</v>
      </c>
    </row>
    <row r="9" spans="1:16" ht="53.25" customHeight="1">
      <c r="A9" s="204" t="s">
        <v>154</v>
      </c>
      <c r="B9" s="400">
        <f aca="true" t="shared" si="0" ref="B9:B15">SUM(E9,G9,I9,K9,M9,O9)</f>
        <v>400</v>
      </c>
      <c r="C9" s="400">
        <f>SUM(F9,H9,J9)</f>
        <v>397</v>
      </c>
      <c r="D9" s="400">
        <f>SUM(L9,N9,P9)</f>
        <v>179372</v>
      </c>
      <c r="E9" s="403">
        <v>0</v>
      </c>
      <c r="F9" s="403">
        <v>0</v>
      </c>
      <c r="G9" s="403">
        <v>0</v>
      </c>
      <c r="H9" s="403">
        <v>0</v>
      </c>
      <c r="I9" s="400">
        <v>3</v>
      </c>
      <c r="J9" s="400">
        <v>397</v>
      </c>
      <c r="K9" s="400">
        <v>147</v>
      </c>
      <c r="L9" s="400">
        <v>48936</v>
      </c>
      <c r="M9" s="403" t="s">
        <v>8</v>
      </c>
      <c r="N9" s="403" t="s">
        <v>8</v>
      </c>
      <c r="O9" s="400">
        <v>250</v>
      </c>
      <c r="P9" s="400">
        <v>130436</v>
      </c>
    </row>
    <row r="10" spans="1:16" ht="53.25" customHeight="1">
      <c r="A10" s="204" t="s">
        <v>155</v>
      </c>
      <c r="B10" s="400">
        <f t="shared" si="0"/>
        <v>416</v>
      </c>
      <c r="C10" s="400">
        <f>SUM(F10,H10,J10)</f>
        <v>403</v>
      </c>
      <c r="D10" s="400">
        <v>188386</v>
      </c>
      <c r="E10" s="403">
        <v>0</v>
      </c>
      <c r="F10" s="403">
        <v>0</v>
      </c>
      <c r="G10" s="403">
        <v>0</v>
      </c>
      <c r="H10" s="403">
        <v>0</v>
      </c>
      <c r="I10" s="400">
        <v>3</v>
      </c>
      <c r="J10" s="400">
        <v>403</v>
      </c>
      <c r="K10" s="400">
        <v>151</v>
      </c>
      <c r="L10" s="400">
        <v>46624</v>
      </c>
      <c r="M10" s="403" t="s">
        <v>8</v>
      </c>
      <c r="N10" s="403" t="s">
        <v>8</v>
      </c>
      <c r="O10" s="400">
        <v>262</v>
      </c>
      <c r="P10" s="400">
        <v>141762</v>
      </c>
    </row>
    <row r="11" spans="1:16" ht="53.25" customHeight="1">
      <c r="A11" s="204" t="s">
        <v>156</v>
      </c>
      <c r="B11" s="400">
        <f t="shared" si="0"/>
        <v>436</v>
      </c>
      <c r="C11" s="400">
        <v>405</v>
      </c>
      <c r="D11" s="400">
        <f aca="true" t="shared" si="1" ref="D11:D16">SUM(L11,N11,P11)</f>
        <v>201601</v>
      </c>
      <c r="E11" s="400">
        <v>1</v>
      </c>
      <c r="F11" s="403">
        <v>0</v>
      </c>
      <c r="G11" s="403">
        <v>0</v>
      </c>
      <c r="H11" s="403">
        <v>0</v>
      </c>
      <c r="I11" s="400">
        <v>3</v>
      </c>
      <c r="J11" s="400">
        <v>405</v>
      </c>
      <c r="K11" s="400">
        <v>153</v>
      </c>
      <c r="L11" s="400">
        <v>51198</v>
      </c>
      <c r="M11" s="400">
        <v>2</v>
      </c>
      <c r="N11" s="400">
        <v>4002</v>
      </c>
      <c r="O11" s="400">
        <v>277</v>
      </c>
      <c r="P11" s="400">
        <v>146401</v>
      </c>
    </row>
    <row r="12" spans="1:16" ht="53.25" customHeight="1">
      <c r="A12" s="204" t="s">
        <v>157</v>
      </c>
      <c r="B12" s="400">
        <f t="shared" si="0"/>
        <v>446</v>
      </c>
      <c r="C12" s="400">
        <v>407</v>
      </c>
      <c r="D12" s="400">
        <f t="shared" si="1"/>
        <v>205134</v>
      </c>
      <c r="E12" s="400">
        <v>1</v>
      </c>
      <c r="F12" s="403">
        <v>0</v>
      </c>
      <c r="G12" s="403">
        <v>0</v>
      </c>
      <c r="H12" s="403">
        <v>0</v>
      </c>
      <c r="I12" s="400">
        <v>3</v>
      </c>
      <c r="J12" s="400">
        <v>407</v>
      </c>
      <c r="K12" s="400">
        <v>156</v>
      </c>
      <c r="L12" s="400">
        <v>52334</v>
      </c>
      <c r="M12" s="400">
        <v>2</v>
      </c>
      <c r="N12" s="400">
        <v>4002</v>
      </c>
      <c r="O12" s="400">
        <v>284</v>
      </c>
      <c r="P12" s="400">
        <v>148798</v>
      </c>
    </row>
    <row r="13" spans="1:16" ht="53.25" customHeight="1">
      <c r="A13" s="204" t="s">
        <v>158</v>
      </c>
      <c r="B13" s="404">
        <f t="shared" si="0"/>
        <v>450</v>
      </c>
      <c r="C13" s="400">
        <v>402</v>
      </c>
      <c r="D13" s="400">
        <f t="shared" si="1"/>
        <v>203624</v>
      </c>
      <c r="E13" s="400">
        <v>1</v>
      </c>
      <c r="F13" s="403">
        <v>0</v>
      </c>
      <c r="G13" s="403">
        <v>0</v>
      </c>
      <c r="H13" s="403">
        <v>0</v>
      </c>
      <c r="I13" s="400">
        <v>3</v>
      </c>
      <c r="J13" s="400">
        <v>402</v>
      </c>
      <c r="K13" s="400">
        <v>155</v>
      </c>
      <c r="L13" s="400">
        <v>52528</v>
      </c>
      <c r="M13" s="400">
        <v>3</v>
      </c>
      <c r="N13" s="400">
        <v>4032</v>
      </c>
      <c r="O13" s="400">
        <v>288</v>
      </c>
      <c r="P13" s="400">
        <v>147064</v>
      </c>
    </row>
    <row r="14" spans="1:16" s="39" customFormat="1" ht="53.25" customHeight="1">
      <c r="A14" s="204" t="s">
        <v>159</v>
      </c>
      <c r="B14" s="404">
        <f t="shared" si="0"/>
        <v>464</v>
      </c>
      <c r="C14" s="400">
        <f>SUM(F14,H14,J14)</f>
        <v>404</v>
      </c>
      <c r="D14" s="400">
        <f t="shared" si="1"/>
        <v>200690</v>
      </c>
      <c r="E14" s="400">
        <v>1</v>
      </c>
      <c r="F14" s="403">
        <v>4</v>
      </c>
      <c r="G14" s="403">
        <v>0</v>
      </c>
      <c r="H14" s="403">
        <v>0</v>
      </c>
      <c r="I14" s="400">
        <v>3</v>
      </c>
      <c r="J14" s="400">
        <v>400</v>
      </c>
      <c r="K14" s="400">
        <v>164</v>
      </c>
      <c r="L14" s="400">
        <v>51787</v>
      </c>
      <c r="M14" s="400">
        <v>5</v>
      </c>
      <c r="N14" s="400">
        <v>4064</v>
      </c>
      <c r="O14" s="400">
        <v>291</v>
      </c>
      <c r="P14" s="400">
        <v>144839</v>
      </c>
    </row>
    <row r="15" spans="1:16" ht="53.25" customHeight="1">
      <c r="A15" s="205" t="s">
        <v>160</v>
      </c>
      <c r="B15" s="404">
        <f t="shared" si="0"/>
        <v>471</v>
      </c>
      <c r="C15" s="400">
        <f>SUM(F15,H15,J15)</f>
        <v>402</v>
      </c>
      <c r="D15" s="400">
        <f t="shared" si="1"/>
        <v>202425</v>
      </c>
      <c r="E15" s="403">
        <v>1</v>
      </c>
      <c r="F15" s="403">
        <v>4</v>
      </c>
      <c r="G15" s="403">
        <v>0</v>
      </c>
      <c r="H15" s="403">
        <v>0</v>
      </c>
      <c r="I15" s="400">
        <v>3</v>
      </c>
      <c r="J15" s="400">
        <v>398</v>
      </c>
      <c r="K15" s="400">
        <v>167</v>
      </c>
      <c r="L15" s="400">
        <v>52027</v>
      </c>
      <c r="M15" s="400">
        <v>6</v>
      </c>
      <c r="N15" s="400">
        <v>4097</v>
      </c>
      <c r="O15" s="400">
        <v>294</v>
      </c>
      <c r="P15" s="400">
        <v>146301</v>
      </c>
    </row>
    <row r="16" spans="1:16" ht="53.25" customHeight="1">
      <c r="A16" s="205" t="s">
        <v>161</v>
      </c>
      <c r="B16" s="405">
        <f>SUM(E16,G16,I16,K16,M16,O16)</f>
        <v>481</v>
      </c>
      <c r="C16" s="406">
        <f>SUM(F16,H16,J16)</f>
        <v>403</v>
      </c>
      <c r="D16" s="406">
        <f t="shared" si="1"/>
        <v>204346</v>
      </c>
      <c r="E16" s="403">
        <v>1</v>
      </c>
      <c r="F16" s="403">
        <v>4</v>
      </c>
      <c r="G16" s="403">
        <v>0</v>
      </c>
      <c r="H16" s="403">
        <v>0</v>
      </c>
      <c r="I16" s="400">
        <v>3</v>
      </c>
      <c r="J16" s="400">
        <v>399</v>
      </c>
      <c r="K16" s="400">
        <v>171</v>
      </c>
      <c r="L16" s="400">
        <v>53238</v>
      </c>
      <c r="M16" s="400">
        <v>6</v>
      </c>
      <c r="N16" s="400">
        <v>4097</v>
      </c>
      <c r="O16" s="400">
        <v>300</v>
      </c>
      <c r="P16" s="400">
        <v>147011</v>
      </c>
    </row>
    <row r="17" spans="1:16" ht="53.25" customHeight="1">
      <c r="A17" s="205" t="s">
        <v>355</v>
      </c>
      <c r="B17" s="405">
        <f>SUM(E17,G17,I17,K17,M17,O17)</f>
        <v>453</v>
      </c>
      <c r="C17" s="406">
        <f>SUM(F17,H17,J17)</f>
        <v>378</v>
      </c>
      <c r="D17" s="406">
        <v>206823</v>
      </c>
      <c r="E17" s="403">
        <v>1</v>
      </c>
      <c r="F17" s="403">
        <v>4</v>
      </c>
      <c r="G17" s="403">
        <v>0</v>
      </c>
      <c r="H17" s="403">
        <v>0</v>
      </c>
      <c r="I17" s="400">
        <v>3</v>
      </c>
      <c r="J17" s="400">
        <v>374</v>
      </c>
      <c r="K17" s="400">
        <v>146</v>
      </c>
      <c r="L17" s="400">
        <v>52559</v>
      </c>
      <c r="M17" s="400">
        <v>10</v>
      </c>
      <c r="N17" s="400">
        <v>4234</v>
      </c>
      <c r="O17" s="400">
        <v>293</v>
      </c>
      <c r="P17" s="400">
        <v>150030</v>
      </c>
    </row>
    <row r="18" spans="1:16" ht="53.25" customHeight="1" thickBot="1">
      <c r="A18" s="206" t="s">
        <v>510</v>
      </c>
      <c r="B18" s="407">
        <f>SUM(E18,G18,I18,K18,M18,O18)</f>
        <v>463</v>
      </c>
      <c r="C18" s="408">
        <f>SUM(F18,H18,J18)</f>
        <v>379</v>
      </c>
      <c r="D18" s="408">
        <f>SUM(L18,N18,P18)</f>
        <v>214031</v>
      </c>
      <c r="E18" s="409">
        <v>1</v>
      </c>
      <c r="F18" s="409">
        <v>4</v>
      </c>
      <c r="G18" s="410">
        <v>0</v>
      </c>
      <c r="H18" s="410">
        <v>0</v>
      </c>
      <c r="I18" s="411">
        <v>3</v>
      </c>
      <c r="J18" s="411">
        <v>375</v>
      </c>
      <c r="K18" s="411">
        <v>148</v>
      </c>
      <c r="L18" s="411">
        <v>57342</v>
      </c>
      <c r="M18" s="411">
        <v>13</v>
      </c>
      <c r="N18" s="411">
        <v>4342</v>
      </c>
      <c r="O18" s="411">
        <v>298</v>
      </c>
      <c r="P18" s="411">
        <v>152347</v>
      </c>
    </row>
    <row r="19" spans="1:16" ht="15" customHeight="1">
      <c r="A19" s="25" t="s">
        <v>339</v>
      </c>
      <c r="B19" s="25"/>
      <c r="C19" s="25"/>
      <c r="D19" s="25"/>
      <c r="E19" s="25"/>
      <c r="F19" s="25"/>
      <c r="G19" s="25"/>
      <c r="H19" s="25"/>
      <c r="I19" s="25" t="s">
        <v>109</v>
      </c>
      <c r="J19" s="25"/>
      <c r="K19" s="25"/>
      <c r="L19" s="25"/>
      <c r="M19" s="25"/>
      <c r="N19" s="25"/>
      <c r="O19" s="25"/>
      <c r="P19" s="25"/>
    </row>
    <row r="20" spans="1:16" ht="15" customHeight="1">
      <c r="A20" s="479" t="s">
        <v>340</v>
      </c>
      <c r="B20" s="479"/>
      <c r="C20" s="479"/>
      <c r="D20" s="479"/>
      <c r="E20" s="479"/>
      <c r="F20" s="479"/>
      <c r="G20" s="479"/>
      <c r="H20" s="479"/>
      <c r="I20" s="25" t="s">
        <v>249</v>
      </c>
      <c r="J20" s="25"/>
      <c r="K20" s="25"/>
      <c r="L20" s="25"/>
      <c r="M20" s="25"/>
      <c r="N20" s="25"/>
      <c r="O20" s="25"/>
      <c r="P20" s="25"/>
    </row>
    <row r="21" spans="1:16" ht="15" customHeight="1">
      <c r="A21" s="479" t="s">
        <v>341</v>
      </c>
      <c r="B21" s="479"/>
      <c r="C21" s="479"/>
      <c r="D21" s="479"/>
      <c r="E21" s="479"/>
      <c r="F21" s="479"/>
      <c r="G21" s="479"/>
      <c r="H21" s="479"/>
      <c r="I21" s="25" t="s">
        <v>250</v>
      </c>
      <c r="J21" s="25"/>
      <c r="K21" s="25"/>
      <c r="L21" s="25"/>
      <c r="M21" s="25"/>
      <c r="N21" s="25"/>
      <c r="O21" s="25"/>
      <c r="P21" s="25"/>
    </row>
    <row r="22" spans="1:16" ht="15" customHeight="1">
      <c r="A22" s="25"/>
      <c r="B22" s="25"/>
      <c r="C22" s="25"/>
      <c r="D22" s="25"/>
      <c r="E22" s="25"/>
      <c r="F22" s="25"/>
      <c r="G22" s="25"/>
      <c r="H22" s="25"/>
      <c r="I22" s="25" t="s">
        <v>251</v>
      </c>
      <c r="J22" s="25"/>
      <c r="K22" s="25"/>
      <c r="L22" s="25"/>
      <c r="M22" s="25"/>
      <c r="N22" s="25"/>
      <c r="O22" s="25"/>
      <c r="P22" s="25"/>
    </row>
    <row r="23" ht="15" customHeight="1"/>
    <row r="24" ht="15" customHeight="1"/>
    <row r="25" ht="15" customHeight="1"/>
    <row r="26" ht="15" customHeight="1"/>
  </sheetData>
  <sheetProtection/>
  <mergeCells count="27">
    <mergeCell ref="M6:M7"/>
    <mergeCell ref="N6:N7"/>
    <mergeCell ref="I6:J6"/>
    <mergeCell ref="O5:P5"/>
    <mergeCell ref="K6:K7"/>
    <mergeCell ref="L6:L7"/>
    <mergeCell ref="M5:N5"/>
    <mergeCell ref="B5:D5"/>
    <mergeCell ref="B6:B7"/>
    <mergeCell ref="O6:O7"/>
    <mergeCell ref="P6:P7"/>
    <mergeCell ref="C6:C7"/>
    <mergeCell ref="K4:L4"/>
    <mergeCell ref="K5:L5"/>
    <mergeCell ref="B4:D4"/>
    <mergeCell ref="E6:F6"/>
    <mergeCell ref="D6:D7"/>
    <mergeCell ref="A2:H2"/>
    <mergeCell ref="I2:P2"/>
    <mergeCell ref="E4:H4"/>
    <mergeCell ref="M4:N4"/>
    <mergeCell ref="O4:P4"/>
    <mergeCell ref="A21:H21"/>
    <mergeCell ref="A20:H20"/>
    <mergeCell ref="E5:H5"/>
    <mergeCell ref="G6:H6"/>
    <mergeCell ref="A4:A8"/>
  </mergeCells>
  <printOptions/>
  <pageMargins left="0.6692913385826772" right="0.6692913385826772" top="0.6692913385826772" bottom="0.6692913385826772" header="0.2755905511811024" footer="0.2755905511811024"/>
  <pageSetup firstPageNumber="434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view="pageBreakPreview" zoomScale="80" zoomScaleSheetLayoutView="80" workbookViewId="0" topLeftCell="A1">
      <pane xSplit="1" ySplit="6" topLeftCell="B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7" sqref="G27"/>
    </sheetView>
  </sheetViews>
  <sheetFormatPr defaultColWidth="10.625" defaultRowHeight="24.75" customHeight="1"/>
  <cols>
    <col min="1" max="1" width="13.625" style="36" customWidth="1"/>
    <col min="2" max="9" width="8.625" style="36" customWidth="1"/>
    <col min="10" max="15" width="7.625" style="36" customWidth="1"/>
    <col min="16" max="16384" width="10.625" style="36" customWidth="1"/>
  </cols>
  <sheetData>
    <row r="1" spans="1:15" ht="18" customHeight="1">
      <c r="A1" s="58" t="s">
        <v>305</v>
      </c>
      <c r="I1" s="178"/>
      <c r="J1" s="178"/>
      <c r="K1" s="178"/>
      <c r="L1" s="178"/>
      <c r="M1" s="178"/>
      <c r="N1" s="178"/>
      <c r="O1" s="178"/>
    </row>
    <row r="2" spans="1:15" s="60" customFormat="1" ht="51.75" customHeight="1">
      <c r="A2" s="508" t="s">
        <v>335</v>
      </c>
      <c r="B2" s="508"/>
      <c r="C2" s="508"/>
      <c r="D2" s="508"/>
      <c r="E2" s="508"/>
      <c r="F2" s="508"/>
      <c r="G2" s="508"/>
      <c r="H2" s="508"/>
      <c r="I2" s="508"/>
      <c r="J2" s="179"/>
      <c r="K2" s="179"/>
      <c r="L2" s="179"/>
      <c r="M2" s="179"/>
      <c r="N2" s="179"/>
      <c r="O2" s="179"/>
    </row>
    <row r="3" spans="1:15" ht="27.75" customHeight="1" thickBot="1">
      <c r="A3" s="155"/>
      <c r="B3" s="155"/>
      <c r="C3" s="155"/>
      <c r="D3" s="155"/>
      <c r="E3" s="155"/>
      <c r="F3" s="155"/>
      <c r="H3" s="507"/>
      <c r="I3" s="507"/>
      <c r="J3" s="180"/>
      <c r="K3" s="180"/>
      <c r="L3" s="180"/>
      <c r="M3" s="180"/>
      <c r="N3" s="180"/>
      <c r="O3" s="180"/>
    </row>
    <row r="4" spans="1:15" ht="39.75" customHeight="1">
      <c r="A4" s="509" t="s">
        <v>181</v>
      </c>
      <c r="B4" s="511" t="s">
        <v>362</v>
      </c>
      <c r="C4" s="512"/>
      <c r="D4" s="512"/>
      <c r="E4" s="512"/>
      <c r="F4" s="512"/>
      <c r="G4" s="512" t="s">
        <v>363</v>
      </c>
      <c r="H4" s="512"/>
      <c r="I4" s="513"/>
      <c r="J4" s="181"/>
      <c r="K4" s="181"/>
      <c r="L4" s="181"/>
      <c r="M4" s="181"/>
      <c r="N4" s="181"/>
      <c r="O4" s="181"/>
    </row>
    <row r="5" spans="1:15" ht="24.75" customHeight="1">
      <c r="A5" s="510"/>
      <c r="B5" s="182" t="s">
        <v>182</v>
      </c>
      <c r="C5" s="169" t="s">
        <v>165</v>
      </c>
      <c r="D5" s="169" t="s">
        <v>183</v>
      </c>
      <c r="E5" s="169" t="s">
        <v>184</v>
      </c>
      <c r="F5" s="169" t="s">
        <v>185</v>
      </c>
      <c r="G5" s="169" t="s">
        <v>182</v>
      </c>
      <c r="H5" s="169" t="s">
        <v>173</v>
      </c>
      <c r="I5" s="170" t="s">
        <v>174</v>
      </c>
      <c r="J5" s="181"/>
      <c r="K5" s="181"/>
      <c r="L5" s="181"/>
      <c r="M5" s="181"/>
      <c r="N5" s="181"/>
      <c r="O5" s="181"/>
    </row>
    <row r="6" spans="1:15" ht="34.5" customHeight="1" thickBot="1">
      <c r="A6" s="159" t="s">
        <v>27</v>
      </c>
      <c r="B6" s="183" t="s">
        <v>87</v>
      </c>
      <c r="C6" s="171" t="s">
        <v>29</v>
      </c>
      <c r="D6" s="161" t="s">
        <v>10</v>
      </c>
      <c r="E6" s="161" t="s">
        <v>86</v>
      </c>
      <c r="F6" s="161" t="s">
        <v>44</v>
      </c>
      <c r="G6" s="161" t="s">
        <v>87</v>
      </c>
      <c r="H6" s="161" t="s">
        <v>45</v>
      </c>
      <c r="I6" s="174" t="s">
        <v>46</v>
      </c>
      <c r="J6" s="181"/>
      <c r="K6" s="181"/>
      <c r="L6" s="181"/>
      <c r="M6" s="181"/>
      <c r="N6" s="181"/>
      <c r="O6" s="181"/>
    </row>
    <row r="7" spans="1:15" ht="45" customHeight="1">
      <c r="A7" s="1" t="s">
        <v>175</v>
      </c>
      <c r="B7" s="184">
        <f aca="true" t="shared" si="0" ref="B7:B16">SUM(C7:F7)</f>
        <v>5</v>
      </c>
      <c r="C7" s="185">
        <v>5</v>
      </c>
      <c r="D7" s="185" t="s">
        <v>8</v>
      </c>
      <c r="E7" s="184">
        <v>0</v>
      </c>
      <c r="F7" s="184">
        <v>0</v>
      </c>
      <c r="G7" s="184">
        <f aca="true" t="shared" si="1" ref="G7:G16">H7+I7</f>
        <v>4136</v>
      </c>
      <c r="H7" s="184">
        <v>4</v>
      </c>
      <c r="I7" s="184">
        <v>4132</v>
      </c>
      <c r="J7" s="186"/>
      <c r="K7" s="186"/>
      <c r="L7" s="186"/>
      <c r="M7" s="186"/>
      <c r="N7" s="186"/>
      <c r="O7" s="186"/>
    </row>
    <row r="8" spans="1:15" ht="45" customHeight="1">
      <c r="A8" s="1" t="s">
        <v>176</v>
      </c>
      <c r="B8" s="184">
        <f t="shared" si="0"/>
        <v>4</v>
      </c>
      <c r="C8" s="185">
        <v>4</v>
      </c>
      <c r="D8" s="185" t="s">
        <v>759</v>
      </c>
      <c r="E8" s="184">
        <v>0</v>
      </c>
      <c r="F8" s="184">
        <v>0</v>
      </c>
      <c r="G8" s="184">
        <f t="shared" si="1"/>
        <v>4788</v>
      </c>
      <c r="H8" s="184">
        <v>4</v>
      </c>
      <c r="I8" s="184">
        <v>4784</v>
      </c>
      <c r="J8" s="186"/>
      <c r="K8" s="186"/>
      <c r="L8" s="186"/>
      <c r="M8" s="186"/>
      <c r="N8" s="186"/>
      <c r="O8" s="186"/>
    </row>
    <row r="9" spans="1:15" ht="45" customHeight="1">
      <c r="A9" s="1" t="s">
        <v>177</v>
      </c>
      <c r="B9" s="184">
        <f t="shared" si="0"/>
        <v>4</v>
      </c>
      <c r="C9" s="184">
        <v>4</v>
      </c>
      <c r="D9" s="184">
        <v>0</v>
      </c>
      <c r="E9" s="184">
        <v>0</v>
      </c>
      <c r="F9" s="184">
        <v>0</v>
      </c>
      <c r="G9" s="184">
        <f t="shared" si="1"/>
        <v>5600</v>
      </c>
      <c r="H9" s="184">
        <v>25</v>
      </c>
      <c r="I9" s="184">
        <v>5575</v>
      </c>
      <c r="J9" s="186"/>
      <c r="K9" s="186"/>
      <c r="L9" s="186"/>
      <c r="M9" s="186"/>
      <c r="N9" s="186"/>
      <c r="O9" s="186"/>
    </row>
    <row r="10" spans="1:15" ht="45" customHeight="1">
      <c r="A10" s="1" t="s">
        <v>178</v>
      </c>
      <c r="B10" s="184">
        <f t="shared" si="0"/>
        <v>6</v>
      </c>
      <c r="C10" s="184">
        <v>6</v>
      </c>
      <c r="D10" s="184">
        <v>0</v>
      </c>
      <c r="E10" s="184">
        <v>0</v>
      </c>
      <c r="F10" s="184">
        <v>0</v>
      </c>
      <c r="G10" s="184">
        <f t="shared" si="1"/>
        <v>6314</v>
      </c>
      <c r="H10" s="184">
        <v>56</v>
      </c>
      <c r="I10" s="184">
        <v>6258</v>
      </c>
      <c r="J10" s="186"/>
      <c r="K10" s="186"/>
      <c r="L10" s="186"/>
      <c r="M10" s="186"/>
      <c r="N10" s="186"/>
      <c r="O10" s="186"/>
    </row>
    <row r="11" spans="1:15" ht="45" customHeight="1">
      <c r="A11" s="1" t="s">
        <v>179</v>
      </c>
      <c r="B11" s="184">
        <f t="shared" si="0"/>
        <v>7</v>
      </c>
      <c r="C11" s="184">
        <v>7</v>
      </c>
      <c r="D11" s="184">
        <v>0</v>
      </c>
      <c r="E11" s="184">
        <v>0</v>
      </c>
      <c r="F11" s="184">
        <v>0</v>
      </c>
      <c r="G11" s="184">
        <f t="shared" si="1"/>
        <v>6911</v>
      </c>
      <c r="H11" s="184">
        <v>56</v>
      </c>
      <c r="I11" s="184">
        <v>6855</v>
      </c>
      <c r="J11" s="186"/>
      <c r="K11" s="186"/>
      <c r="L11" s="186"/>
      <c r="M11" s="186"/>
      <c r="N11" s="186"/>
      <c r="O11" s="186"/>
    </row>
    <row r="12" spans="1:15" ht="45" customHeight="1">
      <c r="A12" s="1" t="s">
        <v>180</v>
      </c>
      <c r="B12" s="184">
        <f t="shared" si="0"/>
        <v>13</v>
      </c>
      <c r="C12" s="184">
        <v>13</v>
      </c>
      <c r="D12" s="184">
        <v>0</v>
      </c>
      <c r="E12" s="184">
        <v>0</v>
      </c>
      <c r="F12" s="184">
        <v>0</v>
      </c>
      <c r="G12" s="184">
        <f t="shared" si="1"/>
        <v>7603</v>
      </c>
      <c r="H12" s="184">
        <v>57</v>
      </c>
      <c r="I12" s="184">
        <v>7546</v>
      </c>
      <c r="J12" s="186"/>
      <c r="K12" s="186"/>
      <c r="L12" s="186"/>
      <c r="M12" s="186"/>
      <c r="N12" s="186"/>
      <c r="O12" s="186"/>
    </row>
    <row r="13" spans="1:15" ht="45" customHeight="1">
      <c r="A13" s="1" t="s">
        <v>336</v>
      </c>
      <c r="B13" s="184">
        <f t="shared" si="0"/>
        <v>12</v>
      </c>
      <c r="C13" s="184">
        <v>12</v>
      </c>
      <c r="D13" s="184">
        <v>0</v>
      </c>
      <c r="E13" s="184">
        <v>0</v>
      </c>
      <c r="F13" s="184">
        <v>0</v>
      </c>
      <c r="G13" s="184">
        <f t="shared" si="1"/>
        <v>8450</v>
      </c>
      <c r="H13" s="184">
        <v>63</v>
      </c>
      <c r="I13" s="184">
        <v>8387</v>
      </c>
      <c r="J13" s="186"/>
      <c r="K13" s="186"/>
      <c r="L13" s="186"/>
      <c r="M13" s="186"/>
      <c r="N13" s="186"/>
      <c r="O13" s="186"/>
    </row>
    <row r="14" spans="1:15" ht="45" customHeight="1">
      <c r="A14" s="1" t="s">
        <v>186</v>
      </c>
      <c r="B14" s="235">
        <f>SUM(C14:F14)</f>
        <v>16</v>
      </c>
      <c r="C14" s="236">
        <v>16</v>
      </c>
      <c r="D14" s="184">
        <v>0</v>
      </c>
      <c r="E14" s="184">
        <v>0</v>
      </c>
      <c r="F14" s="184">
        <v>0</v>
      </c>
      <c r="G14" s="237">
        <f>H14+I14</f>
        <v>9462</v>
      </c>
      <c r="H14" s="184">
        <v>63</v>
      </c>
      <c r="I14" s="184">
        <v>9399</v>
      </c>
      <c r="J14" s="186"/>
      <c r="K14" s="186"/>
      <c r="L14" s="186"/>
      <c r="M14" s="186"/>
      <c r="N14" s="186"/>
      <c r="O14" s="186"/>
    </row>
    <row r="15" spans="1:15" ht="45" customHeight="1">
      <c r="A15" s="1" t="s">
        <v>356</v>
      </c>
      <c r="B15" s="235">
        <v>15</v>
      </c>
      <c r="C15" s="236">
        <v>15</v>
      </c>
      <c r="D15" s="184">
        <v>0</v>
      </c>
      <c r="E15" s="184">
        <v>0</v>
      </c>
      <c r="F15" s="184">
        <v>0</v>
      </c>
      <c r="G15" s="237">
        <v>10373</v>
      </c>
      <c r="H15" s="184">
        <v>63</v>
      </c>
      <c r="I15" s="184">
        <v>10310</v>
      </c>
      <c r="J15" s="186"/>
      <c r="K15" s="186"/>
      <c r="L15" s="186"/>
      <c r="M15" s="186"/>
      <c r="N15" s="186"/>
      <c r="O15" s="186"/>
    </row>
    <row r="16" spans="1:15" ht="45" customHeight="1" thickBot="1">
      <c r="A16" s="2" t="s">
        <v>511</v>
      </c>
      <c r="B16" s="230">
        <f t="shared" si="0"/>
        <v>16</v>
      </c>
      <c r="C16" s="187">
        <v>16</v>
      </c>
      <c r="D16" s="188">
        <v>0</v>
      </c>
      <c r="E16" s="188">
        <v>0</v>
      </c>
      <c r="F16" s="188">
        <v>0</v>
      </c>
      <c r="G16" s="231">
        <f t="shared" si="1"/>
        <v>11835</v>
      </c>
      <c r="H16" s="188">
        <v>68</v>
      </c>
      <c r="I16" s="188">
        <v>11767</v>
      </c>
      <c r="J16" s="186"/>
      <c r="K16" s="186"/>
      <c r="L16" s="186"/>
      <c r="M16" s="186"/>
      <c r="N16" s="186"/>
      <c r="O16" s="186"/>
    </row>
    <row r="17" spans="1:9" ht="13.5" customHeight="1">
      <c r="A17" s="25" t="s">
        <v>307</v>
      </c>
      <c r="B17" s="25"/>
      <c r="C17" s="25"/>
      <c r="D17" s="25"/>
      <c r="E17" s="25"/>
      <c r="F17" s="25"/>
      <c r="G17" s="25"/>
      <c r="H17" s="25"/>
      <c r="I17" s="25"/>
    </row>
    <row r="18" spans="1:9" ht="13.5" customHeight="1">
      <c r="A18" s="25" t="s">
        <v>375</v>
      </c>
      <c r="B18" s="25"/>
      <c r="C18" s="25"/>
      <c r="D18" s="25"/>
      <c r="E18" s="25"/>
      <c r="F18" s="25"/>
      <c r="G18" s="25"/>
      <c r="H18" s="25"/>
      <c r="I18" s="25"/>
    </row>
    <row r="19" spans="1:9" ht="13.5" customHeight="1">
      <c r="A19" s="25" t="s">
        <v>376</v>
      </c>
      <c r="B19" s="25"/>
      <c r="C19" s="25"/>
      <c r="D19" s="25"/>
      <c r="E19" s="25"/>
      <c r="F19" s="25"/>
      <c r="G19" s="25"/>
      <c r="H19" s="25"/>
      <c r="I19" s="25"/>
    </row>
    <row r="20" spans="1:9" ht="13.5" customHeight="1">
      <c r="A20" s="25" t="s">
        <v>51</v>
      </c>
      <c r="B20" s="25"/>
      <c r="C20" s="25"/>
      <c r="D20" s="25"/>
      <c r="E20" s="25"/>
      <c r="F20" s="25"/>
      <c r="G20" s="25"/>
      <c r="H20" s="25"/>
      <c r="I20" s="25"/>
    </row>
    <row r="21" spans="1:9" ht="13.5" customHeight="1">
      <c r="A21" s="25" t="s">
        <v>249</v>
      </c>
      <c r="B21" s="25"/>
      <c r="C21" s="25"/>
      <c r="D21" s="25"/>
      <c r="E21" s="25"/>
      <c r="F21" s="25"/>
      <c r="G21" s="25"/>
      <c r="H21" s="25"/>
      <c r="I21" s="25"/>
    </row>
    <row r="22" spans="1:9" ht="13.5" customHeight="1">
      <c r="A22" s="25" t="s">
        <v>365</v>
      </c>
      <c r="B22" s="25"/>
      <c r="C22" s="25"/>
      <c r="D22" s="25"/>
      <c r="E22" s="25"/>
      <c r="F22" s="25"/>
      <c r="G22" s="25"/>
      <c r="H22" s="25"/>
      <c r="I22" s="25"/>
    </row>
    <row r="23" spans="1:9" ht="13.5" customHeight="1">
      <c r="A23" s="25" t="s">
        <v>366</v>
      </c>
      <c r="B23" s="25"/>
      <c r="C23" s="25"/>
      <c r="D23" s="25"/>
      <c r="E23" s="25"/>
      <c r="F23" s="25"/>
      <c r="G23" s="25"/>
      <c r="H23" s="25"/>
      <c r="I23" s="25"/>
    </row>
  </sheetData>
  <sheetProtection/>
  <mergeCells count="5">
    <mergeCell ref="H3:I3"/>
    <mergeCell ref="A2:I2"/>
    <mergeCell ref="A4:A5"/>
    <mergeCell ref="B4:F4"/>
    <mergeCell ref="G4:I4"/>
  </mergeCells>
  <printOptions/>
  <pageMargins left="0.6692913385826772" right="0.6692913385826772" top="0.6692913385826772" bottom="0.6692913385826772" header="0.2755905511811024" footer="0.2755905511811024"/>
  <pageSetup firstPageNumber="434" useFirstPageNumber="1" horizontalDpi="600" verticalDpi="600" orientation="portrait" paperSize="9" r:id="rId1"/>
  <ignoredErrors>
    <ignoredError sqref="B9:B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showGridLines="0" view="pageBreakPreview" zoomScaleSheetLayoutView="100" workbookViewId="0" topLeftCell="A22">
      <selection activeCell="F38" sqref="F38"/>
    </sheetView>
  </sheetViews>
  <sheetFormatPr defaultColWidth="9.00390625" defaultRowHeight="16.5"/>
  <cols>
    <col min="1" max="1" width="12.125" style="177" customWidth="1"/>
    <col min="2" max="2" width="9.125" style="177" customWidth="1"/>
    <col min="3" max="3" width="9.625" style="177" customWidth="1"/>
    <col min="4" max="4" width="8.625" style="177" customWidth="1"/>
    <col min="5" max="5" width="6.625" style="177" customWidth="1"/>
    <col min="6" max="6" width="8.625" style="177" customWidth="1"/>
    <col min="7" max="7" width="9.125" style="177" customWidth="1"/>
    <col min="8" max="8" width="6.625" style="177" customWidth="1"/>
    <col min="9" max="9" width="8.625" style="177" customWidth="1"/>
    <col min="10" max="10" width="6.125" style="177" customWidth="1"/>
    <col min="11" max="16384" width="9.00390625" style="177" customWidth="1"/>
  </cols>
  <sheetData>
    <row r="1" s="128" customFormat="1" ht="18" customHeight="1">
      <c r="J1" s="148" t="s">
        <v>9</v>
      </c>
    </row>
    <row r="2" spans="1:10" s="149" customFormat="1" ht="34.5" customHeight="1">
      <c r="A2" s="514" t="s">
        <v>326</v>
      </c>
      <c r="B2" s="514"/>
      <c r="C2" s="514"/>
      <c r="D2" s="514"/>
      <c r="E2" s="514"/>
      <c r="F2" s="514"/>
      <c r="G2" s="514"/>
      <c r="H2" s="514"/>
      <c r="I2" s="514"/>
      <c r="J2" s="514"/>
    </row>
    <row r="3" spans="1:10" s="152" customFormat="1" ht="12.75" customHeight="1">
      <c r="A3" s="150"/>
      <c r="B3" s="150"/>
      <c r="C3" s="150"/>
      <c r="D3" s="150"/>
      <c r="E3" s="150"/>
      <c r="F3" s="150"/>
      <c r="G3" s="150"/>
      <c r="H3" s="150"/>
      <c r="I3" s="151"/>
      <c r="J3" s="91" t="s">
        <v>327</v>
      </c>
    </row>
    <row r="4" spans="2:10" s="153" customFormat="1" ht="12.75" customHeight="1" thickBot="1">
      <c r="B4" s="154"/>
      <c r="C4" s="154"/>
      <c r="D4" s="154"/>
      <c r="E4" s="154"/>
      <c r="F4" s="154"/>
      <c r="G4" s="154"/>
      <c r="H4" s="154"/>
      <c r="I4" s="155"/>
      <c r="J4" s="91" t="s">
        <v>0</v>
      </c>
    </row>
    <row r="5" spans="1:10" s="156" customFormat="1" ht="24.75" customHeight="1">
      <c r="A5" s="515" t="s">
        <v>274</v>
      </c>
      <c r="B5" s="522" t="s">
        <v>275</v>
      </c>
      <c r="C5" s="520" t="s">
        <v>255</v>
      </c>
      <c r="D5" s="519"/>
      <c r="E5" s="519"/>
      <c r="F5" s="519"/>
      <c r="G5" s="519"/>
      <c r="H5" s="521"/>
      <c r="I5" s="518" t="s">
        <v>276</v>
      </c>
      <c r="J5" s="519"/>
    </row>
    <row r="6" spans="1:10" s="156" customFormat="1" ht="25.5" customHeight="1">
      <c r="A6" s="516"/>
      <c r="B6" s="523"/>
      <c r="C6" s="157" t="s">
        <v>291</v>
      </c>
      <c r="D6" s="158" t="s">
        <v>277</v>
      </c>
      <c r="E6" s="158" t="s">
        <v>278</v>
      </c>
      <c r="F6" s="158" t="s">
        <v>279</v>
      </c>
      <c r="G6" s="158" t="s">
        <v>280</v>
      </c>
      <c r="H6" s="158" t="s">
        <v>281</v>
      </c>
      <c r="I6" s="158" t="s">
        <v>252</v>
      </c>
      <c r="J6" s="158" t="s">
        <v>253</v>
      </c>
    </row>
    <row r="7" spans="1:10" s="162" customFormat="1" ht="45" customHeight="1" thickBot="1">
      <c r="A7" s="517"/>
      <c r="B7" s="160" t="s">
        <v>2</v>
      </c>
      <c r="C7" s="161" t="s">
        <v>301</v>
      </c>
      <c r="D7" s="161" t="s">
        <v>3</v>
      </c>
      <c r="E7" s="161" t="s">
        <v>4</v>
      </c>
      <c r="F7" s="161" t="s">
        <v>5</v>
      </c>
      <c r="G7" s="161" t="s">
        <v>6</v>
      </c>
      <c r="H7" s="161" t="s">
        <v>7</v>
      </c>
      <c r="I7" s="161" t="s">
        <v>11</v>
      </c>
      <c r="J7" s="161" t="s">
        <v>12</v>
      </c>
    </row>
    <row r="8" spans="1:10" s="164" customFormat="1" ht="21.75" customHeight="1">
      <c r="A8" s="163" t="s">
        <v>256</v>
      </c>
      <c r="B8" s="412">
        <f aca="true" t="shared" si="0" ref="B8:B17">SUM(C8:H8)</f>
        <v>1341</v>
      </c>
      <c r="C8" s="399">
        <v>281</v>
      </c>
      <c r="D8" s="399">
        <v>1043</v>
      </c>
      <c r="E8" s="399">
        <v>7</v>
      </c>
      <c r="F8" s="399">
        <v>4</v>
      </c>
      <c r="G8" s="236">
        <v>0</v>
      </c>
      <c r="H8" s="399">
        <v>6</v>
      </c>
      <c r="I8" s="399">
        <v>503</v>
      </c>
      <c r="J8" s="399">
        <v>151</v>
      </c>
    </row>
    <row r="9" spans="1:10" s="165" customFormat="1" ht="21.75" customHeight="1">
      <c r="A9" s="163" t="s">
        <v>257</v>
      </c>
      <c r="B9" s="412">
        <f t="shared" si="0"/>
        <v>1259</v>
      </c>
      <c r="C9" s="399">
        <v>537</v>
      </c>
      <c r="D9" s="399">
        <v>684</v>
      </c>
      <c r="E9" s="399">
        <v>13</v>
      </c>
      <c r="F9" s="399">
        <v>3</v>
      </c>
      <c r="G9" s="236">
        <v>0</v>
      </c>
      <c r="H9" s="399">
        <v>22</v>
      </c>
      <c r="I9" s="399">
        <v>436</v>
      </c>
      <c r="J9" s="399">
        <v>99</v>
      </c>
    </row>
    <row r="10" spans="1:10" s="165" customFormat="1" ht="21.75" customHeight="1">
      <c r="A10" s="163" t="s">
        <v>258</v>
      </c>
      <c r="B10" s="412">
        <f t="shared" si="0"/>
        <v>814</v>
      </c>
      <c r="C10" s="399">
        <v>424</v>
      </c>
      <c r="D10" s="399">
        <v>255</v>
      </c>
      <c r="E10" s="399">
        <v>30</v>
      </c>
      <c r="F10" s="399">
        <v>96</v>
      </c>
      <c r="G10" s="236">
        <v>0</v>
      </c>
      <c r="H10" s="399">
        <v>9</v>
      </c>
      <c r="I10" s="399">
        <v>258</v>
      </c>
      <c r="J10" s="399">
        <v>53</v>
      </c>
    </row>
    <row r="11" spans="1:10" s="165" customFormat="1" ht="21.75" customHeight="1">
      <c r="A11" s="163" t="s">
        <v>259</v>
      </c>
      <c r="B11" s="412">
        <f t="shared" si="0"/>
        <v>1093</v>
      </c>
      <c r="C11" s="399">
        <v>701</v>
      </c>
      <c r="D11" s="399">
        <v>146</v>
      </c>
      <c r="E11" s="399">
        <v>14</v>
      </c>
      <c r="F11" s="399">
        <v>175</v>
      </c>
      <c r="G11" s="236">
        <v>0</v>
      </c>
      <c r="H11" s="399">
        <v>57</v>
      </c>
      <c r="I11" s="399">
        <v>270</v>
      </c>
      <c r="J11" s="399">
        <v>78</v>
      </c>
    </row>
    <row r="12" spans="1:10" s="165" customFormat="1" ht="21.75" customHeight="1">
      <c r="A12" s="163" t="s">
        <v>260</v>
      </c>
      <c r="B12" s="412">
        <f t="shared" si="0"/>
        <v>4887</v>
      </c>
      <c r="C12" s="399">
        <v>4632</v>
      </c>
      <c r="D12" s="399">
        <v>50</v>
      </c>
      <c r="E12" s="399">
        <v>55</v>
      </c>
      <c r="F12" s="399">
        <v>3</v>
      </c>
      <c r="G12" s="236">
        <v>0</v>
      </c>
      <c r="H12" s="399">
        <v>147</v>
      </c>
      <c r="I12" s="399">
        <v>1041</v>
      </c>
      <c r="J12" s="399">
        <v>312</v>
      </c>
    </row>
    <row r="13" spans="1:10" s="165" customFormat="1" ht="21.75" customHeight="1">
      <c r="A13" s="163" t="s">
        <v>261</v>
      </c>
      <c r="B13" s="412">
        <f t="shared" si="0"/>
        <v>4474</v>
      </c>
      <c r="C13" s="399">
        <v>4007</v>
      </c>
      <c r="D13" s="399">
        <v>253</v>
      </c>
      <c r="E13" s="399">
        <v>1</v>
      </c>
      <c r="F13" s="399">
        <v>15</v>
      </c>
      <c r="G13" s="236">
        <v>0</v>
      </c>
      <c r="H13" s="399">
        <v>198</v>
      </c>
      <c r="I13" s="399">
        <v>1384</v>
      </c>
      <c r="J13" s="399">
        <v>241</v>
      </c>
    </row>
    <row r="14" spans="1:10" s="165" customFormat="1" ht="21.75" customHeight="1">
      <c r="A14" s="163" t="s">
        <v>328</v>
      </c>
      <c r="B14" s="412">
        <f t="shared" si="0"/>
        <v>4833</v>
      </c>
      <c r="C14" s="399">
        <v>4827</v>
      </c>
      <c r="D14" s="399">
        <v>0</v>
      </c>
      <c r="E14" s="399">
        <v>4</v>
      </c>
      <c r="F14" s="399">
        <v>0</v>
      </c>
      <c r="G14" s="236">
        <v>0</v>
      </c>
      <c r="H14" s="399">
        <v>2</v>
      </c>
      <c r="I14" s="399">
        <v>1200</v>
      </c>
      <c r="J14" s="399">
        <v>199</v>
      </c>
    </row>
    <row r="15" spans="1:10" s="165" customFormat="1" ht="21.75" customHeight="1">
      <c r="A15" s="163" t="s">
        <v>138</v>
      </c>
      <c r="B15" s="413">
        <f>SUM(C15:H15)</f>
        <v>5676</v>
      </c>
      <c r="C15" s="399">
        <v>3836</v>
      </c>
      <c r="D15" s="399">
        <v>1588</v>
      </c>
      <c r="E15" s="399">
        <v>0</v>
      </c>
      <c r="F15" s="399">
        <v>0</v>
      </c>
      <c r="G15" s="236">
        <v>0</v>
      </c>
      <c r="H15" s="399">
        <v>252</v>
      </c>
      <c r="I15" s="399">
        <v>1344</v>
      </c>
      <c r="J15" s="399">
        <v>361</v>
      </c>
    </row>
    <row r="16" spans="1:10" s="165" customFormat="1" ht="21.75" customHeight="1">
      <c r="A16" s="163" t="s">
        <v>357</v>
      </c>
      <c r="B16" s="413">
        <v>6543</v>
      </c>
      <c r="C16" s="399">
        <v>2395</v>
      </c>
      <c r="D16" s="399">
        <v>3928</v>
      </c>
      <c r="E16" s="399">
        <v>0</v>
      </c>
      <c r="F16" s="399">
        <v>0</v>
      </c>
      <c r="G16" s="236">
        <v>0</v>
      </c>
      <c r="H16" s="399">
        <v>220</v>
      </c>
      <c r="I16" s="399">
        <v>1549</v>
      </c>
      <c r="J16" s="399">
        <v>649</v>
      </c>
    </row>
    <row r="17" spans="1:10" s="165" customFormat="1" ht="21.75" customHeight="1" thickBot="1">
      <c r="A17" s="166" t="s">
        <v>509</v>
      </c>
      <c r="B17" s="414">
        <f t="shared" si="0"/>
        <v>7028</v>
      </c>
      <c r="C17" s="402">
        <v>2725</v>
      </c>
      <c r="D17" s="402">
        <v>4027</v>
      </c>
      <c r="E17" s="401">
        <v>0</v>
      </c>
      <c r="F17" s="401">
        <v>0</v>
      </c>
      <c r="G17" s="415">
        <v>0</v>
      </c>
      <c r="H17" s="402">
        <v>276</v>
      </c>
      <c r="I17" s="402">
        <v>1535</v>
      </c>
      <c r="J17" s="402">
        <v>640</v>
      </c>
    </row>
    <row r="18" spans="1:10" s="165" customFormat="1" ht="15" customHeight="1" thickBot="1">
      <c r="A18" s="167"/>
      <c r="B18" s="152"/>
      <c r="C18" s="152"/>
      <c r="D18" s="152"/>
      <c r="E18" s="152"/>
      <c r="F18" s="152"/>
      <c r="G18" s="152"/>
      <c r="H18" s="152"/>
      <c r="I18" s="152"/>
      <c r="J18" s="152"/>
    </row>
    <row r="19" spans="1:10" s="168" customFormat="1" ht="25.5" customHeight="1">
      <c r="A19" s="515" t="s">
        <v>274</v>
      </c>
      <c r="B19" s="524" t="s">
        <v>254</v>
      </c>
      <c r="C19" s="525"/>
      <c r="D19" s="525"/>
      <c r="E19" s="525"/>
      <c r="F19" s="525"/>
      <c r="G19" s="525"/>
      <c r="H19" s="525"/>
      <c r="I19" s="525"/>
      <c r="J19" s="525"/>
    </row>
    <row r="20" spans="1:10" s="168" customFormat="1" ht="25.5" customHeight="1">
      <c r="A20" s="516"/>
      <c r="B20" s="182" t="s">
        <v>329</v>
      </c>
      <c r="C20" s="169" t="s">
        <v>282</v>
      </c>
      <c r="D20" s="169" t="s">
        <v>330</v>
      </c>
      <c r="E20" s="170" t="s">
        <v>331</v>
      </c>
      <c r="F20" s="169" t="s">
        <v>332</v>
      </c>
      <c r="G20" s="169" t="s">
        <v>283</v>
      </c>
      <c r="H20" s="170" t="s">
        <v>284</v>
      </c>
      <c r="I20" s="169" t="s">
        <v>333</v>
      </c>
      <c r="J20" s="170" t="s">
        <v>285</v>
      </c>
    </row>
    <row r="21" spans="1:10" s="175" customFormat="1" ht="51" customHeight="1" thickBot="1">
      <c r="A21" s="517"/>
      <c r="B21" s="161" t="s">
        <v>1</v>
      </c>
      <c r="C21" s="161" t="s">
        <v>90</v>
      </c>
      <c r="D21" s="171" t="s">
        <v>110</v>
      </c>
      <c r="E21" s="172" t="s">
        <v>13</v>
      </c>
      <c r="F21" s="171" t="s">
        <v>111</v>
      </c>
      <c r="G21" s="173" t="s">
        <v>293</v>
      </c>
      <c r="H21" s="174" t="s">
        <v>113</v>
      </c>
      <c r="I21" s="171" t="s">
        <v>112</v>
      </c>
      <c r="J21" s="174" t="s">
        <v>14</v>
      </c>
    </row>
    <row r="22" spans="1:10" s="168" customFormat="1" ht="21.75" customHeight="1">
      <c r="A22" s="163" t="s">
        <v>256</v>
      </c>
      <c r="B22" s="412">
        <v>911</v>
      </c>
      <c r="C22" s="399">
        <v>17</v>
      </c>
      <c r="D22" s="399">
        <v>43</v>
      </c>
      <c r="E22" s="399">
        <v>205</v>
      </c>
      <c r="F22" s="399">
        <v>11</v>
      </c>
      <c r="G22" s="399">
        <v>10</v>
      </c>
      <c r="H22" s="399">
        <v>2</v>
      </c>
      <c r="I22" s="399">
        <v>1017</v>
      </c>
      <c r="J22" s="399">
        <v>8</v>
      </c>
    </row>
    <row r="23" spans="1:10" s="168" customFormat="1" ht="21.75" customHeight="1">
      <c r="A23" s="163" t="s">
        <v>257</v>
      </c>
      <c r="B23" s="412">
        <v>726</v>
      </c>
      <c r="C23" s="399">
        <v>33</v>
      </c>
      <c r="D23" s="399">
        <v>66</v>
      </c>
      <c r="E23" s="399">
        <v>166</v>
      </c>
      <c r="F23" s="399">
        <v>14</v>
      </c>
      <c r="G23" s="399">
        <v>7</v>
      </c>
      <c r="H23" s="399">
        <v>2</v>
      </c>
      <c r="I23" s="399">
        <v>671</v>
      </c>
      <c r="J23" s="399">
        <v>71</v>
      </c>
    </row>
    <row r="24" spans="1:10" s="168" customFormat="1" ht="21.75" customHeight="1">
      <c r="A24" s="163" t="s">
        <v>258</v>
      </c>
      <c r="B24" s="412">
        <v>394</v>
      </c>
      <c r="C24" s="399">
        <v>18</v>
      </c>
      <c r="D24" s="399">
        <v>37</v>
      </c>
      <c r="E24" s="399">
        <v>75</v>
      </c>
      <c r="F24" s="399">
        <v>10</v>
      </c>
      <c r="G24" s="399">
        <v>3</v>
      </c>
      <c r="H24" s="399">
        <v>0</v>
      </c>
      <c r="I24" s="399">
        <v>179</v>
      </c>
      <c r="J24" s="399">
        <v>17</v>
      </c>
    </row>
    <row r="25" spans="1:10" s="168" customFormat="1" ht="21.75" customHeight="1">
      <c r="A25" s="163" t="s">
        <v>259</v>
      </c>
      <c r="B25" s="412">
        <v>428</v>
      </c>
      <c r="C25" s="399">
        <v>18</v>
      </c>
      <c r="D25" s="399">
        <v>51</v>
      </c>
      <c r="E25" s="399">
        <v>231</v>
      </c>
      <c r="F25" s="399">
        <v>11</v>
      </c>
      <c r="G25" s="399">
        <v>6</v>
      </c>
      <c r="H25" s="236">
        <v>2</v>
      </c>
      <c r="I25" s="399">
        <v>219</v>
      </c>
      <c r="J25" s="399">
        <v>203</v>
      </c>
    </row>
    <row r="26" spans="1:10" s="168" customFormat="1" ht="21.75" customHeight="1">
      <c r="A26" s="163" t="s">
        <v>260</v>
      </c>
      <c r="B26" s="412">
        <v>1908</v>
      </c>
      <c r="C26" s="399">
        <v>100</v>
      </c>
      <c r="D26" s="399">
        <v>186</v>
      </c>
      <c r="E26" s="399">
        <v>87</v>
      </c>
      <c r="F26" s="399">
        <v>63</v>
      </c>
      <c r="G26" s="399">
        <v>72</v>
      </c>
      <c r="H26" s="399">
        <v>6</v>
      </c>
      <c r="I26" s="399">
        <v>557</v>
      </c>
      <c r="J26" s="399">
        <v>1341</v>
      </c>
    </row>
    <row r="27" spans="1:10" s="168" customFormat="1" ht="21.75" customHeight="1">
      <c r="A27" s="163" t="s">
        <v>261</v>
      </c>
      <c r="B27" s="412">
        <v>1820</v>
      </c>
      <c r="C27" s="399">
        <v>115</v>
      </c>
      <c r="D27" s="399">
        <v>143</v>
      </c>
      <c r="E27" s="399">
        <v>15</v>
      </c>
      <c r="F27" s="399">
        <v>74</v>
      </c>
      <c r="G27" s="399">
        <v>77</v>
      </c>
      <c r="H27" s="399">
        <v>2</v>
      </c>
      <c r="I27" s="399">
        <v>457</v>
      </c>
      <c r="J27" s="399">
        <v>492</v>
      </c>
    </row>
    <row r="28" spans="1:10" s="168" customFormat="1" ht="21.75" customHeight="1">
      <c r="A28" s="163" t="s">
        <v>328</v>
      </c>
      <c r="B28" s="412">
        <v>2297</v>
      </c>
      <c r="C28" s="399">
        <v>108</v>
      </c>
      <c r="D28" s="399">
        <v>180</v>
      </c>
      <c r="E28" s="399">
        <v>116</v>
      </c>
      <c r="F28" s="399">
        <v>63</v>
      </c>
      <c r="G28" s="399">
        <v>16</v>
      </c>
      <c r="H28" s="399">
        <v>0</v>
      </c>
      <c r="I28" s="399">
        <v>96</v>
      </c>
      <c r="J28" s="399">
        <v>558</v>
      </c>
    </row>
    <row r="29" spans="1:10" s="168" customFormat="1" ht="21.75" customHeight="1">
      <c r="A29" s="163" t="s">
        <v>138</v>
      </c>
      <c r="B29" s="412">
        <v>2585</v>
      </c>
      <c r="C29" s="399">
        <v>138</v>
      </c>
      <c r="D29" s="399">
        <v>218</v>
      </c>
      <c r="E29" s="399">
        <v>161</v>
      </c>
      <c r="F29" s="399">
        <v>72</v>
      </c>
      <c r="G29" s="399">
        <v>18</v>
      </c>
      <c r="H29" s="399">
        <v>3</v>
      </c>
      <c r="I29" s="399">
        <v>143</v>
      </c>
      <c r="J29" s="399">
        <v>633</v>
      </c>
    </row>
    <row r="30" spans="1:10" s="168" customFormat="1" ht="21.75" customHeight="1">
      <c r="A30" s="163" t="s">
        <v>357</v>
      </c>
      <c r="B30" s="412">
        <v>2949</v>
      </c>
      <c r="C30" s="399">
        <v>136</v>
      </c>
      <c r="D30" s="399">
        <v>267</v>
      </c>
      <c r="E30" s="399">
        <v>194</v>
      </c>
      <c r="F30" s="399">
        <v>63</v>
      </c>
      <c r="G30" s="399">
        <v>12</v>
      </c>
      <c r="H30" s="399">
        <v>7</v>
      </c>
      <c r="I30" s="399">
        <v>139</v>
      </c>
      <c r="J30" s="399">
        <v>578</v>
      </c>
    </row>
    <row r="31" spans="1:10" s="168" customFormat="1" ht="21.75" customHeight="1" thickBot="1">
      <c r="A31" s="166" t="s">
        <v>509</v>
      </c>
      <c r="B31" s="416">
        <v>3467</v>
      </c>
      <c r="C31" s="402">
        <v>171</v>
      </c>
      <c r="D31" s="402">
        <v>323</v>
      </c>
      <c r="E31" s="402">
        <v>206</v>
      </c>
      <c r="F31" s="402">
        <v>67</v>
      </c>
      <c r="G31" s="402">
        <v>30</v>
      </c>
      <c r="H31" s="402">
        <v>8</v>
      </c>
      <c r="I31" s="402">
        <v>99</v>
      </c>
      <c r="J31" s="402">
        <v>482</v>
      </c>
    </row>
    <row r="32" spans="1:6" s="168" customFormat="1" ht="12.75" customHeight="1">
      <c r="A32" s="24" t="s">
        <v>309</v>
      </c>
      <c r="B32" s="63"/>
      <c r="C32" s="63"/>
      <c r="D32" s="63"/>
      <c r="E32" s="63"/>
      <c r="F32" s="63"/>
    </row>
    <row r="33" spans="1:6" s="168" customFormat="1" ht="12.75" customHeight="1">
      <c r="A33" s="176" t="s">
        <v>334</v>
      </c>
      <c r="B33" s="63"/>
      <c r="C33" s="63"/>
      <c r="D33" s="63"/>
      <c r="E33" s="63"/>
      <c r="F33" s="63"/>
    </row>
    <row r="34" spans="1:6" s="168" customFormat="1" ht="12.75" customHeight="1">
      <c r="A34" s="24" t="s">
        <v>49</v>
      </c>
      <c r="B34" s="63"/>
      <c r="C34" s="63"/>
      <c r="D34" s="63"/>
      <c r="E34" s="63"/>
      <c r="F34" s="63"/>
    </row>
    <row r="35" spans="1:6" s="168" customFormat="1" ht="12.75" customHeight="1">
      <c r="A35" s="24" t="s">
        <v>103</v>
      </c>
      <c r="B35" s="63"/>
      <c r="C35" s="63"/>
      <c r="D35" s="63"/>
      <c r="E35" s="63"/>
      <c r="F35" s="63"/>
    </row>
  </sheetData>
  <sheetProtection/>
  <mergeCells count="7">
    <mergeCell ref="A2:J2"/>
    <mergeCell ref="A5:A7"/>
    <mergeCell ref="A19:A21"/>
    <mergeCell ref="I5:J5"/>
    <mergeCell ref="C5:H5"/>
    <mergeCell ref="B5:B6"/>
    <mergeCell ref="B19:J19"/>
  </mergeCells>
  <printOptions/>
  <pageMargins left="0.6692913385826772" right="0.6692913385826772" top="0.6692913385826772" bottom="0.6692913385826772" header="0.2755905511811024" footer="0.2755905511811024"/>
  <pageSetup firstPageNumber="434" useFirstPageNumber="1" fitToHeight="0" fitToWidth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showGridLines="0" view="pageBreakPreview" zoomScaleSheetLayoutView="100" workbookViewId="0" topLeftCell="A28">
      <selection activeCell="A35" sqref="A35"/>
    </sheetView>
  </sheetViews>
  <sheetFormatPr defaultColWidth="10.625" defaultRowHeight="28.5" customHeight="1"/>
  <cols>
    <col min="1" max="1" width="16.625" style="128" customWidth="1"/>
    <col min="2" max="4" width="12.75390625" style="128" customWidth="1"/>
    <col min="5" max="6" width="16.625" style="128" customWidth="1"/>
    <col min="7" max="9" width="14.625" style="128" customWidth="1"/>
    <col min="10" max="10" width="16.625" style="128" customWidth="1"/>
    <col min="11" max="11" width="14.625" style="129" customWidth="1"/>
    <col min="12" max="16384" width="10.625" style="128" customWidth="1"/>
  </cols>
  <sheetData>
    <row r="1" spans="1:7" ht="18" customHeight="1">
      <c r="A1" s="66" t="s">
        <v>305</v>
      </c>
      <c r="G1" s="36"/>
    </row>
    <row r="2" spans="1:11" s="130" customFormat="1" ht="30" customHeight="1">
      <c r="A2" s="537" t="s">
        <v>324</v>
      </c>
      <c r="B2" s="538"/>
      <c r="C2" s="538"/>
      <c r="D2" s="538"/>
      <c r="E2" s="538"/>
      <c r="F2" s="538"/>
      <c r="G2" s="128"/>
      <c r="H2" s="128"/>
      <c r="I2" s="128"/>
      <c r="J2" s="128"/>
      <c r="K2" s="129"/>
    </row>
    <row r="3" spans="1:6" ht="9.75" customHeight="1" thickBot="1">
      <c r="A3" s="131"/>
      <c r="B3" s="131"/>
      <c r="C3" s="131"/>
      <c r="D3" s="131"/>
      <c r="E3" s="132"/>
      <c r="F3" s="131"/>
    </row>
    <row r="4" spans="1:6" ht="27.75" customHeight="1">
      <c r="A4" s="528" t="s">
        <v>263</v>
      </c>
      <c r="B4" s="531" t="s">
        <v>264</v>
      </c>
      <c r="C4" s="539"/>
      <c r="D4" s="540"/>
      <c r="E4" s="540"/>
      <c r="F4" s="541"/>
    </row>
    <row r="5" spans="1:6" ht="27.75" customHeight="1">
      <c r="A5" s="529"/>
      <c r="B5" s="533" t="s">
        <v>265</v>
      </c>
      <c r="C5" s="534"/>
      <c r="D5" s="134" t="s">
        <v>266</v>
      </c>
      <c r="E5" s="542" t="s">
        <v>267</v>
      </c>
      <c r="F5" s="543"/>
    </row>
    <row r="6" spans="1:11" s="138" customFormat="1" ht="27.75" customHeight="1" thickBot="1">
      <c r="A6" s="530"/>
      <c r="B6" s="535" t="s">
        <v>54</v>
      </c>
      <c r="C6" s="536"/>
      <c r="D6" s="136" t="s">
        <v>55</v>
      </c>
      <c r="E6" s="136" t="s">
        <v>268</v>
      </c>
      <c r="F6" s="137" t="s">
        <v>269</v>
      </c>
      <c r="G6" s="128"/>
      <c r="H6" s="128"/>
      <c r="I6" s="128"/>
      <c r="J6" s="128"/>
      <c r="K6" s="129"/>
    </row>
    <row r="7" spans="1:10" s="129" customFormat="1" ht="21.75" customHeight="1">
      <c r="A7" s="140" t="s">
        <v>130</v>
      </c>
      <c r="B7" s="526">
        <v>10000</v>
      </c>
      <c r="C7" s="527"/>
      <c r="D7" s="236">
        <v>63</v>
      </c>
      <c r="E7" s="417">
        <v>0</v>
      </c>
      <c r="F7" s="417">
        <v>0</v>
      </c>
      <c r="G7" s="128"/>
      <c r="H7" s="128"/>
      <c r="I7" s="128"/>
      <c r="J7" s="128"/>
    </row>
    <row r="8" spans="1:10" s="129" customFormat="1" ht="21.75" customHeight="1">
      <c r="A8" s="140" t="s">
        <v>132</v>
      </c>
      <c r="B8" s="526">
        <v>10000</v>
      </c>
      <c r="C8" s="527"/>
      <c r="D8" s="236">
        <v>68</v>
      </c>
      <c r="E8" s="417">
        <v>0</v>
      </c>
      <c r="F8" s="417">
        <v>0</v>
      </c>
      <c r="G8" s="128"/>
      <c r="H8" s="128"/>
      <c r="I8" s="128"/>
      <c r="J8" s="128"/>
    </row>
    <row r="9" spans="1:10" s="129" customFormat="1" ht="21.75" customHeight="1">
      <c r="A9" s="140" t="s">
        <v>133</v>
      </c>
      <c r="B9" s="526">
        <v>15000</v>
      </c>
      <c r="C9" s="527"/>
      <c r="D9" s="236">
        <v>102</v>
      </c>
      <c r="E9" s="417">
        <v>0</v>
      </c>
      <c r="F9" s="417">
        <v>0</v>
      </c>
      <c r="G9" s="128"/>
      <c r="H9" s="128"/>
      <c r="I9" s="128"/>
      <c r="J9" s="128"/>
    </row>
    <row r="10" spans="1:10" s="129" customFormat="1" ht="21.75" customHeight="1">
      <c r="A10" s="140" t="s">
        <v>134</v>
      </c>
      <c r="B10" s="526">
        <v>9000</v>
      </c>
      <c r="C10" s="527"/>
      <c r="D10" s="236">
        <v>105</v>
      </c>
      <c r="E10" s="417">
        <v>0</v>
      </c>
      <c r="F10" s="417">
        <v>0</v>
      </c>
      <c r="G10" s="128"/>
      <c r="H10" s="128"/>
      <c r="I10" s="128"/>
      <c r="J10" s="128"/>
    </row>
    <row r="11" spans="1:10" s="129" customFormat="1" ht="21.75" customHeight="1">
      <c r="A11" s="140" t="s">
        <v>135</v>
      </c>
      <c r="B11" s="526">
        <v>9000</v>
      </c>
      <c r="C11" s="527"/>
      <c r="D11" s="236">
        <v>103</v>
      </c>
      <c r="E11" s="417">
        <v>0</v>
      </c>
      <c r="F11" s="417">
        <v>0</v>
      </c>
      <c r="G11" s="128"/>
      <c r="H11" s="128"/>
      <c r="I11" s="128"/>
      <c r="J11" s="128"/>
    </row>
    <row r="12" spans="1:10" s="129" customFormat="1" ht="21.75" customHeight="1">
      <c r="A12" s="140" t="s">
        <v>136</v>
      </c>
      <c r="B12" s="526">
        <v>9000</v>
      </c>
      <c r="C12" s="527"/>
      <c r="D12" s="236">
        <v>90</v>
      </c>
      <c r="E12" s="417">
        <v>0</v>
      </c>
      <c r="F12" s="417">
        <v>0</v>
      </c>
      <c r="G12" s="128"/>
      <c r="H12" s="128"/>
      <c r="I12" s="128"/>
      <c r="J12" s="128"/>
    </row>
    <row r="13" spans="1:10" s="129" customFormat="1" ht="21.75" customHeight="1">
      <c r="A13" s="140" t="s">
        <v>325</v>
      </c>
      <c r="B13" s="418"/>
      <c r="C13" s="236">
        <v>5393.65</v>
      </c>
      <c r="D13" s="236">
        <v>84</v>
      </c>
      <c r="E13" s="417">
        <v>0</v>
      </c>
      <c r="F13" s="417">
        <v>0</v>
      </c>
      <c r="G13" s="128"/>
      <c r="H13" s="128"/>
      <c r="I13" s="128"/>
      <c r="J13" s="128"/>
    </row>
    <row r="14" spans="1:10" s="129" customFormat="1" ht="21.75" customHeight="1">
      <c r="A14" s="139" t="s">
        <v>262</v>
      </c>
      <c r="B14" s="395"/>
      <c r="C14" s="236">
        <v>8118</v>
      </c>
      <c r="D14" s="236">
        <v>102</v>
      </c>
      <c r="E14" s="417">
        <v>0</v>
      </c>
      <c r="F14" s="417">
        <v>0</v>
      </c>
      <c r="G14" s="128"/>
      <c r="H14" s="128"/>
      <c r="I14" s="128"/>
      <c r="J14" s="128"/>
    </row>
    <row r="15" spans="1:10" s="129" customFormat="1" ht="21.75" customHeight="1">
      <c r="A15" s="139" t="s">
        <v>358</v>
      </c>
      <c r="B15" s="395"/>
      <c r="C15" s="236">
        <v>11264</v>
      </c>
      <c r="D15" s="236">
        <v>134</v>
      </c>
      <c r="E15" s="417">
        <v>0</v>
      </c>
      <c r="F15" s="417">
        <v>0</v>
      </c>
      <c r="G15" s="128"/>
      <c r="H15" s="128"/>
      <c r="I15" s="128"/>
      <c r="J15" s="128"/>
    </row>
    <row r="16" spans="1:6" ht="21.75" customHeight="1" thickBot="1">
      <c r="A16" s="141" t="s">
        <v>512</v>
      </c>
      <c r="B16" s="397"/>
      <c r="C16" s="187">
        <v>13008</v>
      </c>
      <c r="D16" s="187">
        <v>145</v>
      </c>
      <c r="E16" s="419">
        <v>0</v>
      </c>
      <c r="F16" s="419">
        <v>0</v>
      </c>
    </row>
    <row r="17" spans="1:4" ht="9.75" customHeight="1" thickBot="1">
      <c r="A17" s="36"/>
      <c r="D17" s="142"/>
    </row>
    <row r="18" spans="1:6" ht="27.75" customHeight="1">
      <c r="A18" s="528" t="s">
        <v>263</v>
      </c>
      <c r="B18" s="531" t="s">
        <v>369</v>
      </c>
      <c r="C18" s="532"/>
      <c r="D18" s="532"/>
      <c r="E18" s="532"/>
      <c r="F18" s="532"/>
    </row>
    <row r="19" spans="1:6" ht="27.75" customHeight="1">
      <c r="A19" s="529"/>
      <c r="B19" s="133" t="s">
        <v>270</v>
      </c>
      <c r="C19" s="143" t="s">
        <v>271</v>
      </c>
      <c r="D19" s="143" t="s">
        <v>272</v>
      </c>
      <c r="E19" s="133" t="s">
        <v>273</v>
      </c>
      <c r="F19" s="144" t="s">
        <v>303</v>
      </c>
    </row>
    <row r="20" spans="1:6" ht="27.75" customHeight="1" thickBot="1">
      <c r="A20" s="530"/>
      <c r="B20" s="137" t="s">
        <v>56</v>
      </c>
      <c r="C20" s="136" t="s">
        <v>57</v>
      </c>
      <c r="D20" s="136" t="s">
        <v>58</v>
      </c>
      <c r="E20" s="135" t="s">
        <v>368</v>
      </c>
      <c r="F20" s="145" t="s">
        <v>304</v>
      </c>
    </row>
    <row r="21" spans="1:6" ht="21.75" customHeight="1">
      <c r="A21" s="11" t="s">
        <v>130</v>
      </c>
      <c r="B21" s="417" t="s">
        <v>8</v>
      </c>
      <c r="C21" s="417" t="s">
        <v>8</v>
      </c>
      <c r="D21" s="417" t="s">
        <v>8</v>
      </c>
      <c r="E21" s="417" t="s">
        <v>760</v>
      </c>
      <c r="F21" s="417" t="s">
        <v>8</v>
      </c>
    </row>
    <row r="22" spans="1:6" ht="21.75" customHeight="1">
      <c r="A22" s="11" t="s">
        <v>132</v>
      </c>
      <c r="B22" s="236">
        <v>1</v>
      </c>
      <c r="C22" s="236">
        <v>19</v>
      </c>
      <c r="D22" s="236">
        <v>1581</v>
      </c>
      <c r="E22" s="236">
        <v>1230</v>
      </c>
      <c r="F22" s="417" t="s">
        <v>8</v>
      </c>
    </row>
    <row r="23" spans="1:6" ht="21.75" customHeight="1">
      <c r="A23" s="11" t="s">
        <v>133</v>
      </c>
      <c r="B23" s="236">
        <v>1</v>
      </c>
      <c r="C23" s="236">
        <v>19</v>
      </c>
      <c r="D23" s="236">
        <v>1500</v>
      </c>
      <c r="E23" s="236">
        <v>863</v>
      </c>
      <c r="F23" s="417" t="s">
        <v>764</v>
      </c>
    </row>
    <row r="24" spans="1:6" ht="21.75" customHeight="1">
      <c r="A24" s="11" t="s">
        <v>134</v>
      </c>
      <c r="B24" s="236">
        <v>1</v>
      </c>
      <c r="C24" s="236">
        <v>34</v>
      </c>
      <c r="D24" s="236">
        <v>6351</v>
      </c>
      <c r="E24" s="236">
        <v>5446</v>
      </c>
      <c r="F24" s="417" t="s">
        <v>8</v>
      </c>
    </row>
    <row r="25" spans="1:6" ht="21.75" customHeight="1">
      <c r="A25" s="11" t="s">
        <v>135</v>
      </c>
      <c r="B25" s="236">
        <v>1</v>
      </c>
      <c r="C25" s="236">
        <v>50</v>
      </c>
      <c r="D25" s="236">
        <v>6339</v>
      </c>
      <c r="E25" s="236">
        <v>5046</v>
      </c>
      <c r="F25" s="417" t="s">
        <v>8</v>
      </c>
    </row>
    <row r="26" spans="1:6" ht="21.75" customHeight="1">
      <c r="A26" s="11" t="s">
        <v>136</v>
      </c>
      <c r="B26" s="236">
        <v>1</v>
      </c>
      <c r="C26" s="236">
        <v>54</v>
      </c>
      <c r="D26" s="236">
        <v>4725</v>
      </c>
      <c r="E26" s="236">
        <v>7117</v>
      </c>
      <c r="F26" s="400">
        <v>1566</v>
      </c>
    </row>
    <row r="27" spans="1:6" ht="21.75" customHeight="1">
      <c r="A27" s="11" t="s">
        <v>325</v>
      </c>
      <c r="B27" s="236">
        <v>1</v>
      </c>
      <c r="C27" s="236">
        <v>54</v>
      </c>
      <c r="D27" s="236">
        <v>8907</v>
      </c>
      <c r="E27" s="236">
        <v>4833</v>
      </c>
      <c r="F27" s="400">
        <v>623</v>
      </c>
    </row>
    <row r="28" spans="1:6" ht="21.75" customHeight="1">
      <c r="A28" s="146" t="s">
        <v>262</v>
      </c>
      <c r="B28" s="236">
        <v>1</v>
      </c>
      <c r="C28" s="417" t="s">
        <v>8</v>
      </c>
      <c r="D28" s="417" t="s">
        <v>8</v>
      </c>
      <c r="E28" s="417" t="s">
        <v>8</v>
      </c>
      <c r="F28" s="417" t="s">
        <v>8</v>
      </c>
    </row>
    <row r="29" spans="1:6" ht="21.75" customHeight="1">
      <c r="A29" s="146" t="s">
        <v>358</v>
      </c>
      <c r="B29" s="236">
        <v>1</v>
      </c>
      <c r="C29" s="417">
        <v>67</v>
      </c>
      <c r="D29" s="417">
        <v>9157</v>
      </c>
      <c r="E29" s="417">
        <v>39652</v>
      </c>
      <c r="F29" s="417">
        <v>703</v>
      </c>
    </row>
    <row r="30" spans="1:6" ht="21.75" customHeight="1" thickBot="1">
      <c r="A30" s="147" t="s">
        <v>512</v>
      </c>
      <c r="B30" s="187">
        <v>1</v>
      </c>
      <c r="C30" s="419">
        <v>64</v>
      </c>
      <c r="D30" s="419">
        <v>15024</v>
      </c>
      <c r="E30" s="419">
        <v>112026</v>
      </c>
      <c r="F30" s="419">
        <v>1124</v>
      </c>
    </row>
    <row r="31" spans="1:3" ht="13.5" customHeight="1">
      <c r="A31" s="25" t="s">
        <v>307</v>
      </c>
      <c r="B31" s="66"/>
      <c r="C31" s="66"/>
    </row>
    <row r="32" spans="1:3" ht="13.5" customHeight="1">
      <c r="A32" s="25" t="s">
        <v>374</v>
      </c>
      <c r="B32" s="66"/>
      <c r="C32" s="66"/>
    </row>
    <row r="33" spans="1:3" ht="13.5" customHeight="1">
      <c r="A33" s="25" t="s">
        <v>765</v>
      </c>
      <c r="B33" s="66"/>
      <c r="C33" s="66"/>
    </row>
    <row r="34" spans="1:3" ht="13.5" customHeight="1">
      <c r="A34" s="25" t="s">
        <v>766</v>
      </c>
      <c r="B34" s="66"/>
      <c r="C34" s="66"/>
    </row>
    <row r="35" spans="1:3" ht="13.5" customHeight="1">
      <c r="A35" s="25" t="s">
        <v>49</v>
      </c>
      <c r="B35" s="66"/>
      <c r="C35" s="66"/>
    </row>
    <row r="36" spans="1:3" ht="13.5" customHeight="1">
      <c r="A36" s="25" t="s">
        <v>367</v>
      </c>
      <c r="B36" s="66"/>
      <c r="C36" s="66"/>
    </row>
    <row r="37" spans="1:3" ht="13.5" customHeight="1">
      <c r="A37" s="25" t="s">
        <v>371</v>
      </c>
      <c r="B37" s="66"/>
      <c r="C37" s="66"/>
    </row>
    <row r="38" spans="1:3" ht="13.5" customHeight="1">
      <c r="A38" s="66" t="s">
        <v>370</v>
      </c>
      <c r="B38" s="66"/>
      <c r="C38" s="66"/>
    </row>
  </sheetData>
  <sheetProtection/>
  <mergeCells count="14">
    <mergeCell ref="B5:C5"/>
    <mergeCell ref="B6:C6"/>
    <mergeCell ref="A4:A6"/>
    <mergeCell ref="A2:F2"/>
    <mergeCell ref="B4:F4"/>
    <mergeCell ref="E5:F5"/>
    <mergeCell ref="B7:C7"/>
    <mergeCell ref="B8:C8"/>
    <mergeCell ref="B9:C9"/>
    <mergeCell ref="B10:C10"/>
    <mergeCell ref="B11:C11"/>
    <mergeCell ref="A18:A20"/>
    <mergeCell ref="B18:F18"/>
    <mergeCell ref="B12:C12"/>
  </mergeCells>
  <printOptions/>
  <pageMargins left="0.6692913385826772" right="0.6692913385826772" top="0.6692913385826772" bottom="0.6692913385826772" header="0.2755905511811024" footer="0.2755905511811024"/>
  <pageSetup firstPageNumber="434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GridLines="0" view="pageBreakPreview" zoomScale="90" zoomScaleSheetLayoutView="90" workbookViewId="0" topLeftCell="A1">
      <pane xSplit="1" ySplit="8" topLeftCell="B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9" sqref="H29"/>
    </sheetView>
  </sheetViews>
  <sheetFormatPr defaultColWidth="9.00390625" defaultRowHeight="16.5"/>
  <cols>
    <col min="1" max="1" width="10.125" style="113" customWidth="1"/>
    <col min="2" max="3" width="8.125" style="113" customWidth="1"/>
    <col min="4" max="4" width="6.625" style="113" customWidth="1"/>
    <col min="5" max="6" width="8.125" style="113" customWidth="1"/>
    <col min="7" max="7" width="6.625" style="114" customWidth="1"/>
    <col min="8" max="9" width="15.125" style="114" customWidth="1"/>
    <col min="10" max="16384" width="9.00390625" style="113" customWidth="1"/>
  </cols>
  <sheetData>
    <row r="1" spans="1:9" s="68" customFormat="1" ht="18" customHeight="1">
      <c r="A1" s="115"/>
      <c r="G1" s="83"/>
      <c r="H1" s="83"/>
      <c r="I1" s="64" t="s">
        <v>33</v>
      </c>
    </row>
    <row r="2" spans="1:9" s="116" customFormat="1" ht="34.5" customHeight="1">
      <c r="A2" s="544" t="s">
        <v>321</v>
      </c>
      <c r="B2" s="544"/>
      <c r="C2" s="544"/>
      <c r="D2" s="544"/>
      <c r="E2" s="544"/>
      <c r="F2" s="544"/>
      <c r="G2" s="544"/>
      <c r="H2" s="544"/>
      <c r="I2" s="544"/>
    </row>
    <row r="3" spans="1:9" s="83" customFormat="1" ht="13.5" customHeight="1">
      <c r="A3" s="117"/>
      <c r="B3" s="118"/>
      <c r="C3" s="118"/>
      <c r="D3" s="118"/>
      <c r="E3" s="118"/>
      <c r="F3" s="88"/>
      <c r="G3" s="118"/>
      <c r="H3" s="118"/>
      <c r="I3" s="91" t="s">
        <v>322</v>
      </c>
    </row>
    <row r="4" spans="1:9" s="83" customFormat="1" ht="13.5" customHeight="1" thickBot="1">
      <c r="A4" s="117"/>
      <c r="B4" s="118"/>
      <c r="C4" s="118"/>
      <c r="D4" s="118"/>
      <c r="E4" s="118"/>
      <c r="F4" s="88"/>
      <c r="G4" s="118"/>
      <c r="H4" s="118"/>
      <c r="I4" s="91" t="s">
        <v>104</v>
      </c>
    </row>
    <row r="5" spans="1:9" s="68" customFormat="1" ht="34.5" customHeight="1">
      <c r="A5" s="551" t="s">
        <v>187</v>
      </c>
      <c r="B5" s="554" t="s">
        <v>188</v>
      </c>
      <c r="C5" s="555"/>
      <c r="D5" s="556"/>
      <c r="E5" s="545" t="s">
        <v>189</v>
      </c>
      <c r="F5" s="546"/>
      <c r="G5" s="546"/>
      <c r="H5" s="546"/>
      <c r="I5" s="546"/>
    </row>
    <row r="6" spans="1:9" s="68" customFormat="1" ht="34.5" customHeight="1">
      <c r="A6" s="552"/>
      <c r="B6" s="119" t="s">
        <v>190</v>
      </c>
      <c r="C6" s="120" t="s">
        <v>290</v>
      </c>
      <c r="D6" s="73" t="s">
        <v>192</v>
      </c>
      <c r="E6" s="561" t="s">
        <v>193</v>
      </c>
      <c r="F6" s="562"/>
      <c r="G6" s="563"/>
      <c r="H6" s="549" t="s">
        <v>194</v>
      </c>
      <c r="I6" s="547" t="s">
        <v>195</v>
      </c>
    </row>
    <row r="7" spans="1:9" s="68" customFormat="1" ht="19.5" customHeight="1">
      <c r="A7" s="552"/>
      <c r="B7" s="557" t="s">
        <v>28</v>
      </c>
      <c r="C7" s="559" t="s">
        <v>30</v>
      </c>
      <c r="D7" s="559" t="s">
        <v>31</v>
      </c>
      <c r="E7" s="75" t="s">
        <v>190</v>
      </c>
      <c r="F7" s="73" t="s">
        <v>191</v>
      </c>
      <c r="G7" s="121" t="s">
        <v>196</v>
      </c>
      <c r="H7" s="550"/>
      <c r="I7" s="548"/>
    </row>
    <row r="8" spans="1:9" s="68" customFormat="1" ht="36.75" customHeight="1" thickBot="1">
      <c r="A8" s="553"/>
      <c r="B8" s="558"/>
      <c r="C8" s="560"/>
      <c r="D8" s="560"/>
      <c r="E8" s="122" t="s">
        <v>28</v>
      </c>
      <c r="F8" s="123" t="s">
        <v>30</v>
      </c>
      <c r="G8" s="62" t="s">
        <v>31</v>
      </c>
      <c r="H8" s="124" t="s">
        <v>59</v>
      </c>
      <c r="I8" s="122" t="s">
        <v>16</v>
      </c>
    </row>
    <row r="9" spans="1:9" s="68" customFormat="1" ht="54.75" customHeight="1">
      <c r="A9" s="80" t="s">
        <v>197</v>
      </c>
      <c r="B9" s="420">
        <f aca="true" t="shared" si="0" ref="B9:B15">SUM(C9:D9)</f>
        <v>1657</v>
      </c>
      <c r="C9" s="420">
        <v>1657</v>
      </c>
      <c r="D9" s="236">
        <v>0</v>
      </c>
      <c r="E9" s="420">
        <f aca="true" t="shared" si="1" ref="E9:E18">SUM(F9:G9)</f>
        <v>22</v>
      </c>
      <c r="F9" s="420">
        <v>22</v>
      </c>
      <c r="G9" s="236">
        <v>0</v>
      </c>
      <c r="H9" s="420">
        <v>50466</v>
      </c>
      <c r="I9" s="420">
        <v>4353</v>
      </c>
    </row>
    <row r="10" spans="1:9" s="68" customFormat="1" ht="54.75" customHeight="1">
      <c r="A10" s="80" t="s">
        <v>198</v>
      </c>
      <c r="B10" s="420">
        <f t="shared" si="0"/>
        <v>1672</v>
      </c>
      <c r="C10" s="420">
        <v>1672</v>
      </c>
      <c r="D10" s="236">
        <v>0</v>
      </c>
      <c r="E10" s="420">
        <f t="shared" si="1"/>
        <v>29</v>
      </c>
      <c r="F10" s="420">
        <v>29</v>
      </c>
      <c r="G10" s="236">
        <v>0</v>
      </c>
      <c r="H10" s="420">
        <v>97927</v>
      </c>
      <c r="I10" s="420">
        <v>7280</v>
      </c>
    </row>
    <row r="11" spans="1:9" s="68" customFormat="1" ht="54.75" customHeight="1">
      <c r="A11" s="84" t="s">
        <v>199</v>
      </c>
      <c r="B11" s="420">
        <f t="shared" si="0"/>
        <v>1689</v>
      </c>
      <c r="C11" s="420">
        <v>1689</v>
      </c>
      <c r="D11" s="236">
        <v>0</v>
      </c>
      <c r="E11" s="420">
        <f t="shared" si="1"/>
        <v>27</v>
      </c>
      <c r="F11" s="420">
        <v>27</v>
      </c>
      <c r="G11" s="236">
        <v>0</v>
      </c>
      <c r="H11" s="420">
        <v>127785</v>
      </c>
      <c r="I11" s="420">
        <v>9763</v>
      </c>
    </row>
    <row r="12" spans="1:9" s="68" customFormat="1" ht="54.75" customHeight="1">
      <c r="A12" s="84" t="s">
        <v>200</v>
      </c>
      <c r="B12" s="420">
        <f t="shared" si="0"/>
        <v>1693</v>
      </c>
      <c r="C12" s="418">
        <v>1693</v>
      </c>
      <c r="D12" s="400">
        <v>0</v>
      </c>
      <c r="E12" s="420">
        <f t="shared" si="1"/>
        <v>15</v>
      </c>
      <c r="F12" s="418">
        <v>15</v>
      </c>
      <c r="G12" s="400">
        <v>0</v>
      </c>
      <c r="H12" s="418">
        <v>36308</v>
      </c>
      <c r="I12" s="418">
        <v>4684</v>
      </c>
    </row>
    <row r="13" spans="1:9" s="68" customFormat="1" ht="54.75" customHeight="1">
      <c r="A13" s="84" t="s">
        <v>201</v>
      </c>
      <c r="B13" s="420">
        <f t="shared" si="0"/>
        <v>1702</v>
      </c>
      <c r="C13" s="418">
        <v>1702</v>
      </c>
      <c r="D13" s="400">
        <v>0</v>
      </c>
      <c r="E13" s="420">
        <f t="shared" si="1"/>
        <v>15</v>
      </c>
      <c r="F13" s="418">
        <v>15</v>
      </c>
      <c r="G13" s="400">
        <v>0</v>
      </c>
      <c r="H13" s="418">
        <v>32332</v>
      </c>
      <c r="I13" s="418">
        <v>4545</v>
      </c>
    </row>
    <row r="14" spans="1:9" s="68" customFormat="1" ht="54.75" customHeight="1">
      <c r="A14" s="84" t="s">
        <v>202</v>
      </c>
      <c r="B14" s="420">
        <f t="shared" si="0"/>
        <v>1706</v>
      </c>
      <c r="C14" s="418">
        <v>1706</v>
      </c>
      <c r="D14" s="400">
        <v>0</v>
      </c>
      <c r="E14" s="420">
        <f t="shared" si="1"/>
        <v>10</v>
      </c>
      <c r="F14" s="418">
        <v>10</v>
      </c>
      <c r="G14" s="400">
        <v>0</v>
      </c>
      <c r="H14" s="418">
        <v>7829</v>
      </c>
      <c r="I14" s="418">
        <v>2017</v>
      </c>
    </row>
    <row r="15" spans="1:9" s="68" customFormat="1" ht="54.75" customHeight="1">
      <c r="A15" s="84" t="s">
        <v>323</v>
      </c>
      <c r="B15" s="420">
        <f t="shared" si="0"/>
        <v>1734</v>
      </c>
      <c r="C15" s="418">
        <v>1734</v>
      </c>
      <c r="D15" s="400">
        <v>0</v>
      </c>
      <c r="E15" s="420">
        <f t="shared" si="1"/>
        <v>38</v>
      </c>
      <c r="F15" s="418">
        <v>38</v>
      </c>
      <c r="G15" s="400">
        <v>0</v>
      </c>
      <c r="H15" s="418">
        <v>72687</v>
      </c>
      <c r="I15" s="418">
        <v>13254</v>
      </c>
    </row>
    <row r="16" spans="1:9" s="68" customFormat="1" ht="54.75" customHeight="1">
      <c r="A16" s="80" t="s">
        <v>203</v>
      </c>
      <c r="B16" s="421">
        <f>SUM(C16:D16)</f>
        <v>1844</v>
      </c>
      <c r="C16" s="420">
        <v>1844</v>
      </c>
      <c r="D16" s="400">
        <v>0</v>
      </c>
      <c r="E16" s="422">
        <f t="shared" si="1"/>
        <v>114</v>
      </c>
      <c r="F16" s="420">
        <v>114</v>
      </c>
      <c r="G16" s="400">
        <v>0</v>
      </c>
      <c r="H16" s="420">
        <v>148759</v>
      </c>
      <c r="I16" s="420">
        <v>17194</v>
      </c>
    </row>
    <row r="17" spans="1:9" s="68" customFormat="1" ht="54.75" customHeight="1">
      <c r="A17" s="80" t="s">
        <v>359</v>
      </c>
      <c r="B17" s="421">
        <f>SUM(C17:D17)</f>
        <v>1870</v>
      </c>
      <c r="C17" s="420">
        <v>1870</v>
      </c>
      <c r="D17" s="400">
        <v>0</v>
      </c>
      <c r="E17" s="422">
        <f t="shared" si="1"/>
        <v>28</v>
      </c>
      <c r="F17" s="420">
        <v>28</v>
      </c>
      <c r="G17" s="400">
        <v>0</v>
      </c>
      <c r="H17" s="420">
        <v>56287</v>
      </c>
      <c r="I17" s="420">
        <v>7649</v>
      </c>
    </row>
    <row r="18" spans="1:9" s="83" customFormat="1" ht="54.75" customHeight="1" thickBot="1">
      <c r="A18" s="86" t="s">
        <v>513</v>
      </c>
      <c r="B18" s="423">
        <f>SUM(C18:D18)</f>
        <v>1891</v>
      </c>
      <c r="C18" s="424">
        <v>1891</v>
      </c>
      <c r="D18" s="411">
        <v>0</v>
      </c>
      <c r="E18" s="425">
        <f t="shared" si="1"/>
        <v>28</v>
      </c>
      <c r="F18" s="424">
        <v>28</v>
      </c>
      <c r="G18" s="411">
        <v>0</v>
      </c>
      <c r="H18" s="424">
        <v>105254</v>
      </c>
      <c r="I18" s="424">
        <v>11437</v>
      </c>
    </row>
    <row r="19" spans="1:9" s="68" customFormat="1" ht="15" customHeight="1">
      <c r="A19" s="25" t="s">
        <v>309</v>
      </c>
      <c r="B19" s="67"/>
      <c r="C19" s="67"/>
      <c r="D19" s="67"/>
      <c r="E19" s="67"/>
      <c r="F19" s="67"/>
      <c r="G19" s="25"/>
      <c r="H19" s="82"/>
      <c r="I19" s="82"/>
    </row>
    <row r="20" spans="1:9" s="68" customFormat="1" ht="15" customHeight="1">
      <c r="A20" s="25" t="s">
        <v>88</v>
      </c>
      <c r="B20" s="67"/>
      <c r="C20" s="67"/>
      <c r="D20" s="67"/>
      <c r="E20" s="67"/>
      <c r="F20" s="67"/>
      <c r="G20" s="25"/>
      <c r="H20" s="82"/>
      <c r="I20" s="82"/>
    </row>
    <row r="21" spans="1:9" s="125" customFormat="1" ht="12" customHeight="1">
      <c r="A21" s="113"/>
      <c r="B21" s="113"/>
      <c r="C21" s="113"/>
      <c r="D21" s="113"/>
      <c r="E21" s="113"/>
      <c r="F21" s="113"/>
      <c r="G21" s="114"/>
      <c r="H21" s="114"/>
      <c r="I21" s="114"/>
    </row>
    <row r="22" spans="1:9" s="125" customFormat="1" ht="12" customHeight="1">
      <c r="A22" s="113"/>
      <c r="B22" s="113"/>
      <c r="C22" s="113"/>
      <c r="D22" s="113"/>
      <c r="E22" s="113"/>
      <c r="F22" s="113"/>
      <c r="G22" s="114"/>
      <c r="H22" s="114"/>
      <c r="I22" s="114"/>
    </row>
    <row r="23" spans="1:9" s="125" customFormat="1" ht="12" customHeight="1">
      <c r="A23" s="113"/>
      <c r="B23" s="113"/>
      <c r="C23" s="113"/>
      <c r="D23" s="113"/>
      <c r="E23" s="113"/>
      <c r="F23" s="113"/>
      <c r="G23" s="114"/>
      <c r="H23" s="114"/>
      <c r="I23" s="114"/>
    </row>
    <row r="24" spans="1:9" s="126" customFormat="1" ht="12" customHeight="1">
      <c r="A24" s="113"/>
      <c r="B24" s="113"/>
      <c r="C24" s="113"/>
      <c r="D24" s="113"/>
      <c r="E24" s="113"/>
      <c r="F24" s="113"/>
      <c r="G24" s="114"/>
      <c r="H24" s="114"/>
      <c r="I24" s="114"/>
    </row>
    <row r="25" spans="1:9" s="126" customFormat="1" ht="12" customHeight="1">
      <c r="A25" s="113"/>
      <c r="B25" s="113"/>
      <c r="C25" s="113"/>
      <c r="D25" s="113"/>
      <c r="E25" s="113"/>
      <c r="F25" s="113"/>
      <c r="G25" s="114"/>
      <c r="H25" s="114"/>
      <c r="I25" s="114"/>
    </row>
    <row r="26" spans="1:9" s="126" customFormat="1" ht="12" customHeight="1">
      <c r="A26" s="113"/>
      <c r="B26" s="113"/>
      <c r="C26" s="113"/>
      <c r="D26" s="113"/>
      <c r="E26" s="113"/>
      <c r="F26" s="113"/>
      <c r="G26" s="114"/>
      <c r="H26" s="114"/>
      <c r="I26" s="114"/>
    </row>
    <row r="27" spans="1:9" s="126" customFormat="1" ht="12" customHeight="1">
      <c r="A27" s="113"/>
      <c r="B27" s="113"/>
      <c r="C27" s="113"/>
      <c r="D27" s="113"/>
      <c r="E27" s="113"/>
      <c r="F27" s="113"/>
      <c r="G27" s="114"/>
      <c r="H27" s="114"/>
      <c r="I27" s="114"/>
    </row>
    <row r="28" spans="1:9" s="126" customFormat="1" ht="12" customHeight="1">
      <c r="A28" s="113"/>
      <c r="B28" s="113"/>
      <c r="C28" s="113"/>
      <c r="D28" s="113"/>
      <c r="E28" s="113"/>
      <c r="F28" s="113"/>
      <c r="G28" s="114"/>
      <c r="H28" s="114"/>
      <c r="I28" s="114"/>
    </row>
    <row r="29" spans="1:9" s="126" customFormat="1" ht="12" customHeight="1">
      <c r="A29" s="113"/>
      <c r="B29" s="113"/>
      <c r="C29" s="113"/>
      <c r="D29" s="113"/>
      <c r="E29" s="113"/>
      <c r="F29" s="113"/>
      <c r="G29" s="114"/>
      <c r="H29" s="114"/>
      <c r="I29" s="114"/>
    </row>
    <row r="30" spans="1:9" s="126" customFormat="1" ht="12" customHeight="1">
      <c r="A30" s="113"/>
      <c r="B30" s="113"/>
      <c r="C30" s="113"/>
      <c r="D30" s="113"/>
      <c r="E30" s="113"/>
      <c r="F30" s="113"/>
      <c r="G30" s="114"/>
      <c r="H30" s="114"/>
      <c r="I30" s="114"/>
    </row>
    <row r="31" spans="1:9" s="126" customFormat="1" ht="19.5" customHeight="1">
      <c r="A31" s="113"/>
      <c r="B31" s="113"/>
      <c r="C31" s="113"/>
      <c r="D31" s="113"/>
      <c r="E31" s="113"/>
      <c r="F31" s="113"/>
      <c r="G31" s="114"/>
      <c r="H31" s="114"/>
      <c r="I31" s="114"/>
    </row>
    <row r="32" spans="1:9" s="126" customFormat="1" ht="12" customHeight="1">
      <c r="A32" s="113"/>
      <c r="B32" s="113"/>
      <c r="C32" s="113"/>
      <c r="D32" s="113"/>
      <c r="E32" s="113"/>
      <c r="F32" s="113"/>
      <c r="G32" s="114"/>
      <c r="H32" s="114"/>
      <c r="I32" s="114"/>
    </row>
    <row r="33" spans="1:9" s="126" customFormat="1" ht="12" customHeight="1">
      <c r="A33" s="113"/>
      <c r="B33" s="113"/>
      <c r="C33" s="113"/>
      <c r="D33" s="113"/>
      <c r="E33" s="113"/>
      <c r="F33" s="113"/>
      <c r="G33" s="114"/>
      <c r="H33" s="114"/>
      <c r="I33" s="114"/>
    </row>
    <row r="34" spans="1:9" s="126" customFormat="1" ht="12" customHeight="1">
      <c r="A34" s="113"/>
      <c r="B34" s="113"/>
      <c r="C34" s="113"/>
      <c r="D34" s="113"/>
      <c r="E34" s="113"/>
      <c r="F34" s="113"/>
      <c r="G34" s="114"/>
      <c r="H34" s="114"/>
      <c r="I34" s="114"/>
    </row>
    <row r="35" spans="1:9" s="125" customFormat="1" ht="12" customHeight="1">
      <c r="A35" s="113"/>
      <c r="B35" s="113"/>
      <c r="C35" s="113"/>
      <c r="D35" s="113"/>
      <c r="E35" s="113"/>
      <c r="F35" s="113"/>
      <c r="G35" s="114"/>
      <c r="H35" s="114"/>
      <c r="I35" s="114"/>
    </row>
    <row r="36" spans="1:9" s="125" customFormat="1" ht="12" customHeight="1">
      <c r="A36" s="113"/>
      <c r="B36" s="113"/>
      <c r="C36" s="113"/>
      <c r="D36" s="113"/>
      <c r="E36" s="113"/>
      <c r="F36" s="113"/>
      <c r="G36" s="114"/>
      <c r="H36" s="114"/>
      <c r="I36" s="114"/>
    </row>
    <row r="37" spans="1:9" s="125" customFormat="1" ht="12" customHeight="1">
      <c r="A37" s="113"/>
      <c r="B37" s="113"/>
      <c r="C37" s="113"/>
      <c r="D37" s="113"/>
      <c r="E37" s="113"/>
      <c r="F37" s="113"/>
      <c r="G37" s="114"/>
      <c r="H37" s="114"/>
      <c r="I37" s="114"/>
    </row>
    <row r="38" spans="1:9" s="125" customFormat="1" ht="12" customHeight="1">
      <c r="A38" s="113"/>
      <c r="B38" s="113"/>
      <c r="C38" s="113"/>
      <c r="D38" s="113"/>
      <c r="E38" s="113"/>
      <c r="F38" s="113"/>
      <c r="G38" s="114"/>
      <c r="H38" s="114"/>
      <c r="I38" s="114"/>
    </row>
    <row r="39" spans="1:9" s="126" customFormat="1" ht="12" customHeight="1">
      <c r="A39" s="113"/>
      <c r="B39" s="113"/>
      <c r="C39" s="113"/>
      <c r="D39" s="113"/>
      <c r="E39" s="113"/>
      <c r="F39" s="113"/>
      <c r="G39" s="114"/>
      <c r="H39" s="114"/>
      <c r="I39" s="114"/>
    </row>
    <row r="40" spans="1:9" s="126" customFormat="1" ht="12" customHeight="1">
      <c r="A40" s="113"/>
      <c r="B40" s="113"/>
      <c r="C40" s="113"/>
      <c r="D40" s="113"/>
      <c r="E40" s="113"/>
      <c r="F40" s="113"/>
      <c r="G40" s="114"/>
      <c r="H40" s="114"/>
      <c r="I40" s="114"/>
    </row>
    <row r="41" spans="1:9" s="126" customFormat="1" ht="12" customHeight="1">
      <c r="A41" s="113"/>
      <c r="B41" s="113"/>
      <c r="C41" s="113"/>
      <c r="D41" s="113"/>
      <c r="E41" s="113"/>
      <c r="F41" s="113"/>
      <c r="G41" s="114"/>
      <c r="H41" s="114"/>
      <c r="I41" s="114"/>
    </row>
    <row r="42" spans="1:9" s="126" customFormat="1" ht="12" customHeight="1">
      <c r="A42" s="113"/>
      <c r="B42" s="113"/>
      <c r="C42" s="113"/>
      <c r="D42" s="113"/>
      <c r="E42" s="113"/>
      <c r="F42" s="113"/>
      <c r="G42" s="114"/>
      <c r="H42" s="114"/>
      <c r="I42" s="114"/>
    </row>
    <row r="43" spans="1:9" s="127" customFormat="1" ht="12" customHeight="1">
      <c r="A43" s="113"/>
      <c r="B43" s="113"/>
      <c r="C43" s="113"/>
      <c r="D43" s="113"/>
      <c r="E43" s="113"/>
      <c r="F43" s="113"/>
      <c r="G43" s="114"/>
      <c r="H43" s="114"/>
      <c r="I43" s="114"/>
    </row>
    <row r="44" ht="12" customHeight="1"/>
  </sheetData>
  <sheetProtection/>
  <mergeCells count="10">
    <mergeCell ref="A2:I2"/>
    <mergeCell ref="E5:I5"/>
    <mergeCell ref="I6:I7"/>
    <mergeCell ref="H6:H7"/>
    <mergeCell ref="A5:A8"/>
    <mergeCell ref="B5:D5"/>
    <mergeCell ref="B7:B8"/>
    <mergeCell ref="C7:C8"/>
    <mergeCell ref="D7:D8"/>
    <mergeCell ref="E6:G6"/>
  </mergeCells>
  <printOptions/>
  <pageMargins left="0.6692913385826772" right="0.6692913385826772" top="0.6692913385826772" bottom="0.6692913385826772" header="0.2755905511811024" footer="0.2755905511811024"/>
  <pageSetup firstPageNumber="434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showGridLines="0" view="pageBreakPreview" zoomScale="80" zoomScaleNormal="110" zoomScaleSheetLayoutView="80" workbookViewId="0" topLeftCell="A22">
      <selection activeCell="K12" sqref="K12"/>
    </sheetView>
  </sheetViews>
  <sheetFormatPr defaultColWidth="9.00390625" defaultRowHeight="16.5"/>
  <cols>
    <col min="1" max="1" width="18.625" style="113" customWidth="1"/>
    <col min="2" max="8" width="13.125" style="113" customWidth="1"/>
    <col min="9" max="9" width="13.125" style="114" customWidth="1"/>
    <col min="10" max="11" width="11.625" style="113" customWidth="1"/>
    <col min="12" max="13" width="10.625" style="113" customWidth="1"/>
    <col min="14" max="16384" width="9.00390625" style="113" customWidth="1"/>
  </cols>
  <sheetData>
    <row r="1" spans="1:15" s="68" customFormat="1" ht="18" customHeight="1">
      <c r="A1" s="87" t="s">
        <v>305</v>
      </c>
      <c r="B1" s="87"/>
      <c r="C1" s="67"/>
      <c r="D1" s="67"/>
      <c r="E1" s="67"/>
      <c r="F1" s="67"/>
      <c r="G1" s="67"/>
      <c r="H1" s="67"/>
      <c r="I1" s="64"/>
      <c r="J1" s="67"/>
      <c r="K1" s="67"/>
      <c r="L1" s="67"/>
      <c r="M1" s="64" t="s">
        <v>33</v>
      </c>
      <c r="O1" s="88"/>
    </row>
    <row r="2" spans="1:15" s="116" customFormat="1" ht="39.75" customHeight="1">
      <c r="A2" s="544" t="s">
        <v>316</v>
      </c>
      <c r="B2" s="544"/>
      <c r="C2" s="544"/>
      <c r="D2" s="544"/>
      <c r="E2" s="544"/>
      <c r="F2" s="544"/>
      <c r="G2" s="544" t="s">
        <v>60</v>
      </c>
      <c r="H2" s="544"/>
      <c r="I2" s="544"/>
      <c r="J2" s="544"/>
      <c r="K2" s="544"/>
      <c r="L2" s="544"/>
      <c r="M2" s="544"/>
      <c r="O2" s="227"/>
    </row>
    <row r="3" spans="1:15" s="83" customFormat="1" ht="15" customHeight="1" thickBot="1">
      <c r="A3" s="89"/>
      <c r="B3" s="89"/>
      <c r="C3" s="90"/>
      <c r="D3" s="90"/>
      <c r="E3" s="90"/>
      <c r="F3" s="91" t="s">
        <v>317</v>
      </c>
      <c r="G3" s="91"/>
      <c r="H3" s="92"/>
      <c r="I3" s="91"/>
      <c r="J3" s="82"/>
      <c r="K3" s="82"/>
      <c r="L3" s="82"/>
      <c r="M3" s="91" t="s">
        <v>105</v>
      </c>
      <c r="O3" s="93"/>
    </row>
    <row r="4" spans="1:13" s="68" customFormat="1" ht="27.75" customHeight="1">
      <c r="A4" s="551" t="s">
        <v>217</v>
      </c>
      <c r="B4" s="582" t="s">
        <v>222</v>
      </c>
      <c r="C4" s="574" t="s">
        <v>223</v>
      </c>
      <c r="D4" s="574"/>
      <c r="E4" s="584"/>
      <c r="F4" s="94" t="s">
        <v>224</v>
      </c>
      <c r="G4" s="95" t="s">
        <v>225</v>
      </c>
      <c r="H4" s="564" t="s">
        <v>226</v>
      </c>
      <c r="I4" s="565"/>
      <c r="J4" s="564" t="s">
        <v>227</v>
      </c>
      <c r="K4" s="576"/>
      <c r="L4" s="564" t="s">
        <v>228</v>
      </c>
      <c r="M4" s="576"/>
    </row>
    <row r="5" spans="1:13" s="68" customFormat="1" ht="39.75" customHeight="1">
      <c r="A5" s="552"/>
      <c r="B5" s="583"/>
      <c r="C5" s="580" t="s">
        <v>62</v>
      </c>
      <c r="D5" s="580"/>
      <c r="E5" s="581"/>
      <c r="F5" s="96" t="s">
        <v>99</v>
      </c>
      <c r="G5" s="97" t="s">
        <v>100</v>
      </c>
      <c r="H5" s="566" t="s">
        <v>32</v>
      </c>
      <c r="I5" s="567"/>
      <c r="J5" s="566" t="s">
        <v>63</v>
      </c>
      <c r="K5" s="572"/>
      <c r="L5" s="566" t="s">
        <v>61</v>
      </c>
      <c r="M5" s="572"/>
    </row>
    <row r="6" spans="1:13" s="99" customFormat="1" ht="15.75" customHeight="1">
      <c r="A6" s="552"/>
      <c r="B6" s="583" t="s">
        <v>102</v>
      </c>
      <c r="C6" s="98" t="s">
        <v>289</v>
      </c>
      <c r="D6" s="73" t="s">
        <v>204</v>
      </c>
      <c r="E6" s="73" t="s">
        <v>205</v>
      </c>
      <c r="F6" s="73" t="s">
        <v>206</v>
      </c>
      <c r="G6" s="74" t="s">
        <v>207</v>
      </c>
      <c r="H6" s="73" t="s">
        <v>206</v>
      </c>
      <c r="I6" s="75" t="s">
        <v>207</v>
      </c>
      <c r="J6" s="73" t="s">
        <v>208</v>
      </c>
      <c r="K6" s="73" t="s">
        <v>207</v>
      </c>
      <c r="L6" s="75" t="s">
        <v>209</v>
      </c>
      <c r="M6" s="73" t="s">
        <v>207</v>
      </c>
    </row>
    <row r="7" spans="1:13" s="99" customFormat="1" ht="15.75" customHeight="1" thickBot="1">
      <c r="A7" s="553"/>
      <c r="B7" s="591"/>
      <c r="C7" s="78" t="s">
        <v>64</v>
      </c>
      <c r="D7" s="77" t="s">
        <v>65</v>
      </c>
      <c r="E7" s="77" t="s">
        <v>66</v>
      </c>
      <c r="F7" s="77" t="s">
        <v>68</v>
      </c>
      <c r="G7" s="78" t="s">
        <v>70</v>
      </c>
      <c r="H7" s="77" t="s">
        <v>68</v>
      </c>
      <c r="I7" s="77" t="s">
        <v>70</v>
      </c>
      <c r="J7" s="77" t="s">
        <v>68</v>
      </c>
      <c r="K7" s="77" t="s">
        <v>70</v>
      </c>
      <c r="L7" s="77" t="s">
        <v>68</v>
      </c>
      <c r="M7" s="77" t="s">
        <v>70</v>
      </c>
    </row>
    <row r="8" spans="1:13" s="68" customFormat="1" ht="24.75" customHeight="1">
      <c r="A8" s="100" t="s">
        <v>210</v>
      </c>
      <c r="B8" s="101">
        <f aca="true" t="shared" si="0" ref="B8:B14">F8+H8+J8+L8+B23+D23+G23+I23+L23</f>
        <v>38933</v>
      </c>
      <c r="C8" s="102">
        <f aca="true" t="shared" si="1" ref="C8:C15">SUM(G8,I8,K8,M8,C23,F23,H23,K23,M23)</f>
        <v>754390</v>
      </c>
      <c r="D8" s="81">
        <v>412432</v>
      </c>
      <c r="E8" s="81">
        <v>341958</v>
      </c>
      <c r="F8" s="102">
        <v>12319</v>
      </c>
      <c r="G8" s="81">
        <v>336423</v>
      </c>
      <c r="H8" s="81">
        <v>22473</v>
      </c>
      <c r="I8" s="81">
        <v>198247</v>
      </c>
      <c r="J8" s="102">
        <v>506</v>
      </c>
      <c r="K8" s="102">
        <v>16363</v>
      </c>
      <c r="L8" s="102">
        <v>542</v>
      </c>
      <c r="M8" s="102">
        <v>22469</v>
      </c>
    </row>
    <row r="9" spans="1:13" s="68" customFormat="1" ht="24.75" customHeight="1">
      <c r="A9" s="100" t="s">
        <v>211</v>
      </c>
      <c r="B9" s="101">
        <f t="shared" si="0"/>
        <v>40219</v>
      </c>
      <c r="C9" s="102">
        <f t="shared" si="1"/>
        <v>809594</v>
      </c>
      <c r="D9" s="81">
        <v>443004</v>
      </c>
      <c r="E9" s="81">
        <v>366590</v>
      </c>
      <c r="F9" s="102">
        <v>12751</v>
      </c>
      <c r="G9" s="81">
        <v>369391</v>
      </c>
      <c r="H9" s="81">
        <v>23126</v>
      </c>
      <c r="I9" s="81">
        <v>216875</v>
      </c>
      <c r="J9" s="102">
        <v>541</v>
      </c>
      <c r="K9" s="102">
        <v>17120</v>
      </c>
      <c r="L9" s="102">
        <v>540</v>
      </c>
      <c r="M9" s="102">
        <v>23385</v>
      </c>
    </row>
    <row r="10" spans="1:13" s="68" customFormat="1" ht="24.75" customHeight="1">
      <c r="A10" s="100" t="s">
        <v>212</v>
      </c>
      <c r="B10" s="101">
        <f t="shared" si="0"/>
        <v>41729</v>
      </c>
      <c r="C10" s="102">
        <f t="shared" si="1"/>
        <v>848479</v>
      </c>
      <c r="D10" s="81">
        <v>464461</v>
      </c>
      <c r="E10" s="81">
        <v>384018</v>
      </c>
      <c r="F10" s="102">
        <v>13306</v>
      </c>
      <c r="G10" s="81">
        <v>383234</v>
      </c>
      <c r="H10" s="81">
        <v>23812</v>
      </c>
      <c r="I10" s="81">
        <v>235832</v>
      </c>
      <c r="J10" s="102">
        <v>589</v>
      </c>
      <c r="K10" s="102">
        <v>18177</v>
      </c>
      <c r="L10" s="102">
        <v>563</v>
      </c>
      <c r="M10" s="102">
        <v>24124</v>
      </c>
    </row>
    <row r="11" spans="1:13" s="68" customFormat="1" ht="24.75" customHeight="1">
      <c r="A11" s="100" t="s">
        <v>213</v>
      </c>
      <c r="B11" s="101">
        <f t="shared" si="0"/>
        <v>42472</v>
      </c>
      <c r="C11" s="102">
        <f t="shared" si="1"/>
        <v>851051</v>
      </c>
      <c r="D11" s="85">
        <v>464585</v>
      </c>
      <c r="E11" s="85">
        <v>386466</v>
      </c>
      <c r="F11" s="103">
        <v>13631</v>
      </c>
      <c r="G11" s="85">
        <v>384912</v>
      </c>
      <c r="H11" s="85">
        <v>24156</v>
      </c>
      <c r="I11" s="85">
        <v>241459</v>
      </c>
      <c r="J11" s="103">
        <v>605</v>
      </c>
      <c r="K11" s="103">
        <v>18660</v>
      </c>
      <c r="L11" s="103">
        <v>565</v>
      </c>
      <c r="M11" s="103">
        <v>24234</v>
      </c>
    </row>
    <row r="12" spans="1:13" s="68" customFormat="1" ht="24.75" customHeight="1">
      <c r="A12" s="100" t="s">
        <v>214</v>
      </c>
      <c r="B12" s="101">
        <f t="shared" si="0"/>
        <v>43677</v>
      </c>
      <c r="C12" s="102">
        <f t="shared" si="1"/>
        <v>858800</v>
      </c>
      <c r="D12" s="85">
        <v>465242</v>
      </c>
      <c r="E12" s="85">
        <v>393558</v>
      </c>
      <c r="F12" s="103">
        <v>14123</v>
      </c>
      <c r="G12" s="85">
        <v>393176</v>
      </c>
      <c r="H12" s="85">
        <v>24686</v>
      </c>
      <c r="I12" s="85">
        <v>244528</v>
      </c>
      <c r="J12" s="103">
        <v>630</v>
      </c>
      <c r="K12" s="103">
        <v>19316</v>
      </c>
      <c r="L12" s="103">
        <v>560</v>
      </c>
      <c r="M12" s="103">
        <v>24857</v>
      </c>
    </row>
    <row r="13" spans="1:13" s="83" customFormat="1" ht="24.75" customHeight="1">
      <c r="A13" s="100" t="s">
        <v>215</v>
      </c>
      <c r="B13" s="101">
        <f t="shared" si="0"/>
        <v>44839</v>
      </c>
      <c r="C13" s="102">
        <f t="shared" si="1"/>
        <v>879637</v>
      </c>
      <c r="D13" s="85">
        <v>477360</v>
      </c>
      <c r="E13" s="85">
        <v>402277</v>
      </c>
      <c r="F13" s="103">
        <v>14654</v>
      </c>
      <c r="G13" s="85">
        <v>409744</v>
      </c>
      <c r="H13" s="85">
        <v>25184</v>
      </c>
      <c r="I13" s="85">
        <v>246825</v>
      </c>
      <c r="J13" s="103">
        <v>669</v>
      </c>
      <c r="K13" s="103">
        <v>20107</v>
      </c>
      <c r="L13" s="103">
        <v>553</v>
      </c>
      <c r="M13" s="103">
        <v>24839</v>
      </c>
    </row>
    <row r="14" spans="1:13" s="83" customFormat="1" ht="24.75" customHeight="1">
      <c r="A14" s="100" t="s">
        <v>318</v>
      </c>
      <c r="B14" s="101">
        <f t="shared" si="0"/>
        <v>46206</v>
      </c>
      <c r="C14" s="102">
        <f t="shared" si="1"/>
        <v>895874</v>
      </c>
      <c r="D14" s="85">
        <v>485811</v>
      </c>
      <c r="E14" s="85">
        <v>410063</v>
      </c>
      <c r="F14" s="103">
        <v>15279</v>
      </c>
      <c r="G14" s="85">
        <v>415854</v>
      </c>
      <c r="H14" s="85">
        <v>25760</v>
      </c>
      <c r="I14" s="85">
        <v>250797</v>
      </c>
      <c r="J14" s="103">
        <v>695</v>
      </c>
      <c r="K14" s="103">
        <v>20759</v>
      </c>
      <c r="L14" s="103">
        <v>584</v>
      </c>
      <c r="M14" s="103">
        <v>28897</v>
      </c>
    </row>
    <row r="15" spans="1:13" s="83" customFormat="1" ht="24.75" customHeight="1">
      <c r="A15" s="239" t="s">
        <v>216</v>
      </c>
      <c r="B15" s="240">
        <f>SUM(F15,H15,J15,L15,B30,D30,G30,I30,L30)</f>
        <v>47225</v>
      </c>
      <c r="C15" s="238">
        <f t="shared" si="1"/>
        <v>913397</v>
      </c>
      <c r="D15" s="81">
        <v>495245</v>
      </c>
      <c r="E15" s="81">
        <v>418152</v>
      </c>
      <c r="F15" s="102">
        <v>15754</v>
      </c>
      <c r="G15" s="81">
        <v>428282</v>
      </c>
      <c r="H15" s="81">
        <v>26174</v>
      </c>
      <c r="I15" s="81">
        <v>256398</v>
      </c>
      <c r="J15" s="102">
        <v>724</v>
      </c>
      <c r="K15" s="102">
        <v>21303</v>
      </c>
      <c r="L15" s="102">
        <v>584</v>
      </c>
      <c r="M15" s="102">
        <v>28889</v>
      </c>
    </row>
    <row r="16" spans="1:13" s="83" customFormat="1" ht="24.75" customHeight="1">
      <c r="A16" s="239" t="s">
        <v>364</v>
      </c>
      <c r="B16" s="240">
        <v>48581</v>
      </c>
      <c r="C16" s="238">
        <v>934026</v>
      </c>
      <c r="D16" s="81">
        <v>507328</v>
      </c>
      <c r="E16" s="81">
        <v>426698</v>
      </c>
      <c r="F16" s="102">
        <v>16294</v>
      </c>
      <c r="G16" s="81">
        <v>440865</v>
      </c>
      <c r="H16" s="81">
        <v>26835</v>
      </c>
      <c r="I16" s="81">
        <v>264164</v>
      </c>
      <c r="J16" s="102">
        <v>774</v>
      </c>
      <c r="K16" s="102">
        <v>22236</v>
      </c>
      <c r="L16" s="102">
        <v>585</v>
      </c>
      <c r="M16" s="102">
        <v>29790</v>
      </c>
    </row>
    <row r="17" spans="1:13" s="68" customFormat="1" ht="24.75" customHeight="1" thickBot="1">
      <c r="A17" s="104" t="s">
        <v>515</v>
      </c>
      <c r="B17" s="233">
        <f>SUM(F17,H17,J17,L17,B32,D32,G32,I32,L32)</f>
        <v>49522</v>
      </c>
      <c r="C17" s="232">
        <f>SUM(G17,I17,K17,M17,C32,F32,H32,K32,M32)</f>
        <v>947690</v>
      </c>
      <c r="D17" s="106">
        <v>516414</v>
      </c>
      <c r="E17" s="106">
        <v>431276</v>
      </c>
      <c r="F17" s="105">
        <v>16769</v>
      </c>
      <c r="G17" s="106">
        <v>457265</v>
      </c>
      <c r="H17" s="106">
        <v>27143</v>
      </c>
      <c r="I17" s="106">
        <v>260347</v>
      </c>
      <c r="J17" s="105">
        <v>821</v>
      </c>
      <c r="K17" s="105">
        <v>23465</v>
      </c>
      <c r="L17" s="105">
        <v>589</v>
      </c>
      <c r="M17" s="105">
        <v>30855</v>
      </c>
    </row>
    <row r="18" spans="1:13" s="107" customFormat="1" ht="19.5" customHeight="1" thickBot="1">
      <c r="A18" s="67"/>
      <c r="B18" s="67"/>
      <c r="C18" s="61"/>
      <c r="D18" s="61"/>
      <c r="E18" s="61"/>
      <c r="F18" s="61"/>
      <c r="G18" s="61"/>
      <c r="H18" s="61"/>
      <c r="I18" s="25"/>
      <c r="J18" s="61"/>
      <c r="K18" s="61"/>
      <c r="L18" s="61"/>
      <c r="M18" s="61"/>
    </row>
    <row r="19" spans="1:13" s="107" customFormat="1" ht="19.5" customHeight="1">
      <c r="A19" s="551" t="s">
        <v>217</v>
      </c>
      <c r="B19" s="589" t="s">
        <v>229</v>
      </c>
      <c r="C19" s="590"/>
      <c r="D19" s="564" t="s">
        <v>319</v>
      </c>
      <c r="E19" s="565"/>
      <c r="F19" s="576"/>
      <c r="G19" s="574" t="s">
        <v>218</v>
      </c>
      <c r="H19" s="575"/>
      <c r="I19" s="573" t="s">
        <v>219</v>
      </c>
      <c r="J19" s="574"/>
      <c r="K19" s="575"/>
      <c r="L19" s="568" t="s">
        <v>220</v>
      </c>
      <c r="M19" s="569"/>
    </row>
    <row r="20" spans="1:13" s="107" customFormat="1" ht="27.75" customHeight="1">
      <c r="A20" s="552"/>
      <c r="B20" s="577" t="s">
        <v>221</v>
      </c>
      <c r="C20" s="578"/>
      <c r="D20" s="566" t="s">
        <v>19</v>
      </c>
      <c r="E20" s="579"/>
      <c r="F20" s="572"/>
      <c r="G20" s="580" t="s">
        <v>17</v>
      </c>
      <c r="H20" s="581"/>
      <c r="I20" s="566" t="s">
        <v>18</v>
      </c>
      <c r="J20" s="579"/>
      <c r="K20" s="572"/>
      <c r="L20" s="570" t="s">
        <v>15</v>
      </c>
      <c r="M20" s="571"/>
    </row>
    <row r="21" spans="1:13" s="107" customFormat="1" ht="15.75" customHeight="1">
      <c r="A21" s="552"/>
      <c r="B21" s="108" t="s">
        <v>206</v>
      </c>
      <c r="C21" s="73" t="s">
        <v>207</v>
      </c>
      <c r="D21" s="75" t="s">
        <v>206</v>
      </c>
      <c r="E21" s="587" t="s">
        <v>207</v>
      </c>
      <c r="F21" s="588"/>
      <c r="G21" s="74" t="s">
        <v>206</v>
      </c>
      <c r="H21" s="73" t="s">
        <v>207</v>
      </c>
      <c r="I21" s="73" t="s">
        <v>206</v>
      </c>
      <c r="J21" s="587" t="s">
        <v>207</v>
      </c>
      <c r="K21" s="588"/>
      <c r="L21" s="73" t="s">
        <v>206</v>
      </c>
      <c r="M21" s="75" t="s">
        <v>207</v>
      </c>
    </row>
    <row r="22" spans="1:13" s="107" customFormat="1" ht="15.75" customHeight="1" thickBot="1">
      <c r="A22" s="553"/>
      <c r="B22" s="76" t="s">
        <v>67</v>
      </c>
      <c r="C22" s="77" t="s">
        <v>70</v>
      </c>
      <c r="D22" s="79" t="s">
        <v>67</v>
      </c>
      <c r="E22" s="585" t="s">
        <v>69</v>
      </c>
      <c r="F22" s="586"/>
      <c r="G22" s="78" t="s">
        <v>67</v>
      </c>
      <c r="H22" s="77" t="s">
        <v>69</v>
      </c>
      <c r="I22" s="77" t="s">
        <v>68</v>
      </c>
      <c r="J22" s="585" t="s">
        <v>70</v>
      </c>
      <c r="K22" s="586"/>
      <c r="L22" s="77" t="s">
        <v>68</v>
      </c>
      <c r="M22" s="79" t="s">
        <v>70</v>
      </c>
    </row>
    <row r="23" spans="1:13" s="107" customFormat="1" ht="24.75" customHeight="1">
      <c r="A23" s="100" t="s">
        <v>210</v>
      </c>
      <c r="B23" s="22">
        <v>4</v>
      </c>
      <c r="C23" s="22">
        <v>7</v>
      </c>
      <c r="D23" s="102">
        <v>22</v>
      </c>
      <c r="E23" s="109"/>
      <c r="F23" s="109">
        <v>1274</v>
      </c>
      <c r="G23" s="22">
        <v>226</v>
      </c>
      <c r="H23" s="22">
        <v>149927</v>
      </c>
      <c r="I23" s="22">
        <v>2</v>
      </c>
      <c r="J23" s="22"/>
      <c r="K23" s="22">
        <v>1861</v>
      </c>
      <c r="L23" s="22">
        <v>2839</v>
      </c>
      <c r="M23" s="22">
        <v>27819</v>
      </c>
    </row>
    <row r="24" spans="1:13" s="107" customFormat="1" ht="24.75" customHeight="1">
      <c r="A24" s="100" t="s">
        <v>211</v>
      </c>
      <c r="B24" s="22">
        <v>6</v>
      </c>
      <c r="C24" s="22">
        <v>11</v>
      </c>
      <c r="D24" s="102">
        <v>11</v>
      </c>
      <c r="E24" s="109"/>
      <c r="F24" s="109">
        <v>568</v>
      </c>
      <c r="G24" s="22">
        <v>242</v>
      </c>
      <c r="H24" s="22">
        <v>152257</v>
      </c>
      <c r="I24" s="22">
        <v>2</v>
      </c>
      <c r="J24" s="22"/>
      <c r="K24" s="22">
        <v>1896</v>
      </c>
      <c r="L24" s="22">
        <v>3000</v>
      </c>
      <c r="M24" s="22">
        <v>28091</v>
      </c>
    </row>
    <row r="25" spans="1:13" s="107" customFormat="1" ht="24.75" customHeight="1">
      <c r="A25" s="100" t="s">
        <v>212</v>
      </c>
      <c r="B25" s="22">
        <v>7</v>
      </c>
      <c r="C25" s="22">
        <v>17</v>
      </c>
      <c r="D25" s="102">
        <v>23</v>
      </c>
      <c r="E25" s="109"/>
      <c r="F25" s="109">
        <v>870</v>
      </c>
      <c r="G25" s="22">
        <v>258</v>
      </c>
      <c r="H25" s="22">
        <v>155080</v>
      </c>
      <c r="I25" s="22">
        <v>2</v>
      </c>
      <c r="J25" s="22"/>
      <c r="K25" s="22">
        <v>1878</v>
      </c>
      <c r="L25" s="22">
        <v>3169</v>
      </c>
      <c r="M25" s="22">
        <v>29267</v>
      </c>
    </row>
    <row r="26" spans="1:13" s="107" customFormat="1" ht="24.75" customHeight="1">
      <c r="A26" s="100" t="s">
        <v>213</v>
      </c>
      <c r="B26" s="22">
        <v>18</v>
      </c>
      <c r="C26" s="22">
        <v>41</v>
      </c>
      <c r="D26" s="103">
        <v>15</v>
      </c>
      <c r="E26" s="109"/>
      <c r="F26" s="109">
        <v>937</v>
      </c>
      <c r="G26" s="22">
        <v>264</v>
      </c>
      <c r="H26" s="22">
        <v>149410</v>
      </c>
      <c r="I26" s="22">
        <v>2</v>
      </c>
      <c r="J26" s="22"/>
      <c r="K26" s="22">
        <v>1788</v>
      </c>
      <c r="L26" s="22">
        <v>3216</v>
      </c>
      <c r="M26" s="22">
        <v>29610</v>
      </c>
    </row>
    <row r="27" spans="1:13" s="107" customFormat="1" ht="24.75" customHeight="1">
      <c r="A27" s="100" t="s">
        <v>214</v>
      </c>
      <c r="B27" s="22">
        <v>26</v>
      </c>
      <c r="C27" s="22">
        <v>54</v>
      </c>
      <c r="D27" s="103">
        <v>18</v>
      </c>
      <c r="E27" s="22"/>
      <c r="F27" s="22">
        <v>720</v>
      </c>
      <c r="G27" s="22">
        <v>271</v>
      </c>
      <c r="H27" s="22">
        <v>144215</v>
      </c>
      <c r="I27" s="22">
        <v>2</v>
      </c>
      <c r="J27" s="22"/>
      <c r="K27" s="22">
        <v>1743</v>
      </c>
      <c r="L27" s="22">
        <v>3361</v>
      </c>
      <c r="M27" s="22">
        <v>30191</v>
      </c>
    </row>
    <row r="28" spans="1:13" s="107" customFormat="1" ht="24.75" customHeight="1">
      <c r="A28" s="100" t="s">
        <v>215</v>
      </c>
      <c r="B28" s="22">
        <v>35</v>
      </c>
      <c r="C28" s="22">
        <v>83</v>
      </c>
      <c r="D28" s="103">
        <v>14</v>
      </c>
      <c r="E28" s="109"/>
      <c r="F28" s="109">
        <v>824</v>
      </c>
      <c r="G28" s="22">
        <v>272</v>
      </c>
      <c r="H28" s="22">
        <v>144655</v>
      </c>
      <c r="I28" s="22">
        <v>2</v>
      </c>
      <c r="J28" s="22"/>
      <c r="K28" s="22">
        <v>1751</v>
      </c>
      <c r="L28" s="22">
        <v>3456</v>
      </c>
      <c r="M28" s="22">
        <v>30809</v>
      </c>
    </row>
    <row r="29" spans="1:13" s="107" customFormat="1" ht="24.75" customHeight="1">
      <c r="A29" s="100" t="s">
        <v>318</v>
      </c>
      <c r="B29" s="22">
        <v>38</v>
      </c>
      <c r="C29" s="22">
        <v>87</v>
      </c>
      <c r="D29" s="103">
        <v>13</v>
      </c>
      <c r="E29" s="109"/>
      <c r="F29" s="109">
        <v>967</v>
      </c>
      <c r="G29" s="22">
        <v>272</v>
      </c>
      <c r="H29" s="22">
        <v>144698</v>
      </c>
      <c r="I29" s="22">
        <v>2</v>
      </c>
      <c r="J29" s="22"/>
      <c r="K29" s="22">
        <v>1721</v>
      </c>
      <c r="L29" s="22">
        <v>3563</v>
      </c>
      <c r="M29" s="22">
        <v>32094</v>
      </c>
    </row>
    <row r="30" spans="1:13" s="107" customFormat="1" ht="24.75" customHeight="1">
      <c r="A30" s="239" t="s">
        <v>216</v>
      </c>
      <c r="B30" s="22">
        <v>50</v>
      </c>
      <c r="C30" s="22">
        <v>109</v>
      </c>
      <c r="D30" s="102">
        <v>10</v>
      </c>
      <c r="E30" s="109"/>
      <c r="F30" s="109">
        <v>813</v>
      </c>
      <c r="G30" s="22">
        <v>271</v>
      </c>
      <c r="H30" s="22">
        <v>142815</v>
      </c>
      <c r="I30" s="22">
        <v>2</v>
      </c>
      <c r="J30" s="22"/>
      <c r="K30" s="22">
        <v>1629</v>
      </c>
      <c r="L30" s="22">
        <v>3656</v>
      </c>
      <c r="M30" s="22">
        <v>33159</v>
      </c>
    </row>
    <row r="31" spans="1:13" s="107" customFormat="1" ht="24.75" customHeight="1">
      <c r="A31" s="239" t="s">
        <v>364</v>
      </c>
      <c r="B31" s="22">
        <v>49</v>
      </c>
      <c r="C31" s="22">
        <v>128</v>
      </c>
      <c r="D31" s="102">
        <v>16</v>
      </c>
      <c r="E31" s="109"/>
      <c r="F31" s="109">
        <v>982</v>
      </c>
      <c r="G31" s="22">
        <v>276</v>
      </c>
      <c r="H31" s="22">
        <v>140436</v>
      </c>
      <c r="I31" s="22">
        <v>2</v>
      </c>
      <c r="J31" s="22"/>
      <c r="K31" s="22">
        <v>1531</v>
      </c>
      <c r="L31" s="22">
        <v>3750</v>
      </c>
      <c r="M31" s="22">
        <v>33894</v>
      </c>
    </row>
    <row r="32" spans="1:13" s="107" customFormat="1" ht="24.75" customHeight="1" thickBot="1">
      <c r="A32" s="104" t="s">
        <v>515</v>
      </c>
      <c r="B32" s="17">
        <v>55</v>
      </c>
      <c r="C32" s="17">
        <v>140</v>
      </c>
      <c r="D32" s="105">
        <v>18</v>
      </c>
      <c r="E32" s="110"/>
      <c r="F32" s="110">
        <v>863</v>
      </c>
      <c r="G32" s="17">
        <v>279</v>
      </c>
      <c r="H32" s="17">
        <v>138743</v>
      </c>
      <c r="I32" s="17">
        <v>2</v>
      </c>
      <c r="J32" s="17"/>
      <c r="K32" s="17">
        <v>1479</v>
      </c>
      <c r="L32" s="17">
        <v>3846</v>
      </c>
      <c r="M32" s="17">
        <v>34533</v>
      </c>
    </row>
    <row r="33" spans="1:13" s="107" customFormat="1" ht="15" customHeight="1">
      <c r="A33" s="67" t="s">
        <v>320</v>
      </c>
      <c r="B33" s="67"/>
      <c r="C33" s="61"/>
      <c r="D33" s="61"/>
      <c r="E33" s="61"/>
      <c r="F33" s="61"/>
      <c r="G33" s="25" t="s">
        <v>89</v>
      </c>
      <c r="H33" s="61"/>
      <c r="I33" s="111"/>
      <c r="J33" s="61"/>
      <c r="K33" s="61"/>
      <c r="L33" s="61"/>
      <c r="M33" s="61"/>
    </row>
    <row r="34" spans="2:9" s="107" customFormat="1" ht="13.5" customHeight="1">
      <c r="B34" s="36"/>
      <c r="I34" s="112"/>
    </row>
  </sheetData>
  <sheetProtection/>
  <mergeCells count="28">
    <mergeCell ref="A4:A7"/>
    <mergeCell ref="J4:K4"/>
    <mergeCell ref="A19:A22"/>
    <mergeCell ref="E22:F22"/>
    <mergeCell ref="I20:K20"/>
    <mergeCell ref="J21:K21"/>
    <mergeCell ref="J22:K22"/>
    <mergeCell ref="E21:F21"/>
    <mergeCell ref="B19:C19"/>
    <mergeCell ref="B6:B7"/>
    <mergeCell ref="A2:F2"/>
    <mergeCell ref="B20:C20"/>
    <mergeCell ref="D19:F19"/>
    <mergeCell ref="D20:F20"/>
    <mergeCell ref="G2:M2"/>
    <mergeCell ref="G19:H19"/>
    <mergeCell ref="G20:H20"/>
    <mergeCell ref="B4:B5"/>
    <mergeCell ref="C4:E4"/>
    <mergeCell ref="C5:E5"/>
    <mergeCell ref="H4:I4"/>
    <mergeCell ref="H5:I5"/>
    <mergeCell ref="L19:M19"/>
    <mergeCell ref="L20:M20"/>
    <mergeCell ref="L5:M5"/>
    <mergeCell ref="I19:K19"/>
    <mergeCell ref="L4:M4"/>
    <mergeCell ref="J5:K5"/>
  </mergeCells>
  <printOptions/>
  <pageMargins left="0.6692913385826772" right="0.6692913385826772" top="0.6692913385826772" bottom="0.6692913385826772" header="0.2755905511811024" footer="0.2755905511811024"/>
  <pageSetup firstPageNumber="434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showGridLines="0" view="pageBreakPreview" zoomScale="80" zoomScaleNormal="90" zoomScaleSheetLayoutView="80" workbookViewId="0" topLeftCell="A1">
      <pane xSplit="1" ySplit="7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4" sqref="F24"/>
    </sheetView>
  </sheetViews>
  <sheetFormatPr defaultColWidth="10.625" defaultRowHeight="28.5" customHeight="1"/>
  <cols>
    <col min="1" max="1" width="19.625" style="68" customWidth="1"/>
    <col min="2" max="2" width="18.625" style="68" customWidth="1"/>
    <col min="3" max="3" width="12.625" style="68" customWidth="1"/>
    <col min="4" max="8" width="10.125" style="68" customWidth="1"/>
    <col min="9" max="9" width="12.625" style="68" customWidth="1"/>
    <col min="10" max="14" width="10.125" style="68" customWidth="1"/>
    <col min="15" max="16384" width="10.625" style="68" customWidth="1"/>
  </cols>
  <sheetData>
    <row r="1" spans="1:14" ht="18" customHeight="1">
      <c r="A1" s="66" t="s">
        <v>305</v>
      </c>
      <c r="B1" s="67"/>
      <c r="C1" s="64"/>
      <c r="D1" s="67"/>
      <c r="E1" s="67"/>
      <c r="F1" s="67"/>
      <c r="G1" s="67"/>
      <c r="H1" s="67"/>
      <c r="I1" s="67"/>
      <c r="J1" s="67"/>
      <c r="K1" s="67"/>
      <c r="L1" s="67"/>
      <c r="M1" s="67"/>
      <c r="N1" s="64" t="s">
        <v>34</v>
      </c>
    </row>
    <row r="2" spans="1:14" s="116" customFormat="1" ht="24.75" customHeight="1">
      <c r="A2" s="596" t="s">
        <v>372</v>
      </c>
      <c r="B2" s="596"/>
      <c r="C2" s="596"/>
      <c r="D2" s="596"/>
      <c r="E2" s="596"/>
      <c r="F2" s="596"/>
      <c r="G2" s="595" t="s">
        <v>84</v>
      </c>
      <c r="H2" s="595"/>
      <c r="I2" s="595"/>
      <c r="J2" s="595"/>
      <c r="K2" s="595"/>
      <c r="L2" s="595"/>
      <c r="M2" s="595"/>
      <c r="N2" s="595"/>
    </row>
    <row r="3" spans="1:14" ht="15" customHeight="1" thickBot="1">
      <c r="A3" s="65"/>
      <c r="B3" s="65"/>
      <c r="C3" s="69"/>
      <c r="D3" s="67"/>
      <c r="E3" s="67"/>
      <c r="F3" s="69" t="s">
        <v>373</v>
      </c>
      <c r="H3" s="67"/>
      <c r="I3" s="67"/>
      <c r="J3" s="67"/>
      <c r="K3" s="67"/>
      <c r="L3" s="67"/>
      <c r="M3" s="67"/>
      <c r="N3" s="70" t="s">
        <v>85</v>
      </c>
    </row>
    <row r="4" spans="1:15" ht="24.75" customHeight="1">
      <c r="A4" s="551" t="s">
        <v>234</v>
      </c>
      <c r="B4" s="594" t="s">
        <v>163</v>
      </c>
      <c r="C4" s="564" t="s">
        <v>313</v>
      </c>
      <c r="D4" s="565"/>
      <c r="E4" s="565"/>
      <c r="F4" s="565"/>
      <c r="G4" s="597"/>
      <c r="H4" s="598"/>
      <c r="I4" s="564" t="s">
        <v>314</v>
      </c>
      <c r="J4" s="574"/>
      <c r="K4" s="574"/>
      <c r="L4" s="574"/>
      <c r="M4" s="574"/>
      <c r="N4" s="574"/>
      <c r="O4" s="71"/>
    </row>
    <row r="5" spans="1:14" ht="15" customHeight="1">
      <c r="A5" s="552"/>
      <c r="B5" s="557"/>
      <c r="C5" s="592" t="s">
        <v>287</v>
      </c>
      <c r="D5" s="593"/>
      <c r="E5" s="593"/>
      <c r="F5" s="593"/>
      <c r="G5" s="599"/>
      <c r="H5" s="600"/>
      <c r="I5" s="592" t="s">
        <v>107</v>
      </c>
      <c r="J5" s="593"/>
      <c r="K5" s="593"/>
      <c r="L5" s="593"/>
      <c r="M5" s="593"/>
      <c r="N5" s="593"/>
    </row>
    <row r="6" spans="1:14" ht="30" customHeight="1">
      <c r="A6" s="552"/>
      <c r="B6" s="557"/>
      <c r="C6" s="72" t="s">
        <v>288</v>
      </c>
      <c r="D6" s="73" t="s">
        <v>236</v>
      </c>
      <c r="E6" s="73" t="s">
        <v>237</v>
      </c>
      <c r="F6" s="73" t="s">
        <v>238</v>
      </c>
      <c r="G6" s="74" t="s">
        <v>239</v>
      </c>
      <c r="H6" s="74" t="s">
        <v>185</v>
      </c>
      <c r="I6" s="73" t="s">
        <v>235</v>
      </c>
      <c r="J6" s="73" t="s">
        <v>236</v>
      </c>
      <c r="K6" s="73" t="s">
        <v>237</v>
      </c>
      <c r="L6" s="73" t="s">
        <v>238</v>
      </c>
      <c r="M6" s="73" t="s">
        <v>239</v>
      </c>
      <c r="N6" s="75" t="s">
        <v>185</v>
      </c>
    </row>
    <row r="7" spans="1:14" ht="30" customHeight="1" thickBot="1">
      <c r="A7" s="553"/>
      <c r="B7" s="76" t="s">
        <v>71</v>
      </c>
      <c r="C7" s="77" t="s">
        <v>72</v>
      </c>
      <c r="D7" s="77" t="s">
        <v>73</v>
      </c>
      <c r="E7" s="77" t="s">
        <v>74</v>
      </c>
      <c r="F7" s="77" t="s">
        <v>75</v>
      </c>
      <c r="G7" s="78" t="s">
        <v>76</v>
      </c>
      <c r="H7" s="78" t="s">
        <v>78</v>
      </c>
      <c r="I7" s="77" t="s">
        <v>79</v>
      </c>
      <c r="J7" s="77" t="s">
        <v>80</v>
      </c>
      <c r="K7" s="77" t="s">
        <v>81</v>
      </c>
      <c r="L7" s="77" t="s">
        <v>82</v>
      </c>
      <c r="M7" s="77" t="s">
        <v>83</v>
      </c>
      <c r="N7" s="79" t="s">
        <v>77</v>
      </c>
    </row>
    <row r="8" spans="1:14" s="83" customFormat="1" ht="60.75" customHeight="1">
      <c r="A8" s="80" t="s">
        <v>230</v>
      </c>
      <c r="B8" s="395">
        <f aca="true" t="shared" si="0" ref="B8:B14">C8+I8</f>
        <v>63207</v>
      </c>
      <c r="C8" s="236">
        <f>SUM(D8:H8)</f>
        <v>47472</v>
      </c>
      <c r="D8" s="420">
        <v>3480</v>
      </c>
      <c r="E8" s="420">
        <v>14587</v>
      </c>
      <c r="F8" s="420">
        <v>17181</v>
      </c>
      <c r="G8" s="420">
        <v>12218</v>
      </c>
      <c r="H8" s="426">
        <v>6</v>
      </c>
      <c r="I8" s="420">
        <f aca="true" t="shared" si="1" ref="I8:I17">SUM(J8:N8)</f>
        <v>15735</v>
      </c>
      <c r="J8" s="420">
        <v>11104</v>
      </c>
      <c r="K8" s="420">
        <v>1777</v>
      </c>
      <c r="L8" s="420">
        <v>168</v>
      </c>
      <c r="M8" s="420">
        <v>2686</v>
      </c>
      <c r="N8" s="185">
        <v>0</v>
      </c>
    </row>
    <row r="9" spans="1:14" s="83" customFormat="1" ht="60.75" customHeight="1">
      <c r="A9" s="84" t="s">
        <v>231</v>
      </c>
      <c r="B9" s="395">
        <f t="shared" si="0"/>
        <v>67873</v>
      </c>
      <c r="C9" s="236">
        <f>SUM(D9:H9)</f>
        <v>51340</v>
      </c>
      <c r="D9" s="420">
        <v>3746</v>
      </c>
      <c r="E9" s="420">
        <v>15592</v>
      </c>
      <c r="F9" s="420">
        <v>19492</v>
      </c>
      <c r="G9" s="420">
        <v>12504</v>
      </c>
      <c r="H9" s="426">
        <v>6</v>
      </c>
      <c r="I9" s="420">
        <f t="shared" si="1"/>
        <v>16533</v>
      </c>
      <c r="J9" s="420">
        <v>12157</v>
      </c>
      <c r="K9" s="420">
        <v>1823</v>
      </c>
      <c r="L9" s="420">
        <v>176</v>
      </c>
      <c r="M9" s="420">
        <v>2377</v>
      </c>
      <c r="N9" s="185">
        <v>0</v>
      </c>
    </row>
    <row r="10" spans="1:14" ht="60.75" customHeight="1">
      <c r="A10" s="84" t="s">
        <v>232</v>
      </c>
      <c r="B10" s="395">
        <f t="shared" si="0"/>
        <v>73884</v>
      </c>
      <c r="C10" s="236">
        <f>SUM(D10:H10)</f>
        <v>56492</v>
      </c>
      <c r="D10" s="426">
        <v>4727</v>
      </c>
      <c r="E10" s="426">
        <v>15860</v>
      </c>
      <c r="F10" s="426">
        <v>20885</v>
      </c>
      <c r="G10" s="426">
        <v>15018</v>
      </c>
      <c r="H10" s="426">
        <v>2</v>
      </c>
      <c r="I10" s="420">
        <f t="shared" si="1"/>
        <v>17392</v>
      </c>
      <c r="J10" s="426">
        <v>13148</v>
      </c>
      <c r="K10" s="426">
        <v>1838</v>
      </c>
      <c r="L10" s="426">
        <v>151</v>
      </c>
      <c r="M10" s="426">
        <v>2255</v>
      </c>
      <c r="N10" s="185">
        <v>0</v>
      </c>
    </row>
    <row r="11" spans="1:14" ht="60.75" customHeight="1">
      <c r="A11" s="84" t="s">
        <v>233</v>
      </c>
      <c r="B11" s="395">
        <f t="shared" si="0"/>
        <v>75168</v>
      </c>
      <c r="C11" s="236">
        <f>SUM(D11:H11)</f>
        <v>57729</v>
      </c>
      <c r="D11" s="426">
        <v>5756</v>
      </c>
      <c r="E11" s="426">
        <v>16486</v>
      </c>
      <c r="F11" s="426">
        <v>19322</v>
      </c>
      <c r="G11" s="426">
        <v>16162</v>
      </c>
      <c r="H11" s="426">
        <v>3</v>
      </c>
      <c r="I11" s="420">
        <f t="shared" si="1"/>
        <v>17439</v>
      </c>
      <c r="J11" s="426">
        <v>13767</v>
      </c>
      <c r="K11" s="426">
        <v>1805</v>
      </c>
      <c r="L11" s="426">
        <v>110</v>
      </c>
      <c r="M11" s="426">
        <v>1757</v>
      </c>
      <c r="N11" s="185">
        <v>0</v>
      </c>
    </row>
    <row r="12" spans="1:14" ht="60.75" customHeight="1">
      <c r="A12" s="84" t="s">
        <v>240</v>
      </c>
      <c r="B12" s="395">
        <f t="shared" si="0"/>
        <v>82666</v>
      </c>
      <c r="C12" s="236">
        <f>SUM(D12:H12)</f>
        <v>64813</v>
      </c>
      <c r="D12" s="426">
        <v>8042</v>
      </c>
      <c r="E12" s="426">
        <v>16577</v>
      </c>
      <c r="F12" s="426">
        <v>18198</v>
      </c>
      <c r="G12" s="426">
        <v>21993</v>
      </c>
      <c r="H12" s="426">
        <v>3</v>
      </c>
      <c r="I12" s="420">
        <f t="shared" si="1"/>
        <v>17853</v>
      </c>
      <c r="J12" s="426">
        <v>14433</v>
      </c>
      <c r="K12" s="426">
        <v>1646</v>
      </c>
      <c r="L12" s="426">
        <v>94</v>
      </c>
      <c r="M12" s="426">
        <v>1680</v>
      </c>
      <c r="N12" s="185">
        <v>0</v>
      </c>
    </row>
    <row r="13" spans="1:14" ht="60.75" customHeight="1">
      <c r="A13" s="84" t="s">
        <v>241</v>
      </c>
      <c r="B13" s="395">
        <f t="shared" si="0"/>
        <v>92555</v>
      </c>
      <c r="C13" s="400">
        <v>73941</v>
      </c>
      <c r="D13" s="420">
        <v>9742</v>
      </c>
      <c r="E13" s="420">
        <v>20762</v>
      </c>
      <c r="F13" s="420">
        <v>17562</v>
      </c>
      <c r="G13" s="420">
        <v>25872</v>
      </c>
      <c r="H13" s="420">
        <f>C13-SUM(D13:G13)</f>
        <v>3</v>
      </c>
      <c r="I13" s="420">
        <f t="shared" si="1"/>
        <v>18614</v>
      </c>
      <c r="J13" s="420">
        <v>14974</v>
      </c>
      <c r="K13" s="420">
        <v>1964</v>
      </c>
      <c r="L13" s="420">
        <v>100</v>
      </c>
      <c r="M13" s="420">
        <v>1576</v>
      </c>
      <c r="N13" s="236">
        <v>0</v>
      </c>
    </row>
    <row r="14" spans="1:14" ht="60.75" customHeight="1">
      <c r="A14" s="84" t="s">
        <v>315</v>
      </c>
      <c r="B14" s="395">
        <f t="shared" si="0"/>
        <v>96841</v>
      </c>
      <c r="C14" s="400">
        <f>SUM(D14:H14)</f>
        <v>77847</v>
      </c>
      <c r="D14" s="420">
        <v>10306</v>
      </c>
      <c r="E14" s="420">
        <v>23178</v>
      </c>
      <c r="F14" s="420">
        <v>16566</v>
      </c>
      <c r="G14" s="420">
        <v>27797</v>
      </c>
      <c r="H14" s="236">
        <v>0</v>
      </c>
      <c r="I14" s="420">
        <f t="shared" si="1"/>
        <v>18994</v>
      </c>
      <c r="J14" s="420">
        <v>15244</v>
      </c>
      <c r="K14" s="420">
        <v>2203</v>
      </c>
      <c r="L14" s="420">
        <v>85</v>
      </c>
      <c r="M14" s="420">
        <v>1462</v>
      </c>
      <c r="N14" s="236">
        <v>0</v>
      </c>
    </row>
    <row r="15" spans="1:14" ht="60.75" customHeight="1">
      <c r="A15" s="80" t="s">
        <v>242</v>
      </c>
      <c r="B15" s="427">
        <f>SUM(C15,I15)</f>
        <v>101255</v>
      </c>
      <c r="C15" s="406">
        <f>SUM(D15:H15)</f>
        <v>81331</v>
      </c>
      <c r="D15" s="420">
        <v>10352</v>
      </c>
      <c r="E15" s="420">
        <v>26363</v>
      </c>
      <c r="F15" s="420">
        <v>16392</v>
      </c>
      <c r="G15" s="420">
        <v>28224</v>
      </c>
      <c r="H15" s="236">
        <v>0</v>
      </c>
      <c r="I15" s="422">
        <f>SUM(J15:N15)</f>
        <v>19924</v>
      </c>
      <c r="J15" s="420">
        <v>15642</v>
      </c>
      <c r="K15" s="420">
        <v>2299</v>
      </c>
      <c r="L15" s="420">
        <v>91</v>
      </c>
      <c r="M15" s="420">
        <v>1892</v>
      </c>
      <c r="N15" s="236">
        <v>0</v>
      </c>
    </row>
    <row r="16" spans="1:14" ht="60.75" customHeight="1">
      <c r="A16" s="80" t="s">
        <v>360</v>
      </c>
      <c r="B16" s="427">
        <v>110756</v>
      </c>
      <c r="C16" s="406">
        <v>89683</v>
      </c>
      <c r="D16" s="420">
        <v>11288</v>
      </c>
      <c r="E16" s="420">
        <v>30599</v>
      </c>
      <c r="F16" s="420">
        <v>17160</v>
      </c>
      <c r="G16" s="420">
        <v>30636</v>
      </c>
      <c r="H16" s="236">
        <v>0</v>
      </c>
      <c r="I16" s="422">
        <v>21073</v>
      </c>
      <c r="J16" s="420">
        <v>16305</v>
      </c>
      <c r="K16" s="420">
        <v>2360</v>
      </c>
      <c r="L16" s="420">
        <v>88</v>
      </c>
      <c r="M16" s="420">
        <v>2320</v>
      </c>
      <c r="N16" s="236">
        <v>0</v>
      </c>
    </row>
    <row r="17" spans="1:14" ht="60.75" customHeight="1" thickBot="1">
      <c r="A17" s="86" t="s">
        <v>514</v>
      </c>
      <c r="B17" s="428">
        <f>SUM(C17,I17)</f>
        <v>113713</v>
      </c>
      <c r="C17" s="408">
        <f>SUM(D17:H17)</f>
        <v>91898</v>
      </c>
      <c r="D17" s="424">
        <v>11935</v>
      </c>
      <c r="E17" s="424">
        <v>30705</v>
      </c>
      <c r="F17" s="424">
        <v>16998</v>
      </c>
      <c r="G17" s="424">
        <v>32260</v>
      </c>
      <c r="H17" s="415">
        <v>0</v>
      </c>
      <c r="I17" s="425">
        <f t="shared" si="1"/>
        <v>21815</v>
      </c>
      <c r="J17" s="424">
        <v>16909</v>
      </c>
      <c r="K17" s="424">
        <v>2367</v>
      </c>
      <c r="L17" s="424">
        <v>90</v>
      </c>
      <c r="M17" s="424">
        <v>2449</v>
      </c>
      <c r="N17" s="415">
        <v>0</v>
      </c>
    </row>
    <row r="18" spans="1:14" ht="18" customHeight="1">
      <c r="A18" s="67" t="s">
        <v>344</v>
      </c>
      <c r="B18" s="66"/>
      <c r="C18" s="67"/>
      <c r="D18" s="67"/>
      <c r="E18" s="67"/>
      <c r="F18" s="67"/>
      <c r="G18" s="67" t="s">
        <v>286</v>
      </c>
      <c r="H18" s="25"/>
      <c r="I18" s="67"/>
      <c r="J18" s="67"/>
      <c r="K18" s="67"/>
      <c r="L18" s="67"/>
      <c r="M18" s="67"/>
      <c r="N18" s="67"/>
    </row>
  </sheetData>
  <sheetProtection/>
  <mergeCells count="10">
    <mergeCell ref="C4:F4"/>
    <mergeCell ref="C5:F5"/>
    <mergeCell ref="B4:B6"/>
    <mergeCell ref="A4:A7"/>
    <mergeCell ref="I4:N4"/>
    <mergeCell ref="G2:N2"/>
    <mergeCell ref="A2:F2"/>
    <mergeCell ref="I5:N5"/>
    <mergeCell ref="G4:H4"/>
    <mergeCell ref="G5:H5"/>
  </mergeCells>
  <printOptions/>
  <pageMargins left="0.6692913385826772" right="0.6692913385826772" top="0.6692913385826772" bottom="0.6692913385826772" header="0.2755905511811024" footer="0.2755905511811024"/>
  <pageSetup firstPageNumber="434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H;桃園市政府主計處</dc:creator>
  <cp:keywords/>
  <dc:description/>
  <cp:lastModifiedBy>choulin293</cp:lastModifiedBy>
  <cp:lastPrinted>2018-07-16T06:46:31Z</cp:lastPrinted>
  <dcterms:created xsi:type="dcterms:W3CDTF">2008-06-13T08:32:14Z</dcterms:created>
  <dcterms:modified xsi:type="dcterms:W3CDTF">2019-09-15T07:58:23Z</dcterms:modified>
  <cp:category/>
  <cp:version/>
  <cp:contentType/>
  <cp:contentStatus/>
</cp:coreProperties>
</file>