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新增資料夾\!公務統計\@!!年報蒐集\106\!各章節完成資料\Excel\"/>
    </mc:Choice>
  </mc:AlternateContent>
  <bookViews>
    <workbookView xWindow="0" yWindow="45" windowWidth="21840" windowHeight="12135"/>
  </bookViews>
  <sheets>
    <sheet name="5-1" sheetId="3" r:id="rId1"/>
    <sheet name="5-1 續" sheetId="4" r:id="rId2"/>
    <sheet name="5-2" sheetId="5" r:id="rId3"/>
    <sheet name="5-2 續" sheetId="6" r:id="rId4"/>
    <sheet name="5-3" sheetId="7" r:id="rId5"/>
    <sheet name="5-4" sheetId="8" r:id="rId6"/>
    <sheet name="5-4 續" sheetId="9" r:id="rId7"/>
    <sheet name="5-5" sheetId="10" r:id="rId8"/>
    <sheet name="5-6" sheetId="11" r:id="rId9"/>
    <sheet name="5-6 續" sheetId="12" r:id="rId10"/>
    <sheet name="5-7" sheetId="13" r:id="rId11"/>
    <sheet name="5-7 續" sheetId="14" r:id="rId12"/>
    <sheet name="5-8" sheetId="15" r:id="rId13"/>
    <sheet name="5-8 續" sheetId="16" r:id="rId14"/>
    <sheet name="5-9" sheetId="17" r:id="rId15"/>
    <sheet name="5-10" sheetId="18" r:id="rId16"/>
    <sheet name="5-11" sheetId="19" r:id="rId17"/>
    <sheet name="5-12" sheetId="1" r:id="rId18"/>
    <sheet name="5-13" sheetId="2" r:id="rId19"/>
  </sheets>
  <definedNames>
    <definedName name="_xlnm.Print_Area" localSheetId="16">'5-11'!$B$1:$F$31</definedName>
    <definedName name="_xlnm.Print_Area" localSheetId="17">'5-12'!$A$1:$K$33</definedName>
    <definedName name="_xlnm.Print_Area" localSheetId="18">'5-13'!$A$1:$K$21</definedName>
    <definedName name="_xlnm.Print_Area" localSheetId="3">'5-2 續'!$A$1:$U$17</definedName>
    <definedName name="_xlnm.Print_Area" localSheetId="5">'5-4'!#REF!</definedName>
    <definedName name="_xlnm.Print_Area" localSheetId="7">'5-5'!$A$1:$F$52</definedName>
    <definedName name="_xlnm.Print_Area" localSheetId="8">'5-6'!$A$1:$Q$58</definedName>
    <definedName name="_xlnm.Print_Area" localSheetId="9">'5-6 續'!$A$1:$K$55</definedName>
    <definedName name="_xlnm.Print_Area" localSheetId="10">'5-7'!$A$1:$M$51</definedName>
    <definedName name="_xlnm.Print_Area" localSheetId="11">'5-7 續'!$A$1:$L$48</definedName>
    <definedName name="_xlnm.Print_Area" localSheetId="12">'5-8'!$A$1:$M$51</definedName>
    <definedName name="_xlnm.Print_Area" localSheetId="13">'5-8 續'!$A$1:$L$48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19" l="1"/>
  <c r="K16" i="19"/>
  <c r="L16" i="19"/>
  <c r="M16" i="19"/>
  <c r="N16" i="19"/>
  <c r="O16" i="19"/>
  <c r="P16" i="19" s="1"/>
  <c r="C17" i="19"/>
  <c r="C16" i="19" s="1"/>
  <c r="D17" i="19"/>
  <c r="D16" i="19" s="1"/>
  <c r="E17" i="19"/>
  <c r="E16" i="19" s="1"/>
  <c r="F16" i="19" s="1"/>
  <c r="P17" i="19"/>
  <c r="C18" i="19"/>
  <c r="D18" i="19"/>
  <c r="E18" i="19"/>
  <c r="F18" i="19"/>
  <c r="P18" i="19"/>
  <c r="C19" i="19"/>
  <c r="D19" i="19"/>
  <c r="E19" i="19"/>
  <c r="F19" i="19" s="1"/>
  <c r="P19" i="19"/>
  <c r="C20" i="19"/>
  <c r="D20" i="19"/>
  <c r="E20" i="19"/>
  <c r="F20" i="19"/>
  <c r="P20" i="19"/>
  <c r="C21" i="19"/>
  <c r="D21" i="19"/>
  <c r="E21" i="19"/>
  <c r="F21" i="19" s="1"/>
  <c r="P21" i="19"/>
  <c r="C22" i="19"/>
  <c r="D22" i="19"/>
  <c r="E22" i="19"/>
  <c r="F22" i="19" s="1"/>
  <c r="P22" i="19"/>
  <c r="C23" i="19"/>
  <c r="D23" i="19"/>
  <c r="E23" i="19"/>
  <c r="F23" i="19" s="1"/>
  <c r="P23" i="19"/>
  <c r="C24" i="19"/>
  <c r="D24" i="19"/>
  <c r="E24" i="19"/>
  <c r="F24" i="19"/>
  <c r="P24" i="19"/>
  <c r="C25" i="19"/>
  <c r="D25" i="19"/>
  <c r="E25" i="19"/>
  <c r="F25" i="19" s="1"/>
  <c r="P25" i="19"/>
  <c r="C26" i="19"/>
  <c r="D26" i="19"/>
  <c r="E26" i="19"/>
  <c r="F26" i="19" s="1"/>
  <c r="P26" i="19"/>
  <c r="C27" i="19"/>
  <c r="D27" i="19"/>
  <c r="E27" i="19"/>
  <c r="F27" i="19" s="1"/>
  <c r="P27" i="19"/>
  <c r="C28" i="19"/>
  <c r="D28" i="19"/>
  <c r="E28" i="19"/>
  <c r="F28" i="19"/>
  <c r="P28" i="19"/>
  <c r="C29" i="19"/>
  <c r="D29" i="19"/>
  <c r="E29" i="19"/>
  <c r="F29" i="19" s="1"/>
  <c r="P29" i="19"/>
  <c r="B16" i="18"/>
  <c r="C16" i="18"/>
  <c r="D16" i="18" s="1"/>
  <c r="G16" i="18"/>
  <c r="J16" i="18"/>
  <c r="C18" i="17"/>
  <c r="E18" i="17"/>
  <c r="F18" i="17"/>
  <c r="H18" i="17"/>
  <c r="I18" i="17"/>
  <c r="J18" i="17"/>
  <c r="K18" i="17"/>
  <c r="L18" i="17"/>
  <c r="M18" i="17"/>
  <c r="N18" i="17"/>
  <c r="D19" i="17"/>
  <c r="G19" i="17"/>
  <c r="G18" i="17" s="1"/>
  <c r="D20" i="17"/>
  <c r="G20" i="17"/>
  <c r="D21" i="17"/>
  <c r="G21" i="17"/>
  <c r="D22" i="17"/>
  <c r="G22" i="17"/>
  <c r="B23" i="17"/>
  <c r="B18" i="17" s="1"/>
  <c r="G23" i="17"/>
  <c r="D24" i="17"/>
  <c r="G24" i="17"/>
  <c r="D25" i="17"/>
  <c r="G25" i="17"/>
  <c r="D26" i="17"/>
  <c r="G26" i="17"/>
  <c r="D27" i="17"/>
  <c r="G27" i="17"/>
  <c r="D28" i="17"/>
  <c r="G28" i="17"/>
  <c r="D29" i="17"/>
  <c r="G29" i="17"/>
  <c r="D30" i="17"/>
  <c r="G30" i="17"/>
  <c r="B15" i="16"/>
  <c r="C15" i="16"/>
  <c r="D15" i="16"/>
  <c r="E15" i="16"/>
  <c r="F15" i="16"/>
  <c r="H15" i="16"/>
  <c r="J15" i="16"/>
  <c r="K15" i="16"/>
  <c r="L15" i="16"/>
  <c r="C15" i="15"/>
  <c r="D15" i="15"/>
  <c r="E15" i="15"/>
  <c r="F15" i="15"/>
  <c r="G15" i="15"/>
  <c r="H15" i="15"/>
  <c r="I15" i="15"/>
  <c r="J15" i="15"/>
  <c r="K15" i="15"/>
  <c r="L15" i="15"/>
  <c r="M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15" i="14"/>
  <c r="C15" i="14"/>
  <c r="D15" i="14"/>
  <c r="E15" i="14"/>
  <c r="F15" i="14"/>
  <c r="H15" i="14"/>
  <c r="J15" i="14"/>
  <c r="K15" i="14"/>
  <c r="L15" i="14"/>
  <c r="C15" i="13"/>
  <c r="D15" i="13"/>
  <c r="E15" i="13"/>
  <c r="F15" i="13"/>
  <c r="G15" i="13"/>
  <c r="H15" i="13"/>
  <c r="I15" i="13"/>
  <c r="J15" i="13"/>
  <c r="K15" i="13"/>
  <c r="L15" i="13"/>
  <c r="M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C22" i="12"/>
  <c r="D22" i="12"/>
  <c r="E22" i="12"/>
  <c r="F22" i="12"/>
  <c r="G22" i="12"/>
  <c r="I22" i="12"/>
  <c r="J22" i="12"/>
  <c r="K22" i="12"/>
  <c r="P22" i="12"/>
  <c r="Q22" i="12"/>
  <c r="R22" i="12"/>
  <c r="S22" i="12"/>
  <c r="T22" i="12"/>
  <c r="U22" i="12"/>
  <c r="W22" i="12"/>
  <c r="X22" i="12"/>
  <c r="B22" i="11"/>
  <c r="C22" i="11"/>
  <c r="D22" i="11"/>
  <c r="E22" i="11"/>
  <c r="F22" i="11"/>
  <c r="G22" i="11"/>
  <c r="H22" i="11"/>
  <c r="I22" i="11"/>
  <c r="J22" i="11"/>
  <c r="K22" i="11"/>
  <c r="L22" i="11"/>
  <c r="M22" i="11"/>
  <c r="N22" i="11"/>
  <c r="O22" i="11"/>
  <c r="P22" i="11"/>
  <c r="Q22" i="11"/>
  <c r="B15" i="10"/>
  <c r="F15" i="10" s="1"/>
  <c r="C15" i="10"/>
  <c r="D15" i="10"/>
  <c r="B16" i="10"/>
  <c r="F16" i="10" s="1"/>
  <c r="B17" i="10"/>
  <c r="F17" i="10"/>
  <c r="B18" i="10"/>
  <c r="F18" i="10" s="1"/>
  <c r="B19" i="10"/>
  <c r="B20" i="10"/>
  <c r="F20" i="10"/>
  <c r="B21" i="10"/>
  <c r="B22" i="10"/>
  <c r="F22" i="10"/>
  <c r="B23" i="10"/>
  <c r="B24" i="10"/>
  <c r="F24" i="10" s="1"/>
  <c r="B25" i="10"/>
  <c r="F25" i="10"/>
  <c r="B26" i="10"/>
  <c r="F26" i="10" s="1"/>
  <c r="B27" i="10"/>
  <c r="B28" i="10"/>
  <c r="F29" i="10"/>
  <c r="B30" i="10"/>
  <c r="F30" i="10"/>
  <c r="B31" i="10"/>
  <c r="F31" i="10" s="1"/>
  <c r="B32" i="10"/>
  <c r="B33" i="10"/>
  <c r="B34" i="10"/>
  <c r="F34" i="10" s="1"/>
  <c r="B35" i="10"/>
  <c r="F35" i="10"/>
  <c r="B36" i="10"/>
  <c r="F36" i="10" s="1"/>
  <c r="B37" i="10"/>
  <c r="F37" i="10"/>
  <c r="B38" i="10"/>
  <c r="F38" i="10" s="1"/>
  <c r="B39" i="10"/>
  <c r="F39" i="10"/>
  <c r="B40" i="10"/>
  <c r="F40" i="10" s="1"/>
  <c r="B41" i="10"/>
  <c r="F41" i="10"/>
  <c r="B42" i="10"/>
  <c r="F42" i="10" s="1"/>
  <c r="B43" i="10"/>
  <c r="F43" i="10"/>
  <c r="B44" i="10"/>
  <c r="F44" i="10" s="1"/>
  <c r="B45" i="10"/>
  <c r="F45" i="10"/>
  <c r="B46" i="10"/>
  <c r="F46" i="10" s="1"/>
  <c r="B47" i="10"/>
  <c r="F47" i="10"/>
  <c r="B48" i="10"/>
  <c r="F48" i="10" s="1"/>
  <c r="B17" i="8"/>
  <c r="C17" i="8"/>
  <c r="B17" i="7"/>
  <c r="C17" i="7"/>
  <c r="B17" i="5"/>
  <c r="C17" i="5"/>
  <c r="B16" i="4"/>
  <c r="C16" i="4"/>
  <c r="D16" i="4"/>
  <c r="E16" i="4"/>
  <c r="F16" i="4"/>
  <c r="G16" i="4"/>
  <c r="H16" i="4"/>
  <c r="I16" i="4"/>
  <c r="J16" i="4"/>
  <c r="K16" i="4"/>
  <c r="L16" i="4"/>
  <c r="M16" i="4"/>
  <c r="N16" i="4"/>
  <c r="C17" i="3"/>
  <c r="D17" i="3"/>
  <c r="E17" i="3"/>
  <c r="F17" i="3"/>
  <c r="G17" i="3"/>
  <c r="H17" i="3"/>
  <c r="I17" i="3"/>
  <c r="J17" i="3"/>
  <c r="K17" i="3"/>
  <c r="L17" i="3"/>
  <c r="M17" i="3"/>
  <c r="N17" i="3"/>
  <c r="O17" i="3"/>
  <c r="B18" i="3"/>
  <c r="B19" i="3"/>
  <c r="B20" i="3"/>
  <c r="B21" i="3"/>
  <c r="B22" i="3"/>
  <c r="B23" i="3"/>
  <c r="B24" i="3"/>
  <c r="B25" i="3"/>
  <c r="B26" i="3"/>
  <c r="B27" i="3"/>
  <c r="B28" i="3"/>
  <c r="B29" i="3"/>
  <c r="B30" i="3"/>
  <c r="F17" i="19" l="1"/>
  <c r="D23" i="17"/>
  <c r="D18" i="17" s="1"/>
  <c r="B15" i="15"/>
  <c r="B15" i="13"/>
  <c r="B17" i="3"/>
  <c r="E22" i="1"/>
  <c r="E19" i="1" s="1"/>
  <c r="C22" i="1"/>
  <c r="C19" i="1" s="1"/>
  <c r="B22" i="1"/>
  <c r="B19" i="1"/>
</calcChain>
</file>

<file path=xl/comments1.xml><?xml version="1.0" encoding="utf-8"?>
<comments xmlns="http://schemas.openxmlformats.org/spreadsheetml/2006/main">
  <authors>
    <author>簡呈澔</author>
    <author>user</author>
  </authors>
  <commentList>
    <comment ref="G17" authorId="0" shapeId="0">
      <text>
        <r>
          <rPr>
            <sz val="9"/>
            <color indexed="81"/>
            <rFont val="Tahoma"/>
            <family val="2"/>
          </rPr>
          <t xml:space="preserve">
</t>
        </r>
        <r>
          <rPr>
            <sz val="9"/>
            <color indexed="81"/>
            <rFont val="細明體"/>
            <family val="3"/>
            <charset val="136"/>
          </rPr>
          <t>驗證</t>
        </r>
      </text>
    </comment>
    <comment ref="J17" authorId="1" shapeId="0">
      <text>
        <r>
          <rPr>
            <sz val="9"/>
            <color indexed="81"/>
            <rFont val="新細明體"/>
            <family val="1"/>
            <charset val="136"/>
          </rPr>
          <t>C-1:23410404-2:106/07/017-3:10-4:009991000301-5:0001901-6:0002001-7:-8:-9:0000-10:-11:-12:</t>
        </r>
      </text>
    </comment>
    <comment ref="K17" authorId="1" shapeId="0">
      <text>
        <r>
          <rPr>
            <sz val="9"/>
            <color indexed="81"/>
            <rFont val="新細明體"/>
            <family val="1"/>
            <charset val="136"/>
          </rPr>
          <t>C-1:23410404-2:106/07/017-3:10-4:009991000301-5:0001901-6:0002002-7:-8:-9:0000-10:-11:-12:</t>
        </r>
      </text>
    </comment>
    <comment ref="L17" authorId="1" shapeId="0">
      <text>
        <r>
          <rPr>
            <sz val="9"/>
            <color indexed="81"/>
            <rFont val="新細明體"/>
            <family val="1"/>
            <charset val="136"/>
          </rPr>
          <t>C-1:23410404-2:106/07/017-3:10-4:009991000301-5:0001902-6:0002001-7:-8:-9:0000-10:-11:-12:</t>
        </r>
      </text>
    </comment>
    <comment ref="M17" authorId="1" shapeId="0">
      <text>
        <r>
          <rPr>
            <sz val="9"/>
            <color indexed="81"/>
            <rFont val="新細明體"/>
            <family val="1"/>
            <charset val="136"/>
          </rPr>
          <t>C-1:23410404-2:106/07/017-3:10-4:009991000301-5:0001902-6:0002002-7:-8:-9:0000-10:-11:-12:</t>
        </r>
      </text>
    </comment>
    <comment ref="N17" authorId="1" shapeId="0">
      <text>
        <r>
          <rPr>
            <sz val="9"/>
            <color indexed="81"/>
            <rFont val="新細明體"/>
            <family val="1"/>
            <charset val="136"/>
          </rPr>
          <t>C-1:23410404-2:106/07/017-3:10-4:009991000301-5:0001904-6:0002001-7:-8:-9:0000-10:-11:-12:</t>
        </r>
      </text>
    </comment>
    <comment ref="O17" authorId="1" shapeId="0">
      <text>
        <r>
          <rPr>
            <sz val="9"/>
            <color indexed="81"/>
            <rFont val="新細明體"/>
            <family val="1"/>
            <charset val="136"/>
          </rPr>
          <t>C-1:23410404-2:106/07/017-3:10-4:009991000301-5:0001904-6:0002002-7:-8:-9:0000-10:-11:-12:</t>
        </r>
      </text>
    </comment>
    <comment ref="J18" authorId="1" shapeId="0">
      <text>
        <r>
          <rPr>
            <sz val="9"/>
            <color indexed="81"/>
            <rFont val="新細明體"/>
            <family val="1"/>
            <charset val="136"/>
          </rPr>
          <t>C-1:23410404-2:106/07/017-3:10-4:009991000302-5:0001901-6:0002001-7:-8:-9:0000-10:-11:-12:</t>
        </r>
      </text>
    </comment>
    <comment ref="K18" authorId="1" shapeId="0">
      <text>
        <r>
          <rPr>
            <sz val="9"/>
            <color indexed="81"/>
            <rFont val="新細明體"/>
            <family val="1"/>
            <charset val="136"/>
          </rPr>
          <t>C-1:23410404-2:106/07/017-3:10-4:009991000302-5:0001901-6:0002002-7:-8:-9:0000-10:-11:-12:</t>
        </r>
      </text>
    </comment>
    <comment ref="L18" authorId="1" shapeId="0">
      <text>
        <r>
          <rPr>
            <sz val="9"/>
            <color indexed="81"/>
            <rFont val="新細明體"/>
            <family val="1"/>
            <charset val="136"/>
          </rPr>
          <t>C-1:23410404-2:106/07/017-3:10-4:009991000302-5:0001902-6:0002001-7:-8:-9:0000-10:-11:-12:</t>
        </r>
      </text>
    </comment>
    <comment ref="M18" authorId="1" shapeId="0">
      <text>
        <r>
          <rPr>
            <sz val="9"/>
            <color indexed="81"/>
            <rFont val="新細明體"/>
            <family val="1"/>
            <charset val="136"/>
          </rPr>
          <t>C-1:23410404-2:106/07/017-3:10-4:009991000302-5:0001902-6:0002002-7:-8:-9:0000-10:-11:-12:</t>
        </r>
      </text>
    </comment>
    <comment ref="N18" authorId="1" shapeId="0">
      <text>
        <r>
          <rPr>
            <sz val="9"/>
            <color indexed="81"/>
            <rFont val="新細明體"/>
            <family val="1"/>
            <charset val="136"/>
          </rPr>
          <t>C-1:23410404-2:106/07/017-3:10-4:009991000302-5:0001904-6:0002001-7:-8:-9:0000-10:-11:-12:</t>
        </r>
      </text>
    </comment>
    <comment ref="O18" authorId="1" shapeId="0">
      <text>
        <r>
          <rPr>
            <sz val="9"/>
            <color indexed="81"/>
            <rFont val="新細明體"/>
            <family val="1"/>
            <charset val="136"/>
          </rPr>
          <t>C-1:23410404-2:106/07/017-3:10-4:009991000302-5:0001904-6:0002002-7:-8:-9:0000-10:-11:-12:</t>
        </r>
      </text>
    </comment>
    <comment ref="J19" authorId="1" shapeId="0">
      <text>
        <r>
          <rPr>
            <sz val="9"/>
            <color indexed="81"/>
            <rFont val="新細明體"/>
            <family val="1"/>
            <charset val="136"/>
          </rPr>
          <t>C-1:23410404-2:106/07/017-3:10-4:009991000310-5:0001901-6:0002001-7:-8:-9:0000-10:-11:-12:</t>
        </r>
      </text>
    </comment>
    <comment ref="K19" authorId="1" shapeId="0">
      <text>
        <r>
          <rPr>
            <sz val="9"/>
            <color indexed="81"/>
            <rFont val="新細明體"/>
            <family val="1"/>
            <charset val="136"/>
          </rPr>
          <t>C-1:23410404-2:106/07/017-3:10-4:009991000310-5:0001901-6:0002002-7:-8:-9:0000-10:-11:-12:</t>
        </r>
      </text>
    </comment>
    <comment ref="L19" authorId="1" shapeId="0">
      <text>
        <r>
          <rPr>
            <sz val="9"/>
            <color indexed="81"/>
            <rFont val="新細明體"/>
            <family val="1"/>
            <charset val="136"/>
          </rPr>
          <t>C-1:23410404-2:106/07/017-3:10-4:009991000310-5:0001902-6:0002001-7:-8:-9:0000-10:-11:-12:</t>
        </r>
      </text>
    </comment>
    <comment ref="M19" authorId="1" shapeId="0">
      <text>
        <r>
          <rPr>
            <sz val="9"/>
            <color indexed="81"/>
            <rFont val="新細明體"/>
            <family val="1"/>
            <charset val="136"/>
          </rPr>
          <t>C-1:23410404-2:106/07/017-3:10-4:009991000310-5:0001902-6:0002002-7:-8:-9:0000-10:-11:-12:</t>
        </r>
      </text>
    </comment>
    <comment ref="N19" authorId="1" shapeId="0">
      <text>
        <r>
          <rPr>
            <sz val="9"/>
            <color indexed="81"/>
            <rFont val="新細明體"/>
            <family val="1"/>
            <charset val="136"/>
          </rPr>
          <t>C-1:23410404-2:106/07/017-3:10-4:009991000310-5:0001904-6:0002001-7:-8:-9:0000-10:-11:-12:</t>
        </r>
      </text>
    </comment>
    <comment ref="O19" authorId="1" shapeId="0">
      <text>
        <r>
          <rPr>
            <sz val="9"/>
            <color indexed="81"/>
            <rFont val="新細明體"/>
            <family val="1"/>
            <charset val="136"/>
          </rPr>
          <t>C-1:23410404-2:106/07/017-3:10-4:009991000310-5:0001904-6:0002002-7:-8:-9:0000-10:-11:-12:</t>
        </r>
      </text>
    </comment>
    <comment ref="J20" authorId="1" shapeId="0">
      <text>
        <r>
          <rPr>
            <sz val="9"/>
            <color indexed="81"/>
            <rFont val="新細明體"/>
            <family val="1"/>
            <charset val="136"/>
          </rPr>
          <t>C-1:23410404-2:106/07/017-3:10-4:009991000308-5:0001901-6:0002001-7:-8:-9:0000-10:-11:-12:</t>
        </r>
      </text>
    </comment>
    <comment ref="K20" authorId="1" shapeId="0">
      <text>
        <r>
          <rPr>
            <sz val="9"/>
            <color indexed="81"/>
            <rFont val="新細明體"/>
            <family val="1"/>
            <charset val="136"/>
          </rPr>
          <t>C-1:23410404-2:106/07/017-3:10-4:009991000308-5:0001901-6:0002002-7:-8:-9:0000-10:-11:-12:</t>
        </r>
      </text>
    </comment>
    <comment ref="L20" authorId="1" shapeId="0">
      <text>
        <r>
          <rPr>
            <sz val="9"/>
            <color indexed="81"/>
            <rFont val="新細明體"/>
            <family val="1"/>
            <charset val="136"/>
          </rPr>
          <t>C-1:23410404-2:106/07/017-3:10-4:009991000308-5:0001902-6:0002001-7:-8:-9:0000-10:-11:-12:</t>
        </r>
      </text>
    </comment>
    <comment ref="M20" authorId="1" shapeId="0">
      <text>
        <r>
          <rPr>
            <sz val="9"/>
            <color indexed="81"/>
            <rFont val="新細明體"/>
            <family val="1"/>
            <charset val="136"/>
          </rPr>
          <t>C-1:23410404-2:106/07/017-3:10-4:009991000308-5:0001902-6:0002002-7:-8:-9:0000-10:-11:-12:</t>
        </r>
      </text>
    </comment>
    <comment ref="N20" authorId="1" shapeId="0">
      <text>
        <r>
          <rPr>
            <sz val="9"/>
            <color indexed="81"/>
            <rFont val="新細明體"/>
            <family val="1"/>
            <charset val="136"/>
          </rPr>
          <t>C-1:23410404-2:106/07/017-3:10-4:009991000308-5:0001904-6:0002001-7:-8:-9:0000-10:-11:-12:</t>
        </r>
      </text>
    </comment>
    <comment ref="O20" authorId="1" shapeId="0">
      <text>
        <r>
          <rPr>
            <sz val="9"/>
            <color indexed="81"/>
            <rFont val="新細明體"/>
            <family val="1"/>
            <charset val="136"/>
          </rPr>
          <t>C-1:23410404-2:106/07/017-3:10-4:009991000308-5:0001904-6:0002002-7:-8:-9:0000-10:-11:-12:</t>
        </r>
      </text>
    </comment>
    <comment ref="J21" authorId="1" shapeId="0">
      <text>
        <r>
          <rPr>
            <sz val="9"/>
            <color indexed="81"/>
            <rFont val="新細明體"/>
            <family val="1"/>
            <charset val="136"/>
          </rPr>
          <t>C-1:23410404-2:106/07/017-3:10-4:009991000304-5:0001901-6:0002001-7:-8:-9:0000-10:-11:-12:</t>
        </r>
      </text>
    </comment>
    <comment ref="K21" authorId="1" shapeId="0">
      <text>
        <r>
          <rPr>
            <sz val="9"/>
            <color indexed="81"/>
            <rFont val="新細明體"/>
            <family val="1"/>
            <charset val="136"/>
          </rPr>
          <t>C-1:23410404-2:106/07/017-3:10-4:009991000304-5:0001901-6:0002002-7:-8:-9:0000-10:-11:-12:</t>
        </r>
      </text>
    </comment>
    <comment ref="L21" authorId="1" shapeId="0">
      <text>
        <r>
          <rPr>
            <sz val="9"/>
            <color indexed="81"/>
            <rFont val="新細明體"/>
            <family val="1"/>
            <charset val="136"/>
          </rPr>
          <t>C-1:23410404-2:106/07/017-3:10-4:009991000304-5:0001902-6:0002001-7:-8:-9:0000-10:-11:-12:</t>
        </r>
      </text>
    </comment>
    <comment ref="M21" authorId="1" shapeId="0">
      <text>
        <r>
          <rPr>
            <sz val="9"/>
            <color indexed="81"/>
            <rFont val="新細明體"/>
            <family val="1"/>
            <charset val="136"/>
          </rPr>
          <t>C-1:23410404-2:106/07/017-3:10-4:009991000304-5:0001902-6:0002002-7:-8:-9:0000-10:-11:-12:</t>
        </r>
      </text>
    </comment>
    <comment ref="N21" authorId="1" shapeId="0">
      <text>
        <r>
          <rPr>
            <sz val="9"/>
            <color indexed="81"/>
            <rFont val="新細明體"/>
            <family val="1"/>
            <charset val="136"/>
          </rPr>
          <t>C-1:23410404-2:106/07/017-3:10-4:009991000304-5:0001904-6:0002001-7:-8:-9:0000-10:-11:-12:</t>
        </r>
      </text>
    </comment>
    <comment ref="O21" authorId="1" shapeId="0">
      <text>
        <r>
          <rPr>
            <sz val="9"/>
            <color indexed="81"/>
            <rFont val="新細明體"/>
            <family val="1"/>
            <charset val="136"/>
          </rPr>
          <t>C-1:23410404-2:106/07/017-3:10-4:009991000304-5:0001904-6:0002002-7:-8:-9:0000-10:-11:-12:</t>
        </r>
      </text>
    </comment>
    <comment ref="J22" authorId="1" shapeId="0">
      <text>
        <r>
          <rPr>
            <sz val="9"/>
            <color indexed="81"/>
            <rFont val="新細明體"/>
            <family val="1"/>
            <charset val="136"/>
          </rPr>
          <t>C-1:23410404-2:106/07/017-3:10-4:009991000303-5:0001901-6:0002001-7:-8:-9:0000-10:-11:-12:</t>
        </r>
      </text>
    </comment>
    <comment ref="K22" authorId="1" shapeId="0">
      <text>
        <r>
          <rPr>
            <sz val="9"/>
            <color indexed="81"/>
            <rFont val="新細明體"/>
            <family val="1"/>
            <charset val="136"/>
          </rPr>
          <t>C-1:23410404-2:106/07/017-3:10-4:009991000303-5:0001901-6:0002002-7:-8:-9:0000-10:-11:-12:</t>
        </r>
      </text>
    </comment>
    <comment ref="L22" authorId="1" shapeId="0">
      <text>
        <r>
          <rPr>
            <sz val="9"/>
            <color indexed="81"/>
            <rFont val="新細明體"/>
            <family val="1"/>
            <charset val="136"/>
          </rPr>
          <t>C-1:23410404-2:106/07/017-3:10-4:009991000303-5:0001902-6:0002001-7:-8:-9:0000-10:-11:-12:</t>
        </r>
      </text>
    </comment>
    <comment ref="M22" authorId="1" shapeId="0">
      <text>
        <r>
          <rPr>
            <sz val="9"/>
            <color indexed="81"/>
            <rFont val="新細明體"/>
            <family val="1"/>
            <charset val="136"/>
          </rPr>
          <t>C-1:23410404-2:106/07/017-3:10-4:009991000303-5:0001902-6:0002002-7:-8:-9:0000-10:-11:-12:</t>
        </r>
      </text>
    </comment>
    <comment ref="N22" authorId="1" shapeId="0">
      <text>
        <r>
          <rPr>
            <sz val="9"/>
            <color indexed="81"/>
            <rFont val="新細明體"/>
            <family val="1"/>
            <charset val="136"/>
          </rPr>
          <t>C-1:23410404-2:106/07/017-3:10-4:009991000303-5:0001904-6:0002001-7:-8:-9:0000-10:-11:-12:</t>
        </r>
      </text>
    </comment>
    <comment ref="O22" authorId="1" shapeId="0">
      <text>
        <r>
          <rPr>
            <sz val="9"/>
            <color indexed="81"/>
            <rFont val="新細明體"/>
            <family val="1"/>
            <charset val="136"/>
          </rPr>
          <t>C-1:23410404-2:106/07/017-3:10-4:009991000303-5:0001904-6:0002002-7:-8:-9:0000-10:-11:-12:</t>
        </r>
      </text>
    </comment>
    <comment ref="J23" authorId="1" shapeId="0">
      <text>
        <r>
          <rPr>
            <sz val="9"/>
            <color indexed="81"/>
            <rFont val="新細明體"/>
            <family val="1"/>
            <charset val="136"/>
          </rPr>
          <t>C-1:23410404-2:106/07/017-3:10-4:009991000305-5:0001901-6:0002001-7:-8:-9:0000-10:-11:-12:</t>
        </r>
      </text>
    </comment>
    <comment ref="K23" authorId="1" shapeId="0">
      <text>
        <r>
          <rPr>
            <sz val="9"/>
            <color indexed="81"/>
            <rFont val="新細明體"/>
            <family val="1"/>
            <charset val="136"/>
          </rPr>
          <t>C-1:23410404-2:106/07/017-3:10-4:009991000305-5:0001901-6:0002002-7:-8:-9:0000-10:-11:-12:</t>
        </r>
      </text>
    </comment>
    <comment ref="L23" authorId="1" shapeId="0">
      <text>
        <r>
          <rPr>
            <sz val="9"/>
            <color indexed="81"/>
            <rFont val="新細明體"/>
            <family val="1"/>
            <charset val="136"/>
          </rPr>
          <t>C-1:23410404-2:106/07/017-3:10-4:009991000305-5:0001902-6:0002001-7:-8:-9:0000-10:-11:-12:</t>
        </r>
      </text>
    </comment>
    <comment ref="M23" authorId="1" shapeId="0">
      <text>
        <r>
          <rPr>
            <sz val="9"/>
            <color indexed="81"/>
            <rFont val="新細明體"/>
            <family val="1"/>
            <charset val="136"/>
          </rPr>
          <t>C-1:23410404-2:106/07/017-3:10-4:009991000305-5:0001902-6:0002002-7:-8:-9:0000-10:-11:-12:</t>
        </r>
      </text>
    </comment>
    <comment ref="N23" authorId="1" shapeId="0">
      <text>
        <r>
          <rPr>
            <sz val="9"/>
            <color indexed="81"/>
            <rFont val="新細明體"/>
            <family val="1"/>
            <charset val="136"/>
          </rPr>
          <t>C-1:23410404-2:106/07/017-3:10-4:009991000305-5:0001904-6:0002001-7:-8:-9:0000-10:-11:-12:</t>
        </r>
      </text>
    </comment>
    <comment ref="O23" authorId="1" shapeId="0">
      <text>
        <r>
          <rPr>
            <sz val="9"/>
            <color indexed="81"/>
            <rFont val="新細明體"/>
            <family val="1"/>
            <charset val="136"/>
          </rPr>
          <t>C-1:23410404-2:106/07/017-3:10-4:009991000305-5:0001904-6:0002002-7:-8:-9:0000-10:-11:-12:</t>
        </r>
      </text>
    </comment>
    <comment ref="J24" authorId="1" shapeId="0">
      <text>
        <r>
          <rPr>
            <sz val="9"/>
            <color indexed="81"/>
            <rFont val="新細明體"/>
            <family val="1"/>
            <charset val="136"/>
          </rPr>
          <t>C-1:23410404-2:106/07/017-3:10-4:009991000306-5:0001901-6:0002001-7:-8:-9:0000-10:-11:-12:</t>
        </r>
      </text>
    </comment>
    <comment ref="K24" authorId="1" shapeId="0">
      <text>
        <r>
          <rPr>
            <sz val="9"/>
            <color indexed="81"/>
            <rFont val="新細明體"/>
            <family val="1"/>
            <charset val="136"/>
          </rPr>
          <t>C-1:23410404-2:106/07/017-3:10-4:009991000306-5:0001901-6:0002002-7:-8:-9:0000-10:-11:-12:</t>
        </r>
      </text>
    </comment>
    <comment ref="L24" authorId="1" shapeId="0">
      <text>
        <r>
          <rPr>
            <sz val="9"/>
            <color indexed="81"/>
            <rFont val="新細明體"/>
            <family val="1"/>
            <charset val="136"/>
          </rPr>
          <t>C-1:23410404-2:106/07/017-3:10-4:009991000306-5:0001902-6:0002001-7:-8:-9:0000-10:-11:-12:</t>
        </r>
      </text>
    </comment>
    <comment ref="M24" authorId="1" shapeId="0">
      <text>
        <r>
          <rPr>
            <sz val="9"/>
            <color indexed="81"/>
            <rFont val="新細明體"/>
            <family val="1"/>
            <charset val="136"/>
          </rPr>
          <t>C-1:23410404-2:106/07/017-3:10-4:009991000306-5:0001902-6:0002002-7:-8:-9:0000-10:-11:-12:</t>
        </r>
      </text>
    </comment>
    <comment ref="N24" authorId="1" shapeId="0">
      <text>
        <r>
          <rPr>
            <sz val="9"/>
            <color indexed="81"/>
            <rFont val="新細明體"/>
            <family val="1"/>
            <charset val="136"/>
          </rPr>
          <t>C-1:23410404-2:106/07/017-3:10-4:009991000306-5:0001904-6:0002001-7:-8:-9:0000-10:-11:-12:</t>
        </r>
      </text>
    </comment>
    <comment ref="O24" authorId="1" shapeId="0">
      <text>
        <r>
          <rPr>
            <sz val="9"/>
            <color indexed="81"/>
            <rFont val="新細明體"/>
            <family val="1"/>
            <charset val="136"/>
          </rPr>
          <t>C-1:23410404-2:106/07/017-3:10-4:009991000306-5:0001904-6:0002002-7:-8:-9:0000-10:-11:-12:</t>
        </r>
      </text>
    </comment>
    <comment ref="J25" authorId="1" shapeId="0">
      <text>
        <r>
          <rPr>
            <sz val="9"/>
            <color indexed="81"/>
            <rFont val="新細明體"/>
            <family val="1"/>
            <charset val="136"/>
          </rPr>
          <t>C-1:23410404-2:106/07/017-3:10-4:009991000307-5:0001901-6:0002001-7:-8:-9:0000-10:-11:-12:</t>
        </r>
      </text>
    </comment>
    <comment ref="K25" authorId="1" shapeId="0">
      <text>
        <r>
          <rPr>
            <sz val="9"/>
            <color indexed="81"/>
            <rFont val="新細明體"/>
            <family val="1"/>
            <charset val="136"/>
          </rPr>
          <t>C-1:23410404-2:106/07/017-3:10-4:009991000307-5:0001901-6:0002002-7:-8:-9:0000-10:-11:-12:</t>
        </r>
      </text>
    </comment>
    <comment ref="L25" authorId="1" shapeId="0">
      <text>
        <r>
          <rPr>
            <sz val="9"/>
            <color indexed="81"/>
            <rFont val="新細明體"/>
            <family val="1"/>
            <charset val="136"/>
          </rPr>
          <t>C-1:23410404-2:106/07/017-3:10-4:009991000307-5:0001902-6:0002001-7:-8:-9:0000-10:-11:-12:</t>
        </r>
      </text>
    </comment>
    <comment ref="M25" authorId="1" shapeId="0">
      <text>
        <r>
          <rPr>
            <sz val="9"/>
            <color indexed="81"/>
            <rFont val="新細明體"/>
            <family val="1"/>
            <charset val="136"/>
          </rPr>
          <t>C-1:23410404-2:106/07/017-3:10-4:009991000307-5:0001902-6:0002002-7:-8:-9:0000-10:-11:-12:</t>
        </r>
      </text>
    </comment>
    <comment ref="N25" authorId="1" shapeId="0">
      <text>
        <r>
          <rPr>
            <sz val="9"/>
            <color indexed="81"/>
            <rFont val="新細明體"/>
            <family val="1"/>
            <charset val="136"/>
          </rPr>
          <t>C-1:23410404-2:106/07/017-3:10-4:009991000307-5:0001904-6:0002001-7:-8:-9:0000-10:-11:-12:</t>
        </r>
      </text>
    </comment>
    <comment ref="O25" authorId="1" shapeId="0">
      <text>
        <r>
          <rPr>
            <sz val="9"/>
            <color indexed="81"/>
            <rFont val="新細明體"/>
            <family val="1"/>
            <charset val="136"/>
          </rPr>
          <t>C-1:23410404-2:106/07/017-3:10-4:009991000307-5:0001904-6:0002002-7:-8:-9:0000-10:-11:-12:</t>
        </r>
      </text>
    </comment>
    <comment ref="J26" authorId="1" shapeId="0">
      <text>
        <r>
          <rPr>
            <sz val="9"/>
            <color indexed="81"/>
            <rFont val="新細明體"/>
            <family val="1"/>
            <charset val="136"/>
          </rPr>
          <t>C-1:23410404-2:106/07/017-3:10-4:009991000309-5:0001901-6:0002001-7:-8:-9:0000-10:-11:-12:</t>
        </r>
      </text>
    </comment>
    <comment ref="K26" authorId="1" shapeId="0">
      <text>
        <r>
          <rPr>
            <sz val="9"/>
            <color indexed="81"/>
            <rFont val="新細明體"/>
            <family val="1"/>
            <charset val="136"/>
          </rPr>
          <t>C-1:23410404-2:106/07/017-3:10-4:009991000309-5:0001901-6:0002002-7:-8:-9:0000-10:-11:-12:</t>
        </r>
      </text>
    </comment>
    <comment ref="L26" authorId="1" shapeId="0">
      <text>
        <r>
          <rPr>
            <sz val="9"/>
            <color indexed="81"/>
            <rFont val="新細明體"/>
            <family val="1"/>
            <charset val="136"/>
          </rPr>
          <t>C-1:23410404-2:106/07/017-3:10-4:009991000309-5:0001902-6:0002001-7:-8:-9:0000-10:-11:-12:</t>
        </r>
      </text>
    </comment>
    <comment ref="M26" authorId="1" shapeId="0">
      <text>
        <r>
          <rPr>
            <sz val="9"/>
            <color indexed="81"/>
            <rFont val="新細明體"/>
            <family val="1"/>
            <charset val="136"/>
          </rPr>
          <t>C-1:23410404-2:106/07/017-3:10-4:009991000309-5:0001902-6:0002002-7:-8:-9:0000-10:-11:-12:</t>
        </r>
      </text>
    </comment>
    <comment ref="N26" authorId="1" shapeId="0">
      <text>
        <r>
          <rPr>
            <sz val="9"/>
            <color indexed="81"/>
            <rFont val="新細明體"/>
            <family val="1"/>
            <charset val="136"/>
          </rPr>
          <t>C-1:23410404-2:106/07/017-3:10-4:009991000309-5:0001904-6:0002001-7:-8:-9:0000-10:-11:-12:</t>
        </r>
      </text>
    </comment>
    <comment ref="O26" authorId="1" shapeId="0">
      <text>
        <r>
          <rPr>
            <sz val="9"/>
            <color indexed="81"/>
            <rFont val="新細明體"/>
            <family val="1"/>
            <charset val="136"/>
          </rPr>
          <t>C-1:23410404-2:106/07/017-3:10-4:009991000309-5:0001904-6:0002002-7:-8:-9:0000-10:-11:-12:</t>
        </r>
      </text>
    </comment>
    <comment ref="J27" authorId="1" shapeId="0">
      <text>
        <r>
          <rPr>
            <sz val="9"/>
            <color indexed="81"/>
            <rFont val="新細明體"/>
            <family val="1"/>
            <charset val="136"/>
          </rPr>
          <t>C-1:23410404-2:106/07/017-3:10-4:009991000311-5:0001901-6:0002001-7:-8:-9:0000-10:-11:-12:</t>
        </r>
      </text>
    </comment>
    <comment ref="K27" authorId="1" shapeId="0">
      <text>
        <r>
          <rPr>
            <sz val="9"/>
            <color indexed="81"/>
            <rFont val="新細明體"/>
            <family val="1"/>
            <charset val="136"/>
          </rPr>
          <t>C-1:23410404-2:106/07/017-3:10-4:009991000311-5:0001901-6:0002002-7:-8:-9:0000-10:-11:-12:</t>
        </r>
      </text>
    </comment>
    <comment ref="L27" authorId="1" shapeId="0">
      <text>
        <r>
          <rPr>
            <sz val="9"/>
            <color indexed="81"/>
            <rFont val="新細明體"/>
            <family val="1"/>
            <charset val="136"/>
          </rPr>
          <t>C-1:23410404-2:106/07/017-3:10-4:009991000311-5:0001902-6:0002001-7:-8:-9:0000-10:-11:-12:</t>
        </r>
      </text>
    </comment>
    <comment ref="M27" authorId="1" shapeId="0">
      <text>
        <r>
          <rPr>
            <sz val="9"/>
            <color indexed="81"/>
            <rFont val="新細明體"/>
            <family val="1"/>
            <charset val="136"/>
          </rPr>
          <t>C-1:23410404-2:106/07/017-3:10-4:009991000311-5:0001902-6:0002002-7:-8:-9:0000-10:-11:-12:</t>
        </r>
      </text>
    </comment>
    <comment ref="N27" authorId="1" shapeId="0">
      <text>
        <r>
          <rPr>
            <sz val="9"/>
            <color indexed="81"/>
            <rFont val="新細明體"/>
            <family val="1"/>
            <charset val="136"/>
          </rPr>
          <t>C-1:23410404-2:106/07/017-3:10-4:009991000311-5:0001904-6:0002001-7:-8:-9:0000-10:-11:-12:</t>
        </r>
      </text>
    </comment>
    <comment ref="O27" authorId="1" shapeId="0">
      <text>
        <r>
          <rPr>
            <sz val="9"/>
            <color indexed="81"/>
            <rFont val="新細明體"/>
            <family val="1"/>
            <charset val="136"/>
          </rPr>
          <t>C-1:23410404-2:106/07/017-3:10-4:009991000311-5:0001904-6:0002002-7:-8:-9:0000-10:-11:-12:</t>
        </r>
      </text>
    </comment>
    <comment ref="J28" authorId="1" shapeId="0">
      <text>
        <r>
          <rPr>
            <sz val="9"/>
            <color indexed="81"/>
            <rFont val="新細明體"/>
            <family val="1"/>
            <charset val="136"/>
          </rPr>
          <t>C-1:23410404-2:106/07/017-3:10-4:009991000312-5:0001901-6:0002001-7:-8:-9:0000-10:-11:-12:</t>
        </r>
      </text>
    </comment>
    <comment ref="K28" authorId="1" shapeId="0">
      <text>
        <r>
          <rPr>
            <sz val="9"/>
            <color indexed="81"/>
            <rFont val="新細明體"/>
            <family val="1"/>
            <charset val="136"/>
          </rPr>
          <t>C-1:23410404-2:106/07/017-3:10-4:009991000312-5:0001901-6:0002002-7:-8:-9:0000-10:-11:-12:</t>
        </r>
      </text>
    </comment>
    <comment ref="L28" authorId="1" shapeId="0">
      <text>
        <r>
          <rPr>
            <sz val="9"/>
            <color indexed="81"/>
            <rFont val="新細明體"/>
            <family val="1"/>
            <charset val="136"/>
          </rPr>
          <t>C-1:23410404-2:106/07/017-3:10-4:009991000312-5:0001902-6:0002001-7:-8:-9:0000-10:-11:-12:</t>
        </r>
      </text>
    </comment>
    <comment ref="M28" authorId="1" shapeId="0">
      <text>
        <r>
          <rPr>
            <sz val="9"/>
            <color indexed="81"/>
            <rFont val="新細明體"/>
            <family val="1"/>
            <charset val="136"/>
          </rPr>
          <t>C-1:23410404-2:106/07/017-3:10-4:009991000312-5:0001902-6:0002002-7:-8:-9:0000-10:-11:-12:</t>
        </r>
      </text>
    </comment>
    <comment ref="N28" authorId="1" shapeId="0">
      <text>
        <r>
          <rPr>
            <sz val="9"/>
            <color indexed="81"/>
            <rFont val="新細明體"/>
            <family val="1"/>
            <charset val="136"/>
          </rPr>
          <t>C-1:23410404-2:106/07/017-3:10-4:009991000312-5:0001904-6:0002001-7:-8:-9:0000-10:-11:-12:</t>
        </r>
      </text>
    </comment>
    <comment ref="O28" authorId="1" shapeId="0">
      <text>
        <r>
          <rPr>
            <sz val="9"/>
            <color indexed="81"/>
            <rFont val="新細明體"/>
            <family val="1"/>
            <charset val="136"/>
          </rPr>
          <t>C-1:23410404-2:106/07/017-3:10-4:009991000312-5:0001904-6:0002002-7:-8:-9:0000-10:-11:-12:</t>
        </r>
      </text>
    </comment>
    <comment ref="J29" authorId="1" shapeId="0">
      <text>
        <r>
          <rPr>
            <sz val="9"/>
            <color indexed="81"/>
            <rFont val="新細明體"/>
            <family val="1"/>
            <charset val="136"/>
          </rPr>
          <t>C-1:23410404-2:106/07/017-3:10-4:009991000313-5:0001901-6:0002001-7:-8:-9:0000-10:-11:-12:</t>
        </r>
      </text>
    </comment>
    <comment ref="K29" authorId="1" shapeId="0">
      <text>
        <r>
          <rPr>
            <sz val="9"/>
            <color indexed="81"/>
            <rFont val="新細明體"/>
            <family val="1"/>
            <charset val="136"/>
          </rPr>
          <t>C-1:23410404-2:106/07/017-3:10-4:009991000313-5:0001901-6:0002002-7:-8:-9:0000-10:-11:-12:</t>
        </r>
      </text>
    </comment>
    <comment ref="L29" authorId="1" shapeId="0">
      <text>
        <r>
          <rPr>
            <sz val="9"/>
            <color indexed="81"/>
            <rFont val="新細明體"/>
            <family val="1"/>
            <charset val="136"/>
          </rPr>
          <t>C-1:23410404-2:106/07/017-3:10-4:009991000313-5:0001902-6:0002001-7:-8:-9:0000-10:-11:-12:</t>
        </r>
      </text>
    </comment>
    <comment ref="M29" authorId="1" shapeId="0">
      <text>
        <r>
          <rPr>
            <sz val="9"/>
            <color indexed="81"/>
            <rFont val="新細明體"/>
            <family val="1"/>
            <charset val="136"/>
          </rPr>
          <t>C-1:23410404-2:106/07/017-3:10-4:009991000313-5:0001902-6:0002002-7:-8:-9:0000-10:-11:-12:</t>
        </r>
      </text>
    </comment>
    <comment ref="N29" authorId="1" shapeId="0">
      <text>
        <r>
          <rPr>
            <sz val="9"/>
            <color indexed="81"/>
            <rFont val="新細明體"/>
            <family val="1"/>
            <charset val="136"/>
          </rPr>
          <t>C-1:23410404-2:106/07/017-3:10-4:009991000313-5:0001904-6:0002001-7:-8:-9:0000-10:-11:-12:</t>
        </r>
      </text>
    </comment>
    <comment ref="O29" authorId="1" shapeId="0">
      <text>
        <r>
          <rPr>
            <sz val="9"/>
            <color indexed="81"/>
            <rFont val="新細明體"/>
            <family val="1"/>
            <charset val="136"/>
          </rPr>
          <t>C-1:23410404-2:106/07/017-3:10-4:009991000313-5:0001904-6:0002002-7:-8:-9:0000-10:-11:-12:</t>
        </r>
      </text>
    </comment>
  </commentList>
</comments>
</file>

<file path=xl/comments2.xml><?xml version="1.0" encoding="utf-8"?>
<comments xmlns="http://schemas.openxmlformats.org/spreadsheetml/2006/main">
  <authors>
    <author>user</author>
  </authors>
  <commentList>
    <comment ref="A32" authorId="0" shapeId="0">
      <text>
        <r>
          <rPr>
            <b/>
            <sz val="9"/>
            <color indexed="81"/>
            <rFont val="細明體"/>
            <family val="3"/>
            <charset val="136"/>
          </rPr>
          <t>首頁/業務專區/水利統計/統計分析/各縣市河川防洪設施及工程
https://www.wra.gov.tw/6950/7169/7316/7330/7333/</t>
        </r>
        <r>
          <rPr>
            <sz val="9"/>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A20" authorId="0" shapeId="0">
      <text>
        <r>
          <rPr>
            <b/>
            <sz val="9"/>
            <color indexed="81"/>
            <rFont val="細明體"/>
            <family val="3"/>
            <charset val="136"/>
          </rPr>
          <t>1.首頁</t>
        </r>
        <r>
          <rPr>
            <b/>
            <sz val="9"/>
            <color indexed="81"/>
            <rFont val="Tahoma"/>
            <family val="2"/>
          </rPr>
          <t>/</t>
        </r>
        <r>
          <rPr>
            <b/>
            <sz val="9"/>
            <color indexed="81"/>
            <rFont val="細明體"/>
            <family val="3"/>
            <charset val="136"/>
          </rPr>
          <t>業務專區</t>
        </r>
        <r>
          <rPr>
            <b/>
            <sz val="9"/>
            <color indexed="81"/>
            <rFont val="Tahoma"/>
            <family val="2"/>
          </rPr>
          <t>/</t>
        </r>
        <r>
          <rPr>
            <b/>
            <sz val="9"/>
            <color indexed="81"/>
            <rFont val="細明體"/>
            <family val="3"/>
            <charset val="136"/>
          </rPr>
          <t>水利統計</t>
        </r>
        <r>
          <rPr>
            <b/>
            <sz val="9"/>
            <color indexed="81"/>
            <rFont val="Tahoma"/>
            <family val="2"/>
          </rPr>
          <t>/</t>
        </r>
        <r>
          <rPr>
            <b/>
            <sz val="9"/>
            <color indexed="81"/>
            <rFont val="細明體"/>
            <family val="3"/>
            <charset val="136"/>
          </rPr>
          <t>統計分析</t>
        </r>
        <r>
          <rPr>
            <b/>
            <sz val="9"/>
            <color indexed="81"/>
            <rFont val="Tahoma"/>
            <family val="2"/>
          </rPr>
          <t>/</t>
        </r>
        <r>
          <rPr>
            <b/>
            <sz val="9"/>
            <color indexed="81"/>
            <rFont val="細明體"/>
            <family val="3"/>
            <charset val="136"/>
          </rPr>
          <t xml:space="preserve">各縣市海堤工程
</t>
        </r>
        <r>
          <rPr>
            <b/>
            <sz val="9"/>
            <color indexed="81"/>
            <rFont val="Tahoma"/>
            <family val="2"/>
          </rPr>
          <t>https://www.wra.gov.tw/6950/7169/7316/7330/7334/
2.</t>
        </r>
        <r>
          <rPr>
            <b/>
            <sz val="9"/>
            <color indexed="81"/>
            <rFont val="細明體"/>
            <family val="3"/>
            <charset val="136"/>
          </rPr>
          <t xml:space="preserve">水務局海岸環境改善及禦潮海堤工程有關之公務統計報表也可參考
</t>
        </r>
      </text>
    </comment>
  </commentList>
</comments>
</file>

<file path=xl/sharedStrings.xml><?xml version="1.0" encoding="utf-8"?>
<sst xmlns="http://schemas.openxmlformats.org/spreadsheetml/2006/main" count="4431" uniqueCount="834">
  <si>
    <t>Industry, Business and Construction</t>
    <phoneticPr fontId="4" type="noConversion"/>
  </si>
  <si>
    <r>
      <rPr>
        <sz val="13"/>
        <rFont val="華康粗圓體"/>
        <family val="3"/>
        <charset val="136"/>
      </rPr>
      <t>表</t>
    </r>
    <r>
      <rPr>
        <sz val="13"/>
        <rFont val="Arial Narrow"/>
        <family val="2"/>
      </rPr>
      <t>5-12</t>
    </r>
    <r>
      <rPr>
        <sz val="13"/>
        <rFont val="華康粗圓體"/>
        <family val="3"/>
        <charset val="136"/>
      </rPr>
      <t>、現有河川防洪設施及各項工程實施</t>
    </r>
    <phoneticPr fontId="7" type="noConversion"/>
  </si>
  <si>
    <r>
      <rPr>
        <sz val="10"/>
        <rFont val="華康粗圓體"/>
        <family val="3"/>
        <charset val="136"/>
      </rPr>
      <t>單位：公尺</t>
    </r>
    <phoneticPr fontId="1" type="noConversion"/>
  </si>
  <si>
    <t>Unit : m</t>
    <phoneticPr fontId="1" type="noConversion"/>
  </si>
  <si>
    <r>
      <rPr>
        <sz val="10"/>
        <rFont val="華康粗圓體"/>
        <family val="3"/>
        <charset val="136"/>
      </rPr>
      <t>年度及
河川別</t>
    </r>
    <phoneticPr fontId="1" type="noConversion"/>
  </si>
  <si>
    <r>
      <rPr>
        <sz val="10"/>
        <rFont val="華康粗圓體"/>
        <family val="3"/>
        <charset val="136"/>
      </rPr>
      <t>現有河川防洪
工程設施</t>
    </r>
    <r>
      <rPr>
        <sz val="10"/>
        <rFont val="Arial Narrow"/>
        <family val="2"/>
      </rPr>
      <t>(</t>
    </r>
    <r>
      <rPr>
        <sz val="10"/>
        <rFont val="華康粗圓體"/>
        <family val="3"/>
        <charset val="136"/>
      </rPr>
      <t>年底</t>
    </r>
    <r>
      <rPr>
        <sz val="10"/>
        <rFont val="Arial Narrow"/>
        <family val="2"/>
      </rPr>
      <t>)</t>
    </r>
    <phoneticPr fontId="1" type="noConversion"/>
  </si>
  <si>
    <r>
      <rPr>
        <sz val="10"/>
        <rFont val="華康粗圓體"/>
        <family val="3"/>
        <charset val="136"/>
      </rPr>
      <t>環境改善工程</t>
    </r>
    <phoneticPr fontId="1" type="noConversion"/>
  </si>
  <si>
    <r>
      <rPr>
        <sz val="10"/>
        <rFont val="華康粗圓體"/>
        <family val="3"/>
        <charset val="136"/>
      </rPr>
      <t>歲修工程</t>
    </r>
    <phoneticPr fontId="1" type="noConversion"/>
  </si>
  <si>
    <r>
      <rPr>
        <sz val="10"/>
        <rFont val="華康粗圓體"/>
        <family val="3"/>
        <charset val="136"/>
      </rPr>
      <t>防災減災工程</t>
    </r>
    <phoneticPr fontId="1" type="noConversion"/>
  </si>
  <si>
    <r>
      <rPr>
        <sz val="10"/>
        <rFont val="華康粗圓體"/>
        <family val="3"/>
        <charset val="136"/>
      </rPr>
      <t>災修及搶修工程</t>
    </r>
    <phoneticPr fontId="1" type="noConversion"/>
  </si>
  <si>
    <t>The Existing Works for River Flood Control
(End of Year)</t>
    <phoneticPr fontId="1" type="noConversion"/>
  </si>
  <si>
    <t>Improvement Constructions for River Environment</t>
    <phoneticPr fontId="1" type="noConversion"/>
  </si>
  <si>
    <t>Annual Repairing Constructions</t>
    <phoneticPr fontId="1" type="noConversion"/>
  </si>
  <si>
    <t>Contructions of River Disaster Prevention and Reduction</t>
    <phoneticPr fontId="1" type="noConversion"/>
  </si>
  <si>
    <t>Rehabilitation after Disasters and Urgent Repairs of the Works</t>
    <phoneticPr fontId="1" type="noConversion"/>
  </si>
  <si>
    <t>Fiscal  Year &amp; Stream</t>
    <phoneticPr fontId="1" type="noConversion"/>
  </si>
  <si>
    <r>
      <rPr>
        <sz val="10"/>
        <rFont val="華康粗圓體"/>
        <family val="3"/>
        <charset val="136"/>
      </rPr>
      <t>堤防</t>
    </r>
    <phoneticPr fontId="1" type="noConversion"/>
  </si>
  <si>
    <r>
      <rPr>
        <sz val="10"/>
        <rFont val="華康粗圓體"/>
        <family val="3"/>
        <charset val="136"/>
      </rPr>
      <t>護岸</t>
    </r>
    <phoneticPr fontId="1" type="noConversion"/>
  </si>
  <si>
    <t>Levee</t>
    <phoneticPr fontId="1" type="noConversion"/>
  </si>
  <si>
    <t>Revetment</t>
    <phoneticPr fontId="1" type="noConversion"/>
  </si>
  <si>
    <t xml:space="preserve">Levee </t>
    <phoneticPr fontId="1" type="noConversion"/>
  </si>
  <si>
    <t xml:space="preserve">Levee </t>
  </si>
  <si>
    <r>
      <t>97</t>
    </r>
    <r>
      <rPr>
        <sz val="10"/>
        <rFont val="華康粗圓體"/>
        <family val="3"/>
        <charset val="136"/>
      </rPr>
      <t>年度</t>
    </r>
    <r>
      <rPr>
        <sz val="10"/>
        <rFont val="Arial Narrow"/>
        <family val="2"/>
      </rPr>
      <t xml:space="preserve">  2008</t>
    </r>
  </si>
  <si>
    <t>-</t>
  </si>
  <si>
    <r>
      <t>98</t>
    </r>
    <r>
      <rPr>
        <sz val="10"/>
        <rFont val="華康粗圓體"/>
        <family val="3"/>
        <charset val="136"/>
      </rPr>
      <t>年度</t>
    </r>
    <r>
      <rPr>
        <sz val="10"/>
        <rFont val="Arial Narrow"/>
        <family val="2"/>
      </rPr>
      <t xml:space="preserve">  2009</t>
    </r>
  </si>
  <si>
    <r>
      <t>99</t>
    </r>
    <r>
      <rPr>
        <sz val="10"/>
        <rFont val="華康粗圓體"/>
        <family val="3"/>
        <charset val="136"/>
      </rPr>
      <t>年度</t>
    </r>
    <r>
      <rPr>
        <sz val="10"/>
        <rFont val="Arial Narrow"/>
        <family val="2"/>
      </rPr>
      <t xml:space="preserve">  2010</t>
    </r>
  </si>
  <si>
    <r>
      <t>100</t>
    </r>
    <r>
      <rPr>
        <sz val="10"/>
        <rFont val="華康粗圓體"/>
        <family val="3"/>
        <charset val="136"/>
      </rPr>
      <t>年度</t>
    </r>
    <r>
      <rPr>
        <sz val="10"/>
        <rFont val="Arial Narrow"/>
        <family val="2"/>
      </rPr>
      <t xml:space="preserve">  2011</t>
    </r>
  </si>
  <si>
    <r>
      <t>101</t>
    </r>
    <r>
      <rPr>
        <sz val="10"/>
        <rFont val="華康粗圓體"/>
        <family val="3"/>
        <charset val="136"/>
      </rPr>
      <t>年度</t>
    </r>
    <r>
      <rPr>
        <sz val="10"/>
        <rFont val="Arial Narrow"/>
        <family val="2"/>
      </rPr>
      <t xml:space="preserve">  2012</t>
    </r>
  </si>
  <si>
    <r>
      <t>102</t>
    </r>
    <r>
      <rPr>
        <sz val="10"/>
        <rFont val="華康粗圓體"/>
        <family val="3"/>
        <charset val="136"/>
      </rPr>
      <t>年度</t>
    </r>
    <r>
      <rPr>
        <sz val="10"/>
        <rFont val="Arial Narrow"/>
        <family val="2"/>
      </rPr>
      <t xml:space="preserve">  2013</t>
    </r>
  </si>
  <si>
    <r>
      <t>103</t>
    </r>
    <r>
      <rPr>
        <sz val="10"/>
        <rFont val="華康粗圓體"/>
        <family val="3"/>
        <charset val="136"/>
      </rPr>
      <t>年度</t>
    </r>
    <r>
      <rPr>
        <sz val="10"/>
        <rFont val="Arial Narrow"/>
        <family val="2"/>
      </rPr>
      <t xml:space="preserve">  2014</t>
    </r>
  </si>
  <si>
    <r>
      <t>104</t>
    </r>
    <r>
      <rPr>
        <sz val="10"/>
        <rFont val="華康粗圓體"/>
        <family val="3"/>
        <charset val="136"/>
      </rPr>
      <t>年度</t>
    </r>
    <r>
      <rPr>
        <sz val="10"/>
        <rFont val="Arial Narrow"/>
        <family val="2"/>
      </rPr>
      <t xml:space="preserve">  2015</t>
    </r>
  </si>
  <si>
    <r>
      <t>106</t>
    </r>
    <r>
      <rPr>
        <sz val="10"/>
        <rFont val="華康粗圓體"/>
        <family val="3"/>
        <charset val="136"/>
      </rPr>
      <t>年度</t>
    </r>
    <r>
      <rPr>
        <sz val="10"/>
        <rFont val="Arial Narrow"/>
        <family val="2"/>
      </rPr>
      <t xml:space="preserve">  2017</t>
    </r>
    <phoneticPr fontId="1" type="noConversion"/>
  </si>
  <si>
    <r>
      <rPr>
        <sz val="10"/>
        <rFont val="華康粗圓體"/>
        <family val="3"/>
        <charset val="136"/>
      </rPr>
      <t xml:space="preserve">中央管河川小計
</t>
    </r>
    <r>
      <rPr>
        <sz val="10"/>
        <rFont val="Arial Narrow"/>
        <family val="2"/>
      </rPr>
      <t>Sub-total of Central Gov.</t>
    </r>
    <phoneticPr fontId="1" type="noConversion"/>
  </si>
  <si>
    <t>-</t>
    <phoneticPr fontId="7" type="noConversion"/>
  </si>
  <si>
    <r>
      <t xml:space="preserve">    </t>
    </r>
    <r>
      <rPr>
        <sz val="10"/>
        <rFont val="華康粗圓體"/>
        <family val="3"/>
        <charset val="136"/>
      </rPr>
      <t xml:space="preserve">鳳山溪
</t>
    </r>
    <r>
      <rPr>
        <sz val="10"/>
        <rFont val="Arial Narrow"/>
        <family val="2"/>
      </rPr>
      <t xml:space="preserve">    Fengshan River</t>
    </r>
    <phoneticPr fontId="1" type="noConversion"/>
  </si>
  <si>
    <r>
      <rPr>
        <sz val="10"/>
        <rFont val="華康粗圓體"/>
        <family val="3"/>
        <charset val="136"/>
      </rPr>
      <t xml:space="preserve">市管河川小計
</t>
    </r>
    <r>
      <rPr>
        <sz val="10"/>
        <rFont val="Arial Narrow"/>
        <family val="2"/>
      </rPr>
      <t>Sub-total of City Gov.</t>
    </r>
    <phoneticPr fontId="1" type="noConversion"/>
  </si>
  <si>
    <r>
      <t xml:space="preserve">    </t>
    </r>
    <r>
      <rPr>
        <sz val="10"/>
        <rFont val="華康粗圓體"/>
        <family val="3"/>
        <charset val="136"/>
      </rPr>
      <t xml:space="preserve">南崁溪
</t>
    </r>
    <r>
      <rPr>
        <sz val="10"/>
        <rFont val="Arial Narrow"/>
        <family val="2"/>
      </rPr>
      <t xml:space="preserve">    Nankan River</t>
    </r>
    <phoneticPr fontId="1" type="noConversion"/>
  </si>
  <si>
    <r>
      <t xml:space="preserve">    </t>
    </r>
    <r>
      <rPr>
        <sz val="10"/>
        <rFont val="華康粗圓體"/>
        <family val="3"/>
        <charset val="136"/>
      </rPr>
      <t xml:space="preserve">老街溪
</t>
    </r>
    <r>
      <rPr>
        <sz val="10"/>
        <rFont val="Arial Narrow"/>
        <family val="2"/>
      </rPr>
      <t xml:space="preserve">    Laojie River</t>
    </r>
    <phoneticPr fontId="1" type="noConversion"/>
  </si>
  <si>
    <r>
      <t xml:space="preserve">    </t>
    </r>
    <r>
      <rPr>
        <sz val="10"/>
        <rFont val="華康粗圓體"/>
        <family val="3"/>
        <charset val="136"/>
      </rPr>
      <t xml:space="preserve">社子溪
</t>
    </r>
    <r>
      <rPr>
        <sz val="10"/>
        <rFont val="Arial Narrow"/>
        <family val="2"/>
      </rPr>
      <t xml:space="preserve">    Shezi River</t>
    </r>
    <phoneticPr fontId="1" type="noConversion"/>
  </si>
  <si>
    <r>
      <t xml:space="preserve">    </t>
    </r>
    <r>
      <rPr>
        <sz val="10"/>
        <rFont val="華康粗圓體"/>
        <family val="3"/>
        <charset val="136"/>
      </rPr>
      <t xml:space="preserve">富林溪
</t>
    </r>
    <r>
      <rPr>
        <sz val="10"/>
        <rFont val="Arial Narrow"/>
        <family val="2"/>
      </rPr>
      <t xml:space="preserve">    Fulin River</t>
    </r>
    <phoneticPr fontId="1" type="noConversion"/>
  </si>
  <si>
    <r>
      <t xml:space="preserve">    </t>
    </r>
    <r>
      <rPr>
        <sz val="10"/>
        <rFont val="華康粗圓體"/>
        <family val="3"/>
        <charset val="136"/>
      </rPr>
      <t xml:space="preserve">大堀溪
</t>
    </r>
    <r>
      <rPr>
        <sz val="10"/>
        <rFont val="Arial Narrow"/>
        <family val="2"/>
      </rPr>
      <t xml:space="preserve">    Dachueh River</t>
    </r>
    <phoneticPr fontId="1" type="noConversion"/>
  </si>
  <si>
    <r>
      <t xml:space="preserve">    </t>
    </r>
    <r>
      <rPr>
        <sz val="10"/>
        <rFont val="華康粗圓體"/>
        <family val="3"/>
        <charset val="136"/>
      </rPr>
      <t xml:space="preserve">觀音溪
</t>
    </r>
    <r>
      <rPr>
        <sz val="10"/>
        <rFont val="Arial Narrow"/>
        <family val="2"/>
      </rPr>
      <t xml:space="preserve">    Guanyin River</t>
    </r>
    <phoneticPr fontId="1" type="noConversion"/>
  </si>
  <si>
    <r>
      <t xml:space="preserve">    </t>
    </r>
    <r>
      <rPr>
        <sz val="10"/>
        <rFont val="華康粗圓體"/>
        <family val="3"/>
        <charset val="136"/>
      </rPr>
      <t xml:space="preserve">新屋溪
</t>
    </r>
    <r>
      <rPr>
        <sz val="10"/>
        <rFont val="Arial Narrow"/>
        <family val="2"/>
      </rPr>
      <t xml:space="preserve">    Xinwu River</t>
    </r>
    <phoneticPr fontId="1" type="noConversion"/>
  </si>
  <si>
    <r>
      <rPr>
        <sz val="10"/>
        <rFont val="華康粗圓體"/>
        <family val="3"/>
        <charset val="136"/>
      </rPr>
      <t xml:space="preserve">跨省市河川小計
</t>
    </r>
    <r>
      <rPr>
        <sz val="10"/>
        <rFont val="Arial Narrow"/>
        <family val="2"/>
      </rPr>
      <t>Sub-total of Province</t>
    </r>
    <phoneticPr fontId="1" type="noConversion"/>
  </si>
  <si>
    <r>
      <t xml:space="preserve">    </t>
    </r>
    <r>
      <rPr>
        <sz val="10"/>
        <rFont val="華康粗圓體"/>
        <family val="3"/>
        <charset val="136"/>
      </rPr>
      <t xml:space="preserve">淡水河
</t>
    </r>
    <r>
      <rPr>
        <sz val="10"/>
        <rFont val="Arial Narrow"/>
        <family val="2"/>
      </rPr>
      <t xml:space="preserve">     Tamsui River</t>
    </r>
    <phoneticPr fontId="1" type="noConversion"/>
  </si>
  <si>
    <r>
      <rPr>
        <sz val="10"/>
        <rFont val="華康粗圓體"/>
        <family val="3"/>
        <charset val="136"/>
      </rPr>
      <t>資料來源：經濟部水利署。</t>
    </r>
    <phoneticPr fontId="1" type="noConversion"/>
  </si>
  <si>
    <t>Source : Water Resources Agency, Ministry of Economic Affairs.</t>
    <phoneticPr fontId="1" type="noConversion"/>
  </si>
  <si>
    <t>Table 5-12. The Existing Works for River Flood Control and Implementing of All Works</t>
    <phoneticPr fontId="1" type="noConversion"/>
  </si>
  <si>
    <r>
      <rPr>
        <sz val="10"/>
        <rFont val="華康粗圓體"/>
        <family val="3"/>
        <charset val="136"/>
      </rPr>
      <t>海岸環境改善工程</t>
    </r>
    <phoneticPr fontId="1" type="noConversion"/>
  </si>
  <si>
    <r>
      <rPr>
        <sz val="10"/>
        <rFont val="華康粗圓體"/>
        <family val="3"/>
        <charset val="136"/>
      </rPr>
      <t>養護工程</t>
    </r>
    <phoneticPr fontId="1" type="noConversion"/>
  </si>
  <si>
    <r>
      <rPr>
        <sz val="10"/>
        <rFont val="華康粗圓體"/>
        <family val="3"/>
        <charset val="136"/>
      </rPr>
      <t>整建工程</t>
    </r>
    <phoneticPr fontId="1" type="noConversion"/>
  </si>
  <si>
    <r>
      <rPr>
        <sz val="10"/>
        <rFont val="華康粗圓體"/>
        <family val="3"/>
        <charset val="136"/>
      </rPr>
      <t>年</t>
    </r>
    <r>
      <rPr>
        <sz val="10"/>
        <rFont val="Arial Narrow"/>
        <family val="2"/>
      </rPr>
      <t xml:space="preserve">   </t>
    </r>
    <r>
      <rPr>
        <sz val="10"/>
        <rFont val="華康粗圓體"/>
        <family val="3"/>
        <charset val="136"/>
      </rPr>
      <t>度</t>
    </r>
    <r>
      <rPr>
        <sz val="10"/>
        <rFont val="Arial Narrow"/>
        <family val="2"/>
      </rPr>
      <t xml:space="preserve">   </t>
    </r>
    <r>
      <rPr>
        <sz val="10"/>
        <rFont val="華康粗圓體"/>
        <family val="3"/>
        <charset val="136"/>
      </rPr>
      <t>別</t>
    </r>
    <phoneticPr fontId="1" type="noConversion"/>
  </si>
  <si>
    <t>Improvement Constructions for 
Coastal Environment</t>
    <phoneticPr fontId="1" type="noConversion"/>
  </si>
  <si>
    <t>Annual Repairing of Coastal Protection Works</t>
    <phoneticPr fontId="1" type="noConversion"/>
  </si>
  <si>
    <t>Maintaining and Establishing of Coastal Protection Works</t>
    <phoneticPr fontId="1" type="noConversion"/>
  </si>
  <si>
    <t>Rehabilitation after Disasters and Urgent Repairs of the Works</t>
    <phoneticPr fontId="1" type="noConversion"/>
  </si>
  <si>
    <r>
      <rPr>
        <sz val="10"/>
        <rFont val="華康粗圓體"/>
        <family val="3"/>
        <charset val="136"/>
      </rPr>
      <t>海堤</t>
    </r>
  </si>
  <si>
    <r>
      <rPr>
        <sz val="10"/>
        <rFont val="華康粗圓體"/>
        <family val="3"/>
        <charset val="136"/>
      </rPr>
      <t>海岸
保護工</t>
    </r>
    <phoneticPr fontId="1" type="noConversion"/>
  </si>
  <si>
    <t>Fiscal  Year</t>
    <phoneticPr fontId="1" type="noConversion"/>
  </si>
  <si>
    <t xml:space="preserve">Sea-dike </t>
    <phoneticPr fontId="1" type="noConversion"/>
  </si>
  <si>
    <t>Coast  Protection Works</t>
    <phoneticPr fontId="1" type="noConversion"/>
  </si>
  <si>
    <t>Length</t>
    <phoneticPr fontId="1" type="noConversion"/>
  </si>
  <si>
    <t>Area
(Ha.)</t>
    <phoneticPr fontId="1" type="noConversion"/>
  </si>
  <si>
    <t xml:space="preserve">Sea-dike </t>
    <phoneticPr fontId="1" type="noConversion"/>
  </si>
  <si>
    <t>Coast  Protection Works</t>
  </si>
  <si>
    <t xml:space="preserve">Sea-dike </t>
    <phoneticPr fontId="1" type="noConversion"/>
  </si>
  <si>
    <t xml:space="preserve">Coast  Protection
Works </t>
    <phoneticPr fontId="1" type="noConversion"/>
  </si>
  <si>
    <r>
      <t>97</t>
    </r>
    <r>
      <rPr>
        <sz val="10"/>
        <rFont val="華康粗圓體"/>
        <family val="3"/>
        <charset val="136"/>
      </rPr>
      <t xml:space="preserve">年度
</t>
    </r>
    <r>
      <rPr>
        <sz val="10"/>
        <rFont val="Arial Narrow"/>
        <family val="2"/>
      </rPr>
      <t>2008</t>
    </r>
  </si>
  <si>
    <r>
      <t>98</t>
    </r>
    <r>
      <rPr>
        <sz val="10"/>
        <rFont val="華康粗圓體"/>
        <family val="3"/>
        <charset val="136"/>
      </rPr>
      <t xml:space="preserve">年度
</t>
    </r>
    <r>
      <rPr>
        <sz val="10"/>
        <rFont val="Arial Narrow"/>
        <family val="2"/>
      </rPr>
      <t>2009</t>
    </r>
  </si>
  <si>
    <r>
      <t>99</t>
    </r>
    <r>
      <rPr>
        <sz val="10"/>
        <rFont val="華康粗圓體"/>
        <family val="3"/>
        <charset val="136"/>
      </rPr>
      <t xml:space="preserve">年度
</t>
    </r>
    <r>
      <rPr>
        <sz val="10"/>
        <rFont val="Arial Narrow"/>
        <family val="2"/>
      </rPr>
      <t>2010</t>
    </r>
  </si>
  <si>
    <r>
      <t>100</t>
    </r>
    <r>
      <rPr>
        <sz val="10"/>
        <rFont val="華康粗圓體"/>
        <family val="3"/>
        <charset val="136"/>
      </rPr>
      <t xml:space="preserve">年度
</t>
    </r>
    <r>
      <rPr>
        <sz val="10"/>
        <rFont val="Arial Narrow"/>
        <family val="2"/>
      </rPr>
      <t>2011</t>
    </r>
  </si>
  <si>
    <r>
      <t>101</t>
    </r>
    <r>
      <rPr>
        <sz val="10"/>
        <rFont val="華康粗圓體"/>
        <family val="3"/>
        <charset val="136"/>
      </rPr>
      <t xml:space="preserve">年度
</t>
    </r>
    <r>
      <rPr>
        <sz val="10"/>
        <rFont val="Arial Narrow"/>
        <family val="2"/>
      </rPr>
      <t>2012</t>
    </r>
  </si>
  <si>
    <r>
      <t>102</t>
    </r>
    <r>
      <rPr>
        <sz val="10"/>
        <rFont val="華康粗圓體"/>
        <family val="3"/>
        <charset val="136"/>
      </rPr>
      <t xml:space="preserve">年度
</t>
    </r>
    <r>
      <rPr>
        <sz val="10"/>
        <rFont val="Arial Narrow"/>
        <family val="2"/>
      </rPr>
      <t>2013</t>
    </r>
  </si>
  <si>
    <r>
      <t>103</t>
    </r>
    <r>
      <rPr>
        <sz val="10"/>
        <rFont val="華康粗圓體"/>
        <family val="3"/>
        <charset val="136"/>
      </rPr>
      <t xml:space="preserve">年度
</t>
    </r>
    <r>
      <rPr>
        <sz val="10"/>
        <rFont val="Arial Narrow"/>
        <family val="2"/>
      </rPr>
      <t>2014</t>
    </r>
  </si>
  <si>
    <r>
      <t>104</t>
    </r>
    <r>
      <rPr>
        <sz val="10"/>
        <rFont val="華康粗圓體"/>
        <family val="3"/>
        <charset val="136"/>
      </rPr>
      <t xml:space="preserve">年度
</t>
    </r>
    <r>
      <rPr>
        <sz val="10"/>
        <rFont val="Arial Narrow"/>
        <family val="2"/>
      </rPr>
      <t>2015</t>
    </r>
  </si>
  <si>
    <r>
      <t>105</t>
    </r>
    <r>
      <rPr>
        <sz val="10"/>
        <rFont val="華康粗圓體"/>
        <family val="3"/>
        <charset val="136"/>
      </rPr>
      <t xml:space="preserve">年度
</t>
    </r>
    <r>
      <rPr>
        <sz val="10"/>
        <rFont val="Arial Narrow"/>
        <family val="2"/>
      </rPr>
      <t>2016</t>
    </r>
    <phoneticPr fontId="1" type="noConversion"/>
  </si>
  <si>
    <t>-</t>
    <phoneticPr fontId="7" type="noConversion"/>
  </si>
  <si>
    <t>-</t>
    <phoneticPr fontId="7" type="noConversion"/>
  </si>
  <si>
    <t>-</t>
    <phoneticPr fontId="7" type="noConversion"/>
  </si>
  <si>
    <t>-</t>
    <phoneticPr fontId="7" type="noConversion"/>
  </si>
  <si>
    <t>-</t>
    <phoneticPr fontId="7" type="noConversion"/>
  </si>
  <si>
    <r>
      <t>106</t>
    </r>
    <r>
      <rPr>
        <sz val="10"/>
        <rFont val="華康粗圓體"/>
        <family val="3"/>
        <charset val="136"/>
      </rPr>
      <t xml:space="preserve">年度
</t>
    </r>
    <r>
      <rPr>
        <sz val="10"/>
        <rFont val="Arial Narrow"/>
        <family val="2"/>
      </rPr>
      <t>2017</t>
    </r>
    <phoneticPr fontId="1" type="noConversion"/>
  </si>
  <si>
    <t>-</t>
    <phoneticPr fontId="7" type="noConversion"/>
  </si>
  <si>
    <t>-</t>
    <phoneticPr fontId="7" type="noConversion"/>
  </si>
  <si>
    <t>Source : Water Resources Agency, Ministry of Economic Affairs.</t>
    <phoneticPr fontId="1" type="noConversion"/>
  </si>
  <si>
    <t>Unit : m</t>
    <phoneticPr fontId="1" type="noConversion"/>
  </si>
  <si>
    <r>
      <t>105</t>
    </r>
    <r>
      <rPr>
        <sz val="10"/>
        <rFont val="華康粗圓體"/>
        <family val="3"/>
        <charset val="136"/>
      </rPr>
      <t>年度</t>
    </r>
    <r>
      <rPr>
        <sz val="10"/>
        <rFont val="Arial Narrow"/>
        <family val="2"/>
      </rPr>
      <t xml:space="preserve">  2016</t>
    </r>
  </si>
  <si>
    <r>
      <rPr>
        <sz val="10"/>
        <rFont val="華康粗圓體"/>
        <family val="3"/>
        <charset val="136"/>
      </rPr>
      <t>工商建設</t>
    </r>
    <phoneticPr fontId="1" type="noConversion"/>
  </si>
  <si>
    <r>
      <rPr>
        <sz val="13"/>
        <rFont val="華康粗圓體"/>
        <family val="3"/>
        <charset val="136"/>
      </rPr>
      <t>表</t>
    </r>
    <r>
      <rPr>
        <sz val="13"/>
        <rFont val="Arial Narrow"/>
        <family val="2"/>
      </rPr>
      <t>5-13</t>
    </r>
    <r>
      <rPr>
        <sz val="13"/>
        <rFont val="華康粗圓體"/>
        <family val="3"/>
        <charset val="136"/>
      </rPr>
      <t>、禦潮</t>
    </r>
    <r>
      <rPr>
        <sz val="13"/>
        <rFont val="Arial Narrow"/>
        <family val="2"/>
      </rPr>
      <t>(</t>
    </r>
    <r>
      <rPr>
        <sz val="13"/>
        <rFont val="華康粗圓體"/>
        <family val="3"/>
        <charset val="136"/>
      </rPr>
      <t>海堤</t>
    </r>
    <r>
      <rPr>
        <sz val="13"/>
        <rFont val="Arial Narrow"/>
        <family val="2"/>
      </rPr>
      <t>)</t>
    </r>
    <r>
      <rPr>
        <sz val="13"/>
        <rFont val="華康粗圓體"/>
        <family val="3"/>
        <charset val="136"/>
      </rPr>
      <t xml:space="preserve">工程實施
</t>
    </r>
    <r>
      <rPr>
        <sz val="13"/>
        <rFont val="Arial Narrow"/>
        <family val="2"/>
      </rPr>
      <t>Table 5-13. Implementing of Coastal Protection (Sea-dike) Works</t>
    </r>
    <phoneticPr fontId="1" type="noConversion"/>
  </si>
  <si>
    <r>
      <rPr>
        <sz val="10"/>
        <rFont val="華康粗圓體"/>
        <family val="3"/>
        <charset val="136"/>
      </rPr>
      <t xml:space="preserve">環境改善
</t>
    </r>
    <r>
      <rPr>
        <sz val="10"/>
        <rFont val="Arial Narrow"/>
        <family val="2"/>
      </rPr>
      <t>Environment Improvement</t>
    </r>
    <phoneticPr fontId="1" type="noConversion"/>
  </si>
  <si>
    <r>
      <rPr>
        <sz val="10"/>
        <rFont val="華康粗圓體"/>
        <family val="3"/>
        <charset val="136"/>
      </rPr>
      <t>長度</t>
    </r>
    <phoneticPr fontId="1" type="noConversion"/>
  </si>
  <si>
    <r>
      <rPr>
        <sz val="10"/>
        <rFont val="華康粗圓體"/>
        <family val="3"/>
        <charset val="136"/>
      </rPr>
      <t xml:space="preserve">面積
</t>
    </r>
    <r>
      <rPr>
        <sz val="10"/>
        <rFont val="Arial Narrow"/>
        <family val="2"/>
      </rPr>
      <t>(</t>
    </r>
    <r>
      <rPr>
        <sz val="10"/>
        <rFont val="華康粗圓體"/>
        <family val="3"/>
        <charset val="136"/>
      </rPr>
      <t>公頃</t>
    </r>
    <r>
      <rPr>
        <sz val="10"/>
        <rFont val="Arial Narrow"/>
        <family val="2"/>
      </rPr>
      <t>)</t>
    </r>
    <phoneticPr fontId="1" type="noConversion"/>
  </si>
  <si>
    <t>Source : Department of Economic Development, Taoyuan City Gov.</t>
    <phoneticPr fontId="1" type="noConversion"/>
  </si>
  <si>
    <r>
      <rPr>
        <sz val="10"/>
        <rFont val="華康粗圓體"/>
        <family val="3"/>
        <charset val="136"/>
      </rPr>
      <t>資料來源：本府經濟發展局。</t>
    </r>
    <phoneticPr fontId="4" type="noConversion"/>
  </si>
  <si>
    <r>
      <rPr>
        <sz val="10"/>
        <rFont val="華康粗圓體"/>
        <family val="3"/>
        <charset val="136"/>
      </rPr>
      <t>　復興區</t>
    </r>
    <r>
      <rPr>
        <sz val="10"/>
        <rFont val="Arial Narrow"/>
        <family val="2"/>
      </rPr>
      <t xml:space="preserve"> Fuxing District</t>
    </r>
  </si>
  <si>
    <r>
      <rPr>
        <sz val="10"/>
        <rFont val="華康粗圓體"/>
        <family val="3"/>
        <charset val="136"/>
      </rPr>
      <t>　觀音區</t>
    </r>
    <r>
      <rPr>
        <sz val="10"/>
        <rFont val="Arial Narrow"/>
        <family val="2"/>
      </rPr>
      <t xml:space="preserve"> Guanyin District</t>
    </r>
  </si>
  <si>
    <r>
      <rPr>
        <sz val="10"/>
        <rFont val="華康粗圓體"/>
        <family val="3"/>
        <charset val="136"/>
      </rPr>
      <t>　新屋區</t>
    </r>
    <r>
      <rPr>
        <sz val="10"/>
        <rFont val="Arial Narrow"/>
        <family val="2"/>
      </rPr>
      <t xml:space="preserve"> Xinwu District </t>
    </r>
  </si>
  <si>
    <r>
      <rPr>
        <sz val="10"/>
        <rFont val="華康粗圓體"/>
        <family val="3"/>
        <charset val="136"/>
      </rPr>
      <t>　平鎮區</t>
    </r>
    <r>
      <rPr>
        <sz val="10"/>
        <rFont val="Arial Narrow"/>
        <family val="2"/>
      </rPr>
      <t xml:space="preserve"> Pingzhen District</t>
    </r>
  </si>
  <si>
    <r>
      <rPr>
        <sz val="10"/>
        <rFont val="華康粗圓體"/>
        <family val="3"/>
        <charset val="136"/>
      </rPr>
      <t>　龍潭區</t>
    </r>
    <r>
      <rPr>
        <sz val="10"/>
        <rFont val="Arial Narrow"/>
        <family val="2"/>
      </rPr>
      <t xml:space="preserve"> Longtan District</t>
    </r>
  </si>
  <si>
    <r>
      <rPr>
        <sz val="10"/>
        <rFont val="華康粗圓體"/>
        <family val="3"/>
        <charset val="136"/>
      </rPr>
      <t>　八德區</t>
    </r>
    <r>
      <rPr>
        <sz val="10"/>
        <rFont val="Arial Narrow"/>
        <family val="2"/>
      </rPr>
      <t xml:space="preserve"> Bade District </t>
    </r>
  </si>
  <si>
    <r>
      <rPr>
        <sz val="10"/>
        <rFont val="華康粗圓體"/>
        <family val="3"/>
        <charset val="136"/>
      </rPr>
      <t>　龜山區</t>
    </r>
    <r>
      <rPr>
        <sz val="10"/>
        <rFont val="Arial Narrow"/>
        <family val="2"/>
      </rPr>
      <t xml:space="preserve"> Guishan District</t>
    </r>
  </si>
  <si>
    <r>
      <rPr>
        <sz val="10"/>
        <rFont val="華康粗圓體"/>
        <family val="3"/>
        <charset val="136"/>
      </rPr>
      <t>　大園區</t>
    </r>
    <r>
      <rPr>
        <sz val="10"/>
        <rFont val="Arial Narrow"/>
        <family val="2"/>
      </rPr>
      <t xml:space="preserve"> Dayuan District</t>
    </r>
  </si>
  <si>
    <r>
      <rPr>
        <sz val="10"/>
        <rFont val="華康粗圓體"/>
        <family val="3"/>
        <charset val="136"/>
      </rPr>
      <t>　蘆竹區</t>
    </r>
    <r>
      <rPr>
        <sz val="10"/>
        <rFont val="Arial Narrow"/>
        <family val="2"/>
      </rPr>
      <t xml:space="preserve"> Luzhu District</t>
    </r>
  </si>
  <si>
    <r>
      <rPr>
        <sz val="10"/>
        <rFont val="華康粗圓體"/>
        <family val="3"/>
        <charset val="136"/>
      </rPr>
      <t>　楊梅區</t>
    </r>
    <r>
      <rPr>
        <sz val="10"/>
        <rFont val="Arial Narrow"/>
        <family val="2"/>
      </rPr>
      <t xml:space="preserve"> Yangmei District</t>
    </r>
  </si>
  <si>
    <r>
      <rPr>
        <sz val="10"/>
        <rFont val="華康粗圓體"/>
        <family val="3"/>
        <charset val="136"/>
      </rPr>
      <t>　大溪區</t>
    </r>
    <r>
      <rPr>
        <sz val="10"/>
        <rFont val="Arial Narrow"/>
        <family val="2"/>
      </rPr>
      <t xml:space="preserve"> Daxi District</t>
    </r>
  </si>
  <si>
    <r>
      <rPr>
        <sz val="10"/>
        <rFont val="華康粗圓體"/>
        <family val="3"/>
        <charset val="136"/>
      </rPr>
      <t>　中壢區</t>
    </r>
    <r>
      <rPr>
        <sz val="10"/>
        <rFont val="Arial Narrow"/>
        <family val="2"/>
      </rPr>
      <t xml:space="preserve"> Zhongli District </t>
    </r>
  </si>
  <si>
    <r>
      <rPr>
        <sz val="10"/>
        <rFont val="華康粗圓體"/>
        <family val="3"/>
        <charset val="136"/>
      </rPr>
      <t>　桃園區</t>
    </r>
    <r>
      <rPr>
        <sz val="10"/>
        <rFont val="Arial Narrow"/>
        <family val="2"/>
      </rPr>
      <t xml:space="preserve"> Taoyuan District</t>
    </r>
  </si>
  <si>
    <r>
      <rPr>
        <sz val="10"/>
        <rFont val="華康粗圓體"/>
        <family val="3"/>
        <charset val="136"/>
      </rPr>
      <t>民國</t>
    </r>
    <r>
      <rPr>
        <sz val="10"/>
        <rFont val="Arial Narrow"/>
        <family val="2"/>
      </rPr>
      <t>106</t>
    </r>
    <r>
      <rPr>
        <sz val="10"/>
        <rFont val="華康粗圓體"/>
        <family val="3"/>
        <charset val="136"/>
      </rPr>
      <t>年底</t>
    </r>
    <r>
      <rPr>
        <sz val="10"/>
        <rFont val="Arial Narrow"/>
        <family val="2"/>
      </rPr>
      <t xml:space="preserve"> End of 2017</t>
    </r>
    <phoneticPr fontId="1"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</si>
  <si>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1"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</si>
  <si>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</si>
  <si>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</si>
  <si>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</si>
  <si>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</si>
  <si>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</si>
  <si>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</si>
  <si>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</si>
  <si>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r>
      <rPr>
        <sz val="10"/>
        <rFont val="華康粗圓體"/>
        <family val="3"/>
        <charset val="136"/>
      </rPr>
      <t>民國</t>
    </r>
    <r>
      <rPr>
        <sz val="10"/>
        <rFont val="Arial Narrow"/>
        <family val="2"/>
      </rPr>
      <t>97</t>
    </r>
    <r>
      <rPr>
        <sz val="10"/>
        <rFont val="華康粗圓體"/>
        <family val="3"/>
        <charset val="136"/>
      </rPr>
      <t>年底</t>
    </r>
    <r>
      <rPr>
        <sz val="10"/>
        <rFont val="Arial Narrow"/>
        <family val="2"/>
      </rPr>
      <t xml:space="preserve"> End of 2008</t>
    </r>
  </si>
  <si>
    <t>Pharmaceuticals and Medicinal Chemical Products Manufacturing</t>
    <phoneticPr fontId="4" type="noConversion"/>
  </si>
  <si>
    <t>Chemical Products Manufacturing</t>
    <phoneticPr fontId="1" type="noConversion"/>
  </si>
  <si>
    <t>Chemical Material Manufacturing</t>
    <phoneticPr fontId="1" type="noConversion"/>
  </si>
  <si>
    <t>Petroleum and Coal Products Manufacturing</t>
    <phoneticPr fontId="1" type="noConversion"/>
  </si>
  <si>
    <t>Printing and Reproduction of Recorded Media</t>
    <phoneticPr fontId="1" type="noConversion"/>
  </si>
  <si>
    <t>Pulp, Paper and Paper Products Manufacturing</t>
    <phoneticPr fontId="1" type="noConversion"/>
  </si>
  <si>
    <t>Wood and Bamboo Products Manufacturing</t>
    <phoneticPr fontId="1" type="noConversion"/>
  </si>
  <si>
    <t>Leather, Fur and Related Products Manufacturing</t>
    <phoneticPr fontId="1" type="noConversion"/>
  </si>
  <si>
    <t>Wearing Apparel and Clothing Accessories Manufacturing</t>
    <phoneticPr fontId="1" type="noConversion"/>
  </si>
  <si>
    <t>Textiles Mills</t>
  </si>
  <si>
    <t>Tobacco Manufacturing</t>
    <phoneticPr fontId="1" type="noConversion"/>
  </si>
  <si>
    <t>Beverages Manufacturing</t>
    <phoneticPr fontId="4" type="noConversion"/>
  </si>
  <si>
    <t>Food Manufacturing</t>
    <phoneticPr fontId="4" type="noConversion"/>
  </si>
  <si>
    <t>Grand
Total</t>
  </si>
  <si>
    <t>End  of  Year &amp; District</t>
    <phoneticPr fontId="4" type="noConversion"/>
  </si>
  <si>
    <r>
      <rPr>
        <sz val="10"/>
        <rFont val="華康粗圓體"/>
        <family val="3"/>
        <charset val="136"/>
      </rPr>
      <t>藥品及醫用
化學製品
製造業</t>
    </r>
    <phoneticPr fontId="1" type="noConversion"/>
  </si>
  <si>
    <r>
      <rPr>
        <sz val="10"/>
        <rFont val="華康粗圓體"/>
        <family val="3"/>
        <charset val="136"/>
      </rPr>
      <t>化學製品
製造業</t>
    </r>
    <phoneticPr fontId="4" type="noConversion"/>
  </si>
  <si>
    <r>
      <rPr>
        <sz val="10"/>
        <rFont val="華康粗圓體"/>
        <family val="3"/>
        <charset val="136"/>
      </rPr>
      <t>化學材料
製造業</t>
    </r>
    <phoneticPr fontId="4" type="noConversion"/>
  </si>
  <si>
    <r>
      <rPr>
        <sz val="10"/>
        <rFont val="華康粗圓體"/>
        <family val="3"/>
        <charset val="136"/>
      </rPr>
      <t>石油及煤製品製造業</t>
    </r>
  </si>
  <si>
    <r>
      <rPr>
        <sz val="10"/>
        <rFont val="華康粗圓體"/>
        <family val="3"/>
        <charset val="136"/>
      </rPr>
      <t>印刷及資料
儲存媒體
複製業</t>
    </r>
    <phoneticPr fontId="1" type="noConversion"/>
  </si>
  <si>
    <r>
      <rPr>
        <sz val="10"/>
        <rFont val="華康粗圓體"/>
        <family val="3"/>
        <charset val="136"/>
      </rPr>
      <t>紙漿、紙
及紙製品
製造業</t>
    </r>
    <phoneticPr fontId="4" type="noConversion"/>
  </si>
  <si>
    <r>
      <rPr>
        <sz val="10"/>
        <rFont val="華康粗圓體"/>
        <family val="3"/>
        <charset val="136"/>
      </rPr>
      <t>木竹製品
製造業</t>
    </r>
    <phoneticPr fontId="4" type="noConversion"/>
  </si>
  <si>
    <r>
      <rPr>
        <sz val="10"/>
        <rFont val="華康粗圓體"/>
        <family val="3"/>
        <charset val="136"/>
      </rPr>
      <t>皮革、毛皮及其製品製造業</t>
    </r>
  </si>
  <si>
    <r>
      <rPr>
        <sz val="10"/>
        <rFont val="華康粗圓體"/>
        <family val="3"/>
        <charset val="136"/>
      </rPr>
      <t>成衣及服飾品
製造業</t>
    </r>
    <phoneticPr fontId="1" type="noConversion"/>
  </si>
  <si>
    <r>
      <rPr>
        <sz val="10"/>
        <rFont val="華康粗圓體"/>
        <family val="3"/>
        <charset val="136"/>
      </rPr>
      <t>紡織業</t>
    </r>
  </si>
  <si>
    <r>
      <rPr>
        <sz val="10"/>
        <rFont val="華康粗圓體"/>
        <family val="3"/>
        <charset val="136"/>
      </rPr>
      <t>菸草製造業</t>
    </r>
  </si>
  <si>
    <r>
      <rPr>
        <sz val="10"/>
        <rFont val="華康粗圓體"/>
        <family val="3"/>
        <charset val="136"/>
      </rPr>
      <t>飲料製造業</t>
    </r>
  </si>
  <si>
    <r>
      <rPr>
        <sz val="10"/>
        <rFont val="華康粗圓體"/>
        <family val="3"/>
        <charset val="136"/>
      </rPr>
      <t>食品製造業</t>
    </r>
    <phoneticPr fontId="4" type="noConversion"/>
  </si>
  <si>
    <r>
      <rPr>
        <sz val="10"/>
        <rFont val="華康粗圓體"/>
        <family val="3"/>
        <charset val="136"/>
      </rPr>
      <t>總計</t>
    </r>
  </si>
  <si>
    <r>
      <rPr>
        <sz val="10"/>
        <rFont val="華康粗圓體"/>
        <family val="3"/>
        <charset val="136"/>
      </rPr>
      <t>年底及區別</t>
    </r>
    <phoneticPr fontId="4" type="noConversion"/>
  </si>
  <si>
    <t>Unit : Establishments</t>
    <phoneticPr fontId="1" type="noConversion"/>
  </si>
  <si>
    <r>
      <rPr>
        <sz val="10"/>
        <rFont val="華康粗圓體"/>
        <family val="3"/>
        <charset val="136"/>
      </rPr>
      <t>單位：家</t>
    </r>
    <phoneticPr fontId="4" type="noConversion"/>
  </si>
  <si>
    <t>Table 5-1. Number of Factories Existing Registered</t>
    <phoneticPr fontId="4" type="noConversion"/>
  </si>
  <si>
    <r>
      <rPr>
        <sz val="13"/>
        <rFont val="華康粗圓體"/>
        <family val="3"/>
        <charset val="136"/>
      </rPr>
      <t>表</t>
    </r>
    <r>
      <rPr>
        <sz val="13"/>
        <rFont val="Arial Narrow"/>
        <family val="2"/>
      </rPr>
      <t>5-1</t>
    </r>
    <r>
      <rPr>
        <sz val="13"/>
        <rFont val="華康粗圓體"/>
        <family val="3"/>
        <charset val="136"/>
      </rPr>
      <t>、工廠登記現有家數</t>
    </r>
    <phoneticPr fontId="4" type="noConversion"/>
  </si>
  <si>
    <t>Industry, Business and Construction</t>
    <phoneticPr fontId="4" type="noConversion"/>
  </si>
  <si>
    <r>
      <rPr>
        <sz val="10"/>
        <color indexed="8"/>
        <rFont val="華康粗圓體"/>
        <family val="3"/>
        <charset val="136"/>
      </rPr>
      <t>民國</t>
    </r>
    <r>
      <rPr>
        <sz val="10"/>
        <color indexed="8"/>
        <rFont val="Arial Narrow"/>
        <family val="2"/>
      </rPr>
      <t>98</t>
    </r>
    <r>
      <rPr>
        <sz val="10"/>
        <color indexed="8"/>
        <rFont val="華康粗圓體"/>
        <family val="3"/>
        <charset val="136"/>
      </rPr>
      <t>年底</t>
    </r>
    <r>
      <rPr>
        <sz val="10"/>
        <color indexed="8"/>
        <rFont val="Arial Narrow"/>
        <family val="2"/>
      </rPr>
      <t xml:space="preserve"> End of 2009</t>
    </r>
  </si>
  <si>
    <r>
      <rPr>
        <sz val="10"/>
        <color indexed="8"/>
        <rFont val="華康粗圓體"/>
        <family val="3"/>
        <charset val="136"/>
      </rPr>
      <t>民國</t>
    </r>
    <r>
      <rPr>
        <sz val="10"/>
        <color indexed="8"/>
        <rFont val="Arial Narrow"/>
        <family val="2"/>
      </rPr>
      <t>97</t>
    </r>
    <r>
      <rPr>
        <sz val="10"/>
        <color indexed="8"/>
        <rFont val="華康粗圓體"/>
        <family val="3"/>
        <charset val="136"/>
      </rPr>
      <t>年底</t>
    </r>
    <r>
      <rPr>
        <sz val="10"/>
        <color indexed="8"/>
        <rFont val="Arial Narrow"/>
        <family val="2"/>
      </rPr>
      <t xml:space="preserve"> End of 2008</t>
    </r>
  </si>
  <si>
    <t>Other Manufacturing</t>
    <phoneticPr fontId="1" type="noConversion"/>
  </si>
  <si>
    <t>Furniture Manufacturing</t>
    <phoneticPr fontId="1" type="noConversion"/>
  </si>
  <si>
    <t>Other Transport Equipment and Parts Manufacturing</t>
    <phoneticPr fontId="1" type="noConversion"/>
  </si>
  <si>
    <t>Motor Vehicles and Parts Manufacturing</t>
    <phoneticPr fontId="4" type="noConversion"/>
  </si>
  <si>
    <t>Machinery and Equipment Manufacturing</t>
    <phoneticPr fontId="1" type="noConversion"/>
  </si>
  <si>
    <t>Electrical Equipment Manufacturing</t>
    <phoneticPr fontId="1" type="noConversion"/>
  </si>
  <si>
    <t>Computers, Electronic and Optical Products Manufacturing</t>
    <phoneticPr fontId="1" type="noConversion"/>
  </si>
  <si>
    <t>Electronic Parts  and Components Manufacturing</t>
    <phoneticPr fontId="1" type="noConversion"/>
  </si>
  <si>
    <t>Fabricated Metal Products Manufacturing</t>
    <phoneticPr fontId="1" type="noConversion"/>
  </si>
  <si>
    <t>Basic Metal Manufacturing</t>
    <phoneticPr fontId="1" type="noConversion"/>
  </si>
  <si>
    <t>Non-metallic Mineral Products Manufacturing</t>
    <phoneticPr fontId="1" type="noConversion"/>
  </si>
  <si>
    <t>Plastic Products Manufacturing</t>
    <phoneticPr fontId="1" type="noConversion"/>
  </si>
  <si>
    <t>Rubber Products Manufacturing</t>
    <phoneticPr fontId="1" type="noConversion"/>
  </si>
  <si>
    <r>
      <rPr>
        <sz val="10"/>
        <color indexed="8"/>
        <rFont val="華康粗圓體"/>
        <family val="3"/>
        <charset val="136"/>
      </rPr>
      <t>其他製造業</t>
    </r>
    <phoneticPr fontId="4" type="noConversion"/>
  </si>
  <si>
    <r>
      <rPr>
        <sz val="10"/>
        <color indexed="8"/>
        <rFont val="華康粗圓體"/>
        <family val="3"/>
        <charset val="136"/>
      </rPr>
      <t>家具製造業</t>
    </r>
    <phoneticPr fontId="4" type="noConversion"/>
  </si>
  <si>
    <r>
      <rPr>
        <sz val="10"/>
        <color indexed="8"/>
        <rFont val="華康粗圓體"/>
        <family val="3"/>
        <charset val="136"/>
      </rPr>
      <t>其他運輸工具
製造業</t>
    </r>
    <phoneticPr fontId="1" type="noConversion"/>
  </si>
  <si>
    <r>
      <rPr>
        <sz val="10"/>
        <color indexed="8"/>
        <rFont val="華康粗圓體"/>
        <family val="3"/>
        <charset val="136"/>
      </rPr>
      <t>汽車及其零件
製造業</t>
    </r>
    <phoneticPr fontId="1" type="noConversion"/>
  </si>
  <si>
    <r>
      <rPr>
        <sz val="10"/>
        <color indexed="8"/>
        <rFont val="華康粗圓體"/>
        <family val="3"/>
        <charset val="136"/>
      </rPr>
      <t>機械設備
製造業</t>
    </r>
    <phoneticPr fontId="4" type="noConversion"/>
  </si>
  <si>
    <r>
      <rPr>
        <sz val="10"/>
        <color indexed="8"/>
        <rFont val="華康粗圓體"/>
        <family val="3"/>
        <charset val="136"/>
      </rPr>
      <t>電力設備
製造業</t>
    </r>
    <phoneticPr fontId="4" type="noConversion"/>
  </si>
  <si>
    <r>
      <rPr>
        <sz val="10"/>
        <color indexed="8"/>
        <rFont val="華康粗圓體"/>
        <family val="3"/>
        <charset val="136"/>
      </rPr>
      <t>電腦、電子產品及光學製品
製造業</t>
    </r>
    <phoneticPr fontId="1" type="noConversion"/>
  </si>
  <si>
    <r>
      <rPr>
        <sz val="10"/>
        <color indexed="8"/>
        <rFont val="華康粗圓體"/>
        <family val="3"/>
        <charset val="136"/>
      </rPr>
      <t>電子零組件
製造業</t>
    </r>
    <phoneticPr fontId="1" type="noConversion"/>
  </si>
  <si>
    <r>
      <rPr>
        <sz val="10"/>
        <color indexed="8"/>
        <rFont val="華康粗圓體"/>
        <family val="3"/>
        <charset val="136"/>
      </rPr>
      <t>金屬製品
製造業</t>
    </r>
    <phoneticPr fontId="4" type="noConversion"/>
  </si>
  <si>
    <r>
      <rPr>
        <sz val="10"/>
        <color indexed="8"/>
        <rFont val="華康粗圓體"/>
        <family val="3"/>
        <charset val="136"/>
      </rPr>
      <t>基本金屬
製造業</t>
    </r>
    <phoneticPr fontId="4" type="noConversion"/>
  </si>
  <si>
    <r>
      <rPr>
        <sz val="10"/>
        <color indexed="8"/>
        <rFont val="華康粗圓體"/>
        <family val="3"/>
        <charset val="136"/>
      </rPr>
      <t>非金屬礦物
製品製造業</t>
    </r>
    <phoneticPr fontId="4" type="noConversion"/>
  </si>
  <si>
    <r>
      <rPr>
        <sz val="10"/>
        <color indexed="8"/>
        <rFont val="華康粗圓體"/>
        <family val="3"/>
        <charset val="136"/>
      </rPr>
      <t>塑膠製品
製造業</t>
    </r>
    <phoneticPr fontId="4" type="noConversion"/>
  </si>
  <si>
    <r>
      <rPr>
        <sz val="10"/>
        <color indexed="8"/>
        <rFont val="華康粗圓體"/>
        <family val="3"/>
        <charset val="136"/>
      </rPr>
      <t>橡膠製品
製造業</t>
    </r>
    <phoneticPr fontId="4" type="noConversion"/>
  </si>
  <si>
    <r>
      <rPr>
        <sz val="10"/>
        <color indexed="8"/>
        <rFont val="華康粗圓體"/>
        <family val="3"/>
        <charset val="136"/>
      </rPr>
      <t>年底及區別</t>
    </r>
    <phoneticPr fontId="4" type="noConversion"/>
  </si>
  <si>
    <t>Table 5-1. Number of Factories Existing Registered (Cont.)</t>
    <phoneticPr fontId="4" type="noConversion"/>
  </si>
  <si>
    <r>
      <rPr>
        <sz val="13"/>
        <rFont val="華康粗圓體"/>
        <family val="3"/>
        <charset val="136"/>
      </rPr>
      <t>表</t>
    </r>
    <r>
      <rPr>
        <sz val="13"/>
        <rFont val="Arial Narrow"/>
        <family val="2"/>
      </rPr>
      <t>5-1</t>
    </r>
    <r>
      <rPr>
        <sz val="13"/>
        <rFont val="華康粗圓體"/>
        <family val="3"/>
        <charset val="136"/>
      </rPr>
      <t>、工廠登記現有家數（續）</t>
    </r>
    <phoneticPr fontId="4" type="noConversion"/>
  </si>
  <si>
    <r>
      <rPr>
        <sz val="10"/>
        <rFont val="華康粗圓體"/>
        <family val="3"/>
        <charset val="136"/>
      </rPr>
      <t>　　　修訂為出版、影音製作、傳播及資通訊服務業，教育服務業修訂為教育業。</t>
    </r>
  </si>
  <si>
    <t>Note:As from 2016, Educational Services renamed Education.</t>
  </si>
  <si>
    <r>
      <rPr>
        <sz val="10"/>
        <rFont val="華康粗圓體"/>
        <family val="3"/>
        <charset val="136"/>
      </rPr>
      <t>說明：行業別自</t>
    </r>
    <r>
      <rPr>
        <sz val="10"/>
        <rFont val="Arial Narrow"/>
        <family val="2"/>
      </rPr>
      <t>105</t>
    </r>
    <r>
      <rPr>
        <sz val="10"/>
        <rFont val="華康粗圓體"/>
        <family val="3"/>
        <charset val="136"/>
      </rPr>
      <t>年起採中華民國行業標準分類第</t>
    </r>
    <r>
      <rPr>
        <sz val="10"/>
        <rFont val="Arial Narrow"/>
        <family val="2"/>
      </rPr>
      <t>10</t>
    </r>
    <r>
      <rPr>
        <sz val="10"/>
        <rFont val="華康粗圓體"/>
        <family val="3"/>
        <charset val="136"/>
      </rPr>
      <t>次修訂版，營造業修訂為營建工程業，資訊及通訊傳播業</t>
    </r>
  </si>
  <si>
    <t>Source : Central Region Office, Ministry of Economic Affairs.</t>
  </si>
  <si>
    <r>
      <rPr>
        <sz val="10"/>
        <rFont val="華康粗圓體"/>
        <family val="3"/>
        <charset val="136"/>
      </rPr>
      <t>資料來源：經濟部中部辦公室。</t>
    </r>
  </si>
  <si>
    <r>
      <rPr>
        <sz val="10"/>
        <rFont val="華康粗圓體"/>
        <family val="3"/>
        <charset val="136"/>
      </rPr>
      <t>民國</t>
    </r>
    <r>
      <rPr>
        <sz val="10"/>
        <rFont val="Arial Narrow"/>
        <family val="2"/>
      </rPr>
      <t>106</t>
    </r>
    <r>
      <rPr>
        <sz val="10"/>
        <rFont val="華康粗圓體"/>
        <family val="3"/>
        <charset val="136"/>
      </rPr>
      <t xml:space="preserve">年底
</t>
    </r>
    <r>
      <rPr>
        <sz val="10"/>
        <rFont val="Arial Narrow"/>
        <family val="2"/>
      </rPr>
      <t>End of 2017</t>
    </r>
  </si>
  <si>
    <r>
      <rPr>
        <sz val="10"/>
        <rFont val="華康粗圓體"/>
        <family val="3"/>
        <charset val="136"/>
      </rPr>
      <t>民國</t>
    </r>
    <r>
      <rPr>
        <sz val="10"/>
        <rFont val="Arial Narrow"/>
        <family val="2"/>
      </rPr>
      <t>105</t>
    </r>
    <r>
      <rPr>
        <sz val="10"/>
        <rFont val="華康粗圓體"/>
        <family val="3"/>
        <charset val="136"/>
      </rPr>
      <t xml:space="preserve">年底
</t>
    </r>
    <r>
      <rPr>
        <sz val="10"/>
        <rFont val="Arial Narrow"/>
        <family val="2"/>
      </rPr>
      <t>End of 2016</t>
    </r>
  </si>
  <si>
    <r>
      <rPr>
        <sz val="10"/>
        <rFont val="華康粗圓體"/>
        <family val="3"/>
        <charset val="136"/>
      </rPr>
      <t>民國</t>
    </r>
    <r>
      <rPr>
        <sz val="10"/>
        <rFont val="Arial Narrow"/>
        <family val="2"/>
      </rPr>
      <t>104</t>
    </r>
    <r>
      <rPr>
        <sz val="10"/>
        <rFont val="華康粗圓體"/>
        <family val="3"/>
        <charset val="136"/>
      </rPr>
      <t xml:space="preserve">年底
</t>
    </r>
    <r>
      <rPr>
        <sz val="10"/>
        <rFont val="Arial Narrow"/>
        <family val="2"/>
      </rPr>
      <t>End of 2015</t>
    </r>
  </si>
  <si>
    <r>
      <rPr>
        <sz val="10"/>
        <rFont val="華康粗圓體"/>
        <family val="3"/>
        <charset val="136"/>
      </rPr>
      <t>民國</t>
    </r>
    <r>
      <rPr>
        <sz val="10"/>
        <rFont val="Arial Narrow"/>
        <family val="2"/>
      </rPr>
      <t>103</t>
    </r>
    <r>
      <rPr>
        <sz val="10"/>
        <rFont val="華康粗圓體"/>
        <family val="3"/>
        <charset val="136"/>
      </rPr>
      <t xml:space="preserve">年底
</t>
    </r>
    <r>
      <rPr>
        <sz val="10"/>
        <rFont val="Arial Narrow"/>
        <family val="2"/>
      </rPr>
      <t>End of 2014</t>
    </r>
  </si>
  <si>
    <r>
      <rPr>
        <sz val="10"/>
        <rFont val="華康粗圓體"/>
        <family val="3"/>
        <charset val="136"/>
      </rPr>
      <t>民國</t>
    </r>
    <r>
      <rPr>
        <sz val="10"/>
        <rFont val="Arial Narrow"/>
        <family val="2"/>
      </rPr>
      <t>102</t>
    </r>
    <r>
      <rPr>
        <sz val="10"/>
        <rFont val="華康粗圓體"/>
        <family val="3"/>
        <charset val="136"/>
      </rPr>
      <t xml:space="preserve">年底
</t>
    </r>
    <r>
      <rPr>
        <sz val="10"/>
        <rFont val="Arial Narrow"/>
        <family val="2"/>
      </rPr>
      <t>End of 2013</t>
    </r>
  </si>
  <si>
    <r>
      <rPr>
        <sz val="10"/>
        <rFont val="華康粗圓體"/>
        <family val="3"/>
        <charset val="136"/>
      </rPr>
      <t>民國</t>
    </r>
    <r>
      <rPr>
        <sz val="10"/>
        <rFont val="Arial Narrow"/>
        <family val="2"/>
      </rPr>
      <t>101</t>
    </r>
    <r>
      <rPr>
        <sz val="10"/>
        <rFont val="華康粗圓體"/>
        <family val="3"/>
        <charset val="136"/>
      </rPr>
      <t xml:space="preserve">年底
</t>
    </r>
    <r>
      <rPr>
        <sz val="10"/>
        <rFont val="Arial Narrow"/>
        <family val="2"/>
      </rPr>
      <t>End of 2012</t>
    </r>
  </si>
  <si>
    <r>
      <rPr>
        <sz val="10"/>
        <rFont val="華康粗圓體"/>
        <family val="3"/>
        <charset val="136"/>
      </rPr>
      <t>民國</t>
    </r>
    <r>
      <rPr>
        <sz val="10"/>
        <rFont val="Arial Narrow"/>
        <family val="2"/>
      </rPr>
      <t>100</t>
    </r>
    <r>
      <rPr>
        <sz val="10"/>
        <rFont val="華康粗圓體"/>
        <family val="3"/>
        <charset val="136"/>
      </rPr>
      <t xml:space="preserve">年底
</t>
    </r>
    <r>
      <rPr>
        <sz val="10"/>
        <rFont val="Arial Narrow"/>
        <family val="2"/>
      </rPr>
      <t>End of 2011</t>
    </r>
  </si>
  <si>
    <r>
      <rPr>
        <sz val="10"/>
        <rFont val="華康粗圓體"/>
        <family val="3"/>
        <charset val="136"/>
      </rPr>
      <t>民國</t>
    </r>
    <r>
      <rPr>
        <sz val="10"/>
        <rFont val="Arial Narrow"/>
        <family val="2"/>
      </rPr>
      <t>99</t>
    </r>
    <r>
      <rPr>
        <sz val="10"/>
        <rFont val="華康粗圓體"/>
        <family val="3"/>
        <charset val="136"/>
      </rPr>
      <t xml:space="preserve">年底
</t>
    </r>
    <r>
      <rPr>
        <sz val="10"/>
        <rFont val="Arial Narrow"/>
        <family val="2"/>
      </rPr>
      <t>End of 2010</t>
    </r>
  </si>
  <si>
    <r>
      <rPr>
        <sz val="10"/>
        <rFont val="華康粗圓體"/>
        <family val="3"/>
        <charset val="136"/>
      </rPr>
      <t>民國</t>
    </r>
    <r>
      <rPr>
        <sz val="10"/>
        <rFont val="Arial Narrow"/>
        <family val="2"/>
      </rPr>
      <t>98</t>
    </r>
    <r>
      <rPr>
        <sz val="10"/>
        <rFont val="華康粗圓體"/>
        <family val="3"/>
        <charset val="136"/>
      </rPr>
      <t xml:space="preserve">年底
</t>
    </r>
    <r>
      <rPr>
        <sz val="10"/>
        <rFont val="Arial Narrow"/>
        <family val="2"/>
      </rPr>
      <t>End of 2009</t>
    </r>
  </si>
  <si>
    <r>
      <rPr>
        <sz val="10"/>
        <rFont val="華康粗圓體"/>
        <family val="3"/>
        <charset val="136"/>
      </rPr>
      <t>民國</t>
    </r>
    <r>
      <rPr>
        <sz val="10"/>
        <rFont val="Arial Narrow"/>
        <family val="2"/>
      </rPr>
      <t>97</t>
    </r>
    <r>
      <rPr>
        <sz val="10"/>
        <rFont val="華康粗圓體"/>
        <family val="3"/>
        <charset val="136"/>
      </rPr>
      <t xml:space="preserve">年底
</t>
    </r>
    <r>
      <rPr>
        <sz val="10"/>
        <rFont val="Arial Narrow"/>
        <family val="2"/>
      </rPr>
      <t>End of 2008</t>
    </r>
  </si>
  <si>
    <t>Capital</t>
    <phoneticPr fontId="1" type="noConversion"/>
  </si>
  <si>
    <t>No.</t>
  </si>
  <si>
    <r>
      <rPr>
        <sz val="10"/>
        <rFont val="華康粗圓體"/>
        <family val="3"/>
        <charset val="136"/>
      </rPr>
      <t>資本額</t>
    </r>
    <phoneticPr fontId="4" type="noConversion"/>
  </si>
  <si>
    <r>
      <rPr>
        <sz val="10"/>
        <rFont val="華康粗圓體"/>
        <family val="3"/>
        <charset val="136"/>
      </rPr>
      <t>家數</t>
    </r>
    <phoneticPr fontId="4" type="noConversion"/>
  </si>
  <si>
    <t>Accommodation and Food Service Activities</t>
  </si>
  <si>
    <t>Transportation and Storage</t>
  </si>
  <si>
    <t>Wholesale and Retail Trade</t>
  </si>
  <si>
    <t>Construction</t>
  </si>
  <si>
    <t>Water Supply and 
Remediation Activities</t>
  </si>
  <si>
    <t>Electricity and Gas Supply</t>
  </si>
  <si>
    <t>Manufacturing</t>
  </si>
  <si>
    <t>Mining and Quarrying</t>
  </si>
  <si>
    <t>Agriculture, Forestry, Fishing &amp; Aquaclutre, and Animal Husbandry</t>
  </si>
  <si>
    <t>Grand Total</t>
  </si>
  <si>
    <r>
      <rPr>
        <sz val="10"/>
        <rFont val="華康粗圓體"/>
        <family val="3"/>
        <charset val="136"/>
      </rPr>
      <t>住宿及餐飲業</t>
    </r>
  </si>
  <si>
    <r>
      <rPr>
        <sz val="10"/>
        <rFont val="華康粗圓體"/>
        <family val="3"/>
        <charset val="136"/>
      </rPr>
      <t>運輸及倉儲業</t>
    </r>
  </si>
  <si>
    <r>
      <rPr>
        <sz val="10"/>
        <rFont val="華康粗圓體"/>
        <family val="3"/>
        <charset val="136"/>
      </rPr>
      <t>批發及零售業</t>
    </r>
  </si>
  <si>
    <r>
      <rPr>
        <sz val="10"/>
        <rFont val="華康粗圓體"/>
        <family val="3"/>
        <charset val="136"/>
      </rPr>
      <t>營建工程業</t>
    </r>
  </si>
  <si>
    <r>
      <rPr>
        <sz val="10"/>
        <rFont val="華康粗圓體"/>
        <family val="3"/>
        <charset val="136"/>
      </rPr>
      <t>用水供應及
污染整治業</t>
    </r>
  </si>
  <si>
    <r>
      <rPr>
        <sz val="10"/>
        <rFont val="華康粗圓體"/>
        <family val="3"/>
        <charset val="136"/>
      </rPr>
      <t>電力及
燃氣供應業</t>
    </r>
  </si>
  <si>
    <r>
      <rPr>
        <sz val="10"/>
        <rFont val="華康粗圓體"/>
        <family val="3"/>
        <charset val="136"/>
      </rPr>
      <t>製造業</t>
    </r>
  </si>
  <si>
    <r>
      <rPr>
        <sz val="10"/>
        <rFont val="華康粗圓體"/>
        <family val="3"/>
        <charset val="136"/>
      </rPr>
      <t>礦業及土石
採取業</t>
    </r>
  </si>
  <si>
    <r>
      <rPr>
        <sz val="10"/>
        <rFont val="華康粗圓體"/>
        <family val="3"/>
        <charset val="136"/>
      </rPr>
      <t>農、林、漁、牧業</t>
    </r>
    <r>
      <rPr>
        <sz val="10"/>
        <rFont val="Arial Narrow"/>
        <family val="2"/>
      </rPr>
      <t xml:space="preserve">                      </t>
    </r>
  </si>
  <si>
    <r>
      <rPr>
        <sz val="10"/>
        <rFont val="華康粗圓體"/>
        <family val="3"/>
        <charset val="136"/>
      </rPr>
      <t>總</t>
    </r>
    <r>
      <rPr>
        <sz val="10"/>
        <rFont val="Arial Narrow"/>
        <family val="2"/>
      </rPr>
      <t xml:space="preserve">    </t>
    </r>
    <r>
      <rPr>
        <sz val="10"/>
        <rFont val="華康粗圓體"/>
        <family val="3"/>
        <charset val="136"/>
      </rPr>
      <t>計</t>
    </r>
  </si>
  <si>
    <r>
      <rPr>
        <sz val="10"/>
        <rFont val="華康粗圓體"/>
        <family val="3"/>
        <charset val="136"/>
      </rPr>
      <t xml:space="preserve">年底別
</t>
    </r>
    <r>
      <rPr>
        <sz val="10"/>
        <rFont val="Arial Narrow"/>
        <family val="2"/>
      </rPr>
      <t>End of Year</t>
    </r>
    <phoneticPr fontId="4" type="noConversion"/>
  </si>
  <si>
    <t>Unit : Establishments; N.T.$1,000</t>
    <phoneticPr fontId="1" type="noConversion"/>
  </si>
  <si>
    <r>
      <rPr>
        <sz val="10"/>
        <rFont val="華康粗圓體"/>
        <family val="3"/>
        <charset val="136"/>
      </rPr>
      <t>單位：家；千元</t>
    </r>
    <phoneticPr fontId="1" type="noConversion"/>
  </si>
  <si>
    <t xml:space="preserve"> Table 5-2. Number and Capital of Business Entities Existing Registered</t>
    <phoneticPr fontId="4" type="noConversion"/>
  </si>
  <si>
    <r>
      <rPr>
        <sz val="13"/>
        <rFont val="華康粗圓體"/>
        <family val="3"/>
        <charset val="136"/>
      </rPr>
      <t>表</t>
    </r>
    <r>
      <rPr>
        <sz val="13"/>
        <rFont val="Arial Narrow"/>
        <family val="2"/>
      </rPr>
      <t>5-2</t>
    </r>
    <r>
      <rPr>
        <sz val="13"/>
        <rFont val="華康粗圓體"/>
        <family val="3"/>
        <charset val="136"/>
      </rPr>
      <t>、商業登記現有家數及資本額</t>
    </r>
    <phoneticPr fontId="4" type="noConversion"/>
  </si>
  <si>
    <t>Other Services Activities</t>
  </si>
  <si>
    <t>Arts, Entertainment and Recreation</t>
  </si>
  <si>
    <t>Human Health and Social 
Work Acitivities</t>
  </si>
  <si>
    <t>Education</t>
    <phoneticPr fontId="1" type="noConversion"/>
  </si>
  <si>
    <t>Public Administration and Defence; Compulsory Social Security</t>
  </si>
  <si>
    <t>Support Service
Activities</t>
  </si>
  <si>
    <t>Professional, Scientific
and Technical Activities</t>
  </si>
  <si>
    <t>Real Estate Activities</t>
  </si>
  <si>
    <t>Financing and Insurance Activities</t>
  </si>
  <si>
    <t>Information and Communication</t>
  </si>
  <si>
    <r>
      <rPr>
        <sz val="10"/>
        <rFont val="華康粗圓體"/>
        <family val="3"/>
        <charset val="136"/>
      </rPr>
      <t>其他服務業</t>
    </r>
  </si>
  <si>
    <r>
      <rPr>
        <sz val="10"/>
        <rFont val="華康粗圓體"/>
        <family val="3"/>
        <charset val="136"/>
      </rPr>
      <t>藝術、娛樂及
休閒服務業</t>
    </r>
  </si>
  <si>
    <r>
      <rPr>
        <sz val="10"/>
        <rFont val="華康粗圓體"/>
        <family val="3"/>
        <charset val="136"/>
      </rPr>
      <t>醫療保健及
社會工作服務業</t>
    </r>
  </si>
  <si>
    <r>
      <rPr>
        <sz val="10"/>
        <rFont val="華康粗圓體"/>
        <family val="3"/>
        <charset val="136"/>
      </rPr>
      <t>教育業</t>
    </r>
  </si>
  <si>
    <r>
      <rPr>
        <sz val="10"/>
        <rFont val="華康粗圓體"/>
        <family val="3"/>
        <charset val="136"/>
      </rPr>
      <t>公共行政及國防；
強制性社會安全</t>
    </r>
  </si>
  <si>
    <r>
      <rPr>
        <sz val="10"/>
        <rFont val="華康粗圓體"/>
        <family val="3"/>
        <charset val="136"/>
      </rPr>
      <t>支援服務業</t>
    </r>
  </si>
  <si>
    <r>
      <rPr>
        <sz val="10"/>
        <rFont val="華康粗圓體"/>
        <family val="3"/>
        <charset val="136"/>
      </rPr>
      <t>專業、科學及
技術服務業</t>
    </r>
  </si>
  <si>
    <r>
      <rPr>
        <sz val="10"/>
        <rFont val="華康粗圓體"/>
        <family val="3"/>
        <charset val="136"/>
      </rPr>
      <t>不動產業</t>
    </r>
  </si>
  <si>
    <r>
      <rPr>
        <sz val="10"/>
        <rFont val="華康粗圓體"/>
        <family val="3"/>
        <charset val="136"/>
      </rPr>
      <t>金融及
保險業</t>
    </r>
  </si>
  <si>
    <r>
      <rPr>
        <sz val="10"/>
        <rFont val="華康粗圓體"/>
        <family val="3"/>
        <charset val="136"/>
      </rPr>
      <t>出版、影音製作、
傳播及資通訊服務業</t>
    </r>
  </si>
  <si>
    <t>Unit : Establishments ; N.T.$1,000</t>
    <phoneticPr fontId="1" type="noConversion"/>
  </si>
  <si>
    <t xml:space="preserve"> Table 5-2. Number and Capital of Business Entities Existing Registered (Cont.)</t>
    <phoneticPr fontId="4" type="noConversion"/>
  </si>
  <si>
    <r>
      <rPr>
        <sz val="13"/>
        <rFont val="華康粗圓體"/>
        <family val="3"/>
        <charset val="136"/>
      </rPr>
      <t>表</t>
    </r>
    <r>
      <rPr>
        <sz val="13"/>
        <rFont val="Arial Narrow"/>
        <family val="2"/>
      </rPr>
      <t>5-2</t>
    </r>
    <r>
      <rPr>
        <sz val="13"/>
        <rFont val="華康粗圓體"/>
        <family val="3"/>
        <charset val="136"/>
      </rPr>
      <t>、商業登記現有家數及資本額（續）</t>
    </r>
    <phoneticPr fontId="4" type="noConversion"/>
  </si>
  <si>
    <t>Note : The number of grand total does not include the number of foreign company and mainland region representative offices.</t>
  </si>
  <si>
    <r>
      <rPr>
        <sz val="10"/>
        <rFont val="華康粗圓體"/>
        <family val="3"/>
        <charset val="136"/>
      </rPr>
      <t>說　　明：總家數不含外國公司代表人辦事處及大陸地區在臺許可辦事處之家數。</t>
    </r>
  </si>
  <si>
    <t>Source : Department of Statistics, Ministry of Economic Affairs.</t>
  </si>
  <si>
    <r>
      <rPr>
        <sz val="10"/>
        <rFont val="華康粗圓體"/>
        <family val="3"/>
        <charset val="136"/>
      </rPr>
      <t>資料來源：經濟部統計處。</t>
    </r>
  </si>
  <si>
    <t>No.</t>
    <phoneticPr fontId="1" type="noConversion"/>
  </si>
  <si>
    <t>Size of Capital in Taiwan</t>
    <phoneticPr fontId="1" type="noConversion"/>
  </si>
  <si>
    <t>Capital (Included Size of Capital in Taiwan)</t>
    <phoneticPr fontId="1" type="noConversion"/>
  </si>
  <si>
    <r>
      <rPr>
        <sz val="10"/>
        <rFont val="華康粗圓體"/>
        <family val="3"/>
        <charset val="136"/>
      </rPr>
      <t>家數</t>
    </r>
    <phoneticPr fontId="1" type="noConversion"/>
  </si>
  <si>
    <r>
      <rPr>
        <sz val="10"/>
        <rFont val="華康粗圓體"/>
        <family val="3"/>
        <charset val="136"/>
      </rPr>
      <t>在臺
營運資金</t>
    </r>
    <phoneticPr fontId="1" type="noConversion"/>
  </si>
  <si>
    <r>
      <rPr>
        <sz val="10"/>
        <rFont val="華康粗圓體"/>
        <family val="3"/>
        <charset val="136"/>
      </rPr>
      <t>家數</t>
    </r>
    <phoneticPr fontId="1" type="noConversion"/>
  </si>
  <si>
    <r>
      <rPr>
        <sz val="10"/>
        <rFont val="華康粗圓體"/>
        <family val="3"/>
        <charset val="136"/>
      </rPr>
      <t>在臺
營運資金</t>
    </r>
    <phoneticPr fontId="27" type="noConversion"/>
  </si>
  <si>
    <r>
      <rPr>
        <sz val="10"/>
        <rFont val="華康粗圓體"/>
        <family val="3"/>
        <charset val="136"/>
      </rPr>
      <t>資本額</t>
    </r>
    <phoneticPr fontId="4" type="noConversion"/>
  </si>
  <si>
    <r>
      <rPr>
        <sz val="10"/>
        <rFont val="華康粗圓體"/>
        <family val="3"/>
        <charset val="136"/>
      </rPr>
      <t xml:space="preserve">資本額
</t>
    </r>
    <r>
      <rPr>
        <sz val="10"/>
        <rFont val="Arial Narrow"/>
        <family val="2"/>
      </rPr>
      <t>(</t>
    </r>
    <r>
      <rPr>
        <sz val="10"/>
        <rFont val="華康粗圓體"/>
        <family val="3"/>
        <charset val="136"/>
      </rPr>
      <t>含在臺
營運資金</t>
    </r>
    <r>
      <rPr>
        <sz val="10"/>
        <rFont val="Arial Narrow"/>
        <family val="2"/>
      </rPr>
      <t>)</t>
    </r>
    <phoneticPr fontId="4" type="noConversion"/>
  </si>
  <si>
    <t>Mainland Region Representative Offices</t>
    <phoneticPr fontId="7" type="noConversion"/>
  </si>
  <si>
    <t>Foreign Company Representative Offices</t>
    <phoneticPr fontId="7" type="noConversion"/>
  </si>
  <si>
    <t>Mainland Region with Recognition</t>
    <phoneticPr fontId="7" type="noConversion"/>
  </si>
  <si>
    <t>Foreign Company with Recognition</t>
    <phoneticPr fontId="7" type="noConversion"/>
  </si>
  <si>
    <t>Company Limited by Shares</t>
    <phoneticPr fontId="1" type="noConversion"/>
  </si>
  <si>
    <t xml:space="preserve">Limited Company </t>
    <phoneticPr fontId="1" type="noConversion"/>
  </si>
  <si>
    <t>Unlimited Company with Limited Liability Shareholders</t>
    <phoneticPr fontId="1" type="noConversion"/>
  </si>
  <si>
    <t>Unlimited Company</t>
    <phoneticPr fontId="1" type="noConversion"/>
  </si>
  <si>
    <t>Grand Total</t>
    <phoneticPr fontId="1" type="noConversion"/>
  </si>
  <si>
    <r>
      <rPr>
        <sz val="10"/>
        <rFont val="華康粗圓體"/>
        <family val="3"/>
        <charset val="136"/>
      </rPr>
      <t>大陸地區
在臺許可辦事處</t>
    </r>
    <phoneticPr fontId="27" type="noConversion"/>
  </si>
  <si>
    <r>
      <rPr>
        <sz val="10"/>
        <rFont val="華康粗圓體"/>
        <family val="3"/>
        <charset val="136"/>
      </rPr>
      <t>外國公司
代表人辦事處</t>
    </r>
    <phoneticPr fontId="1" type="noConversion"/>
  </si>
  <si>
    <r>
      <rPr>
        <sz val="10"/>
        <rFont val="華康粗圓體"/>
        <family val="3"/>
        <charset val="136"/>
      </rPr>
      <t>大陸地區
在臺許可公司</t>
    </r>
    <phoneticPr fontId="27" type="noConversion"/>
  </si>
  <si>
    <r>
      <rPr>
        <sz val="10"/>
        <rFont val="華康粗圓體"/>
        <family val="3"/>
        <charset val="136"/>
      </rPr>
      <t>外國公司
在臺認許公司</t>
    </r>
    <phoneticPr fontId="27" type="noConversion"/>
  </si>
  <si>
    <r>
      <rPr>
        <sz val="10"/>
        <rFont val="華康粗圓體"/>
        <family val="3"/>
        <charset val="136"/>
      </rPr>
      <t>股份有限公司</t>
    </r>
    <phoneticPr fontId="4" type="noConversion"/>
  </si>
  <si>
    <r>
      <rPr>
        <sz val="10"/>
        <rFont val="華康粗圓體"/>
        <family val="3"/>
        <charset val="136"/>
      </rPr>
      <t>有限公司</t>
    </r>
    <phoneticPr fontId="4" type="noConversion"/>
  </si>
  <si>
    <r>
      <rPr>
        <sz val="10"/>
        <rFont val="華康粗圓體"/>
        <family val="3"/>
        <charset val="136"/>
      </rPr>
      <t>兩合公司</t>
    </r>
    <phoneticPr fontId="4" type="noConversion"/>
  </si>
  <si>
    <r>
      <rPr>
        <sz val="10"/>
        <rFont val="華康粗圓體"/>
        <family val="3"/>
        <charset val="136"/>
      </rPr>
      <t>無限公司</t>
    </r>
    <phoneticPr fontId="4" type="noConversion"/>
  </si>
  <si>
    <r>
      <rPr>
        <sz val="10"/>
        <rFont val="華康粗圓體"/>
        <family val="3"/>
        <charset val="136"/>
      </rPr>
      <t>總計</t>
    </r>
    <phoneticPr fontId="4" type="noConversion"/>
  </si>
  <si>
    <t>Unit : Establishments ; N.T.$1,000,000</t>
    <phoneticPr fontId="1" type="noConversion"/>
  </si>
  <si>
    <r>
      <rPr>
        <sz val="10"/>
        <rFont val="華康粗圓體"/>
        <family val="3"/>
        <charset val="136"/>
      </rPr>
      <t>單位：家；百萬元</t>
    </r>
    <phoneticPr fontId="4" type="noConversion"/>
  </si>
  <si>
    <t xml:space="preserve"> Table 5-3. Number and Capital of Companies Existing Registered by Organization</t>
    <phoneticPr fontId="1" type="noConversion"/>
  </si>
  <si>
    <r>
      <rPr>
        <sz val="13"/>
        <rFont val="華康粗圓體"/>
        <family val="3"/>
        <charset val="136"/>
      </rPr>
      <t>表</t>
    </r>
    <r>
      <rPr>
        <sz val="13"/>
        <rFont val="Arial Narrow"/>
        <family val="2"/>
      </rPr>
      <t>5-3</t>
    </r>
    <r>
      <rPr>
        <sz val="13"/>
        <rFont val="華康粗圓體"/>
        <family val="3"/>
        <charset val="136"/>
      </rPr>
      <t>、公司登記現有家數及資本額－按組織別分</t>
    </r>
    <phoneticPr fontId="4" type="noConversion"/>
  </si>
  <si>
    <t>Industry, Business and Construction</t>
    <phoneticPr fontId="1" type="noConversion"/>
  </si>
  <si>
    <r>
      <rPr>
        <sz val="10"/>
        <rFont val="華康粗圓體"/>
        <family val="3"/>
        <charset val="136"/>
      </rPr>
      <t>　　　修訂為出版、影音製作、傳播及資通訊服務業，教育服務業修訂為教育業。</t>
    </r>
    <phoneticPr fontId="4" type="noConversion"/>
  </si>
  <si>
    <t>Note:As from 2016, Educational Services renamed Education.</t>
    <phoneticPr fontId="1" type="noConversion"/>
  </si>
  <si>
    <r>
      <rPr>
        <sz val="10"/>
        <rFont val="華康粗圓體"/>
        <family val="3"/>
        <charset val="136"/>
      </rPr>
      <t>說明：行業別自</t>
    </r>
    <r>
      <rPr>
        <sz val="10"/>
        <rFont val="Arial Narrow"/>
        <family val="2"/>
      </rPr>
      <t>105</t>
    </r>
    <r>
      <rPr>
        <sz val="10"/>
        <rFont val="華康粗圓體"/>
        <family val="3"/>
        <charset val="136"/>
      </rPr>
      <t>年起採中華民國行業標準分類第</t>
    </r>
    <r>
      <rPr>
        <sz val="10"/>
        <rFont val="Arial Narrow"/>
        <family val="2"/>
      </rPr>
      <t>10</t>
    </r>
    <r>
      <rPr>
        <sz val="10"/>
        <rFont val="華康粗圓體"/>
        <family val="3"/>
        <charset val="136"/>
      </rPr>
      <t>次修訂版，營造業修訂為營建工程業，資訊及通訊傳播業</t>
    </r>
    <phoneticPr fontId="4" type="noConversion"/>
  </si>
  <si>
    <t>Source : Department of Statistics, Ministry of Economic Affairs.</t>
    <phoneticPr fontId="1" type="noConversion"/>
  </si>
  <si>
    <r>
      <rPr>
        <sz val="10"/>
        <color indexed="81"/>
        <rFont val="華康粗圓體"/>
        <family val="3"/>
        <charset val="136"/>
      </rPr>
      <t>資料來源：經濟部統計處。</t>
    </r>
    <phoneticPr fontId="4" type="noConversion"/>
  </si>
  <si>
    <r>
      <rPr>
        <sz val="10"/>
        <rFont val="華康粗圓體"/>
        <family val="3"/>
        <charset val="136"/>
      </rPr>
      <t>民國</t>
    </r>
    <r>
      <rPr>
        <sz val="10"/>
        <rFont val="Arial Narrow"/>
        <family val="2"/>
      </rPr>
      <t>106</t>
    </r>
    <r>
      <rPr>
        <sz val="10"/>
        <rFont val="華康粗圓體"/>
        <family val="3"/>
        <charset val="136"/>
      </rPr>
      <t xml:space="preserve">年底
</t>
    </r>
    <r>
      <rPr>
        <sz val="10"/>
        <rFont val="Arial Narrow"/>
        <family val="2"/>
      </rPr>
      <t>End of 2017</t>
    </r>
    <phoneticPr fontId="1" type="noConversion"/>
  </si>
  <si>
    <r>
      <rPr>
        <sz val="10"/>
        <rFont val="華康粗圓體"/>
        <family val="3"/>
        <charset val="136"/>
      </rPr>
      <t>民國</t>
    </r>
    <r>
      <rPr>
        <sz val="10"/>
        <rFont val="Arial Narrow"/>
        <family val="2"/>
      </rPr>
      <t>105</t>
    </r>
    <r>
      <rPr>
        <sz val="10"/>
        <rFont val="華康粗圓體"/>
        <family val="3"/>
        <charset val="136"/>
      </rPr>
      <t xml:space="preserve">年底
</t>
    </r>
    <r>
      <rPr>
        <sz val="10"/>
        <rFont val="Arial Narrow"/>
        <family val="2"/>
      </rPr>
      <t>End of 2016</t>
    </r>
    <phoneticPr fontId="1" type="noConversion"/>
  </si>
  <si>
    <r>
      <rPr>
        <sz val="10"/>
        <rFont val="華康粗圓體"/>
        <family val="3"/>
        <charset val="136"/>
      </rPr>
      <t>民國</t>
    </r>
    <r>
      <rPr>
        <sz val="10"/>
        <rFont val="Arial Narrow"/>
        <family val="2"/>
      </rPr>
      <t>102</t>
    </r>
    <r>
      <rPr>
        <sz val="10"/>
        <rFont val="華康粗圓體"/>
        <family val="3"/>
        <charset val="136"/>
      </rPr>
      <t xml:space="preserve">年底
</t>
    </r>
    <r>
      <rPr>
        <sz val="10"/>
        <rFont val="Arial Narrow"/>
        <family val="2"/>
      </rPr>
      <t>End of 2013</t>
    </r>
    <phoneticPr fontId="1" type="noConversion"/>
  </si>
  <si>
    <r>
      <rPr>
        <sz val="10"/>
        <rFont val="華康粗圓體"/>
        <family val="3"/>
        <charset val="136"/>
      </rPr>
      <t>民國</t>
    </r>
    <r>
      <rPr>
        <sz val="10"/>
        <rFont val="Arial Narrow"/>
        <family val="2"/>
      </rPr>
      <t>99</t>
    </r>
    <r>
      <rPr>
        <sz val="10"/>
        <rFont val="華康粗圓體"/>
        <family val="3"/>
        <charset val="136"/>
      </rPr>
      <t xml:space="preserve">年底
</t>
    </r>
    <r>
      <rPr>
        <sz val="10"/>
        <rFont val="Arial Narrow"/>
        <family val="2"/>
      </rPr>
      <t>End of 2010</t>
    </r>
    <phoneticPr fontId="1" type="noConversion"/>
  </si>
  <si>
    <r>
      <rPr>
        <sz val="10"/>
        <rFont val="華康粗圓體"/>
        <family val="3"/>
        <charset val="136"/>
      </rPr>
      <t>民國</t>
    </r>
    <r>
      <rPr>
        <sz val="10"/>
        <rFont val="Arial Narrow"/>
        <family val="2"/>
      </rPr>
      <t>98</t>
    </r>
    <r>
      <rPr>
        <sz val="10"/>
        <rFont val="華康粗圓體"/>
        <family val="3"/>
        <charset val="136"/>
      </rPr>
      <t xml:space="preserve">年底
</t>
    </r>
    <r>
      <rPr>
        <sz val="10"/>
        <rFont val="Arial Narrow"/>
        <family val="2"/>
      </rPr>
      <t>End of 2009</t>
    </r>
    <phoneticPr fontId="1" type="noConversion"/>
  </si>
  <si>
    <r>
      <rPr>
        <sz val="10"/>
        <rFont val="華康粗圓體"/>
        <family val="3"/>
        <charset val="136"/>
      </rPr>
      <t>民國</t>
    </r>
    <r>
      <rPr>
        <sz val="10"/>
        <rFont val="Arial Narrow"/>
        <family val="2"/>
      </rPr>
      <t>97</t>
    </r>
    <r>
      <rPr>
        <sz val="10"/>
        <rFont val="華康粗圓體"/>
        <family val="3"/>
        <charset val="136"/>
      </rPr>
      <t xml:space="preserve">年底
</t>
    </r>
    <r>
      <rPr>
        <sz val="10"/>
        <rFont val="Arial Narrow"/>
        <family val="2"/>
      </rPr>
      <t>End of 2008</t>
    </r>
    <r>
      <rPr>
        <b/>
        <sz val="12"/>
        <rFont val="新細明體"/>
        <family val="1"/>
        <charset val="136"/>
      </rPr>
      <t/>
    </r>
    <phoneticPr fontId="1" type="noConversion"/>
  </si>
  <si>
    <t>Capital</t>
    <phoneticPr fontId="1" type="noConversion"/>
  </si>
  <si>
    <r>
      <rPr>
        <sz val="10"/>
        <rFont val="華康粗圓體"/>
        <family val="3"/>
        <charset val="136"/>
      </rPr>
      <t>資本額</t>
    </r>
    <phoneticPr fontId="4" type="noConversion"/>
  </si>
  <si>
    <r>
      <rPr>
        <sz val="10"/>
        <rFont val="華康粗圓體"/>
        <family val="3"/>
        <charset val="136"/>
      </rPr>
      <t>家數</t>
    </r>
    <phoneticPr fontId="4" type="noConversion"/>
  </si>
  <si>
    <t>Wholesale and
Retail Trade</t>
  </si>
  <si>
    <r>
      <rPr>
        <sz val="10"/>
        <rFont val="華康粗圓體"/>
        <family val="3"/>
        <charset val="136"/>
      </rPr>
      <t>用水供應及
污染整治業</t>
    </r>
    <r>
      <rPr>
        <sz val="10"/>
        <rFont val="Arial Narrow"/>
        <family val="2"/>
      </rPr>
      <t xml:space="preserve">                        </t>
    </r>
  </si>
  <si>
    <r>
      <rPr>
        <sz val="10"/>
        <rFont val="華康粗圓體"/>
        <family val="3"/>
        <charset val="136"/>
      </rPr>
      <t>礦業及
土石採取業</t>
    </r>
  </si>
  <si>
    <r>
      <rPr>
        <sz val="10"/>
        <rFont val="華康粗圓體"/>
        <family val="3"/>
        <charset val="136"/>
      </rPr>
      <t xml:space="preserve">年底別
</t>
    </r>
    <r>
      <rPr>
        <sz val="10"/>
        <rFont val="Arial Narrow"/>
        <family val="2"/>
      </rPr>
      <t>End of Year</t>
    </r>
    <phoneticPr fontId="4" type="noConversion"/>
  </si>
  <si>
    <t>Unit : Establishments ; N.T.$1,000,000</t>
    <phoneticPr fontId="1" type="noConversion"/>
  </si>
  <si>
    <r>
      <rPr>
        <sz val="10"/>
        <rFont val="華康粗圓體"/>
        <family val="3"/>
        <charset val="136"/>
      </rPr>
      <t>單位：家；百萬元</t>
    </r>
    <phoneticPr fontId="1" type="noConversion"/>
  </si>
  <si>
    <t>Table 5-4. Number and Capital of Companies Existing Registered by Industry</t>
    <phoneticPr fontId="4" type="noConversion"/>
  </si>
  <si>
    <r>
      <rPr>
        <sz val="13"/>
        <rFont val="華康粗圓體"/>
        <family val="3"/>
        <charset val="136"/>
      </rPr>
      <t>表</t>
    </r>
    <r>
      <rPr>
        <sz val="13"/>
        <rFont val="Arial Narrow"/>
        <family val="2"/>
      </rPr>
      <t>5-4</t>
    </r>
    <r>
      <rPr>
        <sz val="13"/>
        <rFont val="華康粗圓體"/>
        <family val="3"/>
        <charset val="136"/>
      </rPr>
      <t>、公司登記現有家數及資本額－按行業別分</t>
    </r>
    <phoneticPr fontId="4" type="noConversion"/>
  </si>
  <si>
    <t>Industry, Business and Construction</t>
    <phoneticPr fontId="4" type="noConversion"/>
  </si>
  <si>
    <r>
      <rPr>
        <sz val="10"/>
        <rFont val="華康粗圓體"/>
        <family val="3"/>
        <charset val="136"/>
      </rPr>
      <t>工商建設</t>
    </r>
    <phoneticPr fontId="1" type="noConversion"/>
  </si>
  <si>
    <t>Non-classified</t>
    <phoneticPr fontId="1" type="noConversion"/>
  </si>
  <si>
    <t>Other Services Activities</t>
    <phoneticPr fontId="1" type="noConversion"/>
  </si>
  <si>
    <t>Human Health
and Social 
Work Acitivities</t>
    <phoneticPr fontId="1" type="noConversion"/>
  </si>
  <si>
    <t xml:space="preserve"> Education</t>
  </si>
  <si>
    <r>
      <rPr>
        <sz val="10"/>
        <rFont val="華康粗圓體"/>
        <family val="3"/>
        <charset val="136"/>
      </rPr>
      <t>未分類</t>
    </r>
  </si>
  <si>
    <r>
      <rPr>
        <sz val="10"/>
        <rFont val="華康粗圓體"/>
        <family val="3"/>
        <charset val="136"/>
      </rPr>
      <t>公共行政及國防；
強制性社會安全</t>
    </r>
    <r>
      <rPr>
        <sz val="10"/>
        <rFont val="Arial Narrow"/>
        <family val="2"/>
      </rPr>
      <t xml:space="preserve">                                             </t>
    </r>
  </si>
  <si>
    <r>
      <t xml:space="preserve"> </t>
    </r>
    <r>
      <rPr>
        <sz val="10"/>
        <rFont val="華康粗圓體"/>
        <family val="3"/>
        <charset val="136"/>
      </rPr>
      <t>支援服務業</t>
    </r>
  </si>
  <si>
    <r>
      <rPr>
        <sz val="10"/>
        <rFont val="華康粗圓體"/>
        <family val="3"/>
        <charset val="136"/>
      </rPr>
      <t>金融及保險業</t>
    </r>
  </si>
  <si>
    <r>
      <rPr>
        <sz val="10"/>
        <rFont val="華康粗圓體"/>
        <family val="3"/>
        <charset val="136"/>
      </rPr>
      <t>出版、影音製作、傳播及資通訊服務業</t>
    </r>
  </si>
  <si>
    <r>
      <rPr>
        <sz val="10"/>
        <rFont val="華康粗圓體"/>
        <family val="3"/>
        <charset val="136"/>
      </rPr>
      <t>單位：家；百萬元</t>
    </r>
    <phoneticPr fontId="1" type="noConversion"/>
  </si>
  <si>
    <t>Table 5-4. Number and Capital of Companies Existing Registered by Industry (Cont.)</t>
    <phoneticPr fontId="4" type="noConversion"/>
  </si>
  <si>
    <t>Table 5-4. Number and Capital of Companies Existing Registered by Industry 
(Cont.)</t>
    <phoneticPr fontId="1" type="noConversion"/>
  </si>
  <si>
    <r>
      <rPr>
        <sz val="13"/>
        <rFont val="華康粗圓體"/>
        <family val="3"/>
        <charset val="136"/>
      </rPr>
      <t>表</t>
    </r>
    <r>
      <rPr>
        <sz val="13"/>
        <rFont val="Arial Narrow"/>
        <family val="2"/>
      </rPr>
      <t>5-4</t>
    </r>
    <r>
      <rPr>
        <sz val="13"/>
        <rFont val="華康粗圓體"/>
        <family val="3"/>
        <charset val="136"/>
      </rPr>
      <t>、公司登記現有家數及資本額－按行業別分（續）</t>
    </r>
    <phoneticPr fontId="4" type="noConversion"/>
  </si>
  <si>
    <t xml:space="preserve">             respectively.</t>
    <phoneticPr fontId="1" type="noConversion"/>
  </si>
  <si>
    <r>
      <rPr>
        <sz val="10"/>
        <color indexed="9"/>
        <rFont val="Arial Narrow"/>
        <family val="2"/>
      </rPr>
      <t>Note:</t>
    </r>
    <r>
      <rPr>
        <sz val="10"/>
        <rFont val="Arial Narrow"/>
        <family val="2"/>
      </rPr>
      <t xml:space="preserve"> 2. As from 2013, Taoyuan Expansion Revised Plan and Nankan New City renamed Taoyuan City Urban Planning and Nankan Area  </t>
    </r>
    <phoneticPr fontId="1" type="noConversion"/>
  </si>
  <si>
    <r>
      <rPr>
        <sz val="10"/>
        <color indexed="9"/>
        <rFont val="華康粗圓體"/>
        <family val="3"/>
        <charset val="136"/>
      </rPr>
      <t>說明：</t>
    </r>
    <r>
      <rPr>
        <sz val="10"/>
        <rFont val="Arial Narrow"/>
        <family val="2"/>
      </rPr>
      <t>2.</t>
    </r>
    <r>
      <rPr>
        <sz val="10"/>
        <rFont val="華康粗圓體"/>
        <family val="3"/>
        <charset val="136"/>
      </rPr>
      <t>自</t>
    </r>
    <r>
      <rPr>
        <sz val="10"/>
        <rFont val="Arial Narrow"/>
        <family val="2"/>
      </rPr>
      <t>102</t>
    </r>
    <r>
      <rPr>
        <sz val="10"/>
        <rFont val="華康粗圓體"/>
        <family val="3"/>
        <charset val="136"/>
      </rPr>
      <t>年起，桃園擴大修訂計畫及南崁新市鎮分別更名為桃園市都市計畫及南崁地區。</t>
    </r>
    <phoneticPr fontId="1" type="noConversion"/>
  </si>
  <si>
    <t>Note: 1.The anticipated population of Linkou Designated Area are from Taoyuan City and New Taipei City.</t>
    <phoneticPr fontId="1" type="noConversion"/>
  </si>
  <si>
    <r>
      <rPr>
        <sz val="10"/>
        <rFont val="華康粗圓體"/>
        <family val="3"/>
        <charset val="136"/>
      </rPr>
      <t>說明：</t>
    </r>
    <r>
      <rPr>
        <sz val="10"/>
        <rFont val="Arial Narrow"/>
        <family val="2"/>
      </rPr>
      <t>1.</t>
    </r>
    <r>
      <rPr>
        <sz val="10"/>
        <rFont val="華康粗圓體"/>
        <family val="3"/>
        <charset val="136"/>
      </rPr>
      <t>林口特定區之計畫人口數涵蓋桃園市及新北市。</t>
    </r>
    <phoneticPr fontId="1" type="noConversion"/>
  </si>
  <si>
    <t>Source : Department of Urban Development, Taoyuan City Gov.</t>
    <phoneticPr fontId="1" type="noConversion"/>
  </si>
  <si>
    <r>
      <rPr>
        <sz val="10"/>
        <rFont val="華康粗圓體"/>
        <family val="3"/>
        <charset val="136"/>
      </rPr>
      <t>資料來源：本府都市發展局。</t>
    </r>
    <phoneticPr fontId="4" type="noConversion"/>
  </si>
  <si>
    <r>
      <rPr>
        <sz val="10"/>
        <rFont val="華康粗圓體"/>
        <family val="3"/>
        <charset val="136"/>
      </rPr>
      <t>資料來源：本府都市發展局。</t>
    </r>
    <phoneticPr fontId="4" type="noConversion"/>
  </si>
  <si>
    <r>
      <rPr>
        <sz val="10"/>
        <rFont val="華康粗圓體"/>
        <family val="3"/>
        <charset val="136"/>
      </rPr>
      <t>　桃園高鐵車站</t>
    </r>
    <r>
      <rPr>
        <sz val="10"/>
        <rFont val="Arial Narrow"/>
        <family val="2"/>
      </rPr>
      <t xml:space="preserve"> Taoyuan High Speed Rail Station</t>
    </r>
  </si>
  <si>
    <r>
      <rPr>
        <sz val="10"/>
        <rFont val="華康粗圓體"/>
        <family val="3"/>
        <charset val="136"/>
      </rPr>
      <t>　桃園高鐵車站</t>
    </r>
    <r>
      <rPr>
        <sz val="10"/>
        <rFont val="Arial Narrow"/>
        <family val="2"/>
      </rPr>
      <t xml:space="preserve"> Taoyuan High Speed Rail Station</t>
    </r>
    <r>
      <rPr>
        <sz val="12"/>
        <color indexed="8"/>
        <rFont val="華康粗圓體"/>
        <family val="3"/>
        <charset val="136"/>
      </rPr>
      <t/>
    </r>
    <phoneticPr fontId="4" type="noConversion"/>
  </si>
  <si>
    <r>
      <rPr>
        <sz val="10"/>
        <rFont val="華康粗圓體"/>
        <family val="3"/>
        <charset val="136"/>
      </rPr>
      <t>　桃園航空貨運暨客運園區（大園南港區）特定區
　</t>
    </r>
    <r>
      <rPr>
        <sz val="10"/>
        <rFont val="Arial Narrow"/>
        <family val="2"/>
      </rPr>
      <t>Taoyuan Air Freight &amp; Passenger Transport Park (Dayuan and Nangang ) Designated Area</t>
    </r>
  </si>
  <si>
    <r>
      <rPr>
        <sz val="10"/>
        <rFont val="華康粗圓體"/>
        <family val="3"/>
        <charset val="136"/>
      </rPr>
      <t>　桃園航空貨運暨客運園區（大園南港區）特定區
　</t>
    </r>
    <r>
      <rPr>
        <sz val="10"/>
        <rFont val="Arial Narrow"/>
        <family val="2"/>
      </rPr>
      <t>Taoyuan Air Freight &amp; Passenger Transport Park (Dayuan and Nangang ) Designated Area</t>
    </r>
    <phoneticPr fontId="1" type="noConversion"/>
  </si>
  <si>
    <r>
      <rPr>
        <sz val="10"/>
        <rFont val="華康粗圓體"/>
        <family val="3"/>
        <charset val="136"/>
      </rPr>
      <t>　平鎮（山仔頂地區）</t>
    </r>
    <r>
      <rPr>
        <sz val="10"/>
        <rFont val="Arial Narrow"/>
        <family val="2"/>
      </rPr>
      <t xml:space="preserve">  Pingzhen (Shanzaiding Area)</t>
    </r>
  </si>
  <si>
    <r>
      <rPr>
        <sz val="10"/>
        <rFont val="華康粗圓體"/>
        <family val="3"/>
        <charset val="136"/>
      </rPr>
      <t>　平鎮（山仔頂地區）</t>
    </r>
    <r>
      <rPr>
        <sz val="10"/>
        <rFont val="Arial Narrow"/>
        <family val="2"/>
      </rPr>
      <t xml:space="preserve">  Pingzhen (Shanzaiding Area)</t>
    </r>
    <phoneticPr fontId="1" type="noConversion"/>
  </si>
  <si>
    <r>
      <rPr>
        <sz val="10"/>
        <rFont val="華康粗圓體"/>
        <family val="3"/>
        <charset val="136"/>
      </rPr>
      <t>　巴陵達觀山風景特定區</t>
    </r>
    <r>
      <rPr>
        <sz val="10"/>
        <rFont val="Arial Narrow"/>
        <family val="2"/>
      </rPr>
      <t xml:space="preserve">  Baling Daguan Mountain Designated Scenic Area</t>
    </r>
  </si>
  <si>
    <r>
      <rPr>
        <sz val="10"/>
        <rFont val="華康粗圓體"/>
        <family val="3"/>
        <charset val="136"/>
      </rPr>
      <t>　巴陵達觀山風景特定區</t>
    </r>
    <r>
      <rPr>
        <sz val="10"/>
        <rFont val="Arial Narrow"/>
        <family val="2"/>
      </rPr>
      <t xml:space="preserve">  Baling Daguan Mountain Designated Scenic Area</t>
    </r>
    <phoneticPr fontId="1" type="noConversion"/>
  </si>
  <si>
    <r>
      <rPr>
        <sz val="10"/>
        <rFont val="華康粗圓體"/>
        <family val="3"/>
        <charset val="136"/>
      </rPr>
      <t>　蘆竹（大竹地區）</t>
    </r>
    <r>
      <rPr>
        <sz val="10"/>
        <rFont val="Arial Narrow"/>
        <family val="2"/>
      </rPr>
      <t xml:space="preserve">  Luzhu (Dazhu Area)</t>
    </r>
  </si>
  <si>
    <r>
      <rPr>
        <sz val="10"/>
        <rFont val="華康粗圓體"/>
        <family val="3"/>
        <charset val="136"/>
      </rPr>
      <t>　蘆竹（大竹地區）</t>
    </r>
    <r>
      <rPr>
        <sz val="10"/>
        <rFont val="Arial Narrow"/>
        <family val="2"/>
      </rPr>
      <t xml:space="preserve">  Luzhu (Dazhu Area)</t>
    </r>
    <phoneticPr fontId="1" type="noConversion"/>
  </si>
  <si>
    <r>
      <rPr>
        <sz val="10"/>
        <rFont val="華康粗圓體"/>
        <family val="3"/>
        <charset val="136"/>
      </rPr>
      <t>　龍壽迴龍地區</t>
    </r>
    <r>
      <rPr>
        <sz val="10"/>
        <rFont val="Arial Narrow"/>
        <family val="2"/>
      </rPr>
      <t xml:space="preserve">  Longshou Huilong Area</t>
    </r>
  </si>
  <si>
    <r>
      <rPr>
        <sz val="10"/>
        <rFont val="華康粗圓體"/>
        <family val="3"/>
        <charset val="136"/>
      </rPr>
      <t>　龍壽迴龍地區</t>
    </r>
    <r>
      <rPr>
        <sz val="10"/>
        <rFont val="Arial Narrow"/>
        <family val="2"/>
      </rPr>
      <t xml:space="preserve">  Longshou Huilong Area</t>
    </r>
    <phoneticPr fontId="1" type="noConversion"/>
  </si>
  <si>
    <r>
      <rPr>
        <sz val="10"/>
        <rFont val="華康粗圓體"/>
        <family val="3"/>
        <charset val="136"/>
      </rPr>
      <t>　小烏來風景特定區</t>
    </r>
    <r>
      <rPr>
        <sz val="10"/>
        <rFont val="Arial Narrow"/>
        <family val="2"/>
      </rPr>
      <t xml:space="preserve">  Xiaowulai Designated Scenic Area</t>
    </r>
  </si>
  <si>
    <r>
      <rPr>
        <sz val="10"/>
        <rFont val="華康粗圓體"/>
        <family val="3"/>
        <charset val="136"/>
      </rPr>
      <t>　小烏來風景特定區</t>
    </r>
    <r>
      <rPr>
        <sz val="10"/>
        <rFont val="Arial Narrow"/>
        <family val="2"/>
      </rPr>
      <t xml:space="preserve">  Xiaowulai Designated Scenic Area</t>
    </r>
    <phoneticPr fontId="1" type="noConversion"/>
  </si>
  <si>
    <r>
      <rPr>
        <sz val="10"/>
        <rFont val="華康粗圓體"/>
        <family val="3"/>
        <charset val="136"/>
      </rPr>
      <t>　南崁地區</t>
    </r>
    <r>
      <rPr>
        <sz val="10"/>
        <rFont val="Arial Narrow"/>
        <family val="2"/>
      </rPr>
      <t xml:space="preserve">  Nankan Area</t>
    </r>
  </si>
  <si>
    <r>
      <rPr>
        <sz val="10"/>
        <rFont val="華康粗圓體"/>
        <family val="3"/>
        <charset val="136"/>
      </rPr>
      <t>　南崁地區</t>
    </r>
    <r>
      <rPr>
        <sz val="10"/>
        <rFont val="Arial Narrow"/>
        <family val="2"/>
      </rPr>
      <t xml:space="preserve">  Nankan Area</t>
    </r>
    <phoneticPr fontId="1" type="noConversion"/>
  </si>
  <si>
    <r>
      <rPr>
        <sz val="10"/>
        <rFont val="華康粗圓體"/>
        <family val="3"/>
        <charset val="136"/>
      </rPr>
      <t>　石門水庫水源特定區</t>
    </r>
    <r>
      <rPr>
        <sz val="10"/>
        <rFont val="Arial Narrow"/>
        <family val="2"/>
      </rPr>
      <t xml:space="preserve">  Shimen Dam Reservoir Designated Area</t>
    </r>
  </si>
  <si>
    <r>
      <rPr>
        <sz val="10"/>
        <rFont val="華康粗圓體"/>
        <family val="3"/>
        <charset val="136"/>
      </rPr>
      <t>　石門水庫水源特定區</t>
    </r>
    <r>
      <rPr>
        <sz val="10"/>
        <rFont val="Arial Narrow"/>
        <family val="2"/>
      </rPr>
      <t xml:space="preserve">  Shimen Dam Reservoir Designated Area</t>
    </r>
    <phoneticPr fontId="1" type="noConversion"/>
  </si>
  <si>
    <r>
      <rPr>
        <sz val="10"/>
        <rFont val="華康粗圓體"/>
        <family val="3"/>
        <charset val="136"/>
      </rPr>
      <t>　石門</t>
    </r>
    <r>
      <rPr>
        <sz val="10"/>
        <rFont val="Arial Narrow"/>
        <family val="2"/>
      </rPr>
      <t xml:space="preserve">  Shimen</t>
    </r>
  </si>
  <si>
    <r>
      <rPr>
        <sz val="10"/>
        <rFont val="華康粗圓體"/>
        <family val="3"/>
        <charset val="136"/>
      </rPr>
      <t>　石門</t>
    </r>
    <r>
      <rPr>
        <sz val="10"/>
        <rFont val="Arial Narrow"/>
        <family val="2"/>
      </rPr>
      <t xml:space="preserve">  Shimen</t>
    </r>
    <phoneticPr fontId="1" type="noConversion"/>
  </si>
  <si>
    <r>
      <rPr>
        <sz val="10"/>
        <rFont val="華康粗圓體"/>
        <family val="3"/>
        <charset val="136"/>
      </rPr>
      <t>　復興</t>
    </r>
    <r>
      <rPr>
        <sz val="10"/>
        <rFont val="Arial Narrow"/>
        <family val="2"/>
      </rPr>
      <t xml:space="preserve">  Fuxing</t>
    </r>
  </si>
  <si>
    <r>
      <rPr>
        <sz val="10"/>
        <rFont val="華康粗圓體"/>
        <family val="3"/>
        <charset val="136"/>
      </rPr>
      <t>　復興</t>
    </r>
    <r>
      <rPr>
        <sz val="10"/>
        <rFont val="Arial Narrow"/>
        <family val="2"/>
      </rPr>
      <t xml:space="preserve">  Fuxing</t>
    </r>
    <phoneticPr fontId="1" type="noConversion"/>
  </si>
  <si>
    <r>
      <rPr>
        <sz val="10"/>
        <rFont val="華康粗圓體"/>
        <family val="3"/>
        <charset val="136"/>
      </rPr>
      <t>　觀音（草漯地區）</t>
    </r>
    <r>
      <rPr>
        <sz val="10"/>
        <rFont val="Arial Narrow"/>
        <family val="2"/>
      </rPr>
      <t xml:space="preserve">  Guanyin (Caota Area)</t>
    </r>
  </si>
  <si>
    <r>
      <rPr>
        <sz val="10"/>
        <rFont val="華康粗圓體"/>
        <family val="3"/>
        <charset val="136"/>
      </rPr>
      <t>　觀音（草漯地區）</t>
    </r>
    <r>
      <rPr>
        <sz val="10"/>
        <rFont val="Arial Narrow"/>
        <family val="2"/>
      </rPr>
      <t xml:space="preserve">  Guanyin (Caota Area)</t>
    </r>
    <phoneticPr fontId="1" type="noConversion"/>
  </si>
  <si>
    <r>
      <rPr>
        <sz val="10"/>
        <rFont val="華康粗圓體"/>
        <family val="3"/>
        <charset val="136"/>
      </rPr>
      <t>　觀音（新坡地區）</t>
    </r>
    <r>
      <rPr>
        <sz val="10"/>
        <rFont val="Arial Narrow"/>
        <family val="2"/>
      </rPr>
      <t xml:space="preserve">  Guanyin (Xinpo Area)</t>
    </r>
  </si>
  <si>
    <r>
      <rPr>
        <sz val="10"/>
        <rFont val="華康粗圓體"/>
        <family val="3"/>
        <charset val="136"/>
      </rPr>
      <t>　觀音（新坡地區）</t>
    </r>
    <r>
      <rPr>
        <sz val="10"/>
        <rFont val="Arial Narrow"/>
        <family val="2"/>
      </rPr>
      <t xml:space="preserve">  Guanyin (Xinpo Area)</t>
    </r>
    <phoneticPr fontId="1" type="noConversion"/>
  </si>
  <si>
    <r>
      <rPr>
        <sz val="10"/>
        <rFont val="華康粗圓體"/>
        <family val="3"/>
        <charset val="136"/>
      </rPr>
      <t>　觀音</t>
    </r>
    <r>
      <rPr>
        <sz val="10"/>
        <rFont val="Arial Narrow"/>
        <family val="2"/>
      </rPr>
      <t xml:space="preserve">  Guanyin</t>
    </r>
  </si>
  <si>
    <r>
      <rPr>
        <sz val="10"/>
        <rFont val="華康粗圓體"/>
        <family val="3"/>
        <charset val="136"/>
      </rPr>
      <t>　觀音</t>
    </r>
    <r>
      <rPr>
        <sz val="10"/>
        <rFont val="Arial Narrow"/>
        <family val="2"/>
      </rPr>
      <t xml:space="preserve">  Guanyin</t>
    </r>
    <phoneticPr fontId="1" type="noConversion"/>
  </si>
  <si>
    <r>
      <rPr>
        <sz val="10"/>
        <rFont val="華康粗圓體"/>
        <family val="3"/>
        <charset val="136"/>
      </rPr>
      <t>　新屋</t>
    </r>
    <r>
      <rPr>
        <sz val="10"/>
        <rFont val="Arial Narrow"/>
        <family val="2"/>
      </rPr>
      <t xml:space="preserve">  Xinwu</t>
    </r>
  </si>
  <si>
    <r>
      <rPr>
        <sz val="10"/>
        <rFont val="華康粗圓體"/>
        <family val="3"/>
        <charset val="136"/>
      </rPr>
      <t>　新屋</t>
    </r>
    <r>
      <rPr>
        <sz val="10"/>
        <rFont val="Arial Narrow"/>
        <family val="2"/>
      </rPr>
      <t xml:space="preserve">  Xinwu</t>
    </r>
    <phoneticPr fontId="1" type="noConversion"/>
  </si>
  <si>
    <r>
      <rPr>
        <sz val="10"/>
        <rFont val="華康粗圓體"/>
        <family val="3"/>
        <charset val="136"/>
      </rPr>
      <t>　龍潭</t>
    </r>
    <r>
      <rPr>
        <sz val="10"/>
        <rFont val="Arial Narrow"/>
        <family val="2"/>
      </rPr>
      <t xml:space="preserve">  Longtan</t>
    </r>
  </si>
  <si>
    <r>
      <rPr>
        <sz val="10"/>
        <rFont val="華康粗圓體"/>
        <family val="3"/>
        <charset val="136"/>
      </rPr>
      <t>　龍潭</t>
    </r>
    <r>
      <rPr>
        <sz val="10"/>
        <rFont val="Arial Narrow"/>
        <family val="2"/>
      </rPr>
      <t xml:space="preserve">  Longtan</t>
    </r>
    <phoneticPr fontId="1" type="noConversion"/>
  </si>
  <si>
    <r>
      <rPr>
        <sz val="10"/>
        <rFont val="華康粗圓體"/>
        <family val="3"/>
        <charset val="136"/>
      </rPr>
      <t>　八德（八德地區）</t>
    </r>
    <r>
      <rPr>
        <sz val="10"/>
        <rFont val="Arial Narrow"/>
        <family val="2"/>
      </rPr>
      <t xml:space="preserve">  Bade (Bade Area)</t>
    </r>
  </si>
  <si>
    <r>
      <rPr>
        <sz val="10"/>
        <rFont val="華康粗圓體"/>
        <family val="3"/>
        <charset val="136"/>
      </rPr>
      <t>　八德（八德地區）</t>
    </r>
    <r>
      <rPr>
        <sz val="10"/>
        <rFont val="Arial Narrow"/>
        <family val="2"/>
      </rPr>
      <t xml:space="preserve">  Bade (Bade Area)</t>
    </r>
    <phoneticPr fontId="1" type="noConversion"/>
  </si>
  <si>
    <r>
      <rPr>
        <sz val="10"/>
        <rFont val="華康粗圓體"/>
        <family val="3"/>
        <charset val="136"/>
      </rPr>
      <t>　八德（大湳地區）</t>
    </r>
    <r>
      <rPr>
        <sz val="10"/>
        <rFont val="Arial Narrow"/>
        <family val="2"/>
      </rPr>
      <t xml:space="preserve">  Bade (Danan Area)</t>
    </r>
  </si>
  <si>
    <r>
      <rPr>
        <sz val="10"/>
        <rFont val="華康粗圓體"/>
        <family val="3"/>
        <charset val="136"/>
      </rPr>
      <t>　八德（大湳地區）</t>
    </r>
    <r>
      <rPr>
        <sz val="10"/>
        <rFont val="Arial Narrow"/>
        <family val="2"/>
      </rPr>
      <t xml:space="preserve">  Bade (Danan Area)</t>
    </r>
    <phoneticPr fontId="1" type="noConversion"/>
  </si>
  <si>
    <r>
      <rPr>
        <sz val="10"/>
        <rFont val="華康粗圓體"/>
        <family val="3"/>
        <charset val="136"/>
      </rPr>
      <t>　林口特定區</t>
    </r>
    <r>
      <rPr>
        <sz val="10"/>
        <rFont val="Arial Narrow"/>
        <family val="2"/>
      </rPr>
      <t xml:space="preserve">  Linkou Designated Area</t>
    </r>
  </si>
  <si>
    <r>
      <rPr>
        <sz val="10"/>
        <rFont val="華康粗圓體"/>
        <family val="3"/>
        <charset val="136"/>
      </rPr>
      <t>　林口特定區</t>
    </r>
    <r>
      <rPr>
        <sz val="10"/>
        <rFont val="Arial Narrow"/>
        <family val="2"/>
      </rPr>
      <t xml:space="preserve">  Linkou Designated Area</t>
    </r>
    <phoneticPr fontId="1" type="noConversion"/>
  </si>
  <si>
    <r>
      <rPr>
        <sz val="10"/>
        <rFont val="華康粗圓體"/>
        <family val="3"/>
        <charset val="136"/>
      </rPr>
      <t>　龜山</t>
    </r>
    <r>
      <rPr>
        <sz val="10"/>
        <rFont val="Arial Narrow"/>
        <family val="2"/>
      </rPr>
      <t xml:space="preserve">  Guishan</t>
    </r>
  </si>
  <si>
    <r>
      <rPr>
        <sz val="10"/>
        <rFont val="華康粗圓體"/>
        <family val="3"/>
        <charset val="136"/>
      </rPr>
      <t>　龜山</t>
    </r>
    <r>
      <rPr>
        <sz val="10"/>
        <rFont val="Arial Narrow"/>
        <family val="2"/>
      </rPr>
      <t xml:space="preserve">  Guishan</t>
    </r>
    <phoneticPr fontId="1" type="noConversion"/>
  </si>
  <si>
    <r>
      <rPr>
        <sz val="10"/>
        <rFont val="華康粗圓體"/>
        <family val="3"/>
        <charset val="136"/>
      </rPr>
      <t>　大園（菓林地區）</t>
    </r>
    <r>
      <rPr>
        <sz val="10"/>
        <rFont val="Arial Narrow"/>
        <family val="2"/>
      </rPr>
      <t xml:space="preserve">  Dayuan (Wooded Area)</t>
    </r>
  </si>
  <si>
    <r>
      <rPr>
        <sz val="10"/>
        <rFont val="華康粗圓體"/>
        <family val="3"/>
        <charset val="136"/>
      </rPr>
      <t>　大園（菓林地區）</t>
    </r>
    <r>
      <rPr>
        <sz val="10"/>
        <rFont val="Arial Narrow"/>
        <family val="2"/>
      </rPr>
      <t xml:space="preserve">  Dayuan (Wooded Area)</t>
    </r>
    <phoneticPr fontId="1" type="noConversion"/>
  </si>
  <si>
    <r>
      <rPr>
        <sz val="10"/>
        <rFont val="華康粗圓體"/>
        <family val="3"/>
        <charset val="136"/>
      </rPr>
      <t>　大園</t>
    </r>
    <r>
      <rPr>
        <sz val="10"/>
        <rFont val="Arial Narrow"/>
        <family val="2"/>
      </rPr>
      <t xml:space="preserve">  Dayuan</t>
    </r>
  </si>
  <si>
    <r>
      <rPr>
        <sz val="10"/>
        <rFont val="華康粗圓體"/>
        <family val="3"/>
        <charset val="136"/>
      </rPr>
      <t>　大園</t>
    </r>
    <r>
      <rPr>
        <sz val="10"/>
        <rFont val="Arial Narrow"/>
        <family val="2"/>
      </rPr>
      <t xml:space="preserve">  Dayuan</t>
    </r>
    <phoneticPr fontId="1" type="noConversion"/>
  </si>
  <si>
    <r>
      <rPr>
        <sz val="10"/>
        <rFont val="華康粗圓體"/>
        <family val="3"/>
        <charset val="136"/>
      </rPr>
      <t>　楊梅（富岡豐野地區）</t>
    </r>
    <r>
      <rPr>
        <sz val="10"/>
        <rFont val="Arial Narrow"/>
        <family val="2"/>
      </rPr>
      <t xml:space="preserve">  Yangmei (Fugang and Fengye Areas)</t>
    </r>
  </si>
  <si>
    <r>
      <rPr>
        <sz val="10"/>
        <rFont val="華康粗圓體"/>
        <family val="3"/>
        <charset val="136"/>
      </rPr>
      <t>　楊梅（富岡豐野地區）</t>
    </r>
    <r>
      <rPr>
        <sz val="10"/>
        <rFont val="Arial Narrow"/>
        <family val="2"/>
      </rPr>
      <t xml:space="preserve">  Yangmei (Fugang and Fengye Areas)</t>
    </r>
    <r>
      <rPr>
        <sz val="12"/>
        <color indexed="8"/>
        <rFont val="華康粗圓體"/>
        <family val="3"/>
        <charset val="136"/>
      </rPr>
      <t/>
    </r>
    <phoneticPr fontId="4" type="noConversion"/>
  </si>
  <si>
    <r>
      <rPr>
        <sz val="10"/>
        <rFont val="華康粗圓體"/>
        <family val="3"/>
        <charset val="136"/>
      </rPr>
      <t>　高速公路楊梅交流道特定區</t>
    </r>
    <r>
      <rPr>
        <sz val="10"/>
        <rFont val="Arial Narrow"/>
        <family val="2"/>
      </rPr>
      <t xml:space="preserve">  Highway 1 Yangmei Interchange Designated Area</t>
    </r>
  </si>
  <si>
    <r>
      <rPr>
        <sz val="10"/>
        <rFont val="華康粗圓體"/>
        <family val="3"/>
        <charset val="136"/>
      </rPr>
      <t>　高速公路楊梅交流道特定區</t>
    </r>
    <r>
      <rPr>
        <sz val="10"/>
        <rFont val="Arial Narrow"/>
        <family val="2"/>
      </rPr>
      <t xml:space="preserve">  Highway 1 Yangmei Interchange Designated Area</t>
    </r>
    <phoneticPr fontId="4" type="noConversion"/>
  </si>
  <si>
    <r>
      <rPr>
        <sz val="10"/>
        <rFont val="華康粗圓體"/>
        <family val="3"/>
        <charset val="136"/>
      </rPr>
      <t>　楊梅</t>
    </r>
    <r>
      <rPr>
        <sz val="10"/>
        <rFont val="Arial Narrow"/>
        <family val="2"/>
      </rPr>
      <t xml:space="preserve">  Yangmei</t>
    </r>
  </si>
  <si>
    <r>
      <rPr>
        <sz val="10"/>
        <rFont val="華康粗圓體"/>
        <family val="3"/>
        <charset val="136"/>
      </rPr>
      <t>　楊梅</t>
    </r>
    <r>
      <rPr>
        <sz val="10"/>
        <rFont val="Arial Narrow"/>
        <family val="2"/>
      </rPr>
      <t xml:space="preserve">  Yangmei</t>
    </r>
    <r>
      <rPr>
        <sz val="12"/>
        <color indexed="8"/>
        <rFont val="華康粗圓體"/>
        <family val="3"/>
        <charset val="136"/>
      </rPr>
      <t/>
    </r>
    <phoneticPr fontId="4" type="noConversion"/>
  </si>
  <si>
    <r>
      <rPr>
        <sz val="10"/>
        <rFont val="華康粗圓體"/>
        <family val="3"/>
        <charset val="136"/>
      </rPr>
      <t>　大溪（埔頂地區）</t>
    </r>
    <r>
      <rPr>
        <sz val="10"/>
        <rFont val="Arial Narrow"/>
        <family val="2"/>
      </rPr>
      <t xml:space="preserve">  Daxi (Puding Area)</t>
    </r>
  </si>
  <si>
    <r>
      <rPr>
        <sz val="10"/>
        <rFont val="華康粗圓體"/>
        <family val="3"/>
        <charset val="136"/>
      </rPr>
      <t>　大溪（埔頂地區）</t>
    </r>
    <r>
      <rPr>
        <sz val="10"/>
        <rFont val="Arial Narrow"/>
        <family val="2"/>
      </rPr>
      <t xml:space="preserve">  Daxi (Puding Area)</t>
    </r>
    <r>
      <rPr>
        <b/>
        <sz val="12"/>
        <color indexed="9"/>
        <rFont val="新細明體"/>
        <family val="1"/>
        <charset val="136"/>
      </rPr>
      <t/>
    </r>
    <phoneticPr fontId="4" type="noConversion"/>
  </si>
  <si>
    <r>
      <rPr>
        <sz val="10"/>
        <rFont val="華康粗圓體"/>
        <family val="3"/>
        <charset val="136"/>
      </rPr>
      <t>　大溪</t>
    </r>
    <r>
      <rPr>
        <sz val="10"/>
        <rFont val="Arial Narrow"/>
        <family val="2"/>
      </rPr>
      <t xml:space="preserve">  Daxi</t>
    </r>
  </si>
  <si>
    <r>
      <rPr>
        <sz val="10"/>
        <rFont val="華康粗圓體"/>
        <family val="3"/>
        <charset val="136"/>
      </rPr>
      <t>　大溪</t>
    </r>
    <r>
      <rPr>
        <sz val="10"/>
        <rFont val="Arial Narrow"/>
        <family val="2"/>
      </rPr>
      <t xml:space="preserve">  Daxi</t>
    </r>
    <r>
      <rPr>
        <sz val="12"/>
        <color indexed="8"/>
        <rFont val="華康粗圓體"/>
        <family val="3"/>
        <charset val="136"/>
      </rPr>
      <t/>
    </r>
    <phoneticPr fontId="4" type="noConversion"/>
  </si>
  <si>
    <r>
      <rPr>
        <sz val="10"/>
        <rFont val="華康粗圓體"/>
        <family val="3"/>
        <charset val="136"/>
      </rPr>
      <t>　縱貫公路桃園、內壢間都市計畫
　</t>
    </r>
    <r>
      <rPr>
        <sz val="10"/>
        <rFont val="Arial Narrow"/>
        <family val="2"/>
      </rPr>
      <t>Urban Planning along Provincial Highway between Taoyuan and Neili</t>
    </r>
  </si>
  <si>
    <r>
      <rPr>
        <sz val="10"/>
        <rFont val="華康粗圓體"/>
        <family val="3"/>
        <charset val="136"/>
      </rPr>
      <t>　縱貫公路桃園、內壢間都市計畫
　</t>
    </r>
    <r>
      <rPr>
        <sz val="10"/>
        <rFont val="Arial Narrow"/>
        <family val="2"/>
      </rPr>
      <t>Urban Planning along Provincial Highway between Taoyuan and Neili</t>
    </r>
    <phoneticPr fontId="4" type="noConversion"/>
  </si>
  <si>
    <r>
      <rPr>
        <sz val="10"/>
        <rFont val="華康粗圓體"/>
        <family val="3"/>
        <charset val="136"/>
      </rPr>
      <t>　桃園市都市計畫</t>
    </r>
    <r>
      <rPr>
        <sz val="10"/>
        <rFont val="Arial Narrow"/>
        <family val="2"/>
      </rPr>
      <t xml:space="preserve"> Taoyuan City Urban Planning</t>
    </r>
  </si>
  <si>
    <r>
      <rPr>
        <sz val="10"/>
        <rFont val="華康粗圓體"/>
        <family val="3"/>
        <charset val="136"/>
      </rPr>
      <t>　中壢</t>
    </r>
    <r>
      <rPr>
        <sz val="10"/>
        <rFont val="Arial Narrow"/>
        <family val="2"/>
      </rPr>
      <t>(</t>
    </r>
    <r>
      <rPr>
        <sz val="10"/>
        <rFont val="華康粗圓體"/>
        <family val="3"/>
        <charset val="136"/>
      </rPr>
      <t>過嶺地區</t>
    </r>
    <r>
      <rPr>
        <sz val="10"/>
        <rFont val="Arial Narrow"/>
        <family val="2"/>
      </rPr>
      <t>)</t>
    </r>
    <r>
      <rPr>
        <sz val="10"/>
        <rFont val="華康粗圓體"/>
        <family val="3"/>
        <charset val="136"/>
      </rPr>
      <t>、楊梅</t>
    </r>
    <r>
      <rPr>
        <sz val="10"/>
        <rFont val="Arial Narrow"/>
        <family val="2"/>
      </rPr>
      <t>(</t>
    </r>
    <r>
      <rPr>
        <sz val="10"/>
        <rFont val="華康粗圓體"/>
        <family val="3"/>
        <charset val="136"/>
      </rPr>
      <t>高榮地區</t>
    </r>
    <r>
      <rPr>
        <sz val="10"/>
        <rFont val="Arial Narrow"/>
        <family val="2"/>
      </rPr>
      <t>)</t>
    </r>
    <r>
      <rPr>
        <sz val="10"/>
        <rFont val="華康粗圓體"/>
        <family val="3"/>
        <charset val="136"/>
      </rPr>
      <t>、新屋</t>
    </r>
    <r>
      <rPr>
        <sz val="10"/>
        <rFont val="Arial Narrow"/>
        <family val="2"/>
      </rPr>
      <t>(</t>
    </r>
    <r>
      <rPr>
        <sz val="10"/>
        <rFont val="華康粗圓體"/>
        <family val="3"/>
        <charset val="136"/>
      </rPr>
      <t>頭洲地區</t>
    </r>
    <r>
      <rPr>
        <sz val="10"/>
        <rFont val="Arial Narrow"/>
        <family val="2"/>
      </rPr>
      <t>)</t>
    </r>
    <r>
      <rPr>
        <sz val="10"/>
        <rFont val="華康粗圓體"/>
        <family val="3"/>
        <charset val="136"/>
      </rPr>
      <t>、觀音</t>
    </r>
    <r>
      <rPr>
        <sz val="10"/>
        <rFont val="Arial Narrow"/>
        <family val="2"/>
      </rPr>
      <t>(</t>
    </r>
    <r>
      <rPr>
        <sz val="10"/>
        <rFont val="華康粗圓體"/>
        <family val="3"/>
        <charset val="136"/>
      </rPr>
      <t>高源地區</t>
    </r>
    <r>
      <rPr>
        <sz val="10"/>
        <rFont val="Arial Narrow"/>
        <family val="2"/>
      </rPr>
      <t xml:space="preserve">)
</t>
    </r>
    <r>
      <rPr>
        <sz val="10"/>
        <rFont val="華康粗圓體"/>
        <family val="3"/>
        <charset val="136"/>
      </rPr>
      <t>　</t>
    </r>
    <r>
      <rPr>
        <sz val="10"/>
        <rFont val="Arial Narrow"/>
        <family val="2"/>
      </rPr>
      <t>Zhongli (Guoling Area,) Yangmei (Gaorong Area,)  Xinwu (Touzhou Area,) Guanyin (Gaoyuan Area)</t>
    </r>
  </si>
  <si>
    <r>
      <rPr>
        <sz val="10"/>
        <rFont val="華康粗圓體"/>
        <family val="3"/>
        <charset val="136"/>
      </rPr>
      <t>　中壢</t>
    </r>
    <r>
      <rPr>
        <sz val="10"/>
        <rFont val="Arial Narrow"/>
        <family val="2"/>
      </rPr>
      <t>(</t>
    </r>
    <r>
      <rPr>
        <sz val="10"/>
        <rFont val="華康粗圓體"/>
        <family val="3"/>
        <charset val="136"/>
      </rPr>
      <t>過嶺地區</t>
    </r>
    <r>
      <rPr>
        <sz val="10"/>
        <rFont val="Arial Narrow"/>
        <family val="2"/>
      </rPr>
      <t>)</t>
    </r>
    <r>
      <rPr>
        <sz val="10"/>
        <rFont val="華康粗圓體"/>
        <family val="3"/>
        <charset val="136"/>
      </rPr>
      <t>、楊梅</t>
    </r>
    <r>
      <rPr>
        <sz val="10"/>
        <rFont val="Arial Narrow"/>
        <family val="2"/>
      </rPr>
      <t>(</t>
    </r>
    <r>
      <rPr>
        <sz val="10"/>
        <rFont val="華康粗圓體"/>
        <family val="3"/>
        <charset val="136"/>
      </rPr>
      <t>高榮地區</t>
    </r>
    <r>
      <rPr>
        <sz val="10"/>
        <rFont val="Arial Narrow"/>
        <family val="2"/>
      </rPr>
      <t>)</t>
    </r>
    <r>
      <rPr>
        <sz val="10"/>
        <rFont val="華康粗圓體"/>
        <family val="3"/>
        <charset val="136"/>
      </rPr>
      <t>、新屋</t>
    </r>
    <r>
      <rPr>
        <sz val="10"/>
        <rFont val="Arial Narrow"/>
        <family val="2"/>
      </rPr>
      <t>(</t>
    </r>
    <r>
      <rPr>
        <sz val="10"/>
        <rFont val="華康粗圓體"/>
        <family val="3"/>
        <charset val="136"/>
      </rPr>
      <t>頭洲地區</t>
    </r>
    <r>
      <rPr>
        <sz val="10"/>
        <rFont val="Arial Narrow"/>
        <family val="2"/>
      </rPr>
      <t>)</t>
    </r>
    <r>
      <rPr>
        <sz val="10"/>
        <rFont val="華康粗圓體"/>
        <family val="3"/>
        <charset val="136"/>
      </rPr>
      <t>、觀音</t>
    </r>
    <r>
      <rPr>
        <sz val="10"/>
        <rFont val="Arial Narrow"/>
        <family val="2"/>
      </rPr>
      <t>(</t>
    </r>
    <r>
      <rPr>
        <sz val="10"/>
        <rFont val="華康粗圓體"/>
        <family val="3"/>
        <charset val="136"/>
      </rPr>
      <t>高源地區</t>
    </r>
    <r>
      <rPr>
        <sz val="10"/>
        <rFont val="Arial Narrow"/>
        <family val="2"/>
      </rPr>
      <t xml:space="preserve">)
</t>
    </r>
    <r>
      <rPr>
        <sz val="10"/>
        <rFont val="華康粗圓體"/>
        <family val="3"/>
        <charset val="136"/>
      </rPr>
      <t>　</t>
    </r>
    <r>
      <rPr>
        <sz val="10"/>
        <rFont val="Arial Narrow"/>
        <family val="2"/>
      </rPr>
      <t>Zhongli (Guoling Area,) Yangmei (Gaorong Area,)  Xinwu (Touzhou Area,) Guanyin (Gaoyuan Area)</t>
    </r>
    <r>
      <rPr>
        <sz val="12"/>
        <color indexed="8"/>
        <rFont val="華康粗圓體"/>
        <family val="3"/>
        <charset val="136"/>
      </rPr>
      <t/>
    </r>
    <phoneticPr fontId="4" type="noConversion"/>
  </si>
  <si>
    <r>
      <rPr>
        <sz val="10"/>
        <rFont val="華康粗圓體"/>
        <family val="3"/>
        <charset val="136"/>
      </rPr>
      <t>　中壢</t>
    </r>
    <r>
      <rPr>
        <sz val="10"/>
        <rFont val="Arial Narrow"/>
        <family val="2"/>
      </rPr>
      <t>(</t>
    </r>
    <r>
      <rPr>
        <sz val="10"/>
        <rFont val="華康粗圓體"/>
        <family val="3"/>
        <charset val="136"/>
      </rPr>
      <t>龍岡地區</t>
    </r>
    <r>
      <rPr>
        <sz val="10"/>
        <rFont val="Arial Narrow"/>
        <family val="2"/>
      </rPr>
      <t>)  Zhongli (Longgang Area)</t>
    </r>
  </si>
  <si>
    <r>
      <rPr>
        <sz val="10"/>
        <rFont val="華康粗圓體"/>
        <family val="3"/>
        <charset val="136"/>
      </rPr>
      <t>　中壢</t>
    </r>
    <r>
      <rPr>
        <sz val="10"/>
        <rFont val="Arial Narrow"/>
        <family val="2"/>
      </rPr>
      <t>(</t>
    </r>
    <r>
      <rPr>
        <sz val="10"/>
        <rFont val="華康粗圓體"/>
        <family val="3"/>
        <charset val="136"/>
      </rPr>
      <t>龍岡地區</t>
    </r>
    <r>
      <rPr>
        <sz val="10"/>
        <rFont val="Arial Narrow"/>
        <family val="2"/>
      </rPr>
      <t>)  Zhongli (Longgang Area)</t>
    </r>
    <r>
      <rPr>
        <sz val="12"/>
        <color indexed="8"/>
        <rFont val="華康粗圓體"/>
        <family val="3"/>
        <charset val="136"/>
      </rPr>
      <t/>
    </r>
    <phoneticPr fontId="4" type="noConversion"/>
  </si>
  <si>
    <r>
      <rPr>
        <sz val="10"/>
        <rFont val="華康粗圓體"/>
        <family val="3"/>
        <charset val="136"/>
      </rPr>
      <t>　中壢平鎮</t>
    </r>
    <r>
      <rPr>
        <sz val="10"/>
        <rFont val="Arial Narrow"/>
        <family val="2"/>
      </rPr>
      <t xml:space="preserve">  Zhongli, Pingzhen</t>
    </r>
  </si>
  <si>
    <r>
      <rPr>
        <sz val="10"/>
        <rFont val="華康粗圓體"/>
        <family val="3"/>
        <charset val="136"/>
      </rPr>
      <t>　中壢平鎮</t>
    </r>
    <r>
      <rPr>
        <sz val="10"/>
        <rFont val="Arial Narrow"/>
        <family val="2"/>
      </rPr>
      <t xml:space="preserve">  Zhongli, Pingzhen</t>
    </r>
    <r>
      <rPr>
        <sz val="12"/>
        <color indexed="8"/>
        <rFont val="華康粗圓體"/>
        <family val="3"/>
        <charset val="136"/>
      </rPr>
      <t/>
    </r>
    <phoneticPr fontId="4" type="noConversion"/>
  </si>
  <si>
    <r>
      <rPr>
        <sz val="10"/>
        <rFont val="華康粗圓體"/>
        <family val="3"/>
        <charset val="136"/>
      </rPr>
      <t>　高速公路中壢內壢交流道特定區</t>
    </r>
    <r>
      <rPr>
        <sz val="10"/>
        <rFont val="Arial Narrow"/>
        <family val="2"/>
      </rPr>
      <t xml:space="preserve"> Highway 1 Zhongli/Neili Interchange Designated Area</t>
    </r>
  </si>
  <si>
    <r>
      <rPr>
        <sz val="10"/>
        <rFont val="華康粗圓體"/>
        <family val="3"/>
        <charset val="136"/>
      </rPr>
      <t>　高速公路中壢內壢交流道特定區</t>
    </r>
    <r>
      <rPr>
        <sz val="10"/>
        <rFont val="Arial Narrow"/>
        <family val="2"/>
      </rPr>
      <t xml:space="preserve"> Highway 1 Zhongli/Neili Interchange Designated Area</t>
    </r>
    <phoneticPr fontId="4" type="noConversion"/>
  </si>
  <si>
    <t>Present  Population  Density</t>
    <phoneticPr fontId="1" type="noConversion"/>
  </si>
  <si>
    <t>Anticipated  Population  Density</t>
    <phoneticPr fontId="1" type="noConversion"/>
  </si>
  <si>
    <t>Present  Population</t>
    <phoneticPr fontId="1" type="noConversion"/>
  </si>
  <si>
    <t>Anticipated Population</t>
    <phoneticPr fontId="1" type="noConversion"/>
  </si>
  <si>
    <r>
      <rPr>
        <sz val="10"/>
        <rFont val="華康粗圓體"/>
        <family val="3"/>
        <charset val="136"/>
      </rPr>
      <t>現況人口密度</t>
    </r>
    <r>
      <rPr>
        <sz val="10"/>
        <rFont val="Arial Narrow"/>
        <family val="2"/>
      </rPr>
      <t xml:space="preserve"> (3)/(1)</t>
    </r>
    <phoneticPr fontId="4" type="noConversion"/>
  </si>
  <si>
    <r>
      <rPr>
        <sz val="10"/>
        <rFont val="華康粗圓體"/>
        <family val="3"/>
        <charset val="136"/>
      </rPr>
      <t>計畫人口密度</t>
    </r>
    <r>
      <rPr>
        <sz val="10"/>
        <rFont val="Arial Narrow"/>
        <family val="2"/>
      </rPr>
      <t xml:space="preserve"> (2)/(1)</t>
    </r>
    <phoneticPr fontId="4" type="noConversion"/>
  </si>
  <si>
    <r>
      <rPr>
        <sz val="10"/>
        <rFont val="華康粗圓體"/>
        <family val="3"/>
        <charset val="136"/>
      </rPr>
      <t>現況人口數</t>
    </r>
    <r>
      <rPr>
        <sz val="10"/>
        <rFont val="Arial Narrow"/>
        <family val="2"/>
      </rPr>
      <t xml:space="preserve"> (3)</t>
    </r>
    <phoneticPr fontId="4" type="noConversion"/>
  </si>
  <si>
    <r>
      <rPr>
        <sz val="10"/>
        <rFont val="華康粗圓體"/>
        <family val="3"/>
        <charset val="136"/>
      </rPr>
      <t>計畫人口數</t>
    </r>
    <r>
      <rPr>
        <sz val="10"/>
        <rFont val="Arial Narrow"/>
        <family val="2"/>
      </rPr>
      <t xml:space="preserve"> (2)</t>
    </r>
    <phoneticPr fontId="4" type="noConversion"/>
  </si>
  <si>
    <r>
      <rPr>
        <sz val="10"/>
        <rFont val="華康粗圓體"/>
        <family val="3"/>
        <charset val="136"/>
      </rPr>
      <t>都市計畫區人口密度</t>
    </r>
    <r>
      <rPr>
        <sz val="10"/>
        <rFont val="Arial Narrow"/>
        <family val="2"/>
      </rPr>
      <t xml:space="preserve"> (</t>
    </r>
    <r>
      <rPr>
        <sz val="10"/>
        <rFont val="華康粗圓體"/>
        <family val="3"/>
        <charset val="136"/>
      </rPr>
      <t>人</t>
    </r>
    <r>
      <rPr>
        <sz val="10"/>
        <rFont val="Arial Narrow"/>
        <family val="2"/>
      </rPr>
      <t>/</t>
    </r>
    <r>
      <rPr>
        <sz val="10"/>
        <rFont val="華康粗圓體"/>
        <family val="3"/>
        <charset val="136"/>
      </rPr>
      <t>平方公里</t>
    </r>
    <r>
      <rPr>
        <sz val="10"/>
        <rFont val="Arial Narrow"/>
        <family val="2"/>
      </rPr>
      <t>)
Population Density of Urban Planning Districts (Persons per km</t>
    </r>
    <r>
      <rPr>
        <vertAlign val="superscript"/>
        <sz val="10"/>
        <rFont val="Arial Narrow"/>
        <family val="2"/>
      </rPr>
      <t>2</t>
    </r>
    <r>
      <rPr>
        <sz val="10"/>
        <rFont val="Arial Narrow"/>
        <family val="2"/>
      </rPr>
      <t>)</t>
    </r>
    <phoneticPr fontId="4" type="noConversion"/>
  </si>
  <si>
    <r>
      <rPr>
        <sz val="10"/>
        <rFont val="華康粗圓體"/>
        <family val="3"/>
        <charset val="136"/>
      </rPr>
      <t>都市計畫區人口數</t>
    </r>
    <r>
      <rPr>
        <sz val="10"/>
        <rFont val="Arial Narrow"/>
        <family val="2"/>
      </rPr>
      <t xml:space="preserve"> (</t>
    </r>
    <r>
      <rPr>
        <sz val="10"/>
        <rFont val="華康粗圓體"/>
        <family val="3"/>
        <charset val="136"/>
      </rPr>
      <t>人</t>
    </r>
    <r>
      <rPr>
        <sz val="10"/>
        <rFont val="Arial Narrow"/>
        <family val="2"/>
      </rPr>
      <t>)
Population of Urban Planning Districts (Persons)</t>
    </r>
    <phoneticPr fontId="4" type="noConversion"/>
  </si>
  <si>
    <r>
      <rPr>
        <sz val="10"/>
        <rFont val="華康粗圓體"/>
        <family val="3"/>
        <charset val="136"/>
      </rPr>
      <t>都市計畫區面積</t>
    </r>
    <r>
      <rPr>
        <sz val="10"/>
        <rFont val="Arial Narrow"/>
        <family val="2"/>
      </rPr>
      <t>(1)
(</t>
    </r>
    <r>
      <rPr>
        <sz val="10"/>
        <rFont val="華康粗圓體"/>
        <family val="3"/>
        <charset val="136"/>
      </rPr>
      <t>平方公里</t>
    </r>
    <r>
      <rPr>
        <sz val="10"/>
        <rFont val="Arial Narrow"/>
        <family val="2"/>
      </rPr>
      <t>)
Area of Urban Planning Districts (km</t>
    </r>
    <r>
      <rPr>
        <vertAlign val="superscript"/>
        <sz val="10"/>
        <rFont val="Arial Narrow"/>
        <family val="2"/>
      </rPr>
      <t>2</t>
    </r>
    <r>
      <rPr>
        <sz val="10"/>
        <rFont val="Arial Narrow"/>
        <family val="2"/>
      </rPr>
      <t>)</t>
    </r>
    <phoneticPr fontId="4" type="noConversion"/>
  </si>
  <si>
    <r>
      <rPr>
        <sz val="10"/>
        <rFont val="華康粗圓體"/>
        <family val="3"/>
        <charset val="136"/>
      </rPr>
      <t xml:space="preserve">年底及都市計畫區別
</t>
    </r>
    <r>
      <rPr>
        <sz val="10"/>
        <rFont val="Arial Narrow"/>
        <family val="2"/>
      </rPr>
      <t>End of Year &amp; Urban Planning District</t>
    </r>
    <phoneticPr fontId="4" type="noConversion"/>
  </si>
  <si>
    <t>Table 5-5. Area and Population of Building Volume of Urban Planning Districts</t>
    <phoneticPr fontId="4" type="noConversion"/>
  </si>
  <si>
    <r>
      <rPr>
        <sz val="13"/>
        <rFont val="華康粗圓體"/>
        <family val="3"/>
        <charset val="136"/>
      </rPr>
      <t>表</t>
    </r>
    <r>
      <rPr>
        <sz val="13"/>
        <rFont val="Arial Narrow"/>
        <family val="2"/>
      </rPr>
      <t>5-5</t>
    </r>
    <r>
      <rPr>
        <sz val="13"/>
        <rFont val="華康粗圓體"/>
        <family val="3"/>
        <charset val="136"/>
      </rPr>
      <t>、都市計畫區面積及人口</t>
    </r>
    <phoneticPr fontId="1" type="noConversion"/>
  </si>
  <si>
    <r>
      <rPr>
        <sz val="9"/>
        <color indexed="9"/>
        <rFont val="Arial Narrow"/>
        <family val="2"/>
      </rPr>
      <t>Note:</t>
    </r>
    <r>
      <rPr>
        <sz val="9"/>
        <rFont val="Arial Narrow"/>
        <family val="2"/>
      </rPr>
      <t>2.As from 2013, Taoyuan Expansion Revised Plan and Nankan New City renamed Taoyuan City Urban Planning and Nankan Area respectively.</t>
    </r>
    <phoneticPr fontId="1" type="noConversion"/>
  </si>
  <si>
    <r>
      <rPr>
        <sz val="9"/>
        <rFont val="華康粗圓體"/>
        <family val="3"/>
        <charset val="136"/>
      </rPr>
      <t>　　　　　</t>
    </r>
    <r>
      <rPr>
        <sz val="9"/>
        <rFont val="Arial Narrow"/>
        <family val="2"/>
      </rPr>
      <t>2.</t>
    </r>
    <r>
      <rPr>
        <sz val="9"/>
        <rFont val="華康粗圓體"/>
        <family val="3"/>
        <charset val="136"/>
      </rPr>
      <t>自</t>
    </r>
    <r>
      <rPr>
        <sz val="9"/>
        <rFont val="Arial Narrow"/>
        <family val="2"/>
      </rPr>
      <t>102</t>
    </r>
    <r>
      <rPr>
        <sz val="9"/>
        <rFont val="華康粗圓體"/>
        <family val="3"/>
        <charset val="136"/>
      </rPr>
      <t>年起，桃園擴大修訂計畫及南崁新市鎮分別更名為桃園市都市計畫及南崁地區。</t>
    </r>
    <phoneticPr fontId="1" type="noConversion"/>
  </si>
  <si>
    <t xml:space="preserve">Note:1.The format of this table has changed because the format of the statement was modified in 2009. </t>
    <phoneticPr fontId="1" type="noConversion"/>
  </si>
  <si>
    <r>
      <rPr>
        <sz val="9"/>
        <rFont val="華康粗圓體"/>
        <family val="3"/>
        <charset val="136"/>
      </rPr>
      <t>說　　明：</t>
    </r>
    <r>
      <rPr>
        <sz val="9"/>
        <rFont val="Arial Narrow"/>
        <family val="2"/>
      </rPr>
      <t>1.98</t>
    </r>
    <r>
      <rPr>
        <sz val="9"/>
        <rFont val="華康粗圓體"/>
        <family val="3"/>
        <charset val="136"/>
      </rPr>
      <t>年起報表格式修訂，故本表格式異動。</t>
    </r>
    <phoneticPr fontId="4" type="noConversion"/>
  </si>
  <si>
    <t>Source : Department of Public Works, Taoyuan City Gov.</t>
    <phoneticPr fontId="1" type="noConversion"/>
  </si>
  <si>
    <r>
      <rPr>
        <sz val="9"/>
        <rFont val="華康粗圓體"/>
        <family val="3"/>
        <charset val="136"/>
      </rPr>
      <t>資料來源：本府工務局。</t>
    </r>
    <phoneticPr fontId="1" type="noConversion"/>
  </si>
  <si>
    <r>
      <rPr>
        <sz val="9"/>
        <rFont val="華康粗圓體"/>
        <family val="3"/>
        <charset val="136"/>
      </rPr>
      <t>桃園高鐵車站</t>
    </r>
    <r>
      <rPr>
        <sz val="9"/>
        <rFont val="Arial Narrow"/>
        <family val="2"/>
      </rPr>
      <t xml:space="preserve"> Taoyuan High Speed Rail Station</t>
    </r>
    <phoneticPr fontId="1" type="noConversion"/>
  </si>
  <si>
    <r>
      <rPr>
        <sz val="9"/>
        <rFont val="華康粗圓體"/>
        <family val="3"/>
        <charset val="136"/>
      </rPr>
      <t>桃園航空貨運暨客運園區</t>
    </r>
    <r>
      <rPr>
        <sz val="9"/>
        <rFont val="Arial Narrow"/>
        <family val="2"/>
      </rPr>
      <t>(</t>
    </r>
    <r>
      <rPr>
        <sz val="9"/>
        <rFont val="華康粗圓體"/>
        <family val="3"/>
        <charset val="136"/>
      </rPr>
      <t>大園南港區</t>
    </r>
    <r>
      <rPr>
        <sz val="9"/>
        <rFont val="Arial Narrow"/>
        <family val="2"/>
      </rPr>
      <t>)</t>
    </r>
    <r>
      <rPr>
        <sz val="9"/>
        <rFont val="華康粗圓體"/>
        <family val="3"/>
        <charset val="136"/>
      </rPr>
      <t>特定區</t>
    </r>
    <r>
      <rPr>
        <sz val="9"/>
        <rFont val="Arial Narrow"/>
        <family val="2"/>
      </rPr>
      <t xml:space="preserve"> 
Taoyuan Air Freight &amp; Passenger Transport Park (Dayuan and Nangang) Designated Area</t>
    </r>
    <phoneticPr fontId="1" type="noConversion"/>
  </si>
  <si>
    <r>
      <rPr>
        <sz val="9"/>
        <rFont val="華康粗圓體"/>
        <family val="3"/>
        <charset val="136"/>
      </rPr>
      <t>平鎮</t>
    </r>
    <r>
      <rPr>
        <sz val="9"/>
        <rFont val="Arial Narrow"/>
        <family val="2"/>
      </rPr>
      <t>(</t>
    </r>
    <r>
      <rPr>
        <sz val="9"/>
        <rFont val="華康粗圓體"/>
        <family val="3"/>
        <charset val="136"/>
      </rPr>
      <t>山仔頂地區</t>
    </r>
    <r>
      <rPr>
        <sz val="9"/>
        <rFont val="Arial Narrow"/>
        <family val="2"/>
      </rPr>
      <t>)  Pingzhen (Shanzaiding Area)</t>
    </r>
    <phoneticPr fontId="1" type="noConversion"/>
  </si>
  <si>
    <r>
      <rPr>
        <sz val="9"/>
        <rFont val="華康粗圓體"/>
        <family val="3"/>
        <charset val="136"/>
      </rPr>
      <t>巴陵達觀山風景特定區</t>
    </r>
    <r>
      <rPr>
        <sz val="9"/>
        <rFont val="Arial Narrow"/>
        <family val="2"/>
      </rPr>
      <t xml:space="preserve">  Baling Daguan Mountain Designated Scenic Area</t>
    </r>
    <phoneticPr fontId="1" type="noConversion"/>
  </si>
  <si>
    <r>
      <rPr>
        <sz val="9"/>
        <rFont val="華康粗圓體"/>
        <family val="3"/>
        <charset val="136"/>
      </rPr>
      <t>蘆竹</t>
    </r>
    <r>
      <rPr>
        <sz val="9"/>
        <rFont val="Arial Narrow"/>
        <family val="2"/>
      </rPr>
      <t>(</t>
    </r>
    <r>
      <rPr>
        <sz val="9"/>
        <rFont val="華康粗圓體"/>
        <family val="3"/>
        <charset val="136"/>
      </rPr>
      <t>大竹地區</t>
    </r>
    <r>
      <rPr>
        <sz val="9"/>
        <rFont val="Arial Narrow"/>
        <family val="2"/>
      </rPr>
      <t>) Luzhu (Dazhu Area)</t>
    </r>
    <phoneticPr fontId="1" type="noConversion"/>
  </si>
  <si>
    <r>
      <rPr>
        <sz val="9"/>
        <rFont val="華康粗圓體"/>
        <family val="3"/>
        <charset val="136"/>
      </rPr>
      <t>龍壽迴龍地區</t>
    </r>
    <r>
      <rPr>
        <sz val="9"/>
        <rFont val="Arial Narrow"/>
        <family val="2"/>
      </rPr>
      <t xml:space="preserve">  Longshou Huilong Area</t>
    </r>
    <phoneticPr fontId="1" type="noConversion"/>
  </si>
  <si>
    <r>
      <rPr>
        <sz val="9"/>
        <rFont val="華康粗圓體"/>
        <family val="3"/>
        <charset val="136"/>
      </rPr>
      <t>小烏來風景特定區</t>
    </r>
    <r>
      <rPr>
        <sz val="9"/>
        <rFont val="Arial Narrow"/>
        <family val="2"/>
      </rPr>
      <t xml:space="preserve">  Xiaowulai Designated Scenic Area</t>
    </r>
    <phoneticPr fontId="1" type="noConversion"/>
  </si>
  <si>
    <r>
      <rPr>
        <sz val="9"/>
        <rFont val="華康粗圓體"/>
        <family val="3"/>
        <charset val="136"/>
      </rPr>
      <t>南崁地區</t>
    </r>
    <r>
      <rPr>
        <sz val="9"/>
        <rFont val="Arial Narrow"/>
        <family val="2"/>
      </rPr>
      <t xml:space="preserve">  Nankan Area</t>
    </r>
    <phoneticPr fontId="1" type="noConversion"/>
  </si>
  <si>
    <r>
      <rPr>
        <sz val="9"/>
        <rFont val="華康粗圓體"/>
        <family val="3"/>
        <charset val="136"/>
      </rPr>
      <t>石門水庫水源特定區</t>
    </r>
    <r>
      <rPr>
        <sz val="9"/>
        <rFont val="Arial Narrow"/>
        <family val="2"/>
      </rPr>
      <t xml:space="preserve">  Shimen Dam Reservoir Designated Area</t>
    </r>
    <phoneticPr fontId="1" type="noConversion"/>
  </si>
  <si>
    <r>
      <rPr>
        <sz val="9"/>
        <rFont val="華康粗圓體"/>
        <family val="3"/>
        <charset val="136"/>
      </rPr>
      <t>石門</t>
    </r>
    <r>
      <rPr>
        <sz val="9"/>
        <rFont val="Arial Narrow"/>
        <family val="2"/>
      </rPr>
      <t xml:space="preserve">  Shimen</t>
    </r>
    <phoneticPr fontId="1" type="noConversion"/>
  </si>
  <si>
    <r>
      <rPr>
        <sz val="9"/>
        <rFont val="華康粗圓體"/>
        <family val="3"/>
        <charset val="136"/>
      </rPr>
      <t>復興</t>
    </r>
    <r>
      <rPr>
        <sz val="9"/>
        <rFont val="Arial Narrow"/>
        <family val="2"/>
      </rPr>
      <t xml:space="preserve">  Fuxing</t>
    </r>
    <phoneticPr fontId="1" type="noConversion"/>
  </si>
  <si>
    <r>
      <rPr>
        <sz val="9"/>
        <rFont val="華康粗圓體"/>
        <family val="3"/>
        <charset val="136"/>
      </rPr>
      <t>觀音</t>
    </r>
    <r>
      <rPr>
        <sz val="9"/>
        <rFont val="Arial Narrow"/>
        <family val="2"/>
      </rPr>
      <t>(</t>
    </r>
    <r>
      <rPr>
        <sz val="9"/>
        <rFont val="華康粗圓體"/>
        <family val="3"/>
        <charset val="136"/>
      </rPr>
      <t>草漯地區</t>
    </r>
    <r>
      <rPr>
        <sz val="9"/>
        <rFont val="Arial Narrow"/>
        <family val="2"/>
      </rPr>
      <t>) Guanyin (Caota Area)</t>
    </r>
    <phoneticPr fontId="1" type="noConversion"/>
  </si>
  <si>
    <r>
      <rPr>
        <sz val="9"/>
        <rFont val="華康粗圓體"/>
        <family val="3"/>
        <charset val="136"/>
      </rPr>
      <t>觀音</t>
    </r>
    <r>
      <rPr>
        <sz val="9"/>
        <rFont val="Arial Narrow"/>
        <family val="2"/>
      </rPr>
      <t>(</t>
    </r>
    <r>
      <rPr>
        <sz val="9"/>
        <rFont val="華康粗圓體"/>
        <family val="3"/>
        <charset val="136"/>
      </rPr>
      <t>新坡地區</t>
    </r>
    <r>
      <rPr>
        <sz val="9"/>
        <rFont val="Arial Narrow"/>
        <family val="2"/>
      </rPr>
      <t>) Guanyin (Xinpo Area)</t>
    </r>
    <phoneticPr fontId="1" type="noConversion"/>
  </si>
  <si>
    <r>
      <rPr>
        <sz val="9"/>
        <rFont val="華康粗圓體"/>
        <family val="3"/>
        <charset val="136"/>
      </rPr>
      <t>觀音</t>
    </r>
    <r>
      <rPr>
        <sz val="9"/>
        <rFont val="Arial Narrow"/>
        <family val="2"/>
      </rPr>
      <t xml:space="preserve">  Guanyin</t>
    </r>
    <phoneticPr fontId="1" type="noConversion"/>
  </si>
  <si>
    <r>
      <rPr>
        <sz val="9"/>
        <rFont val="華康粗圓體"/>
        <family val="3"/>
        <charset val="136"/>
      </rPr>
      <t>新屋</t>
    </r>
    <r>
      <rPr>
        <sz val="9"/>
        <rFont val="Arial Narrow"/>
        <family val="2"/>
      </rPr>
      <t xml:space="preserve">  Xinwu</t>
    </r>
    <phoneticPr fontId="1" type="noConversion"/>
  </si>
  <si>
    <r>
      <rPr>
        <sz val="9"/>
        <rFont val="華康粗圓體"/>
        <family val="3"/>
        <charset val="136"/>
      </rPr>
      <t>龍潭</t>
    </r>
    <r>
      <rPr>
        <sz val="9"/>
        <rFont val="Arial Narrow"/>
        <family val="2"/>
      </rPr>
      <t xml:space="preserve">  Longtan</t>
    </r>
    <phoneticPr fontId="1" type="noConversion"/>
  </si>
  <si>
    <r>
      <rPr>
        <sz val="9"/>
        <rFont val="華康粗圓體"/>
        <family val="3"/>
        <charset val="136"/>
      </rPr>
      <t>八德</t>
    </r>
    <r>
      <rPr>
        <sz val="9"/>
        <rFont val="Arial Narrow"/>
        <family val="2"/>
      </rPr>
      <t>(</t>
    </r>
    <r>
      <rPr>
        <sz val="9"/>
        <rFont val="華康粗圓體"/>
        <family val="3"/>
        <charset val="136"/>
      </rPr>
      <t>八德地區</t>
    </r>
    <r>
      <rPr>
        <sz val="9"/>
        <rFont val="Arial Narrow"/>
        <family val="2"/>
      </rPr>
      <t>) Bade (Bade Area)</t>
    </r>
    <phoneticPr fontId="1" type="noConversion"/>
  </si>
  <si>
    <r>
      <rPr>
        <sz val="9"/>
        <rFont val="華康粗圓體"/>
        <family val="3"/>
        <charset val="136"/>
      </rPr>
      <t>八德</t>
    </r>
    <r>
      <rPr>
        <sz val="9"/>
        <rFont val="Arial Narrow"/>
        <family val="2"/>
      </rPr>
      <t>(</t>
    </r>
    <r>
      <rPr>
        <sz val="9"/>
        <rFont val="華康粗圓體"/>
        <family val="3"/>
        <charset val="136"/>
      </rPr>
      <t>大湳地區</t>
    </r>
    <r>
      <rPr>
        <sz val="9"/>
        <rFont val="Arial Narrow"/>
        <family val="2"/>
      </rPr>
      <t>) Bade (Danan Area)</t>
    </r>
    <phoneticPr fontId="1" type="noConversion"/>
  </si>
  <si>
    <r>
      <rPr>
        <sz val="9"/>
        <rFont val="華康粗圓體"/>
        <family val="3"/>
        <charset val="136"/>
      </rPr>
      <t>林口特定區</t>
    </r>
    <r>
      <rPr>
        <sz val="9"/>
        <rFont val="Arial Narrow"/>
        <family val="2"/>
      </rPr>
      <t xml:space="preserve">  Linkou Designated Area</t>
    </r>
    <phoneticPr fontId="1" type="noConversion"/>
  </si>
  <si>
    <r>
      <rPr>
        <sz val="9"/>
        <rFont val="華康粗圓體"/>
        <family val="3"/>
        <charset val="136"/>
      </rPr>
      <t>龜山</t>
    </r>
    <r>
      <rPr>
        <sz val="9"/>
        <rFont val="Arial Narrow"/>
        <family val="2"/>
      </rPr>
      <t xml:space="preserve">  Guishan</t>
    </r>
    <phoneticPr fontId="1" type="noConversion"/>
  </si>
  <si>
    <r>
      <rPr>
        <sz val="9"/>
        <rFont val="華康粗圓體"/>
        <family val="3"/>
        <charset val="136"/>
      </rPr>
      <t>大園</t>
    </r>
    <r>
      <rPr>
        <sz val="9"/>
        <rFont val="Arial Narrow"/>
        <family val="2"/>
      </rPr>
      <t>(</t>
    </r>
    <r>
      <rPr>
        <sz val="9"/>
        <rFont val="華康粗圓體"/>
        <family val="3"/>
        <charset val="136"/>
      </rPr>
      <t>菓林地區</t>
    </r>
    <r>
      <rPr>
        <sz val="9"/>
        <rFont val="Arial Narrow"/>
        <family val="2"/>
      </rPr>
      <t>) Dayuan (Wooded Area)</t>
    </r>
    <phoneticPr fontId="1" type="noConversion"/>
  </si>
  <si>
    <r>
      <rPr>
        <sz val="9"/>
        <rFont val="華康粗圓體"/>
        <family val="3"/>
        <charset val="136"/>
      </rPr>
      <t>大園</t>
    </r>
    <r>
      <rPr>
        <sz val="9"/>
        <rFont val="Arial Narrow"/>
        <family val="2"/>
      </rPr>
      <t xml:space="preserve">  Dayuan</t>
    </r>
    <phoneticPr fontId="1" type="noConversion"/>
  </si>
  <si>
    <r>
      <rPr>
        <sz val="9"/>
        <rFont val="華康粗圓體"/>
        <family val="3"/>
        <charset val="136"/>
      </rPr>
      <t>楊梅</t>
    </r>
    <r>
      <rPr>
        <sz val="9"/>
        <rFont val="Arial Narrow"/>
        <family val="2"/>
      </rPr>
      <t>(</t>
    </r>
    <r>
      <rPr>
        <sz val="9"/>
        <rFont val="華康粗圓體"/>
        <family val="3"/>
        <charset val="136"/>
      </rPr>
      <t>富岡豐野地區</t>
    </r>
    <r>
      <rPr>
        <sz val="9"/>
        <rFont val="Arial Narrow"/>
        <family val="2"/>
      </rPr>
      <t>) Yangmei (Fugang and Fengye Areas)</t>
    </r>
    <phoneticPr fontId="1" type="noConversion"/>
  </si>
  <si>
    <r>
      <rPr>
        <sz val="9"/>
        <rFont val="華康粗圓體"/>
        <family val="3"/>
        <charset val="136"/>
      </rPr>
      <t>高速公路楊梅交流道特定區</t>
    </r>
    <r>
      <rPr>
        <sz val="9"/>
        <rFont val="Arial Narrow"/>
        <family val="2"/>
      </rPr>
      <t xml:space="preserve">  Highway 1 Yangmei Interchange Designated Area</t>
    </r>
    <phoneticPr fontId="1" type="noConversion"/>
  </si>
  <si>
    <r>
      <rPr>
        <sz val="9"/>
        <rFont val="華康粗圓體"/>
        <family val="3"/>
        <charset val="136"/>
      </rPr>
      <t>楊梅</t>
    </r>
    <r>
      <rPr>
        <sz val="9"/>
        <rFont val="Arial Narrow"/>
        <family val="2"/>
      </rPr>
      <t xml:space="preserve">  Yangmei</t>
    </r>
    <phoneticPr fontId="1" type="noConversion"/>
  </si>
  <si>
    <r>
      <rPr>
        <sz val="9"/>
        <rFont val="華康粗圓體"/>
        <family val="3"/>
        <charset val="136"/>
      </rPr>
      <t>大溪</t>
    </r>
    <r>
      <rPr>
        <sz val="9"/>
        <rFont val="Arial Narrow"/>
        <family val="2"/>
      </rPr>
      <t>(</t>
    </r>
    <r>
      <rPr>
        <sz val="9"/>
        <rFont val="華康粗圓體"/>
        <family val="3"/>
        <charset val="136"/>
      </rPr>
      <t>埔頂地區</t>
    </r>
    <r>
      <rPr>
        <sz val="9"/>
        <rFont val="Arial Narrow"/>
        <family val="2"/>
      </rPr>
      <t>) Daxi (Puding Area)</t>
    </r>
    <phoneticPr fontId="1" type="noConversion"/>
  </si>
  <si>
    <r>
      <rPr>
        <sz val="9"/>
        <rFont val="華康粗圓體"/>
        <family val="3"/>
        <charset val="136"/>
      </rPr>
      <t>大溪</t>
    </r>
    <r>
      <rPr>
        <sz val="9"/>
        <rFont val="Arial Narrow"/>
        <family val="2"/>
      </rPr>
      <t xml:space="preserve">  Daxi</t>
    </r>
    <phoneticPr fontId="1" type="noConversion"/>
  </si>
  <si>
    <r>
      <rPr>
        <sz val="9"/>
        <rFont val="華康粗圓體"/>
        <family val="3"/>
        <charset val="136"/>
      </rPr>
      <t>縱貫公路桃園、內壢間都市計畫</t>
    </r>
    <r>
      <rPr>
        <sz val="9"/>
        <rFont val="Arial Narrow"/>
        <family val="2"/>
      </rPr>
      <t xml:space="preserve"> 
Urban Planning along Provincial Highway between Taoyuan and Neili</t>
    </r>
    <phoneticPr fontId="1" type="noConversion"/>
  </si>
  <si>
    <r>
      <rPr>
        <sz val="9"/>
        <rFont val="華康粗圓體"/>
        <family val="3"/>
        <charset val="136"/>
      </rPr>
      <t>桃園市都市計畫</t>
    </r>
    <r>
      <rPr>
        <sz val="9"/>
        <rFont val="Arial Narrow"/>
        <family val="2"/>
      </rPr>
      <t xml:space="preserve"> Taoyuan City Urban Planning</t>
    </r>
    <phoneticPr fontId="1" type="noConversion"/>
  </si>
  <si>
    <t>-</t>
    <phoneticPr fontId="1" type="noConversion"/>
  </si>
  <si>
    <r>
      <rPr>
        <sz val="9"/>
        <rFont val="華康粗圓體"/>
        <family val="3"/>
        <charset val="136"/>
      </rPr>
      <t>中壢</t>
    </r>
    <r>
      <rPr>
        <sz val="9"/>
        <rFont val="Arial Narrow"/>
        <family val="2"/>
      </rPr>
      <t>(</t>
    </r>
    <r>
      <rPr>
        <sz val="9"/>
        <rFont val="華康粗圓體"/>
        <family val="3"/>
        <charset val="136"/>
      </rPr>
      <t>過嶺地區</t>
    </r>
    <r>
      <rPr>
        <sz val="9"/>
        <rFont val="Arial Narrow"/>
        <family val="2"/>
      </rPr>
      <t>)</t>
    </r>
    <r>
      <rPr>
        <sz val="9"/>
        <rFont val="華康粗圓體"/>
        <family val="3"/>
        <charset val="136"/>
      </rPr>
      <t>、楊梅</t>
    </r>
    <r>
      <rPr>
        <sz val="9"/>
        <rFont val="Arial Narrow"/>
        <family val="2"/>
      </rPr>
      <t>(</t>
    </r>
    <r>
      <rPr>
        <sz val="9"/>
        <rFont val="華康粗圓體"/>
        <family val="3"/>
        <charset val="136"/>
      </rPr>
      <t>高榮地區</t>
    </r>
    <r>
      <rPr>
        <sz val="9"/>
        <rFont val="Arial Narrow"/>
        <family val="2"/>
      </rPr>
      <t>)</t>
    </r>
    <r>
      <rPr>
        <sz val="9"/>
        <rFont val="華康粗圓體"/>
        <family val="3"/>
        <charset val="136"/>
      </rPr>
      <t>、新屋</t>
    </r>
    <r>
      <rPr>
        <sz val="9"/>
        <rFont val="Arial Narrow"/>
        <family val="2"/>
      </rPr>
      <t>(</t>
    </r>
    <r>
      <rPr>
        <sz val="9"/>
        <rFont val="華康粗圓體"/>
        <family val="3"/>
        <charset val="136"/>
      </rPr>
      <t>頭洲地區</t>
    </r>
    <r>
      <rPr>
        <sz val="9"/>
        <rFont val="Arial Narrow"/>
        <family val="2"/>
      </rPr>
      <t>)</t>
    </r>
    <r>
      <rPr>
        <sz val="9"/>
        <rFont val="華康粗圓體"/>
        <family val="3"/>
        <charset val="136"/>
      </rPr>
      <t>、觀音</t>
    </r>
    <r>
      <rPr>
        <sz val="9"/>
        <rFont val="Arial Narrow"/>
        <family val="2"/>
      </rPr>
      <t>(</t>
    </r>
    <r>
      <rPr>
        <sz val="9"/>
        <rFont val="華康粗圓體"/>
        <family val="3"/>
        <charset val="136"/>
      </rPr>
      <t>高源地區</t>
    </r>
    <r>
      <rPr>
        <sz val="9"/>
        <rFont val="Arial Narrow"/>
        <family val="2"/>
      </rPr>
      <t>)
Zhongli (Guoling Area,) Yangmei (Gaorong Area,) Xinwu (Touzhou Area,) Guanyin
(Gaoyuan Area)</t>
    </r>
    <phoneticPr fontId="1" type="noConversion"/>
  </si>
  <si>
    <r>
      <rPr>
        <sz val="9"/>
        <rFont val="華康粗圓體"/>
        <family val="3"/>
        <charset val="136"/>
      </rPr>
      <t>中壢</t>
    </r>
    <r>
      <rPr>
        <sz val="9"/>
        <rFont val="Arial Narrow"/>
        <family val="2"/>
      </rPr>
      <t>(</t>
    </r>
    <r>
      <rPr>
        <sz val="9"/>
        <rFont val="華康粗圓體"/>
        <family val="3"/>
        <charset val="136"/>
      </rPr>
      <t>龍岡地區</t>
    </r>
    <r>
      <rPr>
        <sz val="9"/>
        <rFont val="Arial Narrow"/>
        <family val="2"/>
      </rPr>
      <t>)  Zhongli (Longgang Area)</t>
    </r>
    <phoneticPr fontId="1" type="noConversion"/>
  </si>
  <si>
    <r>
      <rPr>
        <sz val="9"/>
        <rFont val="華康粗圓體"/>
        <family val="3"/>
        <charset val="136"/>
      </rPr>
      <t>中壢平鎮</t>
    </r>
    <r>
      <rPr>
        <sz val="9"/>
        <rFont val="Arial Narrow"/>
        <family val="2"/>
      </rPr>
      <t xml:space="preserve">  Zhongli, Pingzhen</t>
    </r>
    <phoneticPr fontId="1" type="noConversion"/>
  </si>
  <si>
    <r>
      <rPr>
        <sz val="9"/>
        <rFont val="華康粗圓體"/>
        <family val="3"/>
        <charset val="136"/>
      </rPr>
      <t xml:space="preserve">高速公路中壢內壢交流道特定區
</t>
    </r>
    <r>
      <rPr>
        <sz val="9"/>
        <rFont val="Arial Narrow"/>
        <family val="2"/>
      </rPr>
      <t>Highway 1 Zhongli/Neili Interchange Designated Area</t>
    </r>
    <phoneticPr fontId="1" type="noConversion"/>
  </si>
  <si>
    <r>
      <rPr>
        <sz val="9"/>
        <rFont val="華康粗圓體"/>
        <family val="3"/>
        <charset val="136"/>
      </rPr>
      <t>民國</t>
    </r>
    <r>
      <rPr>
        <sz val="9"/>
        <rFont val="Arial Narrow"/>
        <family val="2"/>
      </rPr>
      <t>105</t>
    </r>
    <r>
      <rPr>
        <sz val="9"/>
        <rFont val="華康粗圓體"/>
        <family val="3"/>
        <charset val="136"/>
      </rPr>
      <t>年</t>
    </r>
    <r>
      <rPr>
        <sz val="9"/>
        <rFont val="Arial Narrow"/>
        <family val="2"/>
      </rPr>
      <t xml:space="preserve">  2016</t>
    </r>
    <phoneticPr fontId="1" type="noConversion"/>
  </si>
  <si>
    <r>
      <rPr>
        <sz val="9"/>
        <rFont val="華康粗圓體"/>
        <family val="3"/>
        <charset val="136"/>
      </rPr>
      <t>民國</t>
    </r>
    <r>
      <rPr>
        <sz val="9"/>
        <rFont val="Arial Narrow"/>
        <family val="2"/>
      </rPr>
      <t>106</t>
    </r>
    <r>
      <rPr>
        <sz val="9"/>
        <rFont val="華康粗圓體"/>
        <family val="3"/>
        <charset val="136"/>
      </rPr>
      <t>年</t>
    </r>
    <r>
      <rPr>
        <sz val="9"/>
        <rFont val="Arial Narrow"/>
        <family val="2"/>
      </rPr>
      <t xml:space="preserve">  2017</t>
    </r>
    <phoneticPr fontId="1" type="noConversion"/>
  </si>
  <si>
    <r>
      <rPr>
        <sz val="9"/>
        <rFont val="BatangChe"/>
        <family val="3"/>
        <charset val="129"/>
      </rPr>
      <t>ⓡ</t>
    </r>
    <r>
      <rPr>
        <sz val="9"/>
        <rFont val="Arial Narrow"/>
        <family val="2"/>
      </rPr>
      <t>1,608,500</t>
    </r>
    <phoneticPr fontId="1" type="noConversion"/>
  </si>
  <si>
    <r>
      <rPr>
        <sz val="9"/>
        <rFont val="BatangChe"/>
        <family val="3"/>
        <charset val="129"/>
      </rPr>
      <t>ⓡ</t>
    </r>
    <r>
      <rPr>
        <sz val="9"/>
        <rFont val="Arial Narrow"/>
        <family val="2"/>
      </rPr>
      <t>50,942</t>
    </r>
    <phoneticPr fontId="1" type="noConversion"/>
  </si>
  <si>
    <r>
      <rPr>
        <sz val="9"/>
        <rFont val="華康粗圓體"/>
        <family val="3"/>
        <charset val="136"/>
      </rPr>
      <t>民國</t>
    </r>
    <r>
      <rPr>
        <sz val="9"/>
        <rFont val="Arial Narrow"/>
        <family val="2"/>
      </rPr>
      <t>104</t>
    </r>
    <r>
      <rPr>
        <sz val="9"/>
        <rFont val="華康粗圓體"/>
        <family val="3"/>
        <charset val="136"/>
      </rPr>
      <t>年</t>
    </r>
    <r>
      <rPr>
        <sz val="9"/>
        <rFont val="Arial Narrow"/>
        <family val="2"/>
      </rPr>
      <t xml:space="preserve">  2015</t>
    </r>
  </si>
  <si>
    <r>
      <rPr>
        <sz val="9"/>
        <rFont val="華康粗圓體"/>
        <family val="3"/>
        <charset val="136"/>
      </rPr>
      <t>民國</t>
    </r>
    <r>
      <rPr>
        <sz val="9"/>
        <rFont val="Arial Narrow"/>
        <family val="2"/>
      </rPr>
      <t>103</t>
    </r>
    <r>
      <rPr>
        <sz val="9"/>
        <rFont val="華康粗圓體"/>
        <family val="3"/>
        <charset val="136"/>
      </rPr>
      <t>年</t>
    </r>
    <r>
      <rPr>
        <sz val="9"/>
        <rFont val="Arial Narrow"/>
        <family val="2"/>
      </rPr>
      <t xml:space="preserve">  2014</t>
    </r>
  </si>
  <si>
    <r>
      <rPr>
        <sz val="9"/>
        <rFont val="華康粗圓體"/>
        <family val="3"/>
        <charset val="136"/>
      </rPr>
      <t>民國</t>
    </r>
    <r>
      <rPr>
        <sz val="9"/>
        <rFont val="Arial Narrow"/>
        <family val="2"/>
      </rPr>
      <t>102</t>
    </r>
    <r>
      <rPr>
        <sz val="9"/>
        <rFont val="華康粗圓體"/>
        <family val="3"/>
        <charset val="136"/>
      </rPr>
      <t>年</t>
    </r>
    <r>
      <rPr>
        <sz val="9"/>
        <rFont val="Arial Narrow"/>
        <family val="2"/>
      </rPr>
      <t xml:space="preserve">  2013</t>
    </r>
  </si>
  <si>
    <r>
      <rPr>
        <sz val="9"/>
        <rFont val="華康粗圓體"/>
        <family val="3"/>
        <charset val="136"/>
      </rPr>
      <t>民國</t>
    </r>
    <r>
      <rPr>
        <sz val="9"/>
        <rFont val="Arial Narrow"/>
        <family val="2"/>
      </rPr>
      <t>101</t>
    </r>
    <r>
      <rPr>
        <sz val="9"/>
        <rFont val="華康粗圓體"/>
        <family val="3"/>
        <charset val="136"/>
      </rPr>
      <t>年</t>
    </r>
    <r>
      <rPr>
        <sz val="9"/>
        <rFont val="Arial Narrow"/>
        <family val="2"/>
      </rPr>
      <t xml:space="preserve">  2012</t>
    </r>
  </si>
  <si>
    <r>
      <rPr>
        <sz val="9"/>
        <rFont val="華康粗圓體"/>
        <family val="3"/>
        <charset val="136"/>
      </rPr>
      <t>民國</t>
    </r>
    <r>
      <rPr>
        <sz val="9"/>
        <rFont val="Arial Narrow"/>
        <family val="2"/>
      </rPr>
      <t>100</t>
    </r>
    <r>
      <rPr>
        <sz val="9"/>
        <rFont val="華康粗圓體"/>
        <family val="3"/>
        <charset val="136"/>
      </rPr>
      <t>年</t>
    </r>
    <r>
      <rPr>
        <sz val="9"/>
        <rFont val="Arial Narrow"/>
        <family val="2"/>
      </rPr>
      <t xml:space="preserve">  2011</t>
    </r>
  </si>
  <si>
    <r>
      <rPr>
        <sz val="9"/>
        <rFont val="華康粗圓體"/>
        <family val="3"/>
        <charset val="136"/>
      </rPr>
      <t>民國</t>
    </r>
    <r>
      <rPr>
        <sz val="9"/>
        <rFont val="Arial Narrow"/>
        <family val="2"/>
      </rPr>
      <t>99</t>
    </r>
    <r>
      <rPr>
        <sz val="9"/>
        <rFont val="華康粗圓體"/>
        <family val="3"/>
        <charset val="136"/>
      </rPr>
      <t>年</t>
    </r>
    <r>
      <rPr>
        <sz val="9"/>
        <rFont val="Arial Narrow"/>
        <family val="2"/>
      </rPr>
      <t xml:space="preserve">  2010</t>
    </r>
    <phoneticPr fontId="1" type="noConversion"/>
  </si>
  <si>
    <r>
      <rPr>
        <sz val="9"/>
        <rFont val="華康粗圓體"/>
        <family val="3"/>
        <charset val="136"/>
      </rPr>
      <t>民國</t>
    </r>
    <r>
      <rPr>
        <sz val="9"/>
        <rFont val="Arial Narrow"/>
        <family val="2"/>
      </rPr>
      <t>98</t>
    </r>
    <r>
      <rPr>
        <sz val="9"/>
        <rFont val="華康粗圓體"/>
        <family val="3"/>
        <charset val="136"/>
      </rPr>
      <t>年</t>
    </r>
    <r>
      <rPr>
        <sz val="9"/>
        <rFont val="Arial Narrow"/>
        <family val="2"/>
      </rPr>
      <t xml:space="preserve">  2009</t>
    </r>
    <phoneticPr fontId="1" type="noConversion"/>
  </si>
  <si>
    <r>
      <rPr>
        <sz val="9"/>
        <rFont val="華康粗圓體"/>
        <family val="3"/>
        <charset val="136"/>
      </rPr>
      <t>面積</t>
    </r>
    <r>
      <rPr>
        <sz val="9"/>
        <rFont val="Arial Narrow"/>
        <family val="2"/>
      </rPr>
      <t>(</t>
    </r>
    <r>
      <rPr>
        <sz val="9"/>
        <rFont val="華康粗圓體"/>
        <family val="3"/>
        <charset val="136"/>
      </rPr>
      <t>平方公尺</t>
    </r>
    <r>
      <rPr>
        <sz val="9"/>
        <rFont val="Arial Narrow"/>
        <family val="2"/>
      </rPr>
      <t>)
Area (m</t>
    </r>
    <r>
      <rPr>
        <vertAlign val="superscript"/>
        <sz val="9"/>
        <rFont val="Arial Narrow"/>
        <family val="2"/>
      </rPr>
      <t>2</t>
    </r>
    <r>
      <rPr>
        <sz val="9"/>
        <rFont val="Arial Narrow"/>
        <family val="2"/>
      </rPr>
      <t>)</t>
    </r>
    <phoneticPr fontId="4" type="noConversion"/>
  </si>
  <si>
    <r>
      <rPr>
        <sz val="9"/>
        <rFont val="華康粗圓體"/>
        <family val="3"/>
        <charset val="136"/>
      </rPr>
      <t xml:space="preserve">座
</t>
    </r>
    <r>
      <rPr>
        <sz val="9"/>
        <rFont val="Arial Narrow"/>
        <family val="2"/>
      </rPr>
      <t>Plans</t>
    </r>
    <phoneticPr fontId="4" type="noConversion"/>
  </si>
  <si>
    <r>
      <rPr>
        <sz val="9"/>
        <rFont val="華康粗圓體"/>
        <family val="3"/>
        <charset val="136"/>
      </rPr>
      <t xml:space="preserve">舖裝
</t>
    </r>
    <r>
      <rPr>
        <sz val="9"/>
        <rFont val="Arial Narrow"/>
        <family val="2"/>
      </rPr>
      <t>Improvement</t>
    </r>
    <phoneticPr fontId="4" type="noConversion"/>
  </si>
  <si>
    <r>
      <rPr>
        <sz val="9"/>
        <rFont val="華康粗圓體"/>
        <family val="3"/>
        <charset val="136"/>
      </rPr>
      <t xml:space="preserve">拓寬
</t>
    </r>
    <r>
      <rPr>
        <sz val="9"/>
        <rFont val="Arial Narrow"/>
        <family val="2"/>
      </rPr>
      <t>Widened</t>
    </r>
    <phoneticPr fontId="4" type="noConversion"/>
  </si>
  <si>
    <r>
      <rPr>
        <sz val="9"/>
        <rFont val="華康粗圓體"/>
        <family val="3"/>
        <charset val="136"/>
      </rPr>
      <t xml:space="preserve">新闢
</t>
    </r>
    <r>
      <rPr>
        <sz val="9"/>
        <rFont val="Arial Narrow"/>
        <family val="2"/>
      </rPr>
      <t>Construction</t>
    </r>
    <phoneticPr fontId="4" type="noConversion"/>
  </si>
  <si>
    <t>Year &amp; Urban Planning District</t>
  </si>
  <si>
    <r>
      <rPr>
        <sz val="9"/>
        <rFont val="華康粗圓體"/>
        <family val="3"/>
        <charset val="136"/>
      </rPr>
      <t xml:space="preserve">其　　他
</t>
    </r>
    <r>
      <rPr>
        <sz val="9"/>
        <rFont val="Arial Narrow"/>
        <family val="2"/>
      </rPr>
      <t>Other</t>
    </r>
    <phoneticPr fontId="4" type="noConversion"/>
  </si>
  <si>
    <r>
      <rPr>
        <sz val="9"/>
        <rFont val="華康粗圓體"/>
        <family val="3"/>
        <charset val="136"/>
      </rPr>
      <t xml:space="preserve">鋼筋混凝土橋
</t>
    </r>
    <r>
      <rPr>
        <sz val="9"/>
        <rFont val="Arial Narrow"/>
        <family val="2"/>
      </rPr>
      <t>Reinforced Concrete</t>
    </r>
    <phoneticPr fontId="4" type="noConversion"/>
  </si>
  <si>
    <r>
      <rPr>
        <sz val="9"/>
        <rFont val="華康粗圓體"/>
        <family val="3"/>
        <charset val="136"/>
      </rPr>
      <t xml:space="preserve">沙土路面
</t>
    </r>
    <r>
      <rPr>
        <sz val="9"/>
        <rFont val="Arial Narrow"/>
        <family val="2"/>
      </rPr>
      <t>Sand Road</t>
    </r>
    <phoneticPr fontId="4" type="noConversion"/>
  </si>
  <si>
    <r>
      <rPr>
        <sz val="9"/>
        <rFont val="華康粗圓體"/>
        <family val="3"/>
        <charset val="136"/>
      </rPr>
      <t xml:space="preserve">石子路面
</t>
    </r>
    <r>
      <rPr>
        <sz val="9"/>
        <rFont val="Arial Narrow"/>
        <family val="2"/>
      </rPr>
      <t>Gravel Road</t>
    </r>
    <phoneticPr fontId="1" type="noConversion"/>
  </si>
  <si>
    <t>Cement Concrete Road</t>
    <phoneticPr fontId="7" type="noConversion"/>
  </si>
  <si>
    <r>
      <rPr>
        <sz val="9"/>
        <rFont val="華康粗圓體"/>
        <family val="3"/>
        <charset val="136"/>
      </rPr>
      <t>水泥混凝土
路面</t>
    </r>
    <phoneticPr fontId="27" type="noConversion"/>
  </si>
  <si>
    <r>
      <rPr>
        <sz val="9"/>
        <rFont val="華康粗圓體"/>
        <family val="3"/>
        <charset val="136"/>
      </rPr>
      <t xml:space="preserve">瀝青路面
</t>
    </r>
    <r>
      <rPr>
        <sz val="9"/>
        <rFont val="Arial Narrow"/>
        <family val="2"/>
      </rPr>
      <t>Asphalt Road</t>
    </r>
    <phoneticPr fontId="4" type="noConversion"/>
  </si>
  <si>
    <r>
      <rPr>
        <sz val="9"/>
        <rFont val="華康粗圓體"/>
        <family val="3"/>
        <charset val="136"/>
      </rPr>
      <t>年及都市計畫區別</t>
    </r>
    <phoneticPr fontId="4" type="noConversion"/>
  </si>
  <si>
    <r>
      <rPr>
        <sz val="9"/>
        <rFont val="華康粗圓體"/>
        <family val="3"/>
        <charset val="136"/>
      </rPr>
      <t>橋　　樑　　</t>
    </r>
    <r>
      <rPr>
        <sz val="9"/>
        <rFont val="Arial Narrow"/>
        <family val="2"/>
      </rPr>
      <t>Bridge</t>
    </r>
    <phoneticPr fontId="4" type="noConversion"/>
  </si>
  <si>
    <r>
      <t>(</t>
    </r>
    <r>
      <rPr>
        <sz val="9"/>
        <rFont val="華康粗圓體"/>
        <family val="3"/>
        <charset val="136"/>
      </rPr>
      <t>平方公尺</t>
    </r>
    <r>
      <rPr>
        <sz val="9"/>
        <rFont val="Arial Narrow"/>
        <family val="2"/>
      </rPr>
      <t>)          Road (Included Square)          (m</t>
    </r>
    <r>
      <rPr>
        <vertAlign val="superscript"/>
        <sz val="9"/>
        <rFont val="Arial Narrow"/>
        <family val="2"/>
      </rPr>
      <t>2</t>
    </r>
    <r>
      <rPr>
        <sz val="9"/>
        <rFont val="Arial Narrow"/>
        <family val="2"/>
      </rPr>
      <t>)</t>
    </r>
    <phoneticPr fontId="1" type="noConversion"/>
  </si>
  <si>
    <r>
      <rPr>
        <sz val="9"/>
        <rFont val="華康粗圓體"/>
        <family val="3"/>
        <charset val="136"/>
      </rPr>
      <t>道路</t>
    </r>
    <r>
      <rPr>
        <sz val="9"/>
        <rFont val="Arial Narrow"/>
        <family val="2"/>
      </rPr>
      <t xml:space="preserve"> (</t>
    </r>
    <r>
      <rPr>
        <sz val="9"/>
        <rFont val="華康粗圓體"/>
        <family val="3"/>
        <charset val="136"/>
      </rPr>
      <t>包括廣場</t>
    </r>
    <r>
      <rPr>
        <sz val="9"/>
        <rFont val="Arial Narrow"/>
        <family val="2"/>
      </rPr>
      <t>)</t>
    </r>
    <phoneticPr fontId="4" type="noConversion"/>
  </si>
  <si>
    <r>
      <rPr>
        <sz val="9"/>
        <rFont val="華康粗圓體"/>
        <family val="3"/>
        <charset val="136"/>
      </rPr>
      <t>民國</t>
    </r>
    <r>
      <rPr>
        <sz val="9"/>
        <rFont val="Arial Narrow"/>
        <family val="2"/>
      </rPr>
      <t>97</t>
    </r>
    <r>
      <rPr>
        <sz val="9"/>
        <rFont val="華康粗圓體"/>
        <family val="3"/>
        <charset val="136"/>
      </rPr>
      <t>年</t>
    </r>
    <r>
      <rPr>
        <sz val="9"/>
        <rFont val="Arial Narrow"/>
        <family val="2"/>
      </rPr>
      <t xml:space="preserve">  2008</t>
    </r>
    <phoneticPr fontId="1" type="noConversion"/>
  </si>
  <si>
    <t>Year &amp; Urban Planning District</t>
    <phoneticPr fontId="1" type="noConversion"/>
  </si>
  <si>
    <t xml:space="preserve">Table 5-6. The Implementation Amount for Public Works of Urban Planning </t>
    <phoneticPr fontId="1" type="noConversion"/>
  </si>
  <si>
    <r>
      <rPr>
        <sz val="13"/>
        <rFont val="華康粗圓體"/>
        <family val="3"/>
        <charset val="136"/>
      </rPr>
      <t>表</t>
    </r>
    <r>
      <rPr>
        <sz val="13"/>
        <rFont val="Arial Narrow"/>
        <family val="2"/>
      </rPr>
      <t>5-6</t>
    </r>
    <r>
      <rPr>
        <sz val="13"/>
        <rFont val="華康粗圓體"/>
        <family val="3"/>
        <charset val="136"/>
      </rPr>
      <t>、都市計畫區域內公共工程實施數量</t>
    </r>
    <phoneticPr fontId="1" type="noConversion"/>
  </si>
  <si>
    <r>
      <rPr>
        <sz val="9"/>
        <rFont val="華康粗圓體"/>
        <family val="3"/>
        <charset val="136"/>
      </rPr>
      <t>桃園高鐵車站</t>
    </r>
    <r>
      <rPr>
        <sz val="9"/>
        <rFont val="Arial Narrow"/>
        <family val="2"/>
      </rPr>
      <t xml:space="preserve"> Taoyuan High Speed Rail Station</t>
    </r>
    <phoneticPr fontId="1" type="noConversion"/>
  </si>
  <si>
    <r>
      <rPr>
        <sz val="9"/>
        <rFont val="華康粗圓體"/>
        <family val="3"/>
        <charset val="136"/>
      </rPr>
      <t>桃園航空貨運暨客運園區</t>
    </r>
    <r>
      <rPr>
        <sz val="9"/>
        <rFont val="Arial Narrow"/>
        <family val="2"/>
      </rPr>
      <t>(</t>
    </r>
    <r>
      <rPr>
        <sz val="9"/>
        <rFont val="華康粗圓體"/>
        <family val="3"/>
        <charset val="136"/>
      </rPr>
      <t>大園南港區</t>
    </r>
    <r>
      <rPr>
        <sz val="9"/>
        <rFont val="Arial Narrow"/>
        <family val="2"/>
      </rPr>
      <t>)</t>
    </r>
    <r>
      <rPr>
        <sz val="9"/>
        <rFont val="華康粗圓體"/>
        <family val="3"/>
        <charset val="136"/>
      </rPr>
      <t>特定區</t>
    </r>
    <r>
      <rPr>
        <sz val="9"/>
        <rFont val="Arial Narrow"/>
        <family val="2"/>
      </rPr>
      <t xml:space="preserve"> 
Taoyuan Air Freight &amp; Passenger Transport Park (Dayuan and Nangang) Designated rea</t>
    </r>
    <phoneticPr fontId="1" type="noConversion"/>
  </si>
  <si>
    <r>
      <rPr>
        <sz val="9"/>
        <rFont val="華康粗圓體"/>
        <family val="3"/>
        <charset val="136"/>
      </rPr>
      <t>平鎮</t>
    </r>
    <r>
      <rPr>
        <sz val="9"/>
        <rFont val="Arial Narrow"/>
        <family val="2"/>
      </rPr>
      <t>(</t>
    </r>
    <r>
      <rPr>
        <sz val="9"/>
        <rFont val="華康粗圓體"/>
        <family val="3"/>
        <charset val="136"/>
      </rPr>
      <t>山仔頂地區</t>
    </r>
    <r>
      <rPr>
        <sz val="9"/>
        <rFont val="Arial Narrow"/>
        <family val="2"/>
      </rPr>
      <t>)  Pingzhen (Shanzaiding Area)</t>
    </r>
    <phoneticPr fontId="1" type="noConversion"/>
  </si>
  <si>
    <r>
      <rPr>
        <sz val="9"/>
        <rFont val="華康粗圓體"/>
        <family val="3"/>
        <charset val="136"/>
      </rPr>
      <t>巴陵達觀山風景特定區</t>
    </r>
    <r>
      <rPr>
        <sz val="9"/>
        <rFont val="Arial Narrow"/>
        <family val="2"/>
      </rPr>
      <t xml:space="preserve">  Baling Daguan Mountain Designated Scenic Area</t>
    </r>
    <phoneticPr fontId="1" type="noConversion"/>
  </si>
  <si>
    <r>
      <rPr>
        <sz val="9"/>
        <rFont val="華康粗圓體"/>
        <family val="3"/>
        <charset val="136"/>
      </rPr>
      <t>蘆竹</t>
    </r>
    <r>
      <rPr>
        <sz val="9"/>
        <rFont val="Arial Narrow"/>
        <family val="2"/>
      </rPr>
      <t>(</t>
    </r>
    <r>
      <rPr>
        <sz val="9"/>
        <rFont val="華康粗圓體"/>
        <family val="3"/>
        <charset val="136"/>
      </rPr>
      <t>大竹地區</t>
    </r>
    <r>
      <rPr>
        <sz val="9"/>
        <rFont val="Arial Narrow"/>
        <family val="2"/>
      </rPr>
      <t>) Luzhu (Dazhu Area)</t>
    </r>
    <phoneticPr fontId="1" type="noConversion"/>
  </si>
  <si>
    <r>
      <rPr>
        <sz val="9"/>
        <rFont val="華康粗圓體"/>
        <family val="3"/>
        <charset val="136"/>
      </rPr>
      <t>龍壽迴龍地區</t>
    </r>
    <r>
      <rPr>
        <sz val="9"/>
        <rFont val="Arial Narrow"/>
        <family val="2"/>
      </rPr>
      <t xml:space="preserve">  Longshou Huilong Area</t>
    </r>
    <phoneticPr fontId="1" type="noConversion"/>
  </si>
  <si>
    <r>
      <rPr>
        <sz val="9"/>
        <rFont val="華康粗圓體"/>
        <family val="3"/>
        <charset val="136"/>
      </rPr>
      <t>小烏來風景特定區</t>
    </r>
    <r>
      <rPr>
        <sz val="9"/>
        <rFont val="Arial Narrow"/>
        <family val="2"/>
      </rPr>
      <t xml:space="preserve">  Xiaowulai Designated Scenic Area</t>
    </r>
    <phoneticPr fontId="1" type="noConversion"/>
  </si>
  <si>
    <r>
      <rPr>
        <sz val="9"/>
        <rFont val="華康粗圓體"/>
        <family val="3"/>
        <charset val="136"/>
      </rPr>
      <t>南崁地區</t>
    </r>
    <r>
      <rPr>
        <sz val="9"/>
        <rFont val="Arial Narrow"/>
        <family val="2"/>
      </rPr>
      <t xml:space="preserve">  Nankan Area</t>
    </r>
    <phoneticPr fontId="1" type="noConversion"/>
  </si>
  <si>
    <r>
      <rPr>
        <sz val="9"/>
        <rFont val="華康粗圓體"/>
        <family val="3"/>
        <charset val="136"/>
      </rPr>
      <t>石門水庫水源特定區</t>
    </r>
    <r>
      <rPr>
        <sz val="9"/>
        <rFont val="Arial Narrow"/>
        <family val="2"/>
      </rPr>
      <t xml:space="preserve">  Shimen Dam Reservoir Designated Area</t>
    </r>
    <phoneticPr fontId="1" type="noConversion"/>
  </si>
  <si>
    <r>
      <rPr>
        <sz val="9"/>
        <rFont val="華康粗圓體"/>
        <family val="3"/>
        <charset val="136"/>
      </rPr>
      <t>石門</t>
    </r>
    <r>
      <rPr>
        <sz val="9"/>
        <rFont val="Arial Narrow"/>
        <family val="2"/>
      </rPr>
      <t xml:space="preserve">  Shimen</t>
    </r>
    <phoneticPr fontId="1" type="noConversion"/>
  </si>
  <si>
    <r>
      <rPr>
        <sz val="9"/>
        <rFont val="華康粗圓體"/>
        <family val="3"/>
        <charset val="136"/>
      </rPr>
      <t>復興</t>
    </r>
    <r>
      <rPr>
        <sz val="9"/>
        <rFont val="Arial Narrow"/>
        <family val="2"/>
      </rPr>
      <t xml:space="preserve">  Fuxing</t>
    </r>
    <phoneticPr fontId="1" type="noConversion"/>
  </si>
  <si>
    <r>
      <rPr>
        <sz val="9"/>
        <rFont val="華康粗圓體"/>
        <family val="3"/>
        <charset val="136"/>
      </rPr>
      <t>觀音</t>
    </r>
    <r>
      <rPr>
        <sz val="9"/>
        <rFont val="Arial Narrow"/>
        <family val="2"/>
      </rPr>
      <t>(</t>
    </r>
    <r>
      <rPr>
        <sz val="9"/>
        <rFont val="華康粗圓體"/>
        <family val="3"/>
        <charset val="136"/>
      </rPr>
      <t>草漯地區</t>
    </r>
    <r>
      <rPr>
        <sz val="9"/>
        <rFont val="Arial Narrow"/>
        <family val="2"/>
      </rPr>
      <t>) Guanyin (Caota Area)</t>
    </r>
    <phoneticPr fontId="1" type="noConversion"/>
  </si>
  <si>
    <r>
      <rPr>
        <sz val="9"/>
        <rFont val="華康粗圓體"/>
        <family val="3"/>
        <charset val="136"/>
      </rPr>
      <t>觀音</t>
    </r>
    <r>
      <rPr>
        <sz val="9"/>
        <rFont val="Arial Narrow"/>
        <family val="2"/>
      </rPr>
      <t>(</t>
    </r>
    <r>
      <rPr>
        <sz val="9"/>
        <rFont val="華康粗圓體"/>
        <family val="3"/>
        <charset val="136"/>
      </rPr>
      <t>新坡地區</t>
    </r>
    <r>
      <rPr>
        <sz val="9"/>
        <rFont val="Arial Narrow"/>
        <family val="2"/>
      </rPr>
      <t>) Guanyin (Xinpo Area)</t>
    </r>
    <phoneticPr fontId="1" type="noConversion"/>
  </si>
  <si>
    <r>
      <rPr>
        <sz val="9"/>
        <rFont val="華康粗圓體"/>
        <family val="3"/>
        <charset val="136"/>
      </rPr>
      <t>觀音</t>
    </r>
    <r>
      <rPr>
        <sz val="9"/>
        <rFont val="Arial Narrow"/>
        <family val="2"/>
      </rPr>
      <t xml:space="preserve">  Guanyin</t>
    </r>
    <phoneticPr fontId="1" type="noConversion"/>
  </si>
  <si>
    <r>
      <rPr>
        <sz val="9"/>
        <rFont val="華康粗圓體"/>
        <family val="3"/>
        <charset val="136"/>
      </rPr>
      <t>新屋</t>
    </r>
    <r>
      <rPr>
        <sz val="9"/>
        <rFont val="Arial Narrow"/>
        <family val="2"/>
      </rPr>
      <t xml:space="preserve">  Xinwu</t>
    </r>
    <phoneticPr fontId="1" type="noConversion"/>
  </si>
  <si>
    <r>
      <rPr>
        <sz val="9"/>
        <rFont val="華康粗圓體"/>
        <family val="3"/>
        <charset val="136"/>
      </rPr>
      <t>龍潭</t>
    </r>
    <r>
      <rPr>
        <sz val="9"/>
        <rFont val="Arial Narrow"/>
        <family val="2"/>
      </rPr>
      <t xml:space="preserve">  Longtan</t>
    </r>
    <phoneticPr fontId="1" type="noConversion"/>
  </si>
  <si>
    <r>
      <rPr>
        <sz val="9"/>
        <rFont val="華康粗圓體"/>
        <family val="3"/>
        <charset val="136"/>
      </rPr>
      <t>八德</t>
    </r>
    <r>
      <rPr>
        <sz val="9"/>
        <rFont val="Arial Narrow"/>
        <family val="2"/>
      </rPr>
      <t>(</t>
    </r>
    <r>
      <rPr>
        <sz val="9"/>
        <rFont val="華康粗圓體"/>
        <family val="3"/>
        <charset val="136"/>
      </rPr>
      <t>八德地區</t>
    </r>
    <r>
      <rPr>
        <sz val="9"/>
        <rFont val="Arial Narrow"/>
        <family val="2"/>
      </rPr>
      <t>) Bade (Bade Area)</t>
    </r>
    <phoneticPr fontId="1" type="noConversion"/>
  </si>
  <si>
    <r>
      <rPr>
        <sz val="9"/>
        <rFont val="華康粗圓體"/>
        <family val="3"/>
        <charset val="136"/>
      </rPr>
      <t>八德</t>
    </r>
    <r>
      <rPr>
        <sz val="9"/>
        <rFont val="Arial Narrow"/>
        <family val="2"/>
      </rPr>
      <t>(</t>
    </r>
    <r>
      <rPr>
        <sz val="9"/>
        <rFont val="華康粗圓體"/>
        <family val="3"/>
        <charset val="136"/>
      </rPr>
      <t>大湳地區</t>
    </r>
    <r>
      <rPr>
        <sz val="9"/>
        <rFont val="Arial Narrow"/>
        <family val="2"/>
      </rPr>
      <t>) Bade (Danan Area)</t>
    </r>
    <phoneticPr fontId="1" type="noConversion"/>
  </si>
  <si>
    <r>
      <rPr>
        <sz val="9"/>
        <rFont val="華康粗圓體"/>
        <family val="3"/>
        <charset val="136"/>
      </rPr>
      <t>林口特定區</t>
    </r>
    <r>
      <rPr>
        <sz val="9"/>
        <rFont val="Arial Narrow"/>
        <family val="2"/>
      </rPr>
      <t xml:space="preserve">  Linkou Designated Area</t>
    </r>
    <phoneticPr fontId="1" type="noConversion"/>
  </si>
  <si>
    <r>
      <rPr>
        <sz val="9"/>
        <rFont val="華康粗圓體"/>
        <family val="3"/>
        <charset val="136"/>
      </rPr>
      <t>龜山</t>
    </r>
    <r>
      <rPr>
        <sz val="9"/>
        <rFont val="Arial Narrow"/>
        <family val="2"/>
      </rPr>
      <t xml:space="preserve">  Guishan</t>
    </r>
    <phoneticPr fontId="1" type="noConversion"/>
  </si>
  <si>
    <r>
      <rPr>
        <sz val="9"/>
        <rFont val="華康粗圓體"/>
        <family val="3"/>
        <charset val="136"/>
      </rPr>
      <t>大園</t>
    </r>
    <r>
      <rPr>
        <sz val="9"/>
        <rFont val="Arial Narrow"/>
        <family val="2"/>
      </rPr>
      <t>(</t>
    </r>
    <r>
      <rPr>
        <sz val="9"/>
        <rFont val="華康粗圓體"/>
        <family val="3"/>
        <charset val="136"/>
      </rPr>
      <t>菓林地區</t>
    </r>
    <r>
      <rPr>
        <sz val="9"/>
        <rFont val="Arial Narrow"/>
        <family val="2"/>
      </rPr>
      <t>) Dayuan (Wooded Area)</t>
    </r>
    <phoneticPr fontId="1" type="noConversion"/>
  </si>
  <si>
    <r>
      <rPr>
        <sz val="9"/>
        <rFont val="華康粗圓體"/>
        <family val="3"/>
        <charset val="136"/>
      </rPr>
      <t>大園</t>
    </r>
    <r>
      <rPr>
        <sz val="9"/>
        <rFont val="Arial Narrow"/>
        <family val="2"/>
      </rPr>
      <t xml:space="preserve">  Dayuan</t>
    </r>
    <phoneticPr fontId="1" type="noConversion"/>
  </si>
  <si>
    <r>
      <rPr>
        <sz val="9"/>
        <rFont val="華康粗圓體"/>
        <family val="3"/>
        <charset val="136"/>
      </rPr>
      <t>楊梅</t>
    </r>
    <r>
      <rPr>
        <sz val="9"/>
        <rFont val="Arial Narrow"/>
        <family val="2"/>
      </rPr>
      <t>(</t>
    </r>
    <r>
      <rPr>
        <sz val="9"/>
        <rFont val="華康粗圓體"/>
        <family val="3"/>
        <charset val="136"/>
      </rPr>
      <t>富岡豐野地區</t>
    </r>
    <r>
      <rPr>
        <sz val="9"/>
        <rFont val="Arial Narrow"/>
        <family val="2"/>
      </rPr>
      <t>) Yangmei (Fugang and Fengye Areas)</t>
    </r>
    <phoneticPr fontId="1" type="noConversion"/>
  </si>
  <si>
    <r>
      <rPr>
        <sz val="9"/>
        <rFont val="華康粗圓體"/>
        <family val="3"/>
        <charset val="136"/>
      </rPr>
      <t>高速公路楊梅交流道特定區</t>
    </r>
    <r>
      <rPr>
        <sz val="9"/>
        <rFont val="Arial Narrow"/>
        <family val="2"/>
      </rPr>
      <t xml:space="preserve">  Highway 1 Yangmei Interchange Designated Area</t>
    </r>
    <phoneticPr fontId="1" type="noConversion"/>
  </si>
  <si>
    <r>
      <rPr>
        <sz val="9"/>
        <rFont val="華康粗圓體"/>
        <family val="3"/>
        <charset val="136"/>
      </rPr>
      <t>楊梅</t>
    </r>
    <r>
      <rPr>
        <sz val="9"/>
        <rFont val="Arial Narrow"/>
        <family val="2"/>
      </rPr>
      <t xml:space="preserve">  Yangmei</t>
    </r>
    <phoneticPr fontId="1" type="noConversion"/>
  </si>
  <si>
    <r>
      <rPr>
        <sz val="9"/>
        <rFont val="華康粗圓體"/>
        <family val="3"/>
        <charset val="136"/>
      </rPr>
      <t>大溪</t>
    </r>
    <r>
      <rPr>
        <sz val="9"/>
        <rFont val="Arial Narrow"/>
        <family val="2"/>
      </rPr>
      <t>(</t>
    </r>
    <r>
      <rPr>
        <sz val="9"/>
        <rFont val="華康粗圓體"/>
        <family val="3"/>
        <charset val="136"/>
      </rPr>
      <t>埔頂地區</t>
    </r>
    <r>
      <rPr>
        <sz val="9"/>
        <rFont val="Arial Narrow"/>
        <family val="2"/>
      </rPr>
      <t>) Daxi (Puding Area)</t>
    </r>
    <phoneticPr fontId="1" type="noConversion"/>
  </si>
  <si>
    <r>
      <rPr>
        <sz val="9"/>
        <rFont val="華康粗圓體"/>
        <family val="3"/>
        <charset val="136"/>
      </rPr>
      <t>大溪</t>
    </r>
    <r>
      <rPr>
        <sz val="9"/>
        <rFont val="Arial Narrow"/>
        <family val="2"/>
      </rPr>
      <t xml:space="preserve">  Daxi</t>
    </r>
    <phoneticPr fontId="1" type="noConversion"/>
  </si>
  <si>
    <r>
      <rPr>
        <sz val="9"/>
        <rFont val="華康粗圓體"/>
        <family val="3"/>
        <charset val="136"/>
      </rPr>
      <t>縱貫公路桃園、內壢間都市計畫</t>
    </r>
    <r>
      <rPr>
        <sz val="9"/>
        <rFont val="Arial Narrow"/>
        <family val="2"/>
      </rPr>
      <t xml:space="preserve"> 
Urban Planning along Provincial Highway between Taoyuan and Neili</t>
    </r>
    <phoneticPr fontId="1" type="noConversion"/>
  </si>
  <si>
    <r>
      <rPr>
        <sz val="9"/>
        <rFont val="華康粗圓體"/>
        <family val="3"/>
        <charset val="136"/>
      </rPr>
      <t>桃園市都市計畫</t>
    </r>
    <r>
      <rPr>
        <sz val="9"/>
        <rFont val="Arial Narrow"/>
        <family val="2"/>
      </rPr>
      <t xml:space="preserve"> Taoyuan City Urban Planning</t>
    </r>
    <phoneticPr fontId="1" type="noConversion"/>
  </si>
  <si>
    <r>
      <rPr>
        <sz val="9"/>
        <rFont val="華康粗圓體"/>
        <family val="3"/>
        <charset val="136"/>
      </rPr>
      <t>中壢</t>
    </r>
    <r>
      <rPr>
        <sz val="9"/>
        <rFont val="Arial Narrow"/>
        <family val="2"/>
      </rPr>
      <t>(</t>
    </r>
    <r>
      <rPr>
        <sz val="9"/>
        <rFont val="華康粗圓體"/>
        <family val="3"/>
        <charset val="136"/>
      </rPr>
      <t>過嶺地區</t>
    </r>
    <r>
      <rPr>
        <sz val="9"/>
        <rFont val="Arial Narrow"/>
        <family val="2"/>
      </rPr>
      <t>)</t>
    </r>
    <r>
      <rPr>
        <sz val="9"/>
        <rFont val="華康粗圓體"/>
        <family val="3"/>
        <charset val="136"/>
      </rPr>
      <t>、楊梅</t>
    </r>
    <r>
      <rPr>
        <sz val="9"/>
        <rFont val="Arial Narrow"/>
        <family val="2"/>
      </rPr>
      <t>(</t>
    </r>
    <r>
      <rPr>
        <sz val="9"/>
        <rFont val="華康粗圓體"/>
        <family val="3"/>
        <charset val="136"/>
      </rPr>
      <t>高榮地區</t>
    </r>
    <r>
      <rPr>
        <sz val="9"/>
        <rFont val="Arial Narrow"/>
        <family val="2"/>
      </rPr>
      <t>)</t>
    </r>
    <r>
      <rPr>
        <sz val="9"/>
        <rFont val="華康粗圓體"/>
        <family val="3"/>
        <charset val="136"/>
      </rPr>
      <t>、新屋</t>
    </r>
    <r>
      <rPr>
        <sz val="9"/>
        <rFont val="Arial Narrow"/>
        <family val="2"/>
      </rPr>
      <t>(</t>
    </r>
    <r>
      <rPr>
        <sz val="9"/>
        <rFont val="華康粗圓體"/>
        <family val="3"/>
        <charset val="136"/>
      </rPr>
      <t>頭洲地區</t>
    </r>
    <r>
      <rPr>
        <sz val="9"/>
        <rFont val="Arial Narrow"/>
        <family val="2"/>
      </rPr>
      <t>)</t>
    </r>
    <r>
      <rPr>
        <sz val="9"/>
        <rFont val="華康粗圓體"/>
        <family val="3"/>
        <charset val="136"/>
      </rPr>
      <t>、觀音</t>
    </r>
    <r>
      <rPr>
        <sz val="9"/>
        <rFont val="Arial Narrow"/>
        <family val="2"/>
      </rPr>
      <t>(</t>
    </r>
    <r>
      <rPr>
        <sz val="9"/>
        <rFont val="華康粗圓體"/>
        <family val="3"/>
        <charset val="136"/>
      </rPr>
      <t>高源地區</t>
    </r>
    <r>
      <rPr>
        <sz val="9"/>
        <rFont val="Arial Narrow"/>
        <family val="2"/>
      </rPr>
      <t>)
Zhongli (Guoling Area,) Yangmei (Gaorong Area,) Xinwu (Touzhou Area,) Guanyin (Gaoyuan Area)</t>
    </r>
    <phoneticPr fontId="1" type="noConversion"/>
  </si>
  <si>
    <r>
      <rPr>
        <sz val="9"/>
        <rFont val="華康粗圓體"/>
        <family val="3"/>
        <charset val="136"/>
      </rPr>
      <t>中壢</t>
    </r>
    <r>
      <rPr>
        <sz val="9"/>
        <rFont val="Arial Narrow"/>
        <family val="2"/>
      </rPr>
      <t>(</t>
    </r>
    <r>
      <rPr>
        <sz val="9"/>
        <rFont val="華康粗圓體"/>
        <family val="3"/>
        <charset val="136"/>
      </rPr>
      <t>龍岡地區</t>
    </r>
    <r>
      <rPr>
        <sz val="9"/>
        <rFont val="Arial Narrow"/>
        <family val="2"/>
      </rPr>
      <t>)  Zhongli (Longgang Area)</t>
    </r>
    <phoneticPr fontId="1" type="noConversion"/>
  </si>
  <si>
    <t>-</t>
    <phoneticPr fontId="1" type="noConversion"/>
  </si>
  <si>
    <r>
      <rPr>
        <sz val="9"/>
        <rFont val="華康粗圓體"/>
        <family val="3"/>
        <charset val="136"/>
      </rPr>
      <t>中壢平鎮</t>
    </r>
    <r>
      <rPr>
        <sz val="9"/>
        <rFont val="Arial Narrow"/>
        <family val="2"/>
      </rPr>
      <t xml:space="preserve">  Zhongli, Pingzhen</t>
    </r>
    <phoneticPr fontId="1" type="noConversion"/>
  </si>
  <si>
    <r>
      <rPr>
        <sz val="9"/>
        <rFont val="華康粗圓體"/>
        <family val="3"/>
        <charset val="136"/>
      </rPr>
      <t>高速公路中壢內壢交流道特定區</t>
    </r>
    <r>
      <rPr>
        <sz val="9"/>
        <rFont val="Arial Narrow"/>
        <family val="2"/>
      </rPr>
      <t xml:space="preserve"> Highway 1 Zhongli/Neili Interchange Designated Area</t>
    </r>
    <phoneticPr fontId="1" type="noConversion"/>
  </si>
  <si>
    <r>
      <rPr>
        <sz val="9"/>
        <rFont val="華康粗圓體"/>
        <family val="3"/>
        <charset val="136"/>
      </rPr>
      <t>民國</t>
    </r>
    <r>
      <rPr>
        <sz val="9"/>
        <rFont val="Arial Narrow"/>
        <family val="2"/>
      </rPr>
      <t>105</t>
    </r>
    <r>
      <rPr>
        <sz val="9"/>
        <rFont val="華康粗圓體"/>
        <family val="3"/>
        <charset val="136"/>
      </rPr>
      <t>年</t>
    </r>
    <r>
      <rPr>
        <sz val="9"/>
        <rFont val="Arial Narrow"/>
        <family val="2"/>
      </rPr>
      <t xml:space="preserve">  2016</t>
    </r>
    <phoneticPr fontId="1" type="noConversion"/>
  </si>
  <si>
    <r>
      <rPr>
        <sz val="9"/>
        <rFont val="華康粗圓體"/>
        <family val="3"/>
        <charset val="136"/>
      </rPr>
      <t>民國</t>
    </r>
    <r>
      <rPr>
        <sz val="9"/>
        <rFont val="Arial Narrow"/>
        <family val="2"/>
      </rPr>
      <t>106</t>
    </r>
    <r>
      <rPr>
        <sz val="9"/>
        <rFont val="華康粗圓體"/>
        <family val="3"/>
        <charset val="136"/>
      </rPr>
      <t>年</t>
    </r>
    <r>
      <rPr>
        <sz val="9"/>
        <rFont val="Arial Narrow"/>
        <family val="2"/>
      </rPr>
      <t xml:space="preserve">  2017</t>
    </r>
    <phoneticPr fontId="1" type="noConversion"/>
  </si>
  <si>
    <r>
      <rPr>
        <sz val="9"/>
        <rFont val="BatangChe"/>
        <family val="3"/>
        <charset val="129"/>
      </rPr>
      <t>ⓡ</t>
    </r>
    <r>
      <rPr>
        <sz val="9"/>
        <rFont val="Arial Narrow"/>
        <family val="2"/>
      </rPr>
      <t xml:space="preserve"> -</t>
    </r>
    <phoneticPr fontId="1" type="noConversion"/>
  </si>
  <si>
    <r>
      <rPr>
        <sz val="9"/>
        <rFont val="華康粗圓體"/>
        <family val="3"/>
        <charset val="136"/>
      </rPr>
      <t>民國</t>
    </r>
    <r>
      <rPr>
        <sz val="9"/>
        <rFont val="Arial Narrow"/>
        <family val="2"/>
      </rPr>
      <t>104</t>
    </r>
    <r>
      <rPr>
        <sz val="9"/>
        <rFont val="華康粗圓體"/>
        <family val="3"/>
        <charset val="136"/>
      </rPr>
      <t>年</t>
    </r>
    <r>
      <rPr>
        <sz val="9"/>
        <rFont val="Arial Narrow"/>
        <family val="2"/>
      </rPr>
      <t xml:space="preserve">  2015</t>
    </r>
    <phoneticPr fontId="1" type="noConversion"/>
  </si>
  <si>
    <r>
      <rPr>
        <sz val="9"/>
        <rFont val="華康粗圓體"/>
        <family val="3"/>
        <charset val="136"/>
      </rPr>
      <t>民國</t>
    </r>
    <r>
      <rPr>
        <sz val="9"/>
        <rFont val="Arial Narrow"/>
        <family val="2"/>
      </rPr>
      <t>101</t>
    </r>
    <r>
      <rPr>
        <sz val="9"/>
        <rFont val="華康粗圓體"/>
        <family val="3"/>
        <charset val="136"/>
      </rPr>
      <t>年</t>
    </r>
    <r>
      <rPr>
        <sz val="9"/>
        <rFont val="Arial Narrow"/>
        <family val="2"/>
      </rPr>
      <t xml:space="preserve">  2012</t>
    </r>
    <r>
      <rPr>
        <sz val="12"/>
        <rFont val="新細明體"/>
        <family val="1"/>
        <charset val="136"/>
      </rPr>
      <t/>
    </r>
  </si>
  <si>
    <r>
      <rPr>
        <sz val="9"/>
        <rFont val="華康粗圓體"/>
        <family val="3"/>
        <charset val="136"/>
      </rPr>
      <t>民國</t>
    </r>
    <r>
      <rPr>
        <sz val="9"/>
        <rFont val="Arial Narrow"/>
        <family val="2"/>
      </rPr>
      <t>100</t>
    </r>
    <r>
      <rPr>
        <sz val="9"/>
        <rFont val="華康粗圓體"/>
        <family val="3"/>
        <charset val="136"/>
      </rPr>
      <t>年</t>
    </r>
    <r>
      <rPr>
        <sz val="9"/>
        <rFont val="Arial Narrow"/>
        <family val="2"/>
      </rPr>
      <t xml:space="preserve">  2011</t>
    </r>
    <r>
      <rPr>
        <sz val="12"/>
        <rFont val="新細明體"/>
        <family val="1"/>
        <charset val="136"/>
      </rPr>
      <t/>
    </r>
  </si>
  <si>
    <r>
      <rPr>
        <sz val="9"/>
        <rFont val="華康粗圓體"/>
        <family val="3"/>
        <charset val="136"/>
      </rPr>
      <t>民國</t>
    </r>
    <r>
      <rPr>
        <sz val="9"/>
        <rFont val="Arial Narrow"/>
        <family val="2"/>
      </rPr>
      <t>99</t>
    </r>
    <r>
      <rPr>
        <sz val="9"/>
        <rFont val="華康粗圓體"/>
        <family val="3"/>
        <charset val="136"/>
      </rPr>
      <t>年</t>
    </r>
    <r>
      <rPr>
        <sz val="9"/>
        <rFont val="Arial Narrow"/>
        <family val="2"/>
      </rPr>
      <t xml:space="preserve">  2010</t>
    </r>
    <phoneticPr fontId="1" type="noConversion"/>
  </si>
  <si>
    <r>
      <rPr>
        <sz val="9"/>
        <rFont val="華康粗圓體"/>
        <family val="3"/>
        <charset val="136"/>
      </rPr>
      <t>民國</t>
    </r>
    <r>
      <rPr>
        <sz val="9"/>
        <rFont val="Arial Narrow"/>
        <family val="2"/>
      </rPr>
      <t>98</t>
    </r>
    <r>
      <rPr>
        <sz val="9"/>
        <rFont val="華康粗圓體"/>
        <family val="3"/>
        <charset val="136"/>
      </rPr>
      <t>年</t>
    </r>
    <r>
      <rPr>
        <sz val="9"/>
        <rFont val="Arial Narrow"/>
        <family val="2"/>
      </rPr>
      <t xml:space="preserve">  2009</t>
    </r>
    <phoneticPr fontId="1" type="noConversion"/>
  </si>
  <si>
    <t>Main &amp; Branch Line (m)</t>
    <phoneticPr fontId="4" type="noConversion"/>
  </si>
  <si>
    <r>
      <t>m</t>
    </r>
    <r>
      <rPr>
        <vertAlign val="superscript"/>
        <sz val="9"/>
        <rFont val="Arial Narrow"/>
        <family val="2"/>
      </rPr>
      <t>3</t>
    </r>
    <r>
      <rPr>
        <sz val="9"/>
        <rFont val="Arial Narrow"/>
        <family val="2"/>
      </rPr>
      <t>/</t>
    </r>
    <r>
      <rPr>
        <sz val="9"/>
        <rFont val="華康粗圓體"/>
        <family val="3"/>
        <charset val="136"/>
      </rPr>
      <t>日</t>
    </r>
    <r>
      <rPr>
        <sz val="9"/>
        <rFont val="Arial Narrow"/>
        <family val="2"/>
      </rPr>
      <t xml:space="preserve"> (m</t>
    </r>
    <r>
      <rPr>
        <vertAlign val="superscript"/>
        <sz val="9"/>
        <rFont val="Arial Narrow"/>
        <family val="2"/>
      </rPr>
      <t>3</t>
    </r>
    <r>
      <rPr>
        <sz val="9"/>
        <rFont val="Arial Narrow"/>
        <family val="2"/>
      </rPr>
      <t>/day)</t>
    </r>
    <phoneticPr fontId="27" type="noConversion"/>
  </si>
  <si>
    <r>
      <rPr>
        <sz val="9"/>
        <rFont val="華康粗圓體"/>
        <family val="3"/>
        <charset val="136"/>
      </rPr>
      <t>處</t>
    </r>
    <r>
      <rPr>
        <sz val="9"/>
        <rFont val="Arial Narrow"/>
        <family val="2"/>
      </rPr>
      <t xml:space="preserve"> Stations</t>
    </r>
    <phoneticPr fontId="4" type="noConversion"/>
  </si>
  <si>
    <t>Main &amp; Branch Line(m)</t>
    <phoneticPr fontId="4" type="noConversion"/>
  </si>
  <si>
    <r>
      <t>m</t>
    </r>
    <r>
      <rPr>
        <vertAlign val="superscript"/>
        <sz val="9"/>
        <rFont val="Arial Narrow"/>
        <family val="2"/>
      </rPr>
      <t>3</t>
    </r>
    <r>
      <rPr>
        <sz val="9"/>
        <rFont val="Arial Narrow"/>
        <family val="2"/>
      </rPr>
      <t>/</t>
    </r>
    <r>
      <rPr>
        <sz val="9"/>
        <rFont val="華康粗圓體"/>
        <family val="3"/>
        <charset val="136"/>
      </rPr>
      <t>秒</t>
    </r>
    <r>
      <rPr>
        <sz val="9"/>
        <rFont val="Arial Narrow"/>
        <family val="2"/>
      </rPr>
      <t xml:space="preserve"> (m</t>
    </r>
    <r>
      <rPr>
        <vertAlign val="superscript"/>
        <sz val="9"/>
        <rFont val="Arial Narrow"/>
        <family val="2"/>
      </rPr>
      <t>3</t>
    </r>
    <r>
      <rPr>
        <sz val="9"/>
        <rFont val="Arial Narrow"/>
        <family val="2"/>
      </rPr>
      <t>/s)</t>
    </r>
    <phoneticPr fontId="4" type="noConversion"/>
  </si>
  <si>
    <r>
      <rPr>
        <sz val="9"/>
        <rFont val="華康粗圓體"/>
        <family val="3"/>
        <charset val="136"/>
      </rPr>
      <t>座</t>
    </r>
    <r>
      <rPr>
        <sz val="9"/>
        <rFont val="Arial Narrow"/>
        <family val="2"/>
      </rPr>
      <t xml:space="preserve"> Stations</t>
    </r>
    <phoneticPr fontId="4" type="noConversion"/>
  </si>
  <si>
    <r>
      <rPr>
        <sz val="9"/>
        <rFont val="華康粗圓體"/>
        <family val="3"/>
        <charset val="136"/>
      </rPr>
      <t>面積</t>
    </r>
    <r>
      <rPr>
        <sz val="9"/>
        <rFont val="Arial Narrow"/>
        <family val="2"/>
      </rPr>
      <t>(</t>
    </r>
    <r>
      <rPr>
        <sz val="9"/>
        <rFont val="華康粗圓體"/>
        <family val="3"/>
        <charset val="136"/>
      </rPr>
      <t>平方公尺</t>
    </r>
    <r>
      <rPr>
        <sz val="9"/>
        <rFont val="Arial Narrow"/>
        <family val="2"/>
      </rPr>
      <t>)
Area (m</t>
    </r>
    <r>
      <rPr>
        <vertAlign val="superscript"/>
        <sz val="9"/>
        <rFont val="Arial Narrow"/>
        <family val="2"/>
      </rPr>
      <t>2</t>
    </r>
    <r>
      <rPr>
        <sz val="9"/>
        <rFont val="Arial Narrow"/>
        <family val="2"/>
      </rPr>
      <t>)</t>
    </r>
    <phoneticPr fontId="27" type="noConversion"/>
  </si>
  <si>
    <r>
      <rPr>
        <sz val="9"/>
        <rFont val="華康粗圓體"/>
        <family val="3"/>
        <charset val="136"/>
      </rPr>
      <t xml:space="preserve">處
</t>
    </r>
    <r>
      <rPr>
        <sz val="9"/>
        <rFont val="Arial Narrow"/>
        <family val="2"/>
      </rPr>
      <t>Stations</t>
    </r>
    <phoneticPr fontId="4" type="noConversion"/>
  </si>
  <si>
    <r>
      <rPr>
        <sz val="9"/>
        <rFont val="華康粗圓體"/>
        <family val="3"/>
        <charset val="136"/>
      </rPr>
      <t xml:space="preserve">污水幹支線
</t>
    </r>
    <r>
      <rPr>
        <sz val="9"/>
        <rFont val="Arial Narrow"/>
        <family val="2"/>
      </rPr>
      <t>(</t>
    </r>
    <r>
      <rPr>
        <sz val="9"/>
        <rFont val="華康粗圓體"/>
        <family val="3"/>
        <charset val="136"/>
      </rPr>
      <t>公尺</t>
    </r>
    <r>
      <rPr>
        <sz val="9"/>
        <rFont val="Arial Narrow"/>
        <family val="2"/>
      </rPr>
      <t>)</t>
    </r>
    <phoneticPr fontId="4" type="noConversion"/>
  </si>
  <si>
    <r>
      <rPr>
        <sz val="9"/>
        <rFont val="華康粗圓體"/>
        <family val="3"/>
        <charset val="136"/>
      </rPr>
      <t xml:space="preserve">污水處理廠
</t>
    </r>
    <r>
      <rPr>
        <sz val="9"/>
        <rFont val="Arial Narrow"/>
        <family val="2"/>
      </rPr>
      <t>Sanitary Wastewater Treatment Plants</t>
    </r>
    <phoneticPr fontId="4" type="noConversion"/>
  </si>
  <si>
    <r>
      <rPr>
        <sz val="9"/>
        <rFont val="華康粗圓體"/>
        <family val="3"/>
        <charset val="136"/>
      </rPr>
      <t xml:space="preserve">排水幹支線
</t>
    </r>
    <r>
      <rPr>
        <sz val="9"/>
        <rFont val="Arial Narrow"/>
        <family val="2"/>
      </rPr>
      <t>(</t>
    </r>
    <r>
      <rPr>
        <sz val="9"/>
        <rFont val="華康粗圓體"/>
        <family val="3"/>
        <charset val="136"/>
      </rPr>
      <t>公尺</t>
    </r>
    <r>
      <rPr>
        <sz val="9"/>
        <rFont val="Arial Narrow"/>
        <family val="2"/>
      </rPr>
      <t>)</t>
    </r>
    <phoneticPr fontId="4" type="noConversion"/>
  </si>
  <si>
    <r>
      <rPr>
        <sz val="9"/>
        <rFont val="華康粗圓體"/>
        <family val="3"/>
        <charset val="136"/>
      </rPr>
      <t xml:space="preserve">抽水站
</t>
    </r>
    <r>
      <rPr>
        <sz val="9"/>
        <rFont val="Arial Narrow"/>
        <family val="2"/>
      </rPr>
      <t>Pumping Stations</t>
    </r>
    <phoneticPr fontId="4" type="noConversion"/>
  </si>
  <si>
    <t>Year &amp; Urban Planning District</t>
    <phoneticPr fontId="1" type="noConversion"/>
  </si>
  <si>
    <r>
      <rPr>
        <sz val="9"/>
        <rFont val="華康粗圓體"/>
        <family val="3"/>
        <charset val="136"/>
      </rPr>
      <t xml:space="preserve">污水下水道
</t>
    </r>
    <r>
      <rPr>
        <sz val="9"/>
        <rFont val="Arial Narrow"/>
        <family val="2"/>
      </rPr>
      <t>Sewer System</t>
    </r>
    <phoneticPr fontId="4" type="noConversion"/>
  </si>
  <si>
    <r>
      <t xml:space="preserve">                          </t>
    </r>
    <r>
      <rPr>
        <sz val="9"/>
        <rFont val="華康粗圓體"/>
        <family val="3"/>
        <charset val="136"/>
      </rPr>
      <t xml:space="preserve">雨水下水道
</t>
    </r>
    <r>
      <rPr>
        <sz val="9"/>
        <rFont val="Arial Narrow"/>
        <family val="2"/>
      </rPr>
      <t xml:space="preserve">                           Storm Drainage System</t>
    </r>
    <phoneticPr fontId="27" type="noConversion"/>
  </si>
  <si>
    <r>
      <rPr>
        <sz val="9"/>
        <rFont val="華康粗圓體"/>
        <family val="3"/>
        <charset val="136"/>
      </rPr>
      <t>年及都市計畫區別</t>
    </r>
    <phoneticPr fontId="4" type="noConversion"/>
  </si>
  <si>
    <r>
      <rPr>
        <sz val="9"/>
        <rFont val="華康粗圓體"/>
        <family val="3"/>
        <charset val="136"/>
      </rPr>
      <t xml:space="preserve">公園
</t>
    </r>
    <r>
      <rPr>
        <sz val="9"/>
        <rFont val="Arial Narrow"/>
        <family val="2"/>
      </rPr>
      <t>Park</t>
    </r>
    <phoneticPr fontId="4" type="noConversion"/>
  </si>
  <si>
    <r>
      <rPr>
        <sz val="9"/>
        <rFont val="華康粗圓體"/>
        <family val="3"/>
        <charset val="136"/>
      </rPr>
      <t>水　　　　　　道　　　　　　</t>
    </r>
    <r>
      <rPr>
        <sz val="9"/>
        <rFont val="Arial Narrow"/>
        <family val="2"/>
      </rPr>
      <t xml:space="preserve">Drainage                                                                                       </t>
    </r>
    <phoneticPr fontId="7" type="noConversion"/>
  </si>
  <si>
    <r>
      <rPr>
        <sz val="9"/>
        <rFont val="華康粗圓體"/>
        <family val="3"/>
        <charset val="136"/>
      </rPr>
      <t>下</t>
    </r>
    <phoneticPr fontId="7" type="noConversion"/>
  </si>
  <si>
    <r>
      <rPr>
        <sz val="9"/>
        <rFont val="華康粗圓體"/>
        <family val="3"/>
        <charset val="136"/>
      </rPr>
      <t>民國</t>
    </r>
    <r>
      <rPr>
        <sz val="9"/>
        <rFont val="Arial Narrow"/>
        <family val="2"/>
      </rPr>
      <t>97</t>
    </r>
    <r>
      <rPr>
        <sz val="9"/>
        <rFont val="華康粗圓體"/>
        <family val="3"/>
        <charset val="136"/>
      </rPr>
      <t>年</t>
    </r>
    <r>
      <rPr>
        <sz val="9"/>
        <rFont val="Arial Narrow"/>
        <family val="2"/>
      </rPr>
      <t xml:space="preserve">  2008</t>
    </r>
    <phoneticPr fontId="1" type="noConversion"/>
  </si>
  <si>
    <t>Branch Line (m)</t>
    <phoneticPr fontId="4" type="noConversion"/>
  </si>
  <si>
    <t>Main Line (m)</t>
    <phoneticPr fontId="4" type="noConversion"/>
  </si>
  <si>
    <r>
      <rPr>
        <sz val="9"/>
        <rFont val="華康粗圓體"/>
        <family val="3"/>
        <charset val="136"/>
      </rPr>
      <t xml:space="preserve">污水支線
</t>
    </r>
    <r>
      <rPr>
        <sz val="9"/>
        <rFont val="Arial Narrow"/>
        <family val="2"/>
      </rPr>
      <t>(</t>
    </r>
    <r>
      <rPr>
        <sz val="9"/>
        <rFont val="華康粗圓體"/>
        <family val="3"/>
        <charset val="136"/>
      </rPr>
      <t>公尺</t>
    </r>
    <r>
      <rPr>
        <sz val="9"/>
        <rFont val="Arial Narrow"/>
        <family val="2"/>
      </rPr>
      <t>)</t>
    </r>
    <phoneticPr fontId="4" type="noConversion"/>
  </si>
  <si>
    <r>
      <rPr>
        <sz val="9"/>
        <rFont val="華康粗圓體"/>
        <family val="3"/>
        <charset val="136"/>
      </rPr>
      <t xml:space="preserve">污水幹線
</t>
    </r>
    <r>
      <rPr>
        <sz val="9"/>
        <rFont val="Arial Narrow"/>
        <family val="2"/>
      </rPr>
      <t>(</t>
    </r>
    <r>
      <rPr>
        <sz val="9"/>
        <rFont val="華康粗圓體"/>
        <family val="3"/>
        <charset val="136"/>
      </rPr>
      <t>公尺</t>
    </r>
    <r>
      <rPr>
        <sz val="9"/>
        <rFont val="Arial Narrow"/>
        <family val="2"/>
      </rPr>
      <t>)</t>
    </r>
    <phoneticPr fontId="4" type="noConversion"/>
  </si>
  <si>
    <r>
      <rPr>
        <sz val="9"/>
        <rFont val="華康粗圓體"/>
        <family val="3"/>
        <charset val="136"/>
      </rPr>
      <t xml:space="preserve">排水支線
</t>
    </r>
    <r>
      <rPr>
        <sz val="9"/>
        <rFont val="Arial Narrow"/>
        <family val="2"/>
      </rPr>
      <t>(</t>
    </r>
    <r>
      <rPr>
        <sz val="9"/>
        <rFont val="華康粗圓體"/>
        <family val="3"/>
        <charset val="136"/>
      </rPr>
      <t>公尺</t>
    </r>
    <r>
      <rPr>
        <sz val="9"/>
        <rFont val="Arial Narrow"/>
        <family val="2"/>
      </rPr>
      <t>)</t>
    </r>
    <phoneticPr fontId="4" type="noConversion"/>
  </si>
  <si>
    <r>
      <rPr>
        <sz val="9"/>
        <rFont val="華康粗圓體"/>
        <family val="3"/>
        <charset val="136"/>
      </rPr>
      <t xml:space="preserve">排水幹線
</t>
    </r>
    <r>
      <rPr>
        <sz val="9"/>
        <rFont val="Arial Narrow"/>
        <family val="2"/>
      </rPr>
      <t>(</t>
    </r>
    <r>
      <rPr>
        <sz val="9"/>
        <rFont val="華康粗圓體"/>
        <family val="3"/>
        <charset val="136"/>
      </rPr>
      <t>公尺</t>
    </r>
    <r>
      <rPr>
        <sz val="9"/>
        <rFont val="Arial Narrow"/>
        <family val="2"/>
      </rPr>
      <t>)</t>
    </r>
    <phoneticPr fontId="4" type="noConversion"/>
  </si>
  <si>
    <r>
      <t xml:space="preserve">                           </t>
    </r>
    <r>
      <rPr>
        <sz val="9"/>
        <rFont val="華康粗圓體"/>
        <family val="3"/>
        <charset val="136"/>
      </rPr>
      <t xml:space="preserve">雨水下水道
</t>
    </r>
    <r>
      <rPr>
        <sz val="9"/>
        <rFont val="Arial Narrow"/>
        <family val="2"/>
      </rPr>
      <t xml:space="preserve">                           Storm Drainage System</t>
    </r>
    <phoneticPr fontId="27" type="noConversion"/>
  </si>
  <si>
    <r>
      <rPr>
        <sz val="9"/>
        <rFont val="華康粗圓體"/>
        <family val="3"/>
        <charset val="136"/>
      </rPr>
      <t>　　水　　　　　　道　　　　　　</t>
    </r>
    <r>
      <rPr>
        <sz val="9"/>
        <rFont val="Arial Narrow"/>
        <family val="2"/>
      </rPr>
      <t xml:space="preserve">Drainage                                                                                       </t>
    </r>
    <phoneticPr fontId="7" type="noConversion"/>
  </si>
  <si>
    <t>Table 5-6. The Implementation Amount for Public Works of Urban Planning (Cont.)</t>
    <phoneticPr fontId="1" type="noConversion"/>
  </si>
  <si>
    <r>
      <rPr>
        <sz val="13"/>
        <rFont val="華康粗圓體"/>
        <family val="3"/>
        <charset val="136"/>
      </rPr>
      <t>表</t>
    </r>
    <r>
      <rPr>
        <sz val="13"/>
        <rFont val="Arial Narrow"/>
        <family val="2"/>
      </rPr>
      <t>5-6</t>
    </r>
    <r>
      <rPr>
        <sz val="13"/>
        <rFont val="華康粗圓體"/>
        <family val="3"/>
        <charset val="136"/>
      </rPr>
      <t>、都市計畫區域內公共工程實施數量（續）</t>
    </r>
    <phoneticPr fontId="1" type="noConversion"/>
  </si>
  <si>
    <t>Industry, Business and Construction</t>
    <phoneticPr fontId="4" type="noConversion"/>
  </si>
  <si>
    <r>
      <rPr>
        <sz val="10"/>
        <rFont val="華康粗圓體"/>
        <family val="3"/>
        <charset val="136"/>
      </rPr>
      <t>工商建設</t>
    </r>
    <phoneticPr fontId="1" type="noConversion"/>
  </si>
  <si>
    <t xml:space="preserve">        respectively.</t>
    <phoneticPr fontId="1" type="noConversion"/>
  </si>
  <si>
    <t>Note:As from 2013, Taoyuan Expansion Revised Plan and Nankan New City renamed Taoyuan City Urban Planning and Nankan Area</t>
    <phoneticPr fontId="1" type="noConversion"/>
  </si>
  <si>
    <r>
      <rPr>
        <sz val="10"/>
        <rFont val="華康粗圓體"/>
        <family val="3"/>
        <charset val="136"/>
      </rPr>
      <t>說明：自</t>
    </r>
    <r>
      <rPr>
        <sz val="10"/>
        <rFont val="Arial Narrow"/>
        <family val="2"/>
      </rPr>
      <t>102</t>
    </r>
    <r>
      <rPr>
        <sz val="10"/>
        <rFont val="華康粗圓體"/>
        <family val="3"/>
        <charset val="136"/>
      </rPr>
      <t>年起，桃園擴大修訂計畫及南崁新市鎮分別更名為桃園市都市計畫及南崁地區。</t>
    </r>
    <phoneticPr fontId="1" type="noConversion"/>
  </si>
  <si>
    <t>Source : Department of Urban Development, Taoyuan City Gov.</t>
    <phoneticPr fontId="1" type="noConversion"/>
  </si>
  <si>
    <r>
      <rPr>
        <sz val="10"/>
        <rFont val="華康粗圓體"/>
        <family val="3"/>
        <charset val="136"/>
      </rPr>
      <t>資料來源：本府都市發展局。</t>
    </r>
    <phoneticPr fontId="4" type="noConversion"/>
  </si>
  <si>
    <r>
      <rPr>
        <sz val="10"/>
        <rFont val="華康粗圓體"/>
        <family val="3"/>
        <charset val="136"/>
      </rPr>
      <t>桃園高鐵車站</t>
    </r>
    <r>
      <rPr>
        <sz val="10"/>
        <rFont val="Arial Narrow"/>
        <family val="2"/>
      </rPr>
      <t xml:space="preserve"> Taoyuan High Speed Rail Station</t>
    </r>
  </si>
  <si>
    <r>
      <rPr>
        <sz val="10"/>
        <rFont val="華康粗圓體"/>
        <family val="3"/>
        <charset val="136"/>
      </rPr>
      <t>桃園航空貨運暨客運園區</t>
    </r>
    <r>
      <rPr>
        <sz val="10"/>
        <rFont val="Arial Narrow"/>
        <family val="2"/>
      </rPr>
      <t>(</t>
    </r>
    <r>
      <rPr>
        <sz val="10"/>
        <rFont val="華康粗圓體"/>
        <family val="3"/>
        <charset val="136"/>
      </rPr>
      <t>大園南港區</t>
    </r>
    <r>
      <rPr>
        <sz val="10"/>
        <rFont val="Arial Narrow"/>
        <family val="2"/>
      </rPr>
      <t>)</t>
    </r>
    <r>
      <rPr>
        <sz val="10"/>
        <rFont val="華康粗圓體"/>
        <family val="3"/>
        <charset val="136"/>
      </rPr>
      <t>特定區</t>
    </r>
    <r>
      <rPr>
        <sz val="10"/>
        <rFont val="Arial Narrow"/>
        <family val="2"/>
      </rPr>
      <t xml:space="preserve"> 
Taoyuan Air Freight &amp; Passenger Transport Park (Dayuan and Nangang) Designated Area</t>
    </r>
    <phoneticPr fontId="1" type="noConversion"/>
  </si>
  <si>
    <r>
      <rPr>
        <sz val="10"/>
        <rFont val="華康粗圓體"/>
        <family val="3"/>
        <charset val="136"/>
      </rPr>
      <t>平鎮</t>
    </r>
    <r>
      <rPr>
        <sz val="10"/>
        <rFont val="Arial Narrow"/>
        <family val="2"/>
      </rPr>
      <t>(</t>
    </r>
    <r>
      <rPr>
        <sz val="10"/>
        <rFont val="華康粗圓體"/>
        <family val="3"/>
        <charset val="136"/>
      </rPr>
      <t>山仔頂地區</t>
    </r>
    <r>
      <rPr>
        <sz val="10"/>
        <rFont val="Arial Narrow"/>
        <family val="2"/>
      </rPr>
      <t>)  Pingzhen (Shanzaiding Area)</t>
    </r>
  </si>
  <si>
    <r>
      <rPr>
        <sz val="10"/>
        <rFont val="華康粗圓體"/>
        <family val="3"/>
        <charset val="136"/>
      </rPr>
      <t>巴陵達觀山風景特定區</t>
    </r>
    <r>
      <rPr>
        <sz val="10"/>
        <rFont val="Arial Narrow"/>
        <family val="2"/>
      </rPr>
      <t xml:space="preserve">  Baling Daguan Mountain Designated Scenic Area</t>
    </r>
  </si>
  <si>
    <r>
      <rPr>
        <sz val="10"/>
        <rFont val="華康粗圓體"/>
        <family val="3"/>
        <charset val="136"/>
      </rPr>
      <t>蘆竹</t>
    </r>
    <r>
      <rPr>
        <sz val="10"/>
        <rFont val="Arial Narrow"/>
        <family val="2"/>
      </rPr>
      <t>(</t>
    </r>
    <r>
      <rPr>
        <sz val="10"/>
        <rFont val="華康粗圓體"/>
        <family val="3"/>
        <charset val="136"/>
      </rPr>
      <t>大竹地區</t>
    </r>
    <r>
      <rPr>
        <sz val="10"/>
        <rFont val="Arial Narrow"/>
        <family val="2"/>
      </rPr>
      <t>) Luzhu (Dazhu Area)</t>
    </r>
  </si>
  <si>
    <r>
      <rPr>
        <sz val="10"/>
        <rFont val="華康粗圓體"/>
        <family val="3"/>
        <charset val="136"/>
      </rPr>
      <t>龍壽迴龍地區</t>
    </r>
    <r>
      <rPr>
        <sz val="10"/>
        <rFont val="Arial Narrow"/>
        <family val="2"/>
      </rPr>
      <t xml:space="preserve">  Longshou Huilong Area</t>
    </r>
  </si>
  <si>
    <r>
      <rPr>
        <sz val="10"/>
        <rFont val="華康粗圓體"/>
        <family val="3"/>
        <charset val="136"/>
      </rPr>
      <t>小烏來風景特定區</t>
    </r>
    <r>
      <rPr>
        <sz val="10"/>
        <rFont val="Arial Narrow"/>
        <family val="2"/>
      </rPr>
      <t xml:space="preserve">  Xiaowulai Designated Scenic Area</t>
    </r>
  </si>
  <si>
    <r>
      <rPr>
        <sz val="10"/>
        <rFont val="華康粗圓體"/>
        <family val="3"/>
        <charset val="136"/>
      </rPr>
      <t>南崁地區</t>
    </r>
    <r>
      <rPr>
        <sz val="10"/>
        <rFont val="Arial Narrow"/>
        <family val="2"/>
      </rPr>
      <t xml:space="preserve">  Nankan Area</t>
    </r>
  </si>
  <si>
    <t>-</t>
    <phoneticPr fontId="1" type="noConversion"/>
  </si>
  <si>
    <r>
      <rPr>
        <sz val="10"/>
        <rFont val="華康粗圓體"/>
        <family val="3"/>
        <charset val="136"/>
      </rPr>
      <t>石門水庫水源特定區</t>
    </r>
    <r>
      <rPr>
        <sz val="10"/>
        <rFont val="Arial Narrow"/>
        <family val="2"/>
      </rPr>
      <t xml:space="preserve">  Shimen Dam Reservoir Designated Area</t>
    </r>
  </si>
  <si>
    <r>
      <rPr>
        <sz val="10"/>
        <rFont val="華康粗圓體"/>
        <family val="3"/>
        <charset val="136"/>
      </rPr>
      <t>石門</t>
    </r>
    <r>
      <rPr>
        <sz val="10"/>
        <rFont val="Arial Narrow"/>
        <family val="2"/>
      </rPr>
      <t xml:space="preserve">  Shimen</t>
    </r>
  </si>
  <si>
    <r>
      <rPr>
        <sz val="10"/>
        <rFont val="華康粗圓體"/>
        <family val="3"/>
        <charset val="136"/>
      </rPr>
      <t>復興</t>
    </r>
    <r>
      <rPr>
        <sz val="10"/>
        <rFont val="Arial Narrow"/>
        <family val="2"/>
      </rPr>
      <t xml:space="preserve">  Fuxing</t>
    </r>
  </si>
  <si>
    <r>
      <rPr>
        <sz val="10"/>
        <rFont val="華康粗圓體"/>
        <family val="3"/>
        <charset val="136"/>
      </rPr>
      <t>觀音</t>
    </r>
    <r>
      <rPr>
        <sz val="10"/>
        <rFont val="Arial Narrow"/>
        <family val="2"/>
      </rPr>
      <t>(</t>
    </r>
    <r>
      <rPr>
        <sz val="10"/>
        <rFont val="華康粗圓體"/>
        <family val="3"/>
        <charset val="136"/>
      </rPr>
      <t>草漯地區</t>
    </r>
    <r>
      <rPr>
        <sz val="10"/>
        <rFont val="Arial Narrow"/>
        <family val="2"/>
      </rPr>
      <t>) Guanyin (Caota Area)</t>
    </r>
  </si>
  <si>
    <r>
      <rPr>
        <sz val="10"/>
        <rFont val="華康粗圓體"/>
        <family val="3"/>
        <charset val="136"/>
      </rPr>
      <t>觀音</t>
    </r>
    <r>
      <rPr>
        <sz val="10"/>
        <rFont val="Arial Narrow"/>
        <family val="2"/>
      </rPr>
      <t>(</t>
    </r>
    <r>
      <rPr>
        <sz val="10"/>
        <rFont val="華康粗圓體"/>
        <family val="3"/>
        <charset val="136"/>
      </rPr>
      <t>新坡地區</t>
    </r>
    <r>
      <rPr>
        <sz val="10"/>
        <rFont val="Arial Narrow"/>
        <family val="2"/>
      </rPr>
      <t>) Guanyin (Xinpo Area)</t>
    </r>
  </si>
  <si>
    <r>
      <rPr>
        <sz val="10"/>
        <rFont val="華康粗圓體"/>
        <family val="3"/>
        <charset val="136"/>
      </rPr>
      <t>觀音</t>
    </r>
    <r>
      <rPr>
        <sz val="10"/>
        <rFont val="Arial Narrow"/>
        <family val="2"/>
      </rPr>
      <t xml:space="preserve">  Guanyin</t>
    </r>
  </si>
  <si>
    <r>
      <rPr>
        <sz val="10"/>
        <rFont val="華康粗圓體"/>
        <family val="3"/>
        <charset val="136"/>
      </rPr>
      <t>新屋</t>
    </r>
    <r>
      <rPr>
        <sz val="10"/>
        <rFont val="Arial Narrow"/>
        <family val="2"/>
      </rPr>
      <t xml:space="preserve">  Xinwu</t>
    </r>
  </si>
  <si>
    <r>
      <rPr>
        <sz val="10"/>
        <rFont val="華康粗圓體"/>
        <family val="3"/>
        <charset val="136"/>
      </rPr>
      <t>龍潭</t>
    </r>
    <r>
      <rPr>
        <sz val="10"/>
        <rFont val="Arial Narrow"/>
        <family val="2"/>
      </rPr>
      <t xml:space="preserve">  Longtan</t>
    </r>
  </si>
  <si>
    <r>
      <rPr>
        <sz val="10"/>
        <rFont val="華康粗圓體"/>
        <family val="3"/>
        <charset val="136"/>
      </rPr>
      <t>八德</t>
    </r>
    <r>
      <rPr>
        <sz val="10"/>
        <rFont val="Arial Narrow"/>
        <family val="2"/>
      </rPr>
      <t>(</t>
    </r>
    <r>
      <rPr>
        <sz val="10"/>
        <rFont val="華康粗圓體"/>
        <family val="3"/>
        <charset val="136"/>
      </rPr>
      <t>八德地區</t>
    </r>
    <r>
      <rPr>
        <sz val="10"/>
        <rFont val="Arial Narrow"/>
        <family val="2"/>
      </rPr>
      <t>) Bade (Bade Area)</t>
    </r>
  </si>
  <si>
    <r>
      <rPr>
        <sz val="10"/>
        <rFont val="華康粗圓體"/>
        <family val="3"/>
        <charset val="136"/>
      </rPr>
      <t>八德</t>
    </r>
    <r>
      <rPr>
        <sz val="10"/>
        <rFont val="Arial Narrow"/>
        <family val="2"/>
      </rPr>
      <t>(</t>
    </r>
    <r>
      <rPr>
        <sz val="10"/>
        <rFont val="華康粗圓體"/>
        <family val="3"/>
        <charset val="136"/>
      </rPr>
      <t>大湳地區</t>
    </r>
    <r>
      <rPr>
        <sz val="10"/>
        <rFont val="Arial Narrow"/>
        <family val="2"/>
      </rPr>
      <t>) Bade (Danan Area)</t>
    </r>
  </si>
  <si>
    <r>
      <rPr>
        <sz val="10"/>
        <rFont val="華康粗圓體"/>
        <family val="3"/>
        <charset val="136"/>
      </rPr>
      <t>林口特定區</t>
    </r>
    <r>
      <rPr>
        <sz val="10"/>
        <rFont val="Arial Narrow"/>
        <family val="2"/>
      </rPr>
      <t xml:space="preserve">  Linkou Designated Area</t>
    </r>
  </si>
  <si>
    <r>
      <rPr>
        <sz val="10"/>
        <rFont val="華康粗圓體"/>
        <family val="3"/>
        <charset val="136"/>
      </rPr>
      <t>龜山</t>
    </r>
    <r>
      <rPr>
        <sz val="10"/>
        <rFont val="Arial Narrow"/>
        <family val="2"/>
      </rPr>
      <t xml:space="preserve">  Guishan</t>
    </r>
  </si>
  <si>
    <r>
      <rPr>
        <sz val="10"/>
        <rFont val="華康粗圓體"/>
        <family val="3"/>
        <charset val="136"/>
      </rPr>
      <t>大園</t>
    </r>
    <r>
      <rPr>
        <sz val="10"/>
        <rFont val="Arial Narrow"/>
        <family val="2"/>
      </rPr>
      <t>(</t>
    </r>
    <r>
      <rPr>
        <sz val="10"/>
        <rFont val="華康粗圓體"/>
        <family val="3"/>
        <charset val="136"/>
      </rPr>
      <t>菓林地區</t>
    </r>
    <r>
      <rPr>
        <sz val="10"/>
        <rFont val="Arial Narrow"/>
        <family val="2"/>
      </rPr>
      <t>) Dayuan (Wooded Area)</t>
    </r>
  </si>
  <si>
    <r>
      <rPr>
        <sz val="10"/>
        <rFont val="華康粗圓體"/>
        <family val="3"/>
        <charset val="136"/>
      </rPr>
      <t>大園</t>
    </r>
    <r>
      <rPr>
        <sz val="10"/>
        <rFont val="Arial Narrow"/>
        <family val="2"/>
      </rPr>
      <t xml:space="preserve">  Dayuan</t>
    </r>
  </si>
  <si>
    <r>
      <rPr>
        <sz val="10"/>
        <rFont val="華康粗圓體"/>
        <family val="3"/>
        <charset val="136"/>
      </rPr>
      <t>楊梅</t>
    </r>
    <r>
      <rPr>
        <sz val="10"/>
        <rFont val="Arial Narrow"/>
        <family val="2"/>
      </rPr>
      <t>(</t>
    </r>
    <r>
      <rPr>
        <sz val="10"/>
        <rFont val="華康粗圓體"/>
        <family val="3"/>
        <charset val="136"/>
      </rPr>
      <t>富岡豐野地區</t>
    </r>
    <r>
      <rPr>
        <sz val="10"/>
        <rFont val="Arial Narrow"/>
        <family val="2"/>
      </rPr>
      <t>) Yangmei (Fugang and Fengye Areas)</t>
    </r>
  </si>
  <si>
    <r>
      <rPr>
        <sz val="10"/>
        <rFont val="華康粗圓體"/>
        <family val="3"/>
        <charset val="136"/>
      </rPr>
      <t>高速公路楊梅交流道特定區</t>
    </r>
    <r>
      <rPr>
        <sz val="10"/>
        <rFont val="Arial Narrow"/>
        <family val="2"/>
      </rPr>
      <t xml:space="preserve">  Highway 1 Yangmei Interchange Designated Area</t>
    </r>
  </si>
  <si>
    <r>
      <rPr>
        <sz val="10"/>
        <rFont val="華康粗圓體"/>
        <family val="3"/>
        <charset val="136"/>
      </rPr>
      <t>楊梅</t>
    </r>
    <r>
      <rPr>
        <sz val="10"/>
        <rFont val="Arial Narrow"/>
        <family val="2"/>
      </rPr>
      <t xml:space="preserve">  Yangmei</t>
    </r>
  </si>
  <si>
    <r>
      <rPr>
        <sz val="10"/>
        <rFont val="華康粗圓體"/>
        <family val="3"/>
        <charset val="136"/>
      </rPr>
      <t>大溪</t>
    </r>
    <r>
      <rPr>
        <sz val="10"/>
        <rFont val="Arial Narrow"/>
        <family val="2"/>
      </rPr>
      <t>(</t>
    </r>
    <r>
      <rPr>
        <sz val="10"/>
        <rFont val="華康粗圓體"/>
        <family val="3"/>
        <charset val="136"/>
      </rPr>
      <t>埔頂地區</t>
    </r>
    <r>
      <rPr>
        <sz val="10"/>
        <rFont val="Arial Narrow"/>
        <family val="2"/>
      </rPr>
      <t>) Daxi (Puding Area)</t>
    </r>
  </si>
  <si>
    <r>
      <rPr>
        <sz val="10"/>
        <rFont val="華康粗圓體"/>
        <family val="3"/>
        <charset val="136"/>
      </rPr>
      <t>大溪</t>
    </r>
    <r>
      <rPr>
        <sz val="10"/>
        <rFont val="Arial Narrow"/>
        <family val="2"/>
      </rPr>
      <t xml:space="preserve">  Daxi</t>
    </r>
  </si>
  <si>
    <r>
      <rPr>
        <sz val="10"/>
        <rFont val="華康粗圓體"/>
        <family val="3"/>
        <charset val="136"/>
      </rPr>
      <t>縱貫公路桃園、內壢間都市計畫</t>
    </r>
    <r>
      <rPr>
        <sz val="10"/>
        <rFont val="Arial Narrow"/>
        <family val="2"/>
      </rPr>
      <t xml:space="preserve"> 
Urban Planning along Provincial Highway between Taoyuan and Neili</t>
    </r>
  </si>
  <si>
    <r>
      <rPr>
        <sz val="10"/>
        <rFont val="華康粗圓體"/>
        <family val="3"/>
        <charset val="136"/>
      </rPr>
      <t>桃園市都市計畫</t>
    </r>
    <r>
      <rPr>
        <sz val="10"/>
        <rFont val="Arial Narrow"/>
        <family val="2"/>
      </rPr>
      <t xml:space="preserve"> Taoyuan City Urban Planning</t>
    </r>
  </si>
  <si>
    <r>
      <rPr>
        <sz val="10"/>
        <rFont val="華康粗圓體"/>
        <family val="3"/>
        <charset val="136"/>
      </rPr>
      <t>中壢</t>
    </r>
    <r>
      <rPr>
        <sz val="10"/>
        <rFont val="Arial Narrow"/>
        <family val="2"/>
      </rPr>
      <t>(</t>
    </r>
    <r>
      <rPr>
        <sz val="10"/>
        <rFont val="華康粗圓體"/>
        <family val="3"/>
        <charset val="136"/>
      </rPr>
      <t>過嶺地區</t>
    </r>
    <r>
      <rPr>
        <sz val="10"/>
        <rFont val="Arial Narrow"/>
        <family val="2"/>
      </rPr>
      <t>)</t>
    </r>
    <r>
      <rPr>
        <sz val="10"/>
        <rFont val="華康粗圓體"/>
        <family val="3"/>
        <charset val="136"/>
      </rPr>
      <t>、楊梅</t>
    </r>
    <r>
      <rPr>
        <sz val="10"/>
        <rFont val="Arial Narrow"/>
        <family val="2"/>
      </rPr>
      <t>(</t>
    </r>
    <r>
      <rPr>
        <sz val="10"/>
        <rFont val="華康粗圓體"/>
        <family val="3"/>
        <charset val="136"/>
      </rPr>
      <t>高榮地區</t>
    </r>
    <r>
      <rPr>
        <sz val="10"/>
        <rFont val="Arial Narrow"/>
        <family val="2"/>
      </rPr>
      <t>)</t>
    </r>
    <r>
      <rPr>
        <sz val="10"/>
        <rFont val="華康粗圓體"/>
        <family val="3"/>
        <charset val="136"/>
      </rPr>
      <t>、新屋</t>
    </r>
    <r>
      <rPr>
        <sz val="10"/>
        <rFont val="Arial Narrow"/>
        <family val="2"/>
      </rPr>
      <t>(</t>
    </r>
    <r>
      <rPr>
        <sz val="10"/>
        <rFont val="華康粗圓體"/>
        <family val="3"/>
        <charset val="136"/>
      </rPr>
      <t>頭洲地區</t>
    </r>
    <r>
      <rPr>
        <sz val="10"/>
        <rFont val="Arial Narrow"/>
        <family val="2"/>
      </rPr>
      <t>)</t>
    </r>
    <r>
      <rPr>
        <sz val="10"/>
        <rFont val="華康粗圓體"/>
        <family val="3"/>
        <charset val="136"/>
      </rPr>
      <t>、觀音</t>
    </r>
    <r>
      <rPr>
        <sz val="10"/>
        <rFont val="Arial Narrow"/>
        <family val="2"/>
      </rPr>
      <t>(</t>
    </r>
    <r>
      <rPr>
        <sz val="10"/>
        <rFont val="華康粗圓體"/>
        <family val="3"/>
        <charset val="136"/>
      </rPr>
      <t>高源地區</t>
    </r>
    <r>
      <rPr>
        <sz val="10"/>
        <rFont val="Arial Narrow"/>
        <family val="2"/>
      </rPr>
      <t>)
Zhongli (Guoling Area,) Yangmei (Gaorong Area,) Xinwu (Touzhou Area,) Guanyin
(Gaoyuan Area)</t>
    </r>
    <phoneticPr fontId="1" type="noConversion"/>
  </si>
  <si>
    <r>
      <rPr>
        <sz val="10"/>
        <rFont val="華康粗圓體"/>
        <family val="3"/>
        <charset val="136"/>
      </rPr>
      <t>中壢</t>
    </r>
    <r>
      <rPr>
        <sz val="10"/>
        <rFont val="Arial Narrow"/>
        <family val="2"/>
      </rPr>
      <t>(</t>
    </r>
    <r>
      <rPr>
        <sz val="10"/>
        <rFont val="華康粗圓體"/>
        <family val="3"/>
        <charset val="136"/>
      </rPr>
      <t>龍岡地區</t>
    </r>
    <r>
      <rPr>
        <sz val="10"/>
        <rFont val="Arial Narrow"/>
        <family val="2"/>
      </rPr>
      <t>)  Zhongli (Longgang Area)</t>
    </r>
  </si>
  <si>
    <r>
      <rPr>
        <sz val="10"/>
        <rFont val="華康粗圓體"/>
        <family val="3"/>
        <charset val="136"/>
      </rPr>
      <t>中壢平鎮</t>
    </r>
    <r>
      <rPr>
        <sz val="10"/>
        <rFont val="Arial Narrow"/>
        <family val="2"/>
      </rPr>
      <t xml:space="preserve">  Zhongli, Pingzhen</t>
    </r>
  </si>
  <si>
    <r>
      <rPr>
        <sz val="10"/>
        <rFont val="華康粗圓體"/>
        <family val="3"/>
        <charset val="136"/>
      </rPr>
      <t xml:space="preserve">高速公路中壢內壢交流道特定區
</t>
    </r>
    <r>
      <rPr>
        <sz val="10"/>
        <rFont val="Arial Narrow"/>
        <family val="2"/>
      </rPr>
      <t>Highway 1 Zhongli/Neili Interchange Designated Area</t>
    </r>
    <phoneticPr fontId="1" type="noConversion"/>
  </si>
  <si>
    <r>
      <rPr>
        <sz val="10"/>
        <rFont val="華康粗圓體"/>
        <family val="3"/>
        <charset val="136"/>
      </rPr>
      <t xml:space="preserve">高速公路中壢內壢交流道特定區
</t>
    </r>
    <r>
      <rPr>
        <sz val="10"/>
        <rFont val="Arial Narrow"/>
        <family val="2"/>
      </rPr>
      <t>Highway 1 Zhongli/Neili Interchange Designated Area</t>
    </r>
    <phoneticPr fontId="1" type="noConversion"/>
  </si>
  <si>
    <t>Social Educational Organization</t>
    <phoneticPr fontId="1" type="noConversion"/>
  </si>
  <si>
    <t>School</t>
    <phoneticPr fontId="1" type="noConversion"/>
  </si>
  <si>
    <t>Market</t>
    <phoneticPr fontId="1" type="noConversion"/>
  </si>
  <si>
    <t>Gas Station</t>
    <phoneticPr fontId="1" type="noConversion"/>
  </si>
  <si>
    <t>Car Park</t>
    <phoneticPr fontId="1" type="noConversion"/>
  </si>
  <si>
    <t>Road and Walkways</t>
    <phoneticPr fontId="1" type="noConversion"/>
  </si>
  <si>
    <t>Athletic Complex</t>
    <phoneticPr fontId="1" type="noConversion"/>
  </si>
  <si>
    <t>Play Ground</t>
    <phoneticPr fontId="1" type="noConversion"/>
  </si>
  <si>
    <t>Square</t>
    <phoneticPr fontId="1" type="noConversion"/>
  </si>
  <si>
    <t>Green Area</t>
    <phoneticPr fontId="1" type="noConversion"/>
  </si>
  <si>
    <t>Park</t>
    <phoneticPr fontId="1" type="noConversion"/>
  </si>
  <si>
    <t>Grand Total</t>
    <phoneticPr fontId="1" type="noConversion"/>
  </si>
  <si>
    <t>End of  Year &amp; Urban Planning District</t>
    <phoneticPr fontId="1" type="noConversion"/>
  </si>
  <si>
    <r>
      <rPr>
        <sz val="10"/>
        <rFont val="華康粗圓體"/>
        <family val="3"/>
        <charset val="136"/>
      </rPr>
      <t>社教機構</t>
    </r>
    <phoneticPr fontId="4" type="noConversion"/>
  </si>
  <si>
    <r>
      <rPr>
        <sz val="10"/>
        <rFont val="華康粗圓體"/>
        <family val="3"/>
        <charset val="136"/>
      </rPr>
      <t>社教機構</t>
    </r>
    <phoneticPr fontId="4" type="noConversion"/>
  </si>
  <si>
    <r>
      <rPr>
        <sz val="10"/>
        <rFont val="華康粗圓體"/>
        <family val="3"/>
        <charset val="136"/>
      </rPr>
      <t>學校</t>
    </r>
    <phoneticPr fontId="4" type="noConversion"/>
  </si>
  <si>
    <r>
      <rPr>
        <sz val="10"/>
        <rFont val="華康粗圓體"/>
        <family val="3"/>
        <charset val="136"/>
      </rPr>
      <t>學校</t>
    </r>
    <phoneticPr fontId="4" type="noConversion"/>
  </si>
  <si>
    <r>
      <rPr>
        <sz val="10"/>
        <rFont val="華康粗圓體"/>
        <family val="3"/>
        <charset val="136"/>
      </rPr>
      <t>市場</t>
    </r>
    <phoneticPr fontId="4" type="noConversion"/>
  </si>
  <si>
    <r>
      <rPr>
        <sz val="10"/>
        <rFont val="華康粗圓體"/>
        <family val="3"/>
        <charset val="136"/>
      </rPr>
      <t>市場</t>
    </r>
    <phoneticPr fontId="4" type="noConversion"/>
  </si>
  <si>
    <r>
      <rPr>
        <sz val="10"/>
        <rFont val="華康粗圓體"/>
        <family val="3"/>
        <charset val="136"/>
      </rPr>
      <t>加油站</t>
    </r>
    <phoneticPr fontId="4" type="noConversion"/>
  </si>
  <si>
    <r>
      <rPr>
        <sz val="10"/>
        <rFont val="華康粗圓體"/>
        <family val="3"/>
        <charset val="136"/>
      </rPr>
      <t>加油站</t>
    </r>
    <phoneticPr fontId="4" type="noConversion"/>
  </si>
  <si>
    <r>
      <rPr>
        <sz val="10"/>
        <rFont val="華康粗圓體"/>
        <family val="3"/>
        <charset val="136"/>
      </rPr>
      <t>停車場</t>
    </r>
    <phoneticPr fontId="4" type="noConversion"/>
  </si>
  <si>
    <r>
      <rPr>
        <sz val="10"/>
        <rFont val="華康粗圓體"/>
        <family val="3"/>
        <charset val="136"/>
      </rPr>
      <t>停車場</t>
    </r>
    <phoneticPr fontId="4" type="noConversion"/>
  </si>
  <si>
    <r>
      <rPr>
        <sz val="10"/>
        <rFont val="華康粗圓體"/>
        <family val="3"/>
        <charset val="136"/>
      </rPr>
      <t>道路、人行步道</t>
    </r>
    <phoneticPr fontId="4" type="noConversion"/>
  </si>
  <si>
    <r>
      <rPr>
        <sz val="10"/>
        <rFont val="華康粗圓體"/>
        <family val="3"/>
        <charset val="136"/>
      </rPr>
      <t>道路、人行步道</t>
    </r>
    <phoneticPr fontId="4" type="noConversion"/>
  </si>
  <si>
    <r>
      <rPr>
        <sz val="10"/>
        <rFont val="華康粗圓體"/>
        <family val="3"/>
        <charset val="136"/>
      </rPr>
      <t>體育場</t>
    </r>
    <phoneticPr fontId="4" type="noConversion"/>
  </si>
  <si>
    <r>
      <rPr>
        <sz val="10"/>
        <rFont val="華康粗圓體"/>
        <family val="3"/>
        <charset val="136"/>
      </rPr>
      <t>體育場</t>
    </r>
    <phoneticPr fontId="4" type="noConversion"/>
  </si>
  <si>
    <r>
      <rPr>
        <sz val="10"/>
        <rFont val="華康粗圓體"/>
        <family val="3"/>
        <charset val="136"/>
      </rPr>
      <t>兒童遊樂場</t>
    </r>
    <phoneticPr fontId="4" type="noConversion"/>
  </si>
  <si>
    <r>
      <rPr>
        <sz val="10"/>
        <rFont val="華康粗圓體"/>
        <family val="3"/>
        <charset val="136"/>
      </rPr>
      <t>兒童遊樂場</t>
    </r>
    <phoneticPr fontId="4" type="noConversion"/>
  </si>
  <si>
    <r>
      <rPr>
        <sz val="10"/>
        <rFont val="華康粗圓體"/>
        <family val="3"/>
        <charset val="136"/>
      </rPr>
      <t>廣場</t>
    </r>
    <phoneticPr fontId="4" type="noConversion"/>
  </si>
  <si>
    <r>
      <rPr>
        <sz val="10"/>
        <rFont val="華康粗圓體"/>
        <family val="3"/>
        <charset val="136"/>
      </rPr>
      <t>廣場</t>
    </r>
    <phoneticPr fontId="4" type="noConversion"/>
  </si>
  <si>
    <r>
      <rPr>
        <sz val="10"/>
        <rFont val="華康粗圓體"/>
        <family val="3"/>
        <charset val="136"/>
      </rPr>
      <t>綠地</t>
    </r>
    <phoneticPr fontId="4" type="noConversion"/>
  </si>
  <si>
    <r>
      <rPr>
        <sz val="10"/>
        <rFont val="華康粗圓體"/>
        <family val="3"/>
        <charset val="136"/>
      </rPr>
      <t>綠地</t>
    </r>
    <phoneticPr fontId="4" type="noConversion"/>
  </si>
  <si>
    <r>
      <rPr>
        <sz val="10"/>
        <rFont val="華康粗圓體"/>
        <family val="3"/>
        <charset val="136"/>
      </rPr>
      <t>公園</t>
    </r>
    <phoneticPr fontId="4" type="noConversion"/>
  </si>
  <si>
    <r>
      <rPr>
        <sz val="10"/>
        <rFont val="華康粗圓體"/>
        <family val="3"/>
        <charset val="136"/>
      </rPr>
      <t>公園</t>
    </r>
    <phoneticPr fontId="4" type="noConversion"/>
  </si>
  <si>
    <r>
      <rPr>
        <sz val="10"/>
        <rFont val="華康粗圓體"/>
        <family val="3"/>
        <charset val="136"/>
      </rPr>
      <t>總計</t>
    </r>
    <phoneticPr fontId="4" type="noConversion"/>
  </si>
  <si>
    <r>
      <rPr>
        <sz val="10"/>
        <rFont val="華康粗圓體"/>
        <family val="3"/>
        <charset val="136"/>
      </rPr>
      <t>年底及都市計畫區別</t>
    </r>
    <phoneticPr fontId="4" type="noConversion"/>
  </si>
  <si>
    <r>
      <rPr>
        <sz val="10"/>
        <rFont val="華康粗圓體"/>
        <family val="3"/>
        <charset val="136"/>
      </rPr>
      <t>年底及都市計畫區別</t>
    </r>
    <phoneticPr fontId="4" type="noConversion"/>
  </si>
  <si>
    <t>Unit : Ha.</t>
    <phoneticPr fontId="1" type="noConversion"/>
  </si>
  <si>
    <r>
      <rPr>
        <sz val="10"/>
        <rFont val="華康粗圓體"/>
        <family val="3"/>
        <charset val="136"/>
      </rPr>
      <t>單位：公頃</t>
    </r>
    <phoneticPr fontId="1" type="noConversion"/>
  </si>
  <si>
    <t>Table. 5-7 Area Planned of Public Facility Land of Urban Planning</t>
    <phoneticPr fontId="1" type="noConversion"/>
  </si>
  <si>
    <r>
      <rPr>
        <sz val="13"/>
        <rFont val="華康粗圓體"/>
        <family val="3"/>
        <charset val="136"/>
      </rPr>
      <t>表</t>
    </r>
    <r>
      <rPr>
        <sz val="13"/>
        <rFont val="Arial Narrow"/>
        <family val="2"/>
      </rPr>
      <t>5-7</t>
    </r>
    <r>
      <rPr>
        <sz val="13"/>
        <rFont val="華康粗圓體"/>
        <family val="3"/>
        <charset val="136"/>
      </rPr>
      <t>、都市計畫公共設施用地計畫面積</t>
    </r>
    <phoneticPr fontId="4" type="noConversion"/>
  </si>
  <si>
    <t>Industry, Business and Construction</t>
    <phoneticPr fontId="4" type="noConversion"/>
  </si>
  <si>
    <r>
      <rPr>
        <sz val="10"/>
        <rFont val="華康粗圓體"/>
        <family val="3"/>
        <charset val="136"/>
      </rPr>
      <t>工商建設</t>
    </r>
    <phoneticPr fontId="1" type="noConversion"/>
  </si>
  <si>
    <r>
      <rPr>
        <sz val="10"/>
        <rFont val="華康粗圓體"/>
        <family val="3"/>
        <charset val="136"/>
      </rPr>
      <t>桃園航空貨運暨客運園區</t>
    </r>
    <r>
      <rPr>
        <sz val="10"/>
        <rFont val="Arial Narrow"/>
        <family val="2"/>
      </rPr>
      <t>(</t>
    </r>
    <r>
      <rPr>
        <sz val="10"/>
        <rFont val="華康粗圓體"/>
        <family val="3"/>
        <charset val="136"/>
      </rPr>
      <t>大園南港區</t>
    </r>
    <r>
      <rPr>
        <sz val="10"/>
        <rFont val="Arial Narrow"/>
        <family val="2"/>
      </rPr>
      <t>)</t>
    </r>
    <r>
      <rPr>
        <sz val="10"/>
        <rFont val="華康粗圓體"/>
        <family val="3"/>
        <charset val="136"/>
      </rPr>
      <t>特定區</t>
    </r>
    <r>
      <rPr>
        <sz val="10"/>
        <rFont val="Arial Narrow"/>
        <family val="2"/>
      </rPr>
      <t xml:space="preserve"> 
Taoyuan Air Freight &amp; Passenger Transport Park (Dayuan and Nangang) Designated Area</t>
    </r>
    <phoneticPr fontId="1" type="noConversion"/>
  </si>
  <si>
    <t>-</t>
    <phoneticPr fontId="1" type="noConversion"/>
  </si>
  <si>
    <r>
      <rPr>
        <sz val="10"/>
        <rFont val="華康粗圓體"/>
        <family val="3"/>
        <charset val="136"/>
      </rPr>
      <t>中壢</t>
    </r>
    <r>
      <rPr>
        <sz val="10"/>
        <rFont val="Arial Narrow"/>
        <family val="2"/>
      </rPr>
      <t>(</t>
    </r>
    <r>
      <rPr>
        <sz val="10"/>
        <rFont val="華康粗圓體"/>
        <family val="3"/>
        <charset val="136"/>
      </rPr>
      <t>過嶺地區</t>
    </r>
    <r>
      <rPr>
        <sz val="10"/>
        <rFont val="Arial Narrow"/>
        <family val="2"/>
      </rPr>
      <t>)</t>
    </r>
    <r>
      <rPr>
        <sz val="10"/>
        <rFont val="華康粗圓體"/>
        <family val="3"/>
        <charset val="136"/>
      </rPr>
      <t>、楊梅</t>
    </r>
    <r>
      <rPr>
        <sz val="10"/>
        <rFont val="Arial Narrow"/>
        <family val="2"/>
      </rPr>
      <t>(</t>
    </r>
    <r>
      <rPr>
        <sz val="10"/>
        <rFont val="華康粗圓體"/>
        <family val="3"/>
        <charset val="136"/>
      </rPr>
      <t>高榮地區</t>
    </r>
    <r>
      <rPr>
        <sz val="10"/>
        <rFont val="Arial Narrow"/>
        <family val="2"/>
      </rPr>
      <t>)</t>
    </r>
    <r>
      <rPr>
        <sz val="10"/>
        <rFont val="華康粗圓體"/>
        <family val="3"/>
        <charset val="136"/>
      </rPr>
      <t>、新屋</t>
    </r>
    <r>
      <rPr>
        <sz val="10"/>
        <rFont val="Arial Narrow"/>
        <family val="2"/>
      </rPr>
      <t>(</t>
    </r>
    <r>
      <rPr>
        <sz val="10"/>
        <rFont val="華康粗圓體"/>
        <family val="3"/>
        <charset val="136"/>
      </rPr>
      <t>頭洲地區</t>
    </r>
    <r>
      <rPr>
        <sz val="10"/>
        <rFont val="Arial Narrow"/>
        <family val="2"/>
      </rPr>
      <t>)</t>
    </r>
    <r>
      <rPr>
        <sz val="10"/>
        <rFont val="華康粗圓體"/>
        <family val="3"/>
        <charset val="136"/>
      </rPr>
      <t>、觀音</t>
    </r>
    <r>
      <rPr>
        <sz val="10"/>
        <rFont val="Arial Narrow"/>
        <family val="2"/>
      </rPr>
      <t>(</t>
    </r>
    <r>
      <rPr>
        <sz val="10"/>
        <rFont val="華康粗圓體"/>
        <family val="3"/>
        <charset val="136"/>
      </rPr>
      <t>高源地區</t>
    </r>
    <r>
      <rPr>
        <sz val="10"/>
        <rFont val="Arial Narrow"/>
        <family val="2"/>
      </rPr>
      <t>)
Zhongli (Guoling Area,) Yangmei (Gaorong Area,) Xinwu (Touzhou Area,) Guanyin
(Gaoyuan Area)</t>
    </r>
    <phoneticPr fontId="1" type="noConversion"/>
  </si>
  <si>
    <t>Others</t>
    <phoneticPr fontId="1" type="noConversion"/>
  </si>
  <si>
    <t>Environment
Protection Facility</t>
    <phoneticPr fontId="1" type="noConversion"/>
  </si>
  <si>
    <t>Terminal Station</t>
    <phoneticPr fontId="1" type="noConversion"/>
  </si>
  <si>
    <t>Harbor</t>
    <phoneticPr fontId="1" type="noConversion"/>
  </si>
  <si>
    <t>Waterway</t>
    <phoneticPr fontId="1" type="noConversion"/>
  </si>
  <si>
    <t>Civil Air Terminal</t>
    <phoneticPr fontId="1" type="noConversion"/>
  </si>
  <si>
    <t>Post Office</t>
    <phoneticPr fontId="1" type="noConversion"/>
  </si>
  <si>
    <t>Telecommunication Office</t>
    <phoneticPr fontId="1" type="noConversion"/>
  </si>
  <si>
    <t>Cemetery</t>
    <phoneticPr fontId="1" type="noConversion"/>
  </si>
  <si>
    <t>Adminstrative Authorities</t>
    <phoneticPr fontId="1" type="noConversion"/>
  </si>
  <si>
    <t>Health Services</t>
    <phoneticPr fontId="1" type="noConversion"/>
  </si>
  <si>
    <t>End of  Year &amp; Urban Planning District</t>
    <phoneticPr fontId="1" type="noConversion"/>
  </si>
  <si>
    <r>
      <rPr>
        <sz val="10"/>
        <rFont val="華康粗圓體"/>
        <family val="3"/>
        <charset val="136"/>
      </rPr>
      <t>其他用地</t>
    </r>
    <phoneticPr fontId="4" type="noConversion"/>
  </si>
  <si>
    <r>
      <rPr>
        <sz val="10"/>
        <rFont val="華康粗圓體"/>
        <family val="3"/>
        <charset val="136"/>
      </rPr>
      <t>環保設施用地</t>
    </r>
    <phoneticPr fontId="4" type="noConversion"/>
  </si>
  <si>
    <r>
      <rPr>
        <sz val="10"/>
        <rFont val="華康粗圓體"/>
        <family val="3"/>
        <charset val="136"/>
      </rPr>
      <t>捷運系統、交通、車站、鐵路</t>
    </r>
    <phoneticPr fontId="4" type="noConversion"/>
  </si>
  <si>
    <r>
      <rPr>
        <sz val="10"/>
        <rFont val="華康粗圓體"/>
        <family val="3"/>
        <charset val="136"/>
      </rPr>
      <t>港埠用地</t>
    </r>
    <phoneticPr fontId="4" type="noConversion"/>
  </si>
  <si>
    <r>
      <rPr>
        <sz val="10"/>
        <rFont val="華康粗圓體"/>
        <family val="3"/>
        <charset val="136"/>
      </rPr>
      <t>溝渠河道</t>
    </r>
    <phoneticPr fontId="4" type="noConversion"/>
  </si>
  <si>
    <r>
      <rPr>
        <sz val="10"/>
        <rFont val="華康粗圓體"/>
        <family val="3"/>
        <charset val="136"/>
      </rPr>
      <t>民用航空站、機場</t>
    </r>
    <phoneticPr fontId="4" type="noConversion"/>
  </si>
  <si>
    <r>
      <rPr>
        <sz val="10"/>
        <rFont val="華康粗圓體"/>
        <family val="3"/>
        <charset val="136"/>
      </rPr>
      <t>郵政、電信用地</t>
    </r>
    <phoneticPr fontId="4" type="noConversion"/>
  </si>
  <si>
    <r>
      <rPr>
        <sz val="10"/>
        <rFont val="華康粗圓體"/>
        <family val="3"/>
        <charset val="136"/>
      </rPr>
      <t>變電所、電力、事業用地</t>
    </r>
    <phoneticPr fontId="4" type="noConversion"/>
  </si>
  <si>
    <r>
      <rPr>
        <sz val="10"/>
        <rFont val="華康粗圓體"/>
        <family val="3"/>
        <charset val="136"/>
      </rPr>
      <t>墓地</t>
    </r>
    <phoneticPr fontId="4" type="noConversion"/>
  </si>
  <si>
    <r>
      <rPr>
        <sz val="10"/>
        <rFont val="華康粗圓體"/>
        <family val="3"/>
        <charset val="136"/>
      </rPr>
      <t>機關用地</t>
    </r>
    <phoneticPr fontId="4" type="noConversion"/>
  </si>
  <si>
    <r>
      <rPr>
        <sz val="10"/>
        <rFont val="華康粗圓體"/>
        <family val="3"/>
        <charset val="136"/>
      </rPr>
      <t>醫療衛生
機構</t>
    </r>
    <phoneticPr fontId="4" type="noConversion"/>
  </si>
  <si>
    <t>Unit : Ha.</t>
    <phoneticPr fontId="1" type="noConversion"/>
  </si>
  <si>
    <r>
      <rPr>
        <sz val="10"/>
        <rFont val="華康粗圓體"/>
        <family val="3"/>
        <charset val="136"/>
      </rPr>
      <t>單位：公頃</t>
    </r>
    <phoneticPr fontId="1" type="noConversion"/>
  </si>
  <si>
    <t>Table 5-7. Area Planned of Public Facility Land of Urban Planning (Cont.)</t>
    <phoneticPr fontId="1" type="noConversion"/>
  </si>
  <si>
    <r>
      <rPr>
        <sz val="13"/>
        <rFont val="華康粗圓體"/>
        <family val="3"/>
        <charset val="136"/>
      </rPr>
      <t>表</t>
    </r>
    <r>
      <rPr>
        <sz val="13"/>
        <rFont val="Arial Narrow"/>
        <family val="2"/>
      </rPr>
      <t>5-7</t>
    </r>
    <r>
      <rPr>
        <sz val="13"/>
        <rFont val="華康粗圓體"/>
        <family val="3"/>
        <charset val="136"/>
      </rPr>
      <t>、都市計畫公共設施用地計畫面積（續）</t>
    </r>
    <phoneticPr fontId="4" type="noConversion"/>
  </si>
  <si>
    <t xml:space="preserve">        respectively.</t>
    <phoneticPr fontId="1" type="noConversion"/>
  </si>
  <si>
    <t>Note:As from 2013, Taoyuan Expansion Revised Plan and Nankan New City renamed Taoyuan City Urban Planning and Nankan Area</t>
    <phoneticPr fontId="1" type="noConversion"/>
  </si>
  <si>
    <r>
      <rPr>
        <sz val="10"/>
        <rFont val="華康粗圓體"/>
        <family val="3"/>
        <charset val="136"/>
      </rPr>
      <t>說明：自</t>
    </r>
    <r>
      <rPr>
        <sz val="10"/>
        <rFont val="Arial Narrow"/>
        <family val="2"/>
      </rPr>
      <t>102</t>
    </r>
    <r>
      <rPr>
        <sz val="10"/>
        <rFont val="華康粗圓體"/>
        <family val="3"/>
        <charset val="136"/>
      </rPr>
      <t>年起，桃園擴大修訂計畫及南崁新市鎮分別更名為桃園市都市計畫及南崁地區。</t>
    </r>
    <phoneticPr fontId="1" type="noConversion"/>
  </si>
  <si>
    <t>Source : Department of Urban Development, Taoyuan City Gov.</t>
    <phoneticPr fontId="1" type="noConversion"/>
  </si>
  <si>
    <r>
      <rPr>
        <sz val="10"/>
        <rFont val="華康粗圓體"/>
        <family val="3"/>
        <charset val="136"/>
      </rPr>
      <t>桃園航空貨運暨客運園區</t>
    </r>
    <r>
      <rPr>
        <sz val="10"/>
        <rFont val="Arial Narrow"/>
        <family val="2"/>
      </rPr>
      <t>(</t>
    </r>
    <r>
      <rPr>
        <sz val="10"/>
        <rFont val="華康粗圓體"/>
        <family val="3"/>
        <charset val="136"/>
      </rPr>
      <t>大園南港區</t>
    </r>
    <r>
      <rPr>
        <sz val="10"/>
        <rFont val="Arial Narrow"/>
        <family val="2"/>
      </rPr>
      <t>)</t>
    </r>
    <r>
      <rPr>
        <sz val="10"/>
        <rFont val="華康粗圓體"/>
        <family val="3"/>
        <charset val="136"/>
      </rPr>
      <t>特定區</t>
    </r>
    <r>
      <rPr>
        <sz val="10"/>
        <rFont val="Arial Narrow"/>
        <family val="2"/>
      </rPr>
      <t xml:space="preserve"> 
Taoyuan Air Freight &amp; Passenger Transport Park (Dayuan and Nangang) Designated Area</t>
    </r>
    <phoneticPr fontId="1" type="noConversion"/>
  </si>
  <si>
    <r>
      <rPr>
        <sz val="10"/>
        <rFont val="華康粗圓體"/>
        <family val="3"/>
        <charset val="136"/>
      </rPr>
      <t>中壢</t>
    </r>
    <r>
      <rPr>
        <sz val="10"/>
        <rFont val="Arial Narrow"/>
        <family val="2"/>
      </rPr>
      <t>(</t>
    </r>
    <r>
      <rPr>
        <sz val="10"/>
        <rFont val="華康粗圓體"/>
        <family val="3"/>
        <charset val="136"/>
      </rPr>
      <t>過嶺地區</t>
    </r>
    <r>
      <rPr>
        <sz val="10"/>
        <rFont val="Arial Narrow"/>
        <family val="2"/>
      </rPr>
      <t>)</t>
    </r>
    <r>
      <rPr>
        <sz val="10"/>
        <rFont val="華康粗圓體"/>
        <family val="3"/>
        <charset val="136"/>
      </rPr>
      <t>、楊梅</t>
    </r>
    <r>
      <rPr>
        <sz val="10"/>
        <rFont val="Arial Narrow"/>
        <family val="2"/>
      </rPr>
      <t>(</t>
    </r>
    <r>
      <rPr>
        <sz val="10"/>
        <rFont val="華康粗圓體"/>
        <family val="3"/>
        <charset val="136"/>
      </rPr>
      <t>高榮地區</t>
    </r>
    <r>
      <rPr>
        <sz val="10"/>
        <rFont val="Arial Narrow"/>
        <family val="2"/>
      </rPr>
      <t>)</t>
    </r>
    <r>
      <rPr>
        <sz val="10"/>
        <rFont val="華康粗圓體"/>
        <family val="3"/>
        <charset val="136"/>
      </rPr>
      <t>、新屋</t>
    </r>
    <r>
      <rPr>
        <sz val="10"/>
        <rFont val="Arial Narrow"/>
        <family val="2"/>
      </rPr>
      <t>(</t>
    </r>
    <r>
      <rPr>
        <sz val="10"/>
        <rFont val="華康粗圓體"/>
        <family val="3"/>
        <charset val="136"/>
      </rPr>
      <t>頭洲地區</t>
    </r>
    <r>
      <rPr>
        <sz val="10"/>
        <rFont val="Arial Narrow"/>
        <family val="2"/>
      </rPr>
      <t>)</t>
    </r>
    <r>
      <rPr>
        <sz val="10"/>
        <rFont val="華康粗圓體"/>
        <family val="3"/>
        <charset val="136"/>
      </rPr>
      <t>、觀音</t>
    </r>
    <r>
      <rPr>
        <sz val="10"/>
        <rFont val="Arial Narrow"/>
        <family val="2"/>
      </rPr>
      <t>(</t>
    </r>
    <r>
      <rPr>
        <sz val="10"/>
        <rFont val="華康粗圓體"/>
        <family val="3"/>
        <charset val="136"/>
      </rPr>
      <t>高源地區</t>
    </r>
    <r>
      <rPr>
        <sz val="10"/>
        <rFont val="Arial Narrow"/>
        <family val="2"/>
      </rPr>
      <t>)
Zhongli (Guoling Area,) Yangmei (Gaorong Area,) Xinwu (Touzhou Area,) Guanyin
(Gaoyuan Area)</t>
    </r>
    <phoneticPr fontId="1" type="noConversion"/>
  </si>
  <si>
    <r>
      <rPr>
        <sz val="10"/>
        <rFont val="華康粗圓體"/>
        <family val="3"/>
        <charset val="136"/>
      </rPr>
      <t xml:space="preserve">高速公路中壢內壢交流道特定區
</t>
    </r>
    <r>
      <rPr>
        <sz val="10"/>
        <rFont val="Arial Narrow"/>
        <family val="2"/>
      </rPr>
      <t>Highway 1 Zhongli/Neili Interchange Designated Area</t>
    </r>
    <phoneticPr fontId="1" type="noConversion"/>
  </si>
  <si>
    <t>Car Park</t>
    <phoneticPr fontId="1" type="noConversion"/>
  </si>
  <si>
    <t>Road and Walkways</t>
    <phoneticPr fontId="1" type="noConversion"/>
  </si>
  <si>
    <t>Athletic Complex</t>
    <phoneticPr fontId="1" type="noConversion"/>
  </si>
  <si>
    <t>Play Ground</t>
    <phoneticPr fontId="1" type="noConversion"/>
  </si>
  <si>
    <t>Square</t>
    <phoneticPr fontId="1" type="noConversion"/>
  </si>
  <si>
    <t>Green Area</t>
    <phoneticPr fontId="1" type="noConversion"/>
  </si>
  <si>
    <t>Park</t>
    <phoneticPr fontId="1" type="noConversion"/>
  </si>
  <si>
    <t>Grand Total</t>
    <phoneticPr fontId="1" type="noConversion"/>
  </si>
  <si>
    <t>End of Year &amp; Urban Planning District</t>
    <phoneticPr fontId="1" type="noConversion"/>
  </si>
  <si>
    <t>Table 5-8. Area Constructed of Public Facility Land of Urban Planning</t>
    <phoneticPr fontId="1" type="noConversion"/>
  </si>
  <si>
    <r>
      <rPr>
        <sz val="13"/>
        <rFont val="華康粗圓體"/>
        <family val="3"/>
        <charset val="136"/>
      </rPr>
      <t>表</t>
    </r>
    <r>
      <rPr>
        <sz val="13"/>
        <rFont val="Arial Narrow"/>
        <family val="2"/>
      </rPr>
      <t>5-8</t>
    </r>
    <r>
      <rPr>
        <sz val="13"/>
        <rFont val="華康粗圓體"/>
        <family val="3"/>
        <charset val="136"/>
      </rPr>
      <t>、都市計畫公共設施用地已闢建面積</t>
    </r>
    <phoneticPr fontId="4" type="noConversion"/>
  </si>
  <si>
    <t>Table 5-8. Area Constructed of Public Facility Land of Urban Planning (Cont.)</t>
    <phoneticPr fontId="1" type="noConversion"/>
  </si>
  <si>
    <r>
      <rPr>
        <sz val="13"/>
        <rFont val="華康粗圓體"/>
        <family val="3"/>
        <charset val="136"/>
      </rPr>
      <t>表</t>
    </r>
    <r>
      <rPr>
        <sz val="13"/>
        <rFont val="Arial Narrow"/>
        <family val="2"/>
      </rPr>
      <t>5-8</t>
    </r>
    <r>
      <rPr>
        <sz val="13"/>
        <rFont val="華康粗圓體"/>
        <family val="3"/>
        <charset val="136"/>
      </rPr>
      <t>、都市計畫公共設施用地已闢建面積（續）</t>
    </r>
    <phoneticPr fontId="4" type="noConversion"/>
  </si>
  <si>
    <r>
      <t xml:space="preserve">    12  </t>
    </r>
    <r>
      <rPr>
        <sz val="10"/>
        <rFont val="華康粗圓體"/>
        <family val="3"/>
        <charset val="136"/>
      </rPr>
      <t>月</t>
    </r>
    <r>
      <rPr>
        <sz val="10"/>
        <rFont val="Arial Narrow"/>
        <family val="2"/>
      </rPr>
      <t xml:space="preserve">  December</t>
    </r>
    <phoneticPr fontId="7" type="noConversion"/>
  </si>
  <si>
    <t>-</t>
    <phoneticPr fontId="1" type="noConversion"/>
  </si>
  <si>
    <r>
      <t xml:space="preserve">    11  </t>
    </r>
    <r>
      <rPr>
        <sz val="10"/>
        <rFont val="華康粗圓體"/>
        <family val="3"/>
        <charset val="136"/>
      </rPr>
      <t>月</t>
    </r>
    <r>
      <rPr>
        <sz val="10"/>
        <rFont val="Arial Narrow"/>
        <family val="2"/>
      </rPr>
      <t xml:space="preserve">  November</t>
    </r>
    <phoneticPr fontId="7" type="noConversion"/>
  </si>
  <si>
    <r>
      <t xml:space="preserve">    10  </t>
    </r>
    <r>
      <rPr>
        <sz val="10"/>
        <rFont val="華康粗圓體"/>
        <family val="3"/>
        <charset val="136"/>
      </rPr>
      <t>月</t>
    </r>
    <r>
      <rPr>
        <sz val="10"/>
        <rFont val="Arial Narrow"/>
        <family val="2"/>
      </rPr>
      <t xml:space="preserve">  October</t>
    </r>
    <phoneticPr fontId="7" type="noConversion"/>
  </si>
  <si>
    <r>
      <t xml:space="preserve">     9  </t>
    </r>
    <r>
      <rPr>
        <sz val="10"/>
        <rFont val="華康粗圓體"/>
        <family val="3"/>
        <charset val="136"/>
      </rPr>
      <t>月</t>
    </r>
    <r>
      <rPr>
        <sz val="10"/>
        <rFont val="Arial Narrow"/>
        <family val="2"/>
      </rPr>
      <t xml:space="preserve">  September</t>
    </r>
    <phoneticPr fontId="7" type="noConversion"/>
  </si>
  <si>
    <r>
      <t xml:space="preserve">     8  </t>
    </r>
    <r>
      <rPr>
        <sz val="10"/>
        <rFont val="華康粗圓體"/>
        <family val="3"/>
        <charset val="136"/>
      </rPr>
      <t>月</t>
    </r>
    <r>
      <rPr>
        <sz val="10"/>
        <rFont val="Arial Narrow"/>
        <family val="2"/>
      </rPr>
      <t xml:space="preserve">  August</t>
    </r>
    <phoneticPr fontId="7" type="noConversion"/>
  </si>
  <si>
    <r>
      <t xml:space="preserve">     7  </t>
    </r>
    <r>
      <rPr>
        <sz val="10"/>
        <rFont val="華康粗圓體"/>
        <family val="3"/>
        <charset val="136"/>
      </rPr>
      <t>月</t>
    </r>
    <r>
      <rPr>
        <sz val="10"/>
        <rFont val="Arial Narrow"/>
        <family val="2"/>
      </rPr>
      <t xml:space="preserve">  July</t>
    </r>
    <phoneticPr fontId="7" type="noConversion"/>
  </si>
  <si>
    <r>
      <t xml:space="preserve">     6  </t>
    </r>
    <r>
      <rPr>
        <sz val="10"/>
        <rFont val="華康粗圓體"/>
        <family val="3"/>
        <charset val="136"/>
      </rPr>
      <t>月</t>
    </r>
    <r>
      <rPr>
        <sz val="10"/>
        <rFont val="Arial Narrow"/>
        <family val="2"/>
      </rPr>
      <t xml:space="preserve">  June</t>
    </r>
    <phoneticPr fontId="7" type="noConversion"/>
  </si>
  <si>
    <r>
      <t xml:space="preserve">     5  </t>
    </r>
    <r>
      <rPr>
        <sz val="10"/>
        <rFont val="華康粗圓體"/>
        <family val="3"/>
        <charset val="136"/>
      </rPr>
      <t>月</t>
    </r>
    <r>
      <rPr>
        <sz val="10"/>
        <rFont val="Arial Narrow"/>
        <family val="2"/>
      </rPr>
      <t xml:space="preserve">  May</t>
    </r>
    <phoneticPr fontId="7" type="noConversion"/>
  </si>
  <si>
    <r>
      <t xml:space="preserve">     4  </t>
    </r>
    <r>
      <rPr>
        <sz val="10"/>
        <rFont val="華康粗圓體"/>
        <family val="3"/>
        <charset val="136"/>
      </rPr>
      <t>月</t>
    </r>
    <r>
      <rPr>
        <sz val="10"/>
        <rFont val="Arial Narrow"/>
        <family val="2"/>
      </rPr>
      <t xml:space="preserve">  April</t>
    </r>
    <phoneticPr fontId="7" type="noConversion"/>
  </si>
  <si>
    <r>
      <t xml:space="preserve">     3  </t>
    </r>
    <r>
      <rPr>
        <sz val="10"/>
        <rFont val="華康粗圓體"/>
        <family val="3"/>
        <charset val="136"/>
      </rPr>
      <t>月</t>
    </r>
    <r>
      <rPr>
        <sz val="10"/>
        <rFont val="Arial Narrow"/>
        <family val="2"/>
      </rPr>
      <t xml:space="preserve">  March</t>
    </r>
    <phoneticPr fontId="7" type="noConversion"/>
  </si>
  <si>
    <r>
      <t xml:space="preserve">     2  </t>
    </r>
    <r>
      <rPr>
        <sz val="10"/>
        <rFont val="華康粗圓體"/>
        <family val="3"/>
        <charset val="136"/>
      </rPr>
      <t>月</t>
    </r>
    <r>
      <rPr>
        <sz val="10"/>
        <rFont val="Arial Narrow"/>
        <family val="2"/>
      </rPr>
      <t xml:space="preserve">  February</t>
    </r>
    <phoneticPr fontId="7" type="noConversion"/>
  </si>
  <si>
    <r>
      <t xml:space="preserve">     1  </t>
    </r>
    <r>
      <rPr>
        <sz val="10"/>
        <rFont val="華康粗圓體"/>
        <family val="3"/>
        <charset val="136"/>
      </rPr>
      <t>月</t>
    </r>
    <r>
      <rPr>
        <sz val="10"/>
        <rFont val="Arial Narrow"/>
        <family val="2"/>
      </rPr>
      <t xml:space="preserve">  January</t>
    </r>
    <phoneticPr fontId="7"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</si>
  <si>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2017</t>
    </r>
    <phoneticPr fontId="7"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</si>
  <si>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2016</t>
    </r>
    <phoneticPr fontId="7" type="noConversion"/>
  </si>
  <si>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2015</t>
    </r>
    <phoneticPr fontId="1" type="noConversion"/>
  </si>
  <si>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2014</t>
    </r>
    <phoneticPr fontId="1" type="noConversion"/>
  </si>
  <si>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2013</t>
    </r>
    <phoneticPr fontId="1" type="noConversion"/>
  </si>
  <si>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2012</t>
    </r>
    <phoneticPr fontId="1" type="noConversion"/>
  </si>
  <si>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2011</t>
    </r>
    <phoneticPr fontId="1" type="noConversion"/>
  </si>
  <si>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2010</t>
    </r>
    <phoneticPr fontId="1" type="noConversion"/>
  </si>
  <si>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2009</t>
    </r>
    <phoneticPr fontId="1" type="noConversion"/>
  </si>
  <si>
    <r>
      <rPr>
        <sz val="10"/>
        <rFont val="華康粗圓體"/>
        <family val="3"/>
        <charset val="136"/>
      </rPr>
      <t>民國</t>
    </r>
    <r>
      <rPr>
        <sz val="10"/>
        <rFont val="Arial Narrow"/>
        <family val="2"/>
      </rPr>
      <t>97</t>
    </r>
    <r>
      <rPr>
        <sz val="10"/>
        <rFont val="華康粗圓體"/>
        <family val="3"/>
        <charset val="136"/>
      </rPr>
      <t>年</t>
    </r>
    <r>
      <rPr>
        <sz val="10"/>
        <rFont val="Arial Narrow"/>
        <family val="2"/>
      </rPr>
      <t>2008</t>
    </r>
    <phoneticPr fontId="1" type="noConversion"/>
  </si>
  <si>
    <t>Non-residential District</t>
    <phoneticPr fontId="1" type="noConversion"/>
  </si>
  <si>
    <t>Residential District</t>
    <phoneticPr fontId="1" type="noConversion"/>
  </si>
  <si>
    <t>Total</t>
    <phoneticPr fontId="1" type="noConversion"/>
  </si>
  <si>
    <t>Others</t>
    <phoneticPr fontId="4" type="noConversion"/>
  </si>
  <si>
    <t xml:space="preserve">Cold-formed Steel Construction </t>
    <phoneticPr fontId="4" type="noConversion"/>
  </si>
  <si>
    <t>Reinforced Steel Concrete Construction</t>
    <phoneticPr fontId="4" type="noConversion"/>
  </si>
  <si>
    <t>Concrete
 Construction</t>
    <phoneticPr fontId="4" type="noConversion"/>
  </si>
  <si>
    <t>Steel 
Construction</t>
    <phoneticPr fontId="4" type="noConversion"/>
  </si>
  <si>
    <t>Wood Construction</t>
    <phoneticPr fontId="4" type="noConversion"/>
  </si>
  <si>
    <t>Brick Construction</t>
    <phoneticPr fontId="4" type="noConversion"/>
  </si>
  <si>
    <t>Total</t>
    <phoneticPr fontId="4" type="noConversion"/>
  </si>
  <si>
    <r>
      <rPr>
        <sz val="10"/>
        <rFont val="華康粗圓體"/>
        <family val="3"/>
        <charset val="136"/>
      </rPr>
      <t>非住宅區</t>
    </r>
  </si>
  <si>
    <r>
      <rPr>
        <sz val="10"/>
        <rFont val="華康粗圓體"/>
        <family val="3"/>
        <charset val="136"/>
      </rPr>
      <t>住宅區</t>
    </r>
    <phoneticPr fontId="1" type="noConversion"/>
  </si>
  <si>
    <r>
      <rPr>
        <sz val="10"/>
        <rFont val="華康粗圓體"/>
        <family val="3"/>
        <charset val="136"/>
      </rPr>
      <t>住宅區</t>
    </r>
  </si>
  <si>
    <t>Outside Urban Planned District</t>
    <phoneticPr fontId="1" type="noConversion"/>
  </si>
  <si>
    <t>Within Urban Planned District</t>
    <phoneticPr fontId="1" type="noConversion"/>
  </si>
  <si>
    <r>
      <rPr>
        <sz val="10"/>
        <rFont val="華康粗圓體"/>
        <family val="3"/>
        <charset val="136"/>
      </rPr>
      <t>其　他</t>
    </r>
    <phoneticPr fontId="4" type="noConversion"/>
  </si>
  <si>
    <r>
      <rPr>
        <sz val="10"/>
        <rFont val="華康粗圓體"/>
        <family val="3"/>
        <charset val="136"/>
      </rPr>
      <t>冷軋型鋼
構造</t>
    </r>
    <phoneticPr fontId="4" type="noConversion"/>
  </si>
  <si>
    <r>
      <rPr>
        <sz val="10"/>
        <rFont val="華康粗圓體"/>
        <family val="3"/>
        <charset val="136"/>
      </rPr>
      <t>鋼骨鋼筋
混凝土構造</t>
    </r>
    <phoneticPr fontId="4" type="noConversion"/>
  </si>
  <si>
    <r>
      <rPr>
        <sz val="10"/>
        <rFont val="華康粗圓體"/>
        <family val="3"/>
        <charset val="136"/>
      </rPr>
      <t xml:space="preserve">混凝土構造
</t>
    </r>
    <r>
      <rPr>
        <sz val="10"/>
        <rFont val="Arial Narrow"/>
        <family val="2"/>
      </rPr>
      <t>(</t>
    </r>
    <r>
      <rPr>
        <sz val="10"/>
        <rFont val="華康粗圓體"/>
        <family val="3"/>
        <charset val="136"/>
      </rPr>
      <t>含鋼筋混凝土</t>
    </r>
    <r>
      <rPr>
        <sz val="10"/>
        <rFont val="Arial Narrow"/>
        <family val="2"/>
      </rPr>
      <t>)</t>
    </r>
    <phoneticPr fontId="4" type="noConversion"/>
  </si>
  <si>
    <r>
      <rPr>
        <sz val="10"/>
        <rFont val="華康粗圓體"/>
        <family val="3"/>
        <charset val="136"/>
      </rPr>
      <t>鋼構造</t>
    </r>
    <phoneticPr fontId="4" type="noConversion"/>
  </si>
  <si>
    <r>
      <rPr>
        <sz val="10"/>
        <rFont val="華康粗圓體"/>
        <family val="3"/>
        <charset val="136"/>
      </rPr>
      <t>木構造</t>
    </r>
    <phoneticPr fontId="4" type="noConversion"/>
  </si>
  <si>
    <r>
      <rPr>
        <sz val="10"/>
        <rFont val="華康粗圓體"/>
        <family val="3"/>
        <charset val="136"/>
      </rPr>
      <t>磚構造</t>
    </r>
    <phoneticPr fontId="4" type="noConversion"/>
  </si>
  <si>
    <r>
      <rPr>
        <sz val="10"/>
        <rFont val="華康粗圓體"/>
        <family val="3"/>
        <charset val="136"/>
      </rPr>
      <t>合計</t>
    </r>
    <phoneticPr fontId="4" type="noConversion"/>
  </si>
  <si>
    <r>
      <rPr>
        <sz val="10"/>
        <rFont val="華康粗圓體"/>
        <family val="3"/>
        <charset val="136"/>
      </rPr>
      <t>都市計畫區域外</t>
    </r>
    <phoneticPr fontId="4" type="noConversion"/>
  </si>
  <si>
    <r>
      <rPr>
        <sz val="10"/>
        <rFont val="華康粗圓體"/>
        <family val="3"/>
        <charset val="136"/>
      </rPr>
      <t>都市計畫區域內</t>
    </r>
    <phoneticPr fontId="4" type="noConversion"/>
  </si>
  <si>
    <r>
      <rPr>
        <sz val="10"/>
        <rFont val="華康粗圓體"/>
        <family val="3"/>
        <charset val="136"/>
      </rPr>
      <t xml:space="preserve">按構造別區分
</t>
    </r>
    <r>
      <rPr>
        <sz val="10"/>
        <rFont val="Arial Narrow"/>
        <family val="2"/>
      </rPr>
      <t>By Materials</t>
    </r>
    <phoneticPr fontId="4" type="noConversion"/>
  </si>
  <si>
    <r>
      <rPr>
        <sz val="10"/>
        <rFont val="華康粗圓體"/>
        <family val="3"/>
        <charset val="136"/>
      </rPr>
      <t xml:space="preserve">按土地使用分區別
</t>
    </r>
    <r>
      <rPr>
        <sz val="10"/>
        <rFont val="Arial Narrow"/>
        <family val="2"/>
      </rPr>
      <t>By Land Using District</t>
    </r>
    <phoneticPr fontId="1" type="noConversion"/>
  </si>
  <si>
    <r>
      <rPr>
        <sz val="10"/>
        <rFont val="華康粗圓體"/>
        <family val="3"/>
        <charset val="136"/>
      </rPr>
      <t xml:space="preserve">年及月別
</t>
    </r>
    <r>
      <rPr>
        <sz val="10"/>
        <rFont val="Arial Narrow"/>
        <family val="2"/>
      </rPr>
      <t>Year &amp; Month</t>
    </r>
    <phoneticPr fontId="4" type="noConversion"/>
  </si>
  <si>
    <r>
      <t>Unit : m</t>
    </r>
    <r>
      <rPr>
        <vertAlign val="superscript"/>
        <sz val="10"/>
        <rFont val="Arial Narrow"/>
        <family val="2"/>
      </rPr>
      <t>2</t>
    </r>
    <phoneticPr fontId="1" type="noConversion"/>
  </si>
  <si>
    <r>
      <rPr>
        <sz val="10"/>
        <rFont val="華康粗圓體"/>
        <family val="3"/>
        <charset val="136"/>
      </rPr>
      <t>單位：平方公尺</t>
    </r>
    <phoneticPr fontId="4" type="noConversion"/>
  </si>
  <si>
    <t>Table 5-9. Total Floor Area with Usage Licenses</t>
    <phoneticPr fontId="1" type="noConversion"/>
  </si>
  <si>
    <r>
      <rPr>
        <sz val="13"/>
        <rFont val="華康粗圓體"/>
        <family val="3"/>
        <charset val="136"/>
      </rPr>
      <t>表</t>
    </r>
    <r>
      <rPr>
        <sz val="13"/>
        <rFont val="Arial Narrow"/>
        <family val="2"/>
      </rPr>
      <t>5-9</t>
    </r>
    <r>
      <rPr>
        <sz val="13"/>
        <rFont val="華康粗圓體"/>
        <family val="3"/>
        <charset val="136"/>
      </rPr>
      <t>、核發建築物使用執照總樓地板面積</t>
    </r>
    <phoneticPr fontId="1" type="noConversion"/>
  </si>
  <si>
    <t>Source : Taiwan Power Corporation.</t>
    <phoneticPr fontId="7" type="noConversion"/>
  </si>
  <si>
    <r>
      <rPr>
        <sz val="10"/>
        <rFont val="華康粗圓體"/>
        <family val="3"/>
        <charset val="136"/>
      </rPr>
      <t>資料來源：台灣電力公司。</t>
    </r>
    <phoneticPr fontId="7" type="noConversion"/>
  </si>
  <si>
    <r>
      <rPr>
        <sz val="10"/>
        <rFont val="華康粗圓體"/>
        <family val="3"/>
        <charset val="136"/>
      </rPr>
      <t>民國</t>
    </r>
    <r>
      <rPr>
        <sz val="10"/>
        <rFont val="Arial Narrow"/>
        <family val="2"/>
      </rPr>
      <t>106</t>
    </r>
    <r>
      <rPr>
        <sz val="10"/>
        <rFont val="華康粗圓體"/>
        <family val="3"/>
        <charset val="136"/>
      </rPr>
      <t xml:space="preserve">年
</t>
    </r>
    <r>
      <rPr>
        <sz val="10"/>
        <rFont val="Arial Narrow"/>
        <family val="2"/>
      </rPr>
      <t>2017</t>
    </r>
    <phoneticPr fontId="7" type="noConversion"/>
  </si>
  <si>
    <r>
      <rPr>
        <sz val="10"/>
        <rFont val="華康粗圓體"/>
        <family val="3"/>
        <charset val="136"/>
      </rPr>
      <t>民國</t>
    </r>
    <r>
      <rPr>
        <sz val="10"/>
        <rFont val="Arial Narrow"/>
        <family val="2"/>
      </rPr>
      <t>105</t>
    </r>
    <r>
      <rPr>
        <sz val="10"/>
        <rFont val="華康粗圓體"/>
        <family val="3"/>
        <charset val="136"/>
      </rPr>
      <t xml:space="preserve">年
</t>
    </r>
    <r>
      <rPr>
        <sz val="10"/>
        <rFont val="Arial Narrow"/>
        <family val="2"/>
      </rPr>
      <t>2016</t>
    </r>
    <phoneticPr fontId="7" type="noConversion"/>
  </si>
  <si>
    <r>
      <rPr>
        <sz val="10"/>
        <rFont val="華康粗圓體"/>
        <family val="3"/>
        <charset val="136"/>
      </rPr>
      <t>民國</t>
    </r>
    <r>
      <rPr>
        <sz val="10"/>
        <rFont val="Arial Narrow"/>
        <family val="2"/>
      </rPr>
      <t>104</t>
    </r>
    <r>
      <rPr>
        <sz val="10"/>
        <rFont val="華康粗圓體"/>
        <family val="3"/>
        <charset val="136"/>
      </rPr>
      <t xml:space="preserve">年
</t>
    </r>
    <r>
      <rPr>
        <sz val="10"/>
        <rFont val="Arial Narrow"/>
        <family val="2"/>
      </rPr>
      <t>2015</t>
    </r>
  </si>
  <si>
    <r>
      <rPr>
        <sz val="10"/>
        <rFont val="華康粗圓體"/>
        <family val="3"/>
        <charset val="136"/>
      </rPr>
      <t>民國</t>
    </r>
    <r>
      <rPr>
        <sz val="10"/>
        <rFont val="Arial Narrow"/>
        <family val="2"/>
      </rPr>
      <t>103</t>
    </r>
    <r>
      <rPr>
        <sz val="10"/>
        <rFont val="華康粗圓體"/>
        <family val="3"/>
        <charset val="136"/>
      </rPr>
      <t xml:space="preserve">年
</t>
    </r>
    <r>
      <rPr>
        <sz val="10"/>
        <rFont val="Arial Narrow"/>
        <family val="2"/>
      </rPr>
      <t>2014</t>
    </r>
  </si>
  <si>
    <r>
      <rPr>
        <sz val="10"/>
        <rFont val="華康粗圓體"/>
        <family val="3"/>
        <charset val="136"/>
      </rPr>
      <t>民國</t>
    </r>
    <r>
      <rPr>
        <sz val="10"/>
        <rFont val="Arial Narrow"/>
        <family val="2"/>
      </rPr>
      <t>102</t>
    </r>
    <r>
      <rPr>
        <sz val="10"/>
        <rFont val="華康粗圓體"/>
        <family val="3"/>
        <charset val="136"/>
      </rPr>
      <t xml:space="preserve">年
</t>
    </r>
    <r>
      <rPr>
        <sz val="10"/>
        <rFont val="Arial Narrow"/>
        <family val="2"/>
      </rPr>
      <t>2013</t>
    </r>
  </si>
  <si>
    <r>
      <rPr>
        <sz val="10"/>
        <rFont val="華康粗圓體"/>
        <family val="3"/>
        <charset val="136"/>
      </rPr>
      <t>民國</t>
    </r>
    <r>
      <rPr>
        <sz val="10"/>
        <rFont val="Arial Narrow"/>
        <family val="2"/>
      </rPr>
      <t>101</t>
    </r>
    <r>
      <rPr>
        <sz val="10"/>
        <rFont val="華康粗圓體"/>
        <family val="3"/>
        <charset val="136"/>
      </rPr>
      <t xml:space="preserve">年
</t>
    </r>
    <r>
      <rPr>
        <sz val="10"/>
        <rFont val="Arial Narrow"/>
        <family val="2"/>
      </rPr>
      <t>2012</t>
    </r>
  </si>
  <si>
    <r>
      <rPr>
        <sz val="10"/>
        <rFont val="華康粗圓體"/>
        <family val="3"/>
        <charset val="136"/>
      </rPr>
      <t>民國</t>
    </r>
    <r>
      <rPr>
        <sz val="10"/>
        <rFont val="Arial Narrow"/>
        <family val="2"/>
      </rPr>
      <t>100</t>
    </r>
    <r>
      <rPr>
        <sz val="10"/>
        <rFont val="華康粗圓體"/>
        <family val="3"/>
        <charset val="136"/>
      </rPr>
      <t xml:space="preserve">年
</t>
    </r>
    <r>
      <rPr>
        <sz val="10"/>
        <rFont val="Arial Narrow"/>
        <family val="2"/>
      </rPr>
      <t>2011</t>
    </r>
  </si>
  <si>
    <r>
      <rPr>
        <sz val="10"/>
        <rFont val="華康粗圓體"/>
        <family val="3"/>
        <charset val="136"/>
      </rPr>
      <t>民國</t>
    </r>
    <r>
      <rPr>
        <sz val="10"/>
        <rFont val="Arial Narrow"/>
        <family val="2"/>
      </rPr>
      <t>99</t>
    </r>
    <r>
      <rPr>
        <sz val="10"/>
        <rFont val="華康粗圓體"/>
        <family val="3"/>
        <charset val="136"/>
      </rPr>
      <t xml:space="preserve">年
</t>
    </r>
    <r>
      <rPr>
        <sz val="10"/>
        <rFont val="Arial Narrow"/>
        <family val="2"/>
      </rPr>
      <t>2010</t>
    </r>
  </si>
  <si>
    <r>
      <rPr>
        <sz val="10"/>
        <rFont val="華康粗圓體"/>
        <family val="3"/>
        <charset val="136"/>
      </rPr>
      <t>民國</t>
    </r>
    <r>
      <rPr>
        <sz val="10"/>
        <rFont val="Arial Narrow"/>
        <family val="2"/>
      </rPr>
      <t>98</t>
    </r>
    <r>
      <rPr>
        <sz val="10"/>
        <rFont val="華康粗圓體"/>
        <family val="3"/>
        <charset val="136"/>
      </rPr>
      <t xml:space="preserve">年
</t>
    </r>
    <r>
      <rPr>
        <sz val="10"/>
        <rFont val="Arial Narrow"/>
        <family val="2"/>
      </rPr>
      <t>2009</t>
    </r>
  </si>
  <si>
    <r>
      <rPr>
        <sz val="10"/>
        <rFont val="華康粗圓體"/>
        <family val="3"/>
        <charset val="136"/>
      </rPr>
      <t>民國</t>
    </r>
    <r>
      <rPr>
        <sz val="10"/>
        <rFont val="Arial Narrow"/>
        <family val="2"/>
      </rPr>
      <t>97</t>
    </r>
    <r>
      <rPr>
        <sz val="10"/>
        <rFont val="華康粗圓體"/>
        <family val="3"/>
        <charset val="136"/>
      </rPr>
      <t xml:space="preserve">年
</t>
    </r>
    <r>
      <rPr>
        <sz val="10"/>
        <rFont val="Arial Narrow"/>
        <family val="2"/>
      </rPr>
      <t>2008</t>
    </r>
  </si>
  <si>
    <t>Average Power Consumption per Customer
(KWH)</t>
    <phoneticPr fontId="7" type="noConversion"/>
  </si>
  <si>
    <t>Consumption of Electricity
(KWH)</t>
    <phoneticPr fontId="7" type="noConversion"/>
  </si>
  <si>
    <t>No. of Consumers, 
End of Year
(Households)</t>
    <phoneticPr fontId="7" type="noConversion"/>
  </si>
  <si>
    <t>Average Power Consumption per Customer
(KWH)</t>
    <phoneticPr fontId="7" type="noConversion"/>
  </si>
  <si>
    <t>Comsumption of Electricity
(KWH)</t>
    <phoneticPr fontId="7" type="noConversion"/>
  </si>
  <si>
    <t>No. of Consumers, 
End of Year
(Households)</t>
    <phoneticPr fontId="7" type="noConversion"/>
  </si>
  <si>
    <t>Average Power Consumption 
per Customer
(KWH)</t>
    <phoneticPr fontId="7" type="noConversion"/>
  </si>
  <si>
    <t>Consumption of Electricity
(KWH)</t>
    <phoneticPr fontId="7" type="noConversion"/>
  </si>
  <si>
    <t>Year</t>
  </si>
  <si>
    <r>
      <rPr>
        <sz val="10"/>
        <rFont val="華康粗圓體"/>
        <family val="3"/>
        <charset val="136"/>
      </rPr>
      <t xml:space="preserve">平均每戶用電量
</t>
    </r>
    <r>
      <rPr>
        <sz val="10"/>
        <rFont val="Arial Narrow"/>
        <family val="2"/>
      </rPr>
      <t>(</t>
    </r>
    <r>
      <rPr>
        <sz val="10"/>
        <rFont val="華康粗圓體"/>
        <family val="3"/>
        <charset val="136"/>
      </rPr>
      <t>度</t>
    </r>
    <r>
      <rPr>
        <sz val="10"/>
        <rFont val="Arial Narrow"/>
        <family val="2"/>
      </rPr>
      <t>)</t>
    </r>
  </si>
  <si>
    <r>
      <rPr>
        <sz val="10"/>
        <rFont val="華康粗圓體"/>
        <family val="3"/>
        <charset val="136"/>
      </rPr>
      <t xml:space="preserve">售電量
</t>
    </r>
    <r>
      <rPr>
        <sz val="10"/>
        <rFont val="Arial Narrow"/>
        <family val="2"/>
      </rPr>
      <t>(</t>
    </r>
    <r>
      <rPr>
        <sz val="10"/>
        <rFont val="華康粗圓體"/>
        <family val="3"/>
        <charset val="136"/>
      </rPr>
      <t>度</t>
    </r>
    <r>
      <rPr>
        <sz val="10"/>
        <rFont val="Arial Narrow"/>
        <family val="2"/>
      </rPr>
      <t>)</t>
    </r>
    <phoneticPr fontId="7" type="noConversion"/>
  </si>
  <si>
    <r>
      <rPr>
        <sz val="10"/>
        <rFont val="華康粗圓體"/>
        <family val="3"/>
        <charset val="136"/>
      </rPr>
      <t xml:space="preserve">年底戶數
</t>
    </r>
    <r>
      <rPr>
        <sz val="10"/>
        <rFont val="Arial Narrow"/>
        <family val="2"/>
      </rPr>
      <t>(</t>
    </r>
    <r>
      <rPr>
        <sz val="10"/>
        <rFont val="華康粗圓體"/>
        <family val="3"/>
        <charset val="136"/>
      </rPr>
      <t>戶</t>
    </r>
    <r>
      <rPr>
        <sz val="10"/>
        <rFont val="Arial Narrow"/>
        <family val="2"/>
      </rPr>
      <t>)</t>
    </r>
    <phoneticPr fontId="7" type="noConversion"/>
  </si>
  <si>
    <r>
      <rPr>
        <sz val="10"/>
        <rFont val="華康粗圓體"/>
        <family val="3"/>
        <charset val="136"/>
      </rPr>
      <t xml:space="preserve">平均每戶用電量
</t>
    </r>
    <r>
      <rPr>
        <sz val="10"/>
        <rFont val="Arial Narrow"/>
        <family val="2"/>
      </rPr>
      <t>(</t>
    </r>
    <r>
      <rPr>
        <sz val="10"/>
        <rFont val="華康粗圓體"/>
        <family val="3"/>
        <charset val="136"/>
      </rPr>
      <t>度</t>
    </r>
    <r>
      <rPr>
        <sz val="10"/>
        <rFont val="Arial Narrow"/>
        <family val="2"/>
      </rPr>
      <t>)</t>
    </r>
    <phoneticPr fontId="7" type="noConversion"/>
  </si>
  <si>
    <r>
      <rPr>
        <sz val="10"/>
        <rFont val="華康粗圓體"/>
        <family val="3"/>
        <charset val="136"/>
      </rPr>
      <t>年別</t>
    </r>
  </si>
  <si>
    <t>Electric  Light</t>
  </si>
  <si>
    <r>
      <rPr>
        <sz val="10"/>
        <rFont val="華康粗圓體"/>
        <family val="3"/>
        <charset val="136"/>
      </rPr>
      <t>電　　　　　　燈</t>
    </r>
  </si>
  <si>
    <t>Electric Power</t>
    <phoneticPr fontId="7" type="noConversion"/>
  </si>
  <si>
    <r>
      <rPr>
        <sz val="10"/>
        <rFont val="華康粗圓體"/>
        <family val="3"/>
        <charset val="136"/>
      </rPr>
      <t>電力</t>
    </r>
    <phoneticPr fontId="7" type="noConversion"/>
  </si>
  <si>
    <t>Grand  Total</t>
  </si>
  <si>
    <r>
      <rPr>
        <sz val="10"/>
        <rFont val="華康粗圓體"/>
        <family val="3"/>
        <charset val="136"/>
      </rPr>
      <t>總　　　　　　　　　計</t>
    </r>
  </si>
  <si>
    <t xml:space="preserve"> Table 5-10. The Supply Status of Electric Power</t>
    <phoneticPr fontId="7" type="noConversion"/>
  </si>
  <si>
    <r>
      <rPr>
        <sz val="13"/>
        <rFont val="華康粗圓體"/>
        <family val="3"/>
        <charset val="136"/>
      </rPr>
      <t>表</t>
    </r>
    <r>
      <rPr>
        <sz val="13"/>
        <rFont val="Arial Narrow"/>
        <family val="2"/>
      </rPr>
      <t>5-10</t>
    </r>
    <r>
      <rPr>
        <sz val="13"/>
        <rFont val="華康粗圓體"/>
        <family val="3"/>
        <charset val="136"/>
      </rPr>
      <t>、電力供應情形</t>
    </r>
    <phoneticPr fontId="7" type="noConversion"/>
  </si>
  <si>
    <r>
      <rPr>
        <sz val="10"/>
        <rFont val="華康粗圓體"/>
        <family val="3"/>
        <charset val="136"/>
      </rPr>
      <t>工商建設</t>
    </r>
    <phoneticPr fontId="4" type="noConversion"/>
  </si>
  <si>
    <t>Source : Taiwan Water Corporation.</t>
    <phoneticPr fontId="1" type="noConversion"/>
  </si>
  <si>
    <r>
      <rPr>
        <sz val="10"/>
        <rFont val="華康粗圓體"/>
        <family val="3"/>
        <charset val="136"/>
      </rPr>
      <t>資料來源：台灣自來水公司。</t>
    </r>
    <phoneticPr fontId="4" type="noConversion"/>
  </si>
  <si>
    <r>
      <rPr>
        <sz val="10"/>
        <rFont val="華康粗圓體"/>
        <family val="3"/>
        <charset val="136"/>
      </rPr>
      <t>復興區</t>
    </r>
  </si>
  <si>
    <r>
      <rPr>
        <sz val="10"/>
        <rFont val="華康粗圓體"/>
        <family val="3"/>
        <charset val="136"/>
      </rPr>
      <t>復興區</t>
    </r>
    <phoneticPr fontId="1" type="noConversion"/>
  </si>
  <si>
    <r>
      <rPr>
        <sz val="10"/>
        <rFont val="華康粗圓體"/>
        <family val="3"/>
        <charset val="136"/>
      </rPr>
      <t>觀音區</t>
    </r>
  </si>
  <si>
    <r>
      <rPr>
        <sz val="10"/>
        <rFont val="華康粗圓體"/>
        <family val="3"/>
        <charset val="136"/>
      </rPr>
      <t>觀音區</t>
    </r>
    <phoneticPr fontId="1" type="noConversion"/>
  </si>
  <si>
    <r>
      <rPr>
        <sz val="10"/>
        <rFont val="華康粗圓體"/>
        <family val="3"/>
        <charset val="136"/>
      </rPr>
      <t>新屋區</t>
    </r>
  </si>
  <si>
    <r>
      <rPr>
        <sz val="10"/>
        <rFont val="華康粗圓體"/>
        <family val="3"/>
        <charset val="136"/>
      </rPr>
      <t>新屋區</t>
    </r>
    <phoneticPr fontId="1" type="noConversion"/>
  </si>
  <si>
    <r>
      <rPr>
        <sz val="10"/>
        <color indexed="10"/>
        <rFont val="華康粗圓體"/>
        <family val="3"/>
        <charset val="136"/>
      </rPr>
      <t>龍潭區</t>
    </r>
  </si>
  <si>
    <r>
      <rPr>
        <sz val="10"/>
        <rFont val="華康粗圓體"/>
        <family val="3"/>
        <charset val="136"/>
      </rPr>
      <t>平鎮區</t>
    </r>
    <phoneticPr fontId="1" type="noConversion"/>
  </si>
  <si>
    <r>
      <rPr>
        <sz val="10"/>
        <color indexed="10"/>
        <rFont val="華康粗圓體"/>
        <family val="3"/>
        <charset val="136"/>
      </rPr>
      <t>龜山區</t>
    </r>
  </si>
  <si>
    <r>
      <rPr>
        <sz val="10"/>
        <rFont val="華康粗圓體"/>
        <family val="3"/>
        <charset val="136"/>
      </rPr>
      <t>龍潭區</t>
    </r>
    <phoneticPr fontId="1" type="noConversion"/>
  </si>
  <si>
    <r>
      <rPr>
        <sz val="10"/>
        <color indexed="10"/>
        <rFont val="華康粗圓體"/>
        <family val="3"/>
        <charset val="136"/>
      </rPr>
      <t>大園區</t>
    </r>
  </si>
  <si>
    <r>
      <rPr>
        <sz val="10"/>
        <rFont val="華康粗圓體"/>
        <family val="3"/>
        <charset val="136"/>
      </rPr>
      <t>八德區</t>
    </r>
    <phoneticPr fontId="1" type="noConversion"/>
  </si>
  <si>
    <r>
      <rPr>
        <sz val="10"/>
        <color indexed="10"/>
        <rFont val="華康粗圓體"/>
        <family val="3"/>
        <charset val="136"/>
      </rPr>
      <t>蘆竹區</t>
    </r>
  </si>
  <si>
    <r>
      <rPr>
        <sz val="10"/>
        <rFont val="華康粗圓體"/>
        <family val="3"/>
        <charset val="136"/>
      </rPr>
      <t>龜山區</t>
    </r>
    <phoneticPr fontId="1" type="noConversion"/>
  </si>
  <si>
    <r>
      <rPr>
        <sz val="10"/>
        <color indexed="10"/>
        <rFont val="華康粗圓體"/>
        <family val="3"/>
        <charset val="136"/>
      </rPr>
      <t>大溪區</t>
    </r>
  </si>
  <si>
    <r>
      <rPr>
        <sz val="10"/>
        <rFont val="華康粗圓體"/>
        <family val="3"/>
        <charset val="136"/>
      </rPr>
      <t>大園區</t>
    </r>
    <phoneticPr fontId="1" type="noConversion"/>
  </si>
  <si>
    <r>
      <rPr>
        <sz val="10"/>
        <color indexed="10"/>
        <rFont val="華康粗圓體"/>
        <family val="3"/>
        <charset val="136"/>
      </rPr>
      <t>楊梅區</t>
    </r>
  </si>
  <si>
    <r>
      <rPr>
        <sz val="10"/>
        <rFont val="華康粗圓體"/>
        <family val="3"/>
        <charset val="136"/>
      </rPr>
      <t>蘆竹區</t>
    </r>
    <phoneticPr fontId="1" type="noConversion"/>
  </si>
  <si>
    <r>
      <rPr>
        <sz val="10"/>
        <color indexed="10"/>
        <rFont val="華康粗圓體"/>
        <family val="3"/>
        <charset val="136"/>
      </rPr>
      <t>八德區</t>
    </r>
  </si>
  <si>
    <r>
      <rPr>
        <sz val="10"/>
        <rFont val="華康粗圓體"/>
        <family val="3"/>
        <charset val="136"/>
      </rPr>
      <t>楊梅區</t>
    </r>
    <phoneticPr fontId="1" type="noConversion"/>
  </si>
  <si>
    <r>
      <rPr>
        <sz val="10"/>
        <color indexed="10"/>
        <rFont val="華康粗圓體"/>
        <family val="3"/>
        <charset val="136"/>
      </rPr>
      <t>平鎮區</t>
    </r>
  </si>
  <si>
    <r>
      <rPr>
        <sz val="10"/>
        <rFont val="華康粗圓體"/>
        <family val="3"/>
        <charset val="136"/>
      </rPr>
      <t>大溪區</t>
    </r>
    <phoneticPr fontId="1" type="noConversion"/>
  </si>
  <si>
    <r>
      <rPr>
        <sz val="10"/>
        <color indexed="10"/>
        <rFont val="華康粗圓體"/>
        <family val="3"/>
        <charset val="136"/>
      </rPr>
      <t>中壢區</t>
    </r>
  </si>
  <si>
    <r>
      <rPr>
        <sz val="10"/>
        <rFont val="華康粗圓體"/>
        <family val="3"/>
        <charset val="136"/>
      </rPr>
      <t>中壢區</t>
    </r>
    <phoneticPr fontId="1" type="noConversion"/>
  </si>
  <si>
    <r>
      <rPr>
        <sz val="10"/>
        <rFont val="華康粗圓體"/>
        <family val="3"/>
        <charset val="136"/>
      </rPr>
      <t>桃園區</t>
    </r>
  </si>
  <si>
    <r>
      <rPr>
        <sz val="10"/>
        <rFont val="華康粗圓體"/>
        <family val="3"/>
        <charset val="136"/>
      </rPr>
      <t>桃園區</t>
    </r>
    <phoneticPr fontId="1" type="noConversion"/>
  </si>
  <si>
    <r>
      <t xml:space="preserve"> </t>
    </r>
    <r>
      <rPr>
        <b/>
        <sz val="10"/>
        <rFont val="華康粗圓體"/>
        <family val="3"/>
        <charset val="136"/>
      </rPr>
      <t>桃</t>
    </r>
    <r>
      <rPr>
        <b/>
        <sz val="10"/>
        <rFont val="Arial Narrow"/>
        <family val="2"/>
      </rPr>
      <t xml:space="preserve"> </t>
    </r>
    <r>
      <rPr>
        <b/>
        <sz val="10"/>
        <rFont val="華康粗圓體"/>
        <family val="3"/>
        <charset val="136"/>
      </rPr>
      <t>園</t>
    </r>
    <r>
      <rPr>
        <b/>
        <sz val="10"/>
        <rFont val="Arial Narrow"/>
        <family val="2"/>
      </rPr>
      <t xml:space="preserve"> </t>
    </r>
    <r>
      <rPr>
        <b/>
        <sz val="10"/>
        <rFont val="華康粗圓體"/>
        <family val="3"/>
        <charset val="136"/>
      </rPr>
      <t>市</t>
    </r>
  </si>
  <si>
    <r>
      <rPr>
        <sz val="10"/>
        <rFont val="華康粗圓體"/>
        <family val="3"/>
        <charset val="136"/>
      </rPr>
      <t>民國</t>
    </r>
    <r>
      <rPr>
        <sz val="10"/>
        <rFont val="Arial Narrow"/>
        <family val="2"/>
      </rPr>
      <t>106</t>
    </r>
    <r>
      <rPr>
        <sz val="10"/>
        <rFont val="華康粗圓體"/>
        <family val="3"/>
        <charset val="136"/>
      </rPr>
      <t>年底</t>
    </r>
    <r>
      <rPr>
        <sz val="10"/>
        <rFont val="Arial Narrow"/>
        <family val="2"/>
      </rPr>
      <t xml:space="preserve"> End of 2017</t>
    </r>
    <phoneticPr fontId="1"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</si>
  <si>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1" type="noConversion"/>
  </si>
  <si>
    <t xml:space="preserve"> C=B/A×100</t>
    <phoneticPr fontId="27" type="noConversion"/>
  </si>
  <si>
    <r>
      <rPr>
        <sz val="10"/>
        <rFont val="華康粗圓體"/>
        <family val="3"/>
        <charset val="136"/>
      </rPr>
      <t>人口數</t>
    </r>
    <r>
      <rPr>
        <sz val="8"/>
        <rFont val="Arial Narrow"/>
        <family val="2"/>
      </rPr>
      <t xml:space="preserve">
(B)</t>
    </r>
    <phoneticPr fontId="27" type="noConversion"/>
  </si>
  <si>
    <r>
      <rPr>
        <sz val="10"/>
        <rFont val="華康粗圓體"/>
        <family val="3"/>
        <charset val="136"/>
      </rPr>
      <t>戶數</t>
    </r>
    <phoneticPr fontId="27" type="noConversion"/>
  </si>
  <si>
    <r>
      <rPr>
        <sz val="10"/>
        <rFont val="華康粗圓體"/>
        <family val="3"/>
        <charset val="136"/>
      </rPr>
      <t>人口數</t>
    </r>
    <phoneticPr fontId="27" type="noConversion"/>
  </si>
  <si>
    <r>
      <rPr>
        <sz val="10"/>
        <rFont val="華康粗圓體"/>
        <family val="3"/>
        <charset val="136"/>
      </rPr>
      <t>人口數</t>
    </r>
    <r>
      <rPr>
        <sz val="8"/>
        <rFont val="Arial Narrow"/>
        <family val="2"/>
      </rPr>
      <t xml:space="preserve">
(A)</t>
    </r>
    <phoneticPr fontId="27" type="noConversion"/>
  </si>
  <si>
    <r>
      <rPr>
        <sz val="10"/>
        <rFont val="華康粗圓體"/>
        <family val="3"/>
        <charset val="136"/>
      </rPr>
      <t>實際供水普及率</t>
    </r>
    <r>
      <rPr>
        <sz val="10"/>
        <rFont val="Arial Narrow"/>
        <family val="2"/>
      </rPr>
      <t xml:space="preserve"> </t>
    </r>
    <r>
      <rPr>
        <sz val="10"/>
        <rFont val="華康粗圓體"/>
        <family val="3"/>
        <charset val="136"/>
      </rPr>
      <t>（％）</t>
    </r>
    <phoneticPr fontId="27" type="noConversion"/>
  </si>
  <si>
    <r>
      <rPr>
        <sz val="10"/>
        <rFont val="華康粗圓體"/>
        <family val="3"/>
        <charset val="136"/>
      </rPr>
      <t>供</t>
    </r>
    <r>
      <rPr>
        <sz val="10"/>
        <rFont val="Arial Narrow"/>
        <family val="2"/>
      </rPr>
      <t xml:space="preserve">        </t>
    </r>
    <r>
      <rPr>
        <sz val="10"/>
        <rFont val="華康粗圓體"/>
        <family val="3"/>
        <charset val="136"/>
      </rPr>
      <t>水</t>
    </r>
    <r>
      <rPr>
        <sz val="10"/>
        <rFont val="Arial Narrow"/>
        <family val="2"/>
      </rPr>
      <t xml:space="preserve">        </t>
    </r>
    <r>
      <rPr>
        <sz val="10"/>
        <rFont val="華康粗圓體"/>
        <family val="3"/>
        <charset val="136"/>
      </rPr>
      <t>戶</t>
    </r>
    <r>
      <rPr>
        <sz val="10"/>
        <rFont val="Arial Narrow"/>
        <family val="2"/>
      </rPr>
      <t xml:space="preserve">        </t>
    </r>
    <r>
      <rPr>
        <sz val="10"/>
        <rFont val="華康粗圓體"/>
        <family val="3"/>
        <charset val="136"/>
      </rPr>
      <t>口</t>
    </r>
    <phoneticPr fontId="27" type="noConversion"/>
  </si>
  <si>
    <r>
      <rPr>
        <sz val="10"/>
        <rFont val="華康粗圓體"/>
        <family val="3"/>
        <charset val="136"/>
      </rPr>
      <t>供　水　區　域　戶　口</t>
    </r>
    <phoneticPr fontId="27" type="noConversion"/>
  </si>
  <si>
    <r>
      <rPr>
        <sz val="10"/>
        <rFont val="華康粗圓體"/>
        <family val="3"/>
        <charset val="136"/>
      </rPr>
      <t>行　政　區　域　戶　口　</t>
    </r>
    <phoneticPr fontId="27" type="noConversion"/>
  </si>
  <si>
    <r>
      <rPr>
        <sz val="10"/>
        <rFont val="華康粗圓體"/>
        <family val="3"/>
        <charset val="136"/>
      </rPr>
      <t>時期及鄉鎮別</t>
    </r>
    <phoneticPr fontId="27" type="noConversion"/>
  </si>
  <si>
    <t>Percentage of Population Served</t>
    <phoneticPr fontId="1" type="noConversion"/>
  </si>
  <si>
    <t>Actual Population Served</t>
    <phoneticPr fontId="1" type="noConversion"/>
  </si>
  <si>
    <t>Population in Served Area</t>
    <phoneticPr fontId="1" type="noConversion"/>
  </si>
  <si>
    <t>Population in District</t>
    <phoneticPr fontId="1" type="noConversion"/>
  </si>
  <si>
    <r>
      <rPr>
        <sz val="10"/>
        <rFont val="華康粗圓體"/>
        <family val="3"/>
        <charset val="136"/>
      </rPr>
      <t xml:space="preserve">實際供水人口數
</t>
    </r>
    <r>
      <rPr>
        <sz val="10"/>
        <rFont val="Arial Narrow"/>
        <family val="2"/>
      </rPr>
      <t>(B)</t>
    </r>
    <phoneticPr fontId="4" type="noConversion"/>
  </si>
  <si>
    <r>
      <rPr>
        <sz val="10"/>
        <rFont val="華康粗圓體"/>
        <family val="3"/>
        <charset val="136"/>
      </rPr>
      <t xml:space="preserve">供水區域人口數
</t>
    </r>
    <phoneticPr fontId="4" type="noConversion"/>
  </si>
  <si>
    <r>
      <rPr>
        <sz val="10"/>
        <rFont val="華康粗圓體"/>
        <family val="3"/>
        <charset val="136"/>
      </rPr>
      <t xml:space="preserve">行政區域人口數
</t>
    </r>
    <r>
      <rPr>
        <sz val="10"/>
        <rFont val="Arial Narrow"/>
        <family val="2"/>
      </rPr>
      <t>(A)</t>
    </r>
    <phoneticPr fontId="4" type="noConversion"/>
  </si>
  <si>
    <r>
      <rPr>
        <sz val="10"/>
        <rFont val="華康粗圓體"/>
        <family val="3"/>
        <charset val="136"/>
      </rPr>
      <t xml:space="preserve">供水普及率
</t>
    </r>
    <r>
      <rPr>
        <sz val="10"/>
        <rFont val="Arial Narrow"/>
        <family val="2"/>
      </rPr>
      <t>(B)/(A)×100
(%)</t>
    </r>
    <phoneticPr fontId="4" type="noConversion"/>
  </si>
  <si>
    <r>
      <rPr>
        <sz val="10"/>
        <rFont val="華康粗圓體"/>
        <family val="3"/>
        <charset val="136"/>
      </rPr>
      <t>人口數</t>
    </r>
    <r>
      <rPr>
        <sz val="10"/>
        <rFont val="Arial Narrow"/>
        <family val="2"/>
      </rPr>
      <t xml:space="preserve"> (</t>
    </r>
    <r>
      <rPr>
        <sz val="10"/>
        <rFont val="華康粗圓體"/>
        <family val="3"/>
        <charset val="136"/>
      </rPr>
      <t>人</t>
    </r>
    <r>
      <rPr>
        <sz val="10"/>
        <rFont val="Arial Narrow"/>
        <family val="2"/>
      </rPr>
      <t>)
No. of Population (Persons)</t>
    </r>
    <phoneticPr fontId="4" type="noConversion"/>
  </si>
  <si>
    <r>
      <rPr>
        <sz val="10"/>
        <rFont val="華康粗圓體"/>
        <family val="3"/>
        <charset val="136"/>
      </rPr>
      <t xml:space="preserve">年底及區別
</t>
    </r>
    <r>
      <rPr>
        <sz val="10"/>
        <rFont val="Arial Narrow"/>
        <family val="2"/>
      </rPr>
      <t>End  of  Year  &amp;  District</t>
    </r>
    <phoneticPr fontId="4" type="noConversion"/>
  </si>
  <si>
    <r>
      <rPr>
        <sz val="13"/>
        <rFont val="華康粗圓體"/>
        <family val="3"/>
        <charset val="136"/>
      </rPr>
      <t>表</t>
    </r>
    <r>
      <rPr>
        <sz val="13"/>
        <rFont val="Arial Narrow"/>
        <family val="2"/>
      </rPr>
      <t>5-11</t>
    </r>
    <r>
      <rPr>
        <sz val="13"/>
        <rFont val="華康粗圓體"/>
        <family val="3"/>
        <charset val="136"/>
      </rPr>
      <t xml:space="preserve">、自來水供水普及率
</t>
    </r>
    <r>
      <rPr>
        <sz val="13"/>
        <rFont val="Arial Narrow"/>
        <family val="2"/>
      </rPr>
      <t>Table 5-11. Saturation of Water Supply</t>
    </r>
    <phoneticPr fontId="4" type="noConversion"/>
  </si>
  <si>
    <r>
      <rPr>
        <sz val="10"/>
        <rFont val="華康粗圓體"/>
        <family val="3"/>
        <charset val="136"/>
      </rPr>
      <t>工商建設</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</si>
</sst>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quot;$&quot;* #,##0_-;_-&quot;$&quot;* &quot;-&quot;_-;_-@_-"/>
    <numFmt numFmtId="41" formatCode="_-* #,##0_-;\-* #,##0_-;_-* &quot;-&quot;_-;_-@_-"/>
    <numFmt numFmtId="43" formatCode="_-* #,##0.00_-;\-* #,##0.00_-;_-* &quot;-&quot;??_-;_-@_-"/>
    <numFmt numFmtId="176" formatCode="#,##0;[Red]#,##0"/>
    <numFmt numFmtId="177" formatCode="_(* #,##0_);_(* \(#,##0\);_(* &quot;-&quot;_);_(@_)"/>
    <numFmt numFmtId="178" formatCode="General_)"/>
    <numFmt numFmtId="179" formatCode="0.00_)"/>
    <numFmt numFmtId="180" formatCode="0.0000%"/>
    <numFmt numFmtId="181" formatCode="#,##0_ "/>
    <numFmt numFmtId="182" formatCode="#,##0_);\(#,##0\)"/>
    <numFmt numFmtId="183" formatCode="#,##0.00;[Red]#,##0.00"/>
    <numFmt numFmtId="184" formatCode="0.00;[Red]0.00"/>
    <numFmt numFmtId="185" formatCode="0.00_);[Red]\(0.00\)"/>
    <numFmt numFmtId="186" formatCode="#,##0.0_ "/>
    <numFmt numFmtId="187" formatCode="_(* #,##0.00_);_(* \(#,##0.00\);_(* &quot;-&quot;??_);_(@_)"/>
    <numFmt numFmtId="188" formatCode="#,##0.00;\-#,##0.00;&quot;－&quot;"/>
    <numFmt numFmtId="189" formatCode="#,##0;\-#,##0;&quot;－&quot;"/>
  </numFmts>
  <fonts count="47">
    <font>
      <sz val="12"/>
      <color theme="1"/>
      <name val="新細明體"/>
      <family val="2"/>
      <charset val="136"/>
      <scheme val="minor"/>
    </font>
    <font>
      <sz val="12"/>
      <name val="新細明體"/>
      <family val="1"/>
      <charset val="136"/>
    </font>
    <font>
      <sz val="10"/>
      <name val="Arial Narrow"/>
      <family val="2"/>
    </font>
    <font>
      <sz val="9"/>
      <name val="新細明體"/>
      <family val="2"/>
      <charset val="136"/>
      <scheme val="minor"/>
    </font>
    <font>
      <sz val="9"/>
      <name val="華康中黑體"/>
      <family val="3"/>
      <charset val="136"/>
    </font>
    <font>
      <sz val="13"/>
      <name val="Arial Narrow"/>
      <family val="2"/>
    </font>
    <font>
      <sz val="13"/>
      <name val="華康粗圓體"/>
      <family val="3"/>
      <charset val="136"/>
    </font>
    <font>
      <sz val="9"/>
      <name val="新細明體"/>
      <family val="1"/>
      <charset val="136"/>
    </font>
    <font>
      <sz val="10"/>
      <name val="華康粗圓體"/>
      <family val="3"/>
      <charset val="136"/>
    </font>
    <font>
      <b/>
      <sz val="12"/>
      <name val="新細明體"/>
      <family val="1"/>
      <charset val="136"/>
    </font>
    <font>
      <b/>
      <sz val="9"/>
      <color indexed="81"/>
      <name val="細明體"/>
      <family val="3"/>
      <charset val="136"/>
    </font>
    <font>
      <sz val="9"/>
      <color indexed="81"/>
      <name val="Tahoma"/>
      <family val="2"/>
    </font>
    <font>
      <b/>
      <sz val="9"/>
      <color indexed="81"/>
      <name val="Tahoma"/>
      <family val="2"/>
    </font>
    <font>
      <sz val="11"/>
      <name val="Times New Roman"/>
      <family val="1"/>
    </font>
    <font>
      <sz val="12"/>
      <name val="Courier"/>
      <family val="3"/>
    </font>
    <font>
      <b/>
      <i/>
      <sz val="16"/>
      <name val="Helv"/>
      <family val="2"/>
    </font>
    <font>
      <sz val="10"/>
      <name val="Arial"/>
      <family val="2"/>
    </font>
    <font>
      <sz val="12"/>
      <color theme="1"/>
      <name val="新細明體"/>
      <family val="1"/>
      <charset val="136"/>
      <scheme val="minor"/>
    </font>
    <font>
      <b/>
      <sz val="12"/>
      <name val="Times New Roman"/>
      <family val="1"/>
    </font>
    <font>
      <sz val="12"/>
      <name val="Times New Roman"/>
      <family val="1"/>
    </font>
    <font>
      <sz val="8"/>
      <name val="華康粗圓體"/>
      <family val="3"/>
      <charset val="136"/>
    </font>
    <font>
      <b/>
      <sz val="15"/>
      <color indexed="56"/>
      <name val="新細明體"/>
      <family val="1"/>
      <charset val="136"/>
    </font>
    <font>
      <b/>
      <sz val="18"/>
      <color indexed="56"/>
      <name val="新細明體"/>
      <family val="1"/>
      <charset val="136"/>
    </font>
    <font>
      <sz val="9.5"/>
      <name val="細明體"/>
      <family val="3"/>
      <charset val="136"/>
    </font>
    <font>
      <sz val="10"/>
      <color indexed="8"/>
      <name val="Arial Narrow"/>
      <family val="2"/>
    </font>
    <font>
      <sz val="10"/>
      <color indexed="8"/>
      <name val="華康粗圓體"/>
      <family val="3"/>
      <charset val="136"/>
    </font>
    <font>
      <sz val="10"/>
      <color indexed="81"/>
      <name val="Arial Narrow"/>
      <family val="2"/>
    </font>
    <font>
      <sz val="9"/>
      <name val="細明體"/>
      <family val="3"/>
      <charset val="136"/>
    </font>
    <font>
      <sz val="10"/>
      <color indexed="81"/>
      <name val="華康粗圓體"/>
      <family val="3"/>
      <charset val="136"/>
    </font>
    <font>
      <sz val="10"/>
      <color indexed="9"/>
      <name val="Arial Narrow"/>
      <family val="2"/>
    </font>
    <font>
      <sz val="10"/>
      <color indexed="9"/>
      <name val="華康粗圓體"/>
      <family val="3"/>
      <charset val="136"/>
    </font>
    <font>
      <sz val="12"/>
      <color indexed="8"/>
      <name val="華康粗圓體"/>
      <family val="3"/>
      <charset val="136"/>
    </font>
    <font>
      <b/>
      <sz val="12"/>
      <color indexed="9"/>
      <name val="新細明體"/>
      <family val="1"/>
      <charset val="136"/>
    </font>
    <font>
      <vertAlign val="superscript"/>
      <sz val="10"/>
      <name val="Arial Narrow"/>
      <family val="2"/>
    </font>
    <font>
      <sz val="9"/>
      <name val="Arial Narrow"/>
      <family val="2"/>
    </font>
    <font>
      <sz val="9"/>
      <color indexed="9"/>
      <name val="Arial Narrow"/>
      <family val="2"/>
    </font>
    <font>
      <sz val="9"/>
      <name val="華康粗圓體"/>
      <family val="3"/>
      <charset val="136"/>
    </font>
    <font>
      <sz val="9"/>
      <name val="BatangChe"/>
      <family val="3"/>
      <charset val="129"/>
    </font>
    <font>
      <vertAlign val="superscript"/>
      <sz val="9"/>
      <name val="Arial Narrow"/>
      <family val="2"/>
    </font>
    <font>
      <sz val="10"/>
      <name val="Arial Narrow"/>
      <family val="2"/>
    </font>
    <font>
      <sz val="10"/>
      <color rgb="FFFF0000"/>
      <name val="Arial Narrow"/>
      <family val="2"/>
    </font>
    <font>
      <sz val="10"/>
      <color indexed="10"/>
      <name val="華康粗圓體"/>
      <family val="3"/>
      <charset val="136"/>
    </font>
    <font>
      <b/>
      <sz val="10"/>
      <name val="Arial Narrow"/>
      <family val="2"/>
    </font>
    <font>
      <b/>
      <sz val="10"/>
      <name val="華康粗圓體"/>
      <family val="3"/>
      <charset val="136"/>
    </font>
    <font>
      <sz val="8"/>
      <name val="Arial Narrow"/>
      <family val="2"/>
    </font>
    <font>
      <sz val="9"/>
      <color indexed="81"/>
      <name val="新細明體"/>
      <family val="1"/>
      <charset val="136"/>
    </font>
    <font>
      <sz val="9"/>
      <color indexed="81"/>
      <name val="細明體"/>
      <family val="3"/>
      <charset val="136"/>
    </font>
  </fonts>
  <fills count="3">
    <fill>
      <patternFill patternType="none"/>
    </fill>
    <fill>
      <patternFill patternType="gray125"/>
    </fill>
    <fill>
      <patternFill patternType="solid">
        <fgColor indexed="9"/>
        <bgColor indexed="64"/>
      </patternFill>
    </fill>
  </fills>
  <borders count="64">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right/>
      <top/>
      <bottom style="thick">
        <color indexed="62"/>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thin">
        <color indexed="8"/>
      </right>
      <top/>
      <bottom style="thin">
        <color indexed="8"/>
      </bottom>
      <diagonal/>
    </border>
    <border>
      <left style="medium">
        <color indexed="8"/>
      </left>
      <right/>
      <top style="medium">
        <color indexed="8"/>
      </top>
      <bottom style="thin">
        <color indexed="8"/>
      </bottom>
      <diagonal/>
    </border>
  </borders>
  <cellStyleXfs count="36">
    <xf numFmtId="0" fontId="0" fillId="0" borderId="0">
      <alignment vertical="center"/>
    </xf>
    <xf numFmtId="0" fontId="1" fillId="0" borderId="0">
      <alignment vertical="center"/>
    </xf>
    <xf numFmtId="0" fontId="1" fillId="0" borderId="0"/>
    <xf numFmtId="0" fontId="1" fillId="0" borderId="0">
      <alignment vertical="center"/>
    </xf>
    <xf numFmtId="41" fontId="9" fillId="0" borderId="0" applyFont="0" applyFill="0" applyBorder="0" applyAlignment="0" applyProtection="0">
      <alignment vertical="center"/>
    </xf>
    <xf numFmtId="0" fontId="8" fillId="0" borderId="0"/>
    <xf numFmtId="0" fontId="9" fillId="0" borderId="0"/>
    <xf numFmtId="0" fontId="1" fillId="0" borderId="0">
      <alignment vertical="center"/>
    </xf>
    <xf numFmtId="38" fontId="13" fillId="0" borderId="0" applyBorder="0" applyAlignment="0"/>
    <xf numFmtId="178" fontId="14" fillId="2" borderId="29" applyNumberFormat="0" applyFont="0" applyFill="0" applyBorder="0">
      <alignment horizontal="center" vertical="center"/>
    </xf>
    <xf numFmtId="179" fontId="15" fillId="0" borderId="0"/>
    <xf numFmtId="0" fontId="16" fillId="0" borderId="0"/>
    <xf numFmtId="0" fontId="1" fillId="0" borderId="0" applyNumberFormat="0" applyBorder="0" applyAlignment="0"/>
    <xf numFmtId="0" fontId="1" fillId="0" borderId="0">
      <alignment vertical="center"/>
    </xf>
    <xf numFmtId="0" fontId="1" fillId="0" borderId="0"/>
    <xf numFmtId="0" fontId="17" fillId="0" borderId="0">
      <alignment vertical="center"/>
    </xf>
    <xf numFmtId="0" fontId="1" fillId="0" borderId="0">
      <alignment vertical="center"/>
    </xf>
    <xf numFmtId="0" fontId="9" fillId="0" borderId="0"/>
    <xf numFmtId="0" fontId="9" fillId="0" borderId="0"/>
    <xf numFmtId="0" fontId="17" fillId="0" borderId="0">
      <alignment vertical="center"/>
    </xf>
    <xf numFmtId="0" fontId="1" fillId="0" borderId="0">
      <alignment vertical="center"/>
    </xf>
    <xf numFmtId="43" fontId="1" fillId="0" borderId="0" applyFont="0" applyFill="0" applyBorder="0" applyAlignment="0" applyProtection="0"/>
    <xf numFmtId="43" fontId="9" fillId="0" borderId="0" applyFont="0" applyFill="0" applyBorder="0" applyAlignment="0" applyProtection="0">
      <alignment vertical="center"/>
    </xf>
    <xf numFmtId="0" fontId="18" fillId="0" borderId="30"/>
    <xf numFmtId="42" fontId="19" fillId="0" borderId="0" applyFont="0" applyFill="0" applyBorder="0" applyAlignment="0" applyProtection="0"/>
    <xf numFmtId="180" fontId="20" fillId="0" borderId="0"/>
    <xf numFmtId="0" fontId="21" fillId="0" borderId="31" applyNumberFormat="0" applyFill="0" applyAlignment="0" applyProtection="0"/>
    <xf numFmtId="0" fontId="22" fillId="0" borderId="0" applyNumberFormat="0" applyFill="0" applyBorder="0" applyAlignment="0" applyProtection="0"/>
    <xf numFmtId="180" fontId="20" fillId="0" borderId="0"/>
    <xf numFmtId="0" fontId="9" fillId="0" borderId="0"/>
    <xf numFmtId="0" fontId="23" fillId="0" borderId="0"/>
    <xf numFmtId="0" fontId="9" fillId="0" borderId="0"/>
    <xf numFmtId="0" fontId="8" fillId="0" borderId="0"/>
    <xf numFmtId="0" fontId="8" fillId="0" borderId="0"/>
    <xf numFmtId="0" fontId="9" fillId="0" borderId="0"/>
    <xf numFmtId="187" fontId="8" fillId="0" borderId="0" applyFont="0" applyFill="0" applyBorder="0" applyAlignment="0" applyProtection="0"/>
  </cellStyleXfs>
  <cellXfs count="575">
    <xf numFmtId="0" fontId="0" fillId="0" borderId="0" xfId="0">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Fill="1" applyAlignment="1">
      <alignment horizontal="right" vertical="center"/>
    </xf>
    <xf numFmtId="0" fontId="2" fillId="0" borderId="0" xfId="1" applyFont="1" applyBorder="1" applyAlignment="1">
      <alignment horizontal="centerContinuous" vertical="center"/>
    </xf>
    <xf numFmtId="0" fontId="2" fillId="0" borderId="0" xfId="1" applyFont="1" applyBorder="1" applyAlignment="1">
      <alignment horizontal="left" vertical="center"/>
    </xf>
    <xf numFmtId="0" fontId="2" fillId="0" borderId="0" xfId="1" applyFont="1" applyBorder="1" applyAlignment="1">
      <alignment horizontal="right" vertical="center"/>
    </xf>
    <xf numFmtId="0" fontId="2" fillId="0" borderId="0" xfId="1" applyFont="1" applyBorder="1" applyAlignment="1">
      <alignment horizontal="right"/>
    </xf>
    <xf numFmtId="0" fontId="2" fillId="0" borderId="4" xfId="3" applyFont="1" applyBorder="1" applyAlignment="1">
      <alignment horizontal="centerContinuous" vertical="center"/>
    </xf>
    <xf numFmtId="0" fontId="2" fillId="0" borderId="5" xfId="3" applyFont="1" applyBorder="1" applyAlignment="1">
      <alignment horizontal="centerContinuous" vertical="center"/>
    </xf>
    <xf numFmtId="0" fontId="2" fillId="0" borderId="6" xfId="3" applyFont="1" applyBorder="1" applyAlignment="1">
      <alignment horizontal="centerContinuous" vertical="center"/>
    </xf>
    <xf numFmtId="0" fontId="2" fillId="0" borderId="13" xfId="3" applyFont="1" applyBorder="1" applyAlignment="1">
      <alignment horizontal="center" vertical="center"/>
    </xf>
    <xf numFmtId="0" fontId="2" fillId="0" borderId="14" xfId="3" applyFont="1" applyBorder="1" applyAlignment="1">
      <alignment horizontal="center" vertical="center"/>
    </xf>
    <xf numFmtId="0" fontId="2" fillId="0" borderId="15" xfId="3" applyFont="1" applyBorder="1" applyAlignment="1">
      <alignment horizontal="center" vertical="center"/>
    </xf>
    <xf numFmtId="0" fontId="2" fillId="0" borderId="16" xfId="3" applyFont="1" applyBorder="1" applyAlignment="1">
      <alignment horizontal="center" vertical="center"/>
    </xf>
    <xf numFmtId="0" fontId="2" fillId="0" borderId="18" xfId="3" applyFont="1" applyBorder="1" applyAlignment="1">
      <alignment horizontal="distributed" vertical="center"/>
    </xf>
    <xf numFmtId="41" fontId="2" fillId="0" borderId="19" xfId="4" applyFont="1" applyBorder="1" applyAlignment="1">
      <alignment horizontal="center" vertical="center"/>
    </xf>
    <xf numFmtId="41" fontId="2" fillId="0" borderId="20" xfId="4" applyFont="1" applyBorder="1" applyAlignment="1">
      <alignment horizontal="center" vertical="center"/>
    </xf>
    <xf numFmtId="41" fontId="2" fillId="0" borderId="21" xfId="4" applyFont="1" applyBorder="1" applyAlignment="1">
      <alignment horizontal="center" vertical="center"/>
    </xf>
    <xf numFmtId="41" fontId="2" fillId="0" borderId="22" xfId="4" applyFont="1" applyBorder="1" applyAlignment="1">
      <alignment horizontal="center" vertical="center"/>
    </xf>
    <xf numFmtId="0" fontId="2" fillId="0" borderId="7" xfId="3" applyFont="1" applyBorder="1" applyAlignment="1">
      <alignment horizontal="left" vertical="center" wrapText="1"/>
    </xf>
    <xf numFmtId="0" fontId="2" fillId="0" borderId="0" xfId="1" applyFont="1" applyBorder="1" applyAlignment="1">
      <alignment vertical="center"/>
    </xf>
    <xf numFmtId="176" fontId="2" fillId="0" borderId="0" xfId="1" applyNumberFormat="1" applyFont="1" applyAlignment="1">
      <alignment vertical="center"/>
    </xf>
    <xf numFmtId="0" fontId="2" fillId="0" borderId="17" xfId="3" applyFont="1" applyBorder="1" applyAlignment="1">
      <alignment horizontal="left" vertical="center" wrapText="1"/>
    </xf>
    <xf numFmtId="0" fontId="2" fillId="0" borderId="0" xfId="3" applyFont="1" applyAlignment="1">
      <alignment horizontal="left" vertical="center"/>
    </xf>
    <xf numFmtId="177" fontId="2" fillId="0" borderId="0" xfId="4" applyNumberFormat="1" applyFont="1" applyBorder="1" applyAlignment="1">
      <alignment vertical="center"/>
    </xf>
    <xf numFmtId="0" fontId="2" fillId="0" borderId="0" xfId="3" applyFont="1" applyAlignment="1">
      <alignment vertical="center"/>
    </xf>
    <xf numFmtId="49" fontId="2" fillId="0" borderId="0" xfId="4" applyNumberFormat="1" applyFont="1" applyBorder="1" applyAlignment="1">
      <alignment vertical="center"/>
    </xf>
    <xf numFmtId="177" fontId="2" fillId="0" borderId="0" xfId="4" applyNumberFormat="1" applyFont="1" applyBorder="1" applyAlignment="1"/>
    <xf numFmtId="2" fontId="2" fillId="0" borderId="0" xfId="1" applyNumberFormat="1" applyFont="1" applyAlignment="1">
      <alignment vertical="center"/>
    </xf>
    <xf numFmtId="0" fontId="2" fillId="0" borderId="0" xfId="6" applyFont="1" applyFill="1" applyAlignment="1">
      <alignment horizontal="left" vertical="center"/>
    </xf>
    <xf numFmtId="0" fontId="2" fillId="0" borderId="0" xfId="6" applyFont="1" applyFill="1" applyAlignment="1">
      <alignment vertical="center"/>
    </xf>
    <xf numFmtId="0" fontId="2" fillId="0" borderId="0" xfId="6" applyFont="1" applyFill="1" applyAlignment="1">
      <alignment horizontal="right" vertical="center"/>
    </xf>
    <xf numFmtId="0" fontId="2" fillId="0" borderId="0" xfId="7" applyFont="1" applyFill="1" applyAlignment="1">
      <alignment vertical="center"/>
    </xf>
    <xf numFmtId="0" fontId="5" fillId="0" borderId="0" xfId="7" applyFont="1" applyFill="1" applyAlignment="1">
      <alignment vertical="center"/>
    </xf>
    <xf numFmtId="0" fontId="2" fillId="0" borderId="0" xfId="6" applyFont="1" applyFill="1" applyBorder="1" applyAlignment="1">
      <alignment horizontal="centerContinuous" vertical="center"/>
    </xf>
    <xf numFmtId="0" fontId="2" fillId="0" borderId="0" xfId="6" applyFont="1" applyFill="1" applyBorder="1" applyAlignment="1">
      <alignment horizontal="right" vertical="center"/>
    </xf>
    <xf numFmtId="0" fontId="2" fillId="0" borderId="1" xfId="6" applyFont="1" applyFill="1" applyBorder="1" applyAlignment="1">
      <alignment vertical="center"/>
    </xf>
    <xf numFmtId="0" fontId="2" fillId="0" borderId="2" xfId="6" applyFont="1" applyFill="1" applyBorder="1" applyAlignment="1">
      <alignment horizontal="centerContinuous" vertical="center"/>
    </xf>
    <xf numFmtId="0" fontId="2" fillId="0" borderId="4" xfId="6" applyFont="1" applyFill="1" applyBorder="1" applyAlignment="1">
      <alignment horizontal="centerContinuous" vertical="center"/>
    </xf>
    <xf numFmtId="0" fontId="2" fillId="0" borderId="5" xfId="6" applyFont="1" applyFill="1" applyBorder="1" applyAlignment="1">
      <alignment horizontal="centerContinuous" vertical="center"/>
    </xf>
    <xf numFmtId="0" fontId="2" fillId="0" borderId="6" xfId="6" applyFont="1" applyFill="1" applyBorder="1" applyAlignment="1">
      <alignment horizontal="centerContinuous" vertical="center"/>
    </xf>
    <xf numFmtId="0" fontId="2" fillId="0" borderId="7" xfId="6" applyFont="1" applyFill="1" applyBorder="1" applyAlignment="1">
      <alignment horizontal="center" vertical="center"/>
    </xf>
    <xf numFmtId="0" fontId="2" fillId="0" borderId="20" xfId="6" applyFont="1" applyFill="1" applyBorder="1" applyAlignment="1">
      <alignment horizontal="distributed" vertical="center"/>
    </xf>
    <xf numFmtId="41" fontId="2" fillId="0" borderId="28" xfId="4" applyFont="1" applyFill="1" applyBorder="1" applyAlignment="1">
      <alignment horizontal="center" vertical="center"/>
    </xf>
    <xf numFmtId="41" fontId="2" fillId="0" borderId="19" xfId="4" applyFont="1" applyFill="1" applyBorder="1" applyAlignment="1">
      <alignment horizontal="center" vertical="center" wrapText="1"/>
    </xf>
    <xf numFmtId="41" fontId="2" fillId="0" borderId="19" xfId="4" applyFont="1" applyFill="1" applyBorder="1" applyAlignment="1">
      <alignment horizontal="center" vertical="center"/>
    </xf>
    <xf numFmtId="41" fontId="2" fillId="0" borderId="21" xfId="4" applyFont="1" applyFill="1" applyBorder="1" applyAlignment="1">
      <alignment horizontal="center" vertical="center"/>
    </xf>
    <xf numFmtId="41" fontId="2" fillId="0" borderId="22" xfId="4" applyFont="1" applyFill="1" applyBorder="1" applyAlignment="1">
      <alignment horizontal="center" vertical="center" wrapText="1"/>
    </xf>
    <xf numFmtId="0" fontId="2" fillId="0" borderId="7" xfId="6" applyFont="1" applyBorder="1" applyAlignment="1">
      <alignment horizontal="center" vertical="center" wrapText="1"/>
    </xf>
    <xf numFmtId="41" fontId="2" fillId="0" borderId="8" xfId="4" applyNumberFormat="1" applyFont="1" applyFill="1" applyBorder="1" applyAlignment="1">
      <alignment horizontal="right" vertical="center"/>
    </xf>
    <xf numFmtId="41" fontId="2" fillId="0" borderId="0" xfId="4" applyNumberFormat="1" applyFont="1" applyFill="1" applyBorder="1" applyAlignment="1">
      <alignment horizontal="right" vertical="center"/>
    </xf>
    <xf numFmtId="41" fontId="2" fillId="0" borderId="0" xfId="6" applyNumberFormat="1" applyFont="1" applyFill="1" applyBorder="1" applyAlignment="1">
      <alignment horizontal="right" vertical="center"/>
    </xf>
    <xf numFmtId="0" fontId="2" fillId="0" borderId="0" xfId="7" applyFont="1" applyFill="1" applyBorder="1" applyAlignment="1">
      <alignment vertical="center"/>
    </xf>
    <xf numFmtId="0" fontId="2" fillId="0" borderId="17" xfId="6" applyFont="1" applyBorder="1" applyAlignment="1">
      <alignment horizontal="center" vertical="center" wrapText="1"/>
    </xf>
    <xf numFmtId="41" fontId="2" fillId="0" borderId="18" xfId="4" applyNumberFormat="1" applyFont="1" applyFill="1" applyBorder="1" applyAlignment="1">
      <alignment horizontal="right" vertical="center"/>
    </xf>
    <xf numFmtId="41" fontId="2" fillId="0" borderId="20" xfId="4" applyNumberFormat="1" applyFont="1" applyFill="1" applyBorder="1" applyAlignment="1">
      <alignment horizontal="right" vertical="center"/>
    </xf>
    <xf numFmtId="41" fontId="2" fillId="0" borderId="20" xfId="6" applyNumberFormat="1" applyFont="1" applyFill="1" applyBorder="1" applyAlignment="1">
      <alignment horizontal="right" vertical="center"/>
    </xf>
    <xf numFmtId="177" fontId="2" fillId="0" borderId="0" xfId="4" applyNumberFormat="1" applyFont="1" applyFill="1" applyBorder="1" applyAlignment="1">
      <alignment vertical="center"/>
    </xf>
    <xf numFmtId="176" fontId="2" fillId="0" borderId="0" xfId="6" applyNumberFormat="1" applyFont="1" applyFill="1" applyAlignment="1">
      <alignment vertical="center"/>
    </xf>
    <xf numFmtId="49" fontId="2" fillId="0" borderId="0" xfId="4" applyNumberFormat="1" applyFont="1" applyFill="1" applyBorder="1" applyAlignment="1">
      <alignment vertical="center"/>
    </xf>
    <xf numFmtId="2" fontId="2" fillId="0" borderId="0" xfId="7" applyNumberFormat="1" applyFont="1" applyFill="1" applyAlignment="1">
      <alignment vertical="center"/>
    </xf>
    <xf numFmtId="3" fontId="2" fillId="0" borderId="0" xfId="3" applyNumberFormat="1" applyFont="1" applyBorder="1" applyAlignment="1">
      <alignment horizontal="right" vertical="center" wrapText="1"/>
    </xf>
    <xf numFmtId="3" fontId="2" fillId="0" borderId="0" xfId="5" applyNumberFormat="1" applyFont="1" applyBorder="1" applyAlignment="1">
      <alignment horizontal="right" vertical="center"/>
    </xf>
    <xf numFmtId="3" fontId="2" fillId="0" borderId="0" xfId="5" quotePrefix="1" applyNumberFormat="1" applyFont="1" applyBorder="1" applyAlignment="1">
      <alignment horizontal="right" vertical="center"/>
    </xf>
    <xf numFmtId="3" fontId="2" fillId="0" borderId="20" xfId="3" applyNumberFormat="1" applyFont="1" applyBorder="1" applyAlignment="1">
      <alignment horizontal="right" vertical="center" wrapText="1"/>
    </xf>
    <xf numFmtId="3" fontId="2" fillId="0" borderId="20" xfId="5" applyNumberFormat="1" applyFont="1" applyBorder="1" applyAlignment="1">
      <alignment horizontal="right" vertical="center"/>
    </xf>
    <xf numFmtId="0" fontId="5" fillId="0" borderId="0" xfId="1" applyFont="1" applyAlignment="1">
      <alignment vertical="center"/>
    </xf>
    <xf numFmtId="0" fontId="2" fillId="0" borderId="14" xfId="6" applyFont="1" applyFill="1" applyBorder="1" applyAlignment="1">
      <alignment horizontal="center" vertical="center"/>
    </xf>
    <xf numFmtId="0" fontId="2" fillId="0" borderId="14" xfId="6" applyFont="1" applyFill="1" applyBorder="1" applyAlignment="1">
      <alignment horizontal="center" vertical="center" wrapText="1"/>
    </xf>
    <xf numFmtId="0" fontId="2" fillId="0" borderId="0" xfId="31" applyFont="1" applyFill="1" applyAlignment="1" applyProtection="1">
      <alignment horizontal="center" vertical="center"/>
      <protection locked="0"/>
    </xf>
    <xf numFmtId="176" fontId="2" fillId="0" borderId="0" xfId="31" applyNumberFormat="1" applyFont="1" applyFill="1" applyBorder="1" applyAlignment="1" applyProtection="1">
      <alignment horizontal="right" vertical="center"/>
      <protection locked="0"/>
    </xf>
    <xf numFmtId="176" fontId="2" fillId="0" borderId="0" xfId="31" applyNumberFormat="1" applyFont="1" applyFill="1" applyBorder="1" applyAlignment="1" applyProtection="1">
      <alignment horizontal="left" vertical="center"/>
      <protection locked="0"/>
    </xf>
    <xf numFmtId="0" fontId="2" fillId="0" borderId="0" xfId="31" applyFont="1" applyFill="1" applyAlignment="1" applyProtection="1">
      <alignment horizontal="left" vertical="center"/>
      <protection locked="0"/>
    </xf>
    <xf numFmtId="41" fontId="2" fillId="0" borderId="20" xfId="31" applyNumberFormat="1" applyFont="1" applyFill="1" applyBorder="1" applyAlignment="1" applyProtection="1">
      <alignment horizontal="right" vertical="center"/>
      <protection locked="0"/>
    </xf>
    <xf numFmtId="41" fontId="2" fillId="0" borderId="18" xfId="31" applyNumberFormat="1" applyFont="1" applyFill="1" applyBorder="1" applyAlignment="1" applyProtection="1">
      <alignment horizontal="right" vertical="center"/>
    </xf>
    <xf numFmtId="0" fontId="2" fillId="0" borderId="17" xfId="7" applyFont="1" applyFill="1" applyBorder="1" applyAlignment="1" applyProtection="1">
      <alignment vertical="center" wrapText="1"/>
      <protection locked="0"/>
    </xf>
    <xf numFmtId="41" fontId="2" fillId="0" borderId="0" xfId="31" applyNumberFormat="1" applyFont="1" applyFill="1" applyBorder="1" applyAlignment="1" applyProtection="1">
      <alignment horizontal="right" vertical="center"/>
      <protection locked="0"/>
    </xf>
    <xf numFmtId="41" fontId="2" fillId="0" borderId="8" xfId="31" applyNumberFormat="1" applyFont="1" applyFill="1" applyBorder="1" applyAlignment="1" applyProtection="1">
      <alignment horizontal="right" vertical="center"/>
    </xf>
    <xf numFmtId="0" fontId="2" fillId="0" borderId="7" xfId="7" applyFont="1" applyFill="1" applyBorder="1" applyAlignment="1" applyProtection="1">
      <alignment vertical="center" wrapText="1"/>
      <protection locked="0"/>
    </xf>
    <xf numFmtId="0" fontId="2" fillId="0" borderId="0" xfId="31" applyFont="1" applyFill="1" applyBorder="1" applyAlignment="1" applyProtection="1">
      <alignment horizontal="left" vertical="center" wrapText="1"/>
      <protection locked="0"/>
    </xf>
    <xf numFmtId="41" fontId="2" fillId="0" borderId="8" xfId="31" applyNumberFormat="1" applyFont="1" applyFill="1" applyBorder="1" applyAlignment="1" applyProtection="1">
      <alignment horizontal="right" vertical="center"/>
      <protection locked="0"/>
    </xf>
    <xf numFmtId="41" fontId="2" fillId="0" borderId="4" xfId="31" applyNumberFormat="1" applyFont="1" applyFill="1" applyBorder="1" applyAlignment="1" applyProtection="1">
      <alignment horizontal="right" vertical="center"/>
      <protection locked="0"/>
    </xf>
    <xf numFmtId="41" fontId="2" fillId="0" borderId="2" xfId="31" applyNumberFormat="1" applyFont="1" applyFill="1" applyBorder="1" applyAlignment="1" applyProtection="1">
      <alignment horizontal="right" vertical="center"/>
      <protection locked="0"/>
    </xf>
    <xf numFmtId="0" fontId="2" fillId="0" borderId="20" xfId="32" applyFont="1" applyFill="1" applyBorder="1" applyAlignment="1" applyProtection="1">
      <alignment horizontal="right" vertical="center"/>
      <protection locked="0"/>
    </xf>
    <xf numFmtId="0" fontId="2" fillId="0" borderId="0" xfId="31" applyFont="1" applyFill="1" applyBorder="1" applyAlignment="1" applyProtection="1">
      <alignment horizontal="center" vertical="center"/>
      <protection locked="0"/>
    </xf>
    <xf numFmtId="0" fontId="2" fillId="0" borderId="20" xfId="31" applyFont="1" applyFill="1" applyBorder="1" applyAlignment="1" applyProtection="1">
      <alignment horizontal="center" vertical="center"/>
      <protection locked="0"/>
    </xf>
    <xf numFmtId="0" fontId="2" fillId="0" borderId="0" xfId="31" applyFont="1" applyFill="1" applyAlignment="1" applyProtection="1">
      <alignment horizontal="right" vertical="center"/>
      <protection locked="0"/>
    </xf>
    <xf numFmtId="0" fontId="5" fillId="0" borderId="0" xfId="31" applyFont="1" applyFill="1" applyAlignment="1" applyProtection="1">
      <alignment horizontal="center" vertical="center"/>
      <protection locked="0"/>
    </xf>
    <xf numFmtId="0" fontId="2" fillId="0" borderId="0" xfId="7" applyFont="1" applyFill="1" applyAlignment="1" applyProtection="1">
      <alignment horizontal="right" vertical="center"/>
      <protection locked="0"/>
    </xf>
    <xf numFmtId="0" fontId="2" fillId="0" borderId="0" xfId="7" applyFont="1" applyFill="1" applyAlignment="1" applyProtection="1">
      <alignment horizontal="left" vertical="center"/>
      <protection locked="0"/>
    </xf>
    <xf numFmtId="41" fontId="2" fillId="0" borderId="18" xfId="31" applyNumberFormat="1" applyFont="1" applyFill="1" applyBorder="1" applyAlignment="1" applyProtection="1">
      <alignment horizontal="right" vertical="center"/>
      <protection locked="0"/>
    </xf>
    <xf numFmtId="41" fontId="2" fillId="0" borderId="0" xfId="31" applyNumberFormat="1" applyFont="1" applyFill="1" applyBorder="1" applyAlignment="1" applyProtection="1">
      <alignment horizontal="right" vertical="center"/>
    </xf>
    <xf numFmtId="0" fontId="2" fillId="0" borderId="7" xfId="31" applyFont="1" applyFill="1" applyBorder="1" applyAlignment="1" applyProtection="1">
      <alignment horizontal="left" vertical="center" wrapText="1" justifyLastLine="1"/>
      <protection locked="0"/>
    </xf>
    <xf numFmtId="41" fontId="2" fillId="0" borderId="0" xfId="31" applyNumberFormat="1" applyFont="1" applyFill="1" applyAlignment="1" applyProtection="1">
      <alignment horizontal="center" vertical="center"/>
      <protection locked="0"/>
    </xf>
    <xf numFmtId="0" fontId="24" fillId="0" borderId="7" xfId="31" applyFont="1" applyFill="1" applyBorder="1" applyAlignment="1" applyProtection="1">
      <alignment horizontal="left" vertical="center" wrapText="1" justifyLastLine="1"/>
      <protection locked="0"/>
    </xf>
    <xf numFmtId="181" fontId="24" fillId="0" borderId="5" xfId="7" quotePrefix="1" applyNumberFormat="1" applyFont="1" applyFill="1" applyBorder="1" applyAlignment="1" applyProtection="1">
      <alignment horizontal="center" vertical="center" wrapText="1"/>
      <protection locked="0"/>
    </xf>
    <xf numFmtId="181" fontId="24" fillId="0" borderId="6" xfId="7" quotePrefix="1" applyNumberFormat="1" applyFont="1" applyFill="1" applyBorder="1" applyAlignment="1" applyProtection="1">
      <alignment horizontal="center" vertical="center" wrapText="1"/>
      <protection locked="0"/>
    </xf>
    <xf numFmtId="181" fontId="24" fillId="0" borderId="3" xfId="7" quotePrefix="1" applyNumberFormat="1" applyFont="1" applyFill="1" applyBorder="1" applyAlignment="1" applyProtection="1">
      <alignment horizontal="center" vertical="center" wrapText="1"/>
      <protection locked="0"/>
    </xf>
    <xf numFmtId="0" fontId="24" fillId="0" borderId="1" xfId="31" applyFont="1" applyFill="1" applyBorder="1" applyAlignment="1" applyProtection="1">
      <alignment horizontal="center" vertical="center" wrapText="1"/>
      <protection locked="0"/>
    </xf>
    <xf numFmtId="0" fontId="2" fillId="0" borderId="0" xfId="31" applyFont="1" applyFill="1" applyAlignment="1" applyProtection="1">
      <alignment vertical="center"/>
      <protection locked="0"/>
    </xf>
    <xf numFmtId="0" fontId="2" fillId="0" borderId="0" xfId="31" applyFont="1" applyFill="1" applyProtection="1">
      <protection locked="0"/>
    </xf>
    <xf numFmtId="0" fontId="2" fillId="0" borderId="0" xfId="31" applyFont="1" applyFill="1" applyAlignment="1" applyProtection="1">
      <alignment horizontal="left"/>
      <protection locked="0"/>
    </xf>
    <xf numFmtId="182" fontId="2" fillId="0" borderId="0" xfId="31" applyNumberFormat="1" applyFont="1" applyFill="1" applyBorder="1" applyAlignment="1" applyProtection="1">
      <alignment horizontal="left"/>
      <protection locked="0"/>
    </xf>
    <xf numFmtId="0" fontId="2" fillId="0" borderId="0" xfId="31" applyFont="1" applyFill="1" applyBorder="1" applyAlignment="1" applyProtection="1">
      <alignment horizontal="left" vertical="center"/>
      <protection locked="0"/>
    </xf>
    <xf numFmtId="0" fontId="2" fillId="0" borderId="17" xfId="31" applyFont="1" applyFill="1" applyBorder="1" applyAlignment="1" applyProtection="1">
      <alignment horizontal="center" vertical="center" wrapText="1"/>
      <protection locked="0"/>
    </xf>
    <xf numFmtId="0" fontId="2" fillId="0" borderId="7" xfId="31" applyFont="1" applyFill="1" applyBorder="1" applyAlignment="1" applyProtection="1">
      <alignment horizontal="center" vertical="center" wrapText="1"/>
      <protection locked="0"/>
    </xf>
    <xf numFmtId="0" fontId="2" fillId="0" borderId="19" xfId="31" applyFont="1" applyFill="1" applyBorder="1" applyAlignment="1" applyProtection="1">
      <alignment horizontal="center" vertical="center" wrapText="1"/>
      <protection locked="0"/>
    </xf>
    <xf numFmtId="0" fontId="2" fillId="0" borderId="21" xfId="31" applyFont="1" applyFill="1" applyBorder="1" applyAlignment="1" applyProtection="1">
      <alignment horizontal="center" vertical="center"/>
      <protection locked="0"/>
    </xf>
    <xf numFmtId="0" fontId="2" fillId="0" borderId="21" xfId="31" applyFont="1" applyFill="1" applyBorder="1" applyAlignment="1" applyProtection="1">
      <alignment horizontal="center" vertical="center" wrapText="1"/>
      <protection locked="0"/>
    </xf>
    <xf numFmtId="0" fontId="2" fillId="0" borderId="19" xfId="31" applyFont="1" applyFill="1" applyBorder="1" applyAlignment="1" applyProtection="1">
      <alignment horizontal="center" vertical="center"/>
      <protection locked="0"/>
    </xf>
    <xf numFmtId="0" fontId="2" fillId="0" borderId="28" xfId="31" applyFont="1" applyFill="1" applyBorder="1" applyAlignment="1" applyProtection="1">
      <alignment horizontal="center" vertical="center"/>
      <protection locked="0"/>
    </xf>
    <xf numFmtId="0" fontId="2" fillId="0" borderId="9" xfId="31" applyFont="1" applyFill="1" applyBorder="1" applyAlignment="1" applyProtection="1">
      <alignment horizontal="center" vertical="center" wrapText="1"/>
      <protection locked="0"/>
    </xf>
    <xf numFmtId="0" fontId="2" fillId="0" borderId="27" xfId="31" applyFont="1" applyFill="1" applyBorder="1" applyAlignment="1" applyProtection="1">
      <alignment horizontal="center" vertical="center"/>
      <protection locked="0"/>
    </xf>
    <xf numFmtId="0" fontId="2" fillId="0" borderId="9" xfId="31" applyFont="1" applyFill="1" applyBorder="1" applyAlignment="1" applyProtection="1">
      <alignment horizontal="center" vertical="center"/>
      <protection locked="0"/>
    </xf>
    <xf numFmtId="0" fontId="2" fillId="0" borderId="32" xfId="31" applyFont="1" applyFill="1" applyBorder="1" applyAlignment="1" applyProtection="1">
      <alignment horizontal="center" vertical="center"/>
      <protection locked="0"/>
    </xf>
    <xf numFmtId="0" fontId="2" fillId="0" borderId="20" xfId="33" applyFont="1" applyFill="1" applyBorder="1" applyAlignment="1" applyProtection="1">
      <alignment horizontal="right" vertical="center"/>
      <protection locked="0"/>
    </xf>
    <xf numFmtId="0" fontId="2" fillId="0" borderId="20" xfId="31" applyFont="1" applyFill="1" applyBorder="1" applyAlignment="1" applyProtection="1">
      <alignment horizontal="right" vertical="center"/>
      <protection locked="0"/>
    </xf>
    <xf numFmtId="0" fontId="2" fillId="0" borderId="20" xfId="31" applyFont="1" applyFill="1" applyBorder="1" applyProtection="1">
      <protection locked="0"/>
    </xf>
    <xf numFmtId="0" fontId="2" fillId="0" borderId="20" xfId="31" applyFont="1" applyFill="1" applyBorder="1" applyAlignment="1" applyProtection="1">
      <alignment vertical="center"/>
      <protection locked="0"/>
    </xf>
    <xf numFmtId="0" fontId="2" fillId="0" borderId="22" xfId="31" applyFont="1" applyFill="1" applyBorder="1" applyAlignment="1" applyProtection="1">
      <alignment horizontal="center" vertical="center" wrapText="1"/>
      <protection locked="0"/>
    </xf>
    <xf numFmtId="0" fontId="2" fillId="0" borderId="16" xfId="31" applyFont="1" applyFill="1" applyBorder="1" applyAlignment="1" applyProtection="1">
      <alignment horizontal="center" vertical="center" wrapText="1"/>
      <protection locked="0"/>
    </xf>
    <xf numFmtId="176" fontId="2" fillId="0" borderId="0" xfId="31" applyNumberFormat="1" applyFont="1" applyFill="1" applyAlignment="1" applyProtection="1">
      <alignment horizontal="center" vertical="center"/>
      <protection locked="0"/>
    </xf>
    <xf numFmtId="0" fontId="2" fillId="0" borderId="0" xfId="31" applyFont="1" applyFill="1" applyBorder="1" applyAlignment="1" applyProtection="1">
      <alignment vertical="center" wrapText="1"/>
      <protection locked="0"/>
    </xf>
    <xf numFmtId="0" fontId="2" fillId="0" borderId="0" xfId="31" applyFont="1" applyFill="1" applyBorder="1" applyAlignment="1" applyProtection="1">
      <alignment vertical="center"/>
      <protection locked="0"/>
    </xf>
    <xf numFmtId="0" fontId="26" fillId="0" borderId="0" xfId="31" applyFont="1" applyFill="1" applyAlignment="1" applyProtection="1">
      <alignment horizontal="left" vertical="center"/>
      <protection locked="0"/>
    </xf>
    <xf numFmtId="182" fontId="2" fillId="0" borderId="0" xfId="31" applyNumberFormat="1" applyFont="1" applyFill="1" applyBorder="1" applyAlignment="1" applyProtection="1">
      <alignment horizontal="center" vertical="center"/>
      <protection locked="0"/>
    </xf>
    <xf numFmtId="182" fontId="2" fillId="0" borderId="0" xfId="31" applyNumberFormat="1" applyFont="1" applyFill="1" applyAlignment="1" applyProtection="1">
      <alignment horizontal="center" vertical="center"/>
      <protection locked="0"/>
    </xf>
    <xf numFmtId="182" fontId="2" fillId="0" borderId="20" xfId="31" applyNumberFormat="1" applyFont="1" applyFill="1" applyBorder="1" applyAlignment="1" applyProtection="1">
      <alignment horizontal="center" vertical="center" wrapText="1"/>
      <protection locked="0"/>
    </xf>
    <xf numFmtId="182" fontId="2" fillId="0" borderId="37" xfId="31" applyNumberFormat="1" applyFont="1" applyFill="1" applyBorder="1" applyAlignment="1" applyProtection="1">
      <alignment horizontal="center" vertical="center" wrapText="1"/>
      <protection locked="0"/>
    </xf>
    <xf numFmtId="182" fontId="2" fillId="0" borderId="38" xfId="31" applyNumberFormat="1" applyFont="1" applyFill="1" applyBorder="1" applyAlignment="1" applyProtection="1">
      <alignment horizontal="center" vertical="center" wrapText="1"/>
      <protection locked="0"/>
    </xf>
    <xf numFmtId="182" fontId="2" fillId="0" borderId="19" xfId="31" applyNumberFormat="1" applyFont="1" applyFill="1" applyBorder="1" applyAlignment="1" applyProtection="1">
      <alignment horizontal="center" vertical="center" wrapText="1"/>
      <protection locked="0"/>
    </xf>
    <xf numFmtId="182" fontId="2" fillId="0" borderId="21" xfId="31" applyNumberFormat="1" applyFont="1" applyFill="1" applyBorder="1" applyAlignment="1" applyProtection="1">
      <alignment horizontal="center" vertical="center" wrapText="1"/>
      <protection locked="0"/>
    </xf>
    <xf numFmtId="182" fontId="2" fillId="0" borderId="28" xfId="31" applyNumberFormat="1" applyFont="1" applyFill="1" applyBorder="1" applyAlignment="1" applyProtection="1">
      <alignment horizontal="center" vertical="center" wrapText="1"/>
      <protection locked="0"/>
    </xf>
    <xf numFmtId="182" fontId="2" fillId="0" borderId="16" xfId="31" applyNumberFormat="1" applyFont="1" applyFill="1" applyBorder="1" applyAlignment="1" applyProtection="1">
      <alignment horizontal="center" vertical="center" wrapText="1"/>
      <protection locked="0"/>
    </xf>
    <xf numFmtId="182" fontId="2" fillId="0" borderId="15" xfId="31" applyNumberFormat="1" applyFont="1" applyFill="1" applyBorder="1" applyAlignment="1" applyProtection="1">
      <alignment horizontal="center" vertical="center" wrapText="1"/>
      <protection locked="0"/>
    </xf>
    <xf numFmtId="182" fontId="2" fillId="0" borderId="39" xfId="31" applyNumberFormat="1" applyFont="1" applyFill="1" applyBorder="1" applyAlignment="1" applyProtection="1">
      <alignment horizontal="center" vertical="center" wrapText="1"/>
      <protection locked="0"/>
    </xf>
    <xf numFmtId="182" fontId="2" fillId="0" borderId="14" xfId="31" applyNumberFormat="1" applyFont="1" applyFill="1" applyBorder="1" applyAlignment="1" applyProtection="1">
      <alignment horizontal="center" vertical="center" wrapText="1"/>
      <protection locked="0"/>
    </xf>
    <xf numFmtId="182" fontId="2" fillId="0" borderId="40" xfId="31" applyNumberFormat="1" applyFont="1" applyFill="1" applyBorder="1" applyAlignment="1" applyProtection="1">
      <alignment horizontal="center" vertical="center" wrapText="1"/>
      <protection locked="0"/>
    </xf>
    <xf numFmtId="0" fontId="2" fillId="0" borderId="12" xfId="31" applyFont="1" applyFill="1" applyBorder="1" applyAlignment="1" applyProtection="1">
      <alignment horizontal="center" vertical="center" wrapText="1"/>
      <protection locked="0"/>
    </xf>
    <xf numFmtId="0" fontId="2" fillId="0" borderId="10" xfId="31" applyFont="1" applyFill="1" applyBorder="1" applyAlignment="1" applyProtection="1">
      <alignment horizontal="center" vertical="center" wrapText="1"/>
      <protection locked="0"/>
    </xf>
    <xf numFmtId="0" fontId="2" fillId="0" borderId="5" xfId="31" applyFont="1" applyFill="1" applyBorder="1" applyAlignment="1" applyProtection="1">
      <alignment horizontal="center" vertical="center" wrapText="1"/>
      <protection locked="0"/>
    </xf>
    <xf numFmtId="0" fontId="2" fillId="0" borderId="4" xfId="31" applyFont="1" applyFill="1" applyBorder="1" applyAlignment="1" applyProtection="1">
      <alignment horizontal="center" vertical="center" wrapText="1"/>
      <protection locked="0"/>
    </xf>
    <xf numFmtId="0" fontId="2" fillId="0" borderId="0" xfId="33" applyFont="1" applyFill="1" applyAlignment="1" applyProtection="1">
      <alignment horizontal="right" vertical="center"/>
      <protection locked="0"/>
    </xf>
    <xf numFmtId="0" fontId="2" fillId="0" borderId="0" xfId="31" applyFont="1" applyFill="1" applyBorder="1" applyAlignment="1" applyProtection="1">
      <alignment horizontal="right" vertical="center"/>
      <protection locked="0"/>
    </xf>
    <xf numFmtId="182" fontId="2" fillId="0" borderId="0" xfId="31" applyNumberFormat="1" applyFont="1" applyFill="1" applyAlignment="1" applyProtection="1">
      <alignment horizontal="right" vertical="center"/>
      <protection locked="0"/>
    </xf>
    <xf numFmtId="182" fontId="2" fillId="0" borderId="0" xfId="31" applyNumberFormat="1" applyFont="1" applyFill="1" applyBorder="1" applyAlignment="1" applyProtection="1">
      <alignment horizontal="right" vertical="center"/>
      <protection locked="0"/>
    </xf>
    <xf numFmtId="182" fontId="2" fillId="0" borderId="20" xfId="31" applyNumberFormat="1" applyFont="1" applyFill="1" applyBorder="1" applyAlignment="1" applyProtection="1">
      <alignment horizontal="center" vertical="center"/>
      <protection locked="0"/>
    </xf>
    <xf numFmtId="182" fontId="5" fillId="0" borderId="0" xfId="31" applyNumberFormat="1" applyFont="1" applyFill="1" applyAlignment="1" applyProtection="1">
      <alignment horizontal="center" vertical="center"/>
      <protection locked="0"/>
    </xf>
    <xf numFmtId="41" fontId="2" fillId="0" borderId="0" xfId="31" applyNumberFormat="1" applyFont="1" applyFill="1" applyBorder="1" applyAlignment="1" applyProtection="1">
      <alignment horizontal="center" vertical="center"/>
      <protection locked="0"/>
    </xf>
    <xf numFmtId="0" fontId="2" fillId="0" borderId="0" xfId="7" applyFont="1" applyFill="1" applyAlignment="1" applyProtection="1">
      <alignment horizontal="center" vertical="center"/>
      <protection locked="0"/>
    </xf>
    <xf numFmtId="183" fontId="2" fillId="0" borderId="0" xfId="7" applyNumberFormat="1" applyFont="1" applyFill="1" applyAlignment="1" applyProtection="1">
      <alignment horizontal="center" vertical="center"/>
      <protection locked="0"/>
    </xf>
    <xf numFmtId="0" fontId="2" fillId="0" borderId="0" xfId="7" applyFont="1" applyFill="1" applyAlignment="1" applyProtection="1">
      <alignment vertical="center"/>
      <protection locked="0"/>
    </xf>
    <xf numFmtId="176" fontId="2" fillId="0" borderId="0" xfId="7" applyNumberFormat="1" applyFont="1" applyFill="1" applyBorder="1" applyAlignment="1" applyProtection="1">
      <alignment horizontal="right" vertical="center"/>
      <protection locked="0"/>
    </xf>
    <xf numFmtId="183" fontId="2" fillId="0" borderId="20" xfId="7" applyNumberFormat="1" applyFont="1" applyFill="1" applyBorder="1" applyAlignment="1" applyProtection="1">
      <alignment horizontal="right" vertical="center"/>
      <protection locked="0"/>
    </xf>
    <xf numFmtId="176" fontId="2" fillId="0" borderId="20" xfId="7" applyNumberFormat="1" applyFont="1" applyFill="1" applyBorder="1" applyAlignment="1" applyProtection="1">
      <alignment horizontal="right" vertical="center"/>
      <protection locked="0"/>
    </xf>
    <xf numFmtId="183" fontId="2" fillId="0" borderId="18" xfId="7" applyNumberFormat="1" applyFont="1" applyFill="1" applyBorder="1" applyAlignment="1" applyProtection="1">
      <alignment horizontal="right" vertical="center"/>
      <protection locked="0"/>
    </xf>
    <xf numFmtId="0" fontId="2" fillId="0" borderId="0" xfId="7" applyFont="1" applyFill="1" applyAlignment="1" applyProtection="1">
      <alignment horizontal="left" vertical="center" wrapText="1"/>
      <protection locked="0"/>
    </xf>
    <xf numFmtId="0" fontId="2" fillId="0" borderId="20" xfId="7" applyFont="1" applyFill="1" applyBorder="1" applyAlignment="1" applyProtection="1">
      <alignment horizontal="left" vertical="center"/>
      <protection locked="0"/>
    </xf>
    <xf numFmtId="183" fontId="2" fillId="0" borderId="0" xfId="7" applyNumberFormat="1" applyFont="1" applyFill="1" applyBorder="1" applyAlignment="1" applyProtection="1">
      <alignment horizontal="right" vertical="center"/>
      <protection locked="0"/>
    </xf>
    <xf numFmtId="183" fontId="2" fillId="0" borderId="8" xfId="7" applyNumberFormat="1" applyFont="1" applyFill="1" applyBorder="1" applyAlignment="1" applyProtection="1">
      <alignment horizontal="right" vertical="center"/>
      <protection locked="0"/>
    </xf>
    <xf numFmtId="0" fontId="2" fillId="0" borderId="0" xfId="7" applyFont="1" applyFill="1" applyBorder="1" applyAlignment="1" applyProtection="1">
      <alignment horizontal="left" vertical="center" wrapText="1"/>
      <protection locked="0"/>
    </xf>
    <xf numFmtId="0" fontId="2" fillId="0" borderId="0" xfId="7" applyFont="1" applyFill="1" applyBorder="1" applyAlignment="1" applyProtection="1">
      <alignment horizontal="left" vertical="center"/>
      <protection locked="0"/>
    </xf>
    <xf numFmtId="176" fontId="2" fillId="0" borderId="0" xfId="7" applyNumberFormat="1" applyFont="1" applyFill="1" applyBorder="1" applyAlignment="1" applyProtection="1">
      <alignment horizontal="right" vertical="center"/>
    </xf>
    <xf numFmtId="49" fontId="2" fillId="0" borderId="22" xfId="7" applyNumberFormat="1" applyFont="1" applyFill="1" applyBorder="1" applyAlignment="1" applyProtection="1">
      <alignment horizontal="center" vertical="center" wrapText="1"/>
      <protection locked="0"/>
    </xf>
    <xf numFmtId="49" fontId="2" fillId="0" borderId="19" xfId="7" applyNumberFormat="1" applyFont="1" applyFill="1" applyBorder="1" applyAlignment="1" applyProtection="1">
      <alignment horizontal="center" vertical="center" wrapText="1"/>
      <protection locked="0"/>
    </xf>
    <xf numFmtId="49" fontId="2" fillId="0" borderId="21" xfId="7" applyNumberFormat="1" applyFont="1" applyFill="1" applyBorder="1" applyAlignment="1" applyProtection="1">
      <alignment horizontal="center" vertical="center" wrapText="1"/>
      <protection locked="0"/>
    </xf>
    <xf numFmtId="0" fontId="2" fillId="0" borderId="0" xfId="7" applyFont="1" applyFill="1" applyBorder="1" applyAlignment="1" applyProtection="1">
      <alignment horizontal="center" vertical="center" wrapText="1"/>
      <protection locked="0"/>
    </xf>
    <xf numFmtId="0" fontId="2" fillId="0" borderId="14" xfId="7" applyFont="1" applyFill="1" applyBorder="1" applyAlignment="1" applyProtection="1">
      <alignment horizontal="center" vertical="center" wrapText="1"/>
      <protection locked="0"/>
    </xf>
    <xf numFmtId="0" fontId="2" fillId="0" borderId="9" xfId="7" applyFont="1" applyFill="1" applyBorder="1" applyAlignment="1" applyProtection="1">
      <alignment horizontal="center" vertical="center" wrapText="1"/>
      <protection locked="0"/>
    </xf>
    <xf numFmtId="0" fontId="2" fillId="0" borderId="15" xfId="7" applyFont="1" applyFill="1" applyBorder="1" applyAlignment="1" applyProtection="1">
      <alignment horizontal="center" vertical="center" wrapText="1"/>
      <protection locked="0"/>
    </xf>
    <xf numFmtId="0" fontId="5" fillId="0" borderId="0" xfId="7" applyFont="1" applyFill="1" applyAlignment="1" applyProtection="1">
      <alignment horizontal="center" vertical="center"/>
      <protection locked="0"/>
    </xf>
    <xf numFmtId="0" fontId="2" fillId="0" borderId="0" xfId="7" applyFont="1" applyFill="1" applyBorder="1" applyAlignment="1" applyProtection="1">
      <alignment horizontal="center" vertical="center"/>
      <protection locked="0"/>
    </xf>
    <xf numFmtId="0" fontId="34" fillId="0" borderId="0" xfId="7" applyFont="1" applyFill="1" applyAlignment="1" applyProtection="1">
      <alignment horizontal="center" vertical="center"/>
      <protection locked="0"/>
    </xf>
    <xf numFmtId="0" fontId="34" fillId="0" borderId="0" xfId="7" applyFont="1" applyFill="1" applyAlignment="1" applyProtection="1">
      <alignment horizontal="left" vertical="center"/>
      <protection locked="0"/>
    </xf>
    <xf numFmtId="0" fontId="34" fillId="0" borderId="0" xfId="7" applyFont="1" applyFill="1" applyBorder="1" applyAlignment="1" applyProtection="1">
      <alignment horizontal="center" vertical="center"/>
      <protection locked="0"/>
    </xf>
    <xf numFmtId="0" fontId="34" fillId="0" borderId="0" xfId="7" applyFont="1" applyFill="1" applyBorder="1" applyAlignment="1" applyProtection="1">
      <alignment horizontal="left" vertical="center"/>
      <protection locked="0"/>
    </xf>
    <xf numFmtId="182" fontId="34" fillId="0" borderId="0" xfId="7" applyNumberFormat="1" applyFont="1" applyFill="1" applyBorder="1" applyAlignment="1" applyProtection="1">
      <alignment horizontal="left" vertical="center"/>
      <protection locked="0"/>
    </xf>
    <xf numFmtId="41" fontId="34" fillId="0" borderId="20" xfId="22" applyNumberFormat="1" applyFont="1" applyFill="1" applyBorder="1" applyAlignment="1" applyProtection="1">
      <alignment horizontal="right" vertical="center"/>
      <protection locked="0"/>
    </xf>
    <xf numFmtId="41" fontId="34" fillId="0" borderId="18" xfId="22" applyNumberFormat="1" applyFont="1" applyFill="1" applyBorder="1" applyAlignment="1" applyProtection="1">
      <alignment horizontal="right" vertical="center"/>
      <protection locked="0"/>
    </xf>
    <xf numFmtId="0" fontId="34" fillId="0" borderId="20" xfId="7" applyFont="1" applyFill="1" applyBorder="1" applyAlignment="1" applyProtection="1">
      <alignment horizontal="left" vertical="center"/>
      <protection locked="0"/>
    </xf>
    <xf numFmtId="41" fontId="34" fillId="0" borderId="0" xfId="22" applyNumberFormat="1" applyFont="1" applyFill="1" applyBorder="1" applyAlignment="1" applyProtection="1">
      <alignment horizontal="right" vertical="center"/>
      <protection locked="0"/>
    </xf>
    <xf numFmtId="41" fontId="34" fillId="0" borderId="8" xfId="22" applyNumberFormat="1" applyFont="1" applyFill="1" applyBorder="1" applyAlignment="1" applyProtection="1">
      <alignment horizontal="right" vertical="center"/>
      <protection locked="0"/>
    </xf>
    <xf numFmtId="0" fontId="34" fillId="0" borderId="0" xfId="7" applyFont="1" applyFill="1" applyBorder="1" applyAlignment="1" applyProtection="1">
      <alignment horizontal="left" vertical="center" wrapText="1"/>
      <protection locked="0"/>
    </xf>
    <xf numFmtId="41" fontId="34" fillId="0" borderId="0" xfId="22" applyNumberFormat="1" applyFont="1" applyFill="1" applyBorder="1" applyAlignment="1" applyProtection="1">
      <alignment horizontal="right" vertical="center"/>
    </xf>
    <xf numFmtId="41" fontId="34" fillId="0" borderId="8" xfId="22" applyNumberFormat="1" applyFont="1" applyFill="1" applyBorder="1" applyAlignment="1" applyProtection="1">
      <alignment horizontal="right" vertical="center"/>
    </xf>
    <xf numFmtId="176" fontId="34" fillId="0" borderId="0" xfId="22" applyNumberFormat="1" applyFont="1" applyFill="1" applyBorder="1" applyAlignment="1" applyProtection="1">
      <alignment horizontal="right" vertical="center"/>
      <protection locked="0"/>
    </xf>
    <xf numFmtId="41" fontId="34" fillId="0" borderId="0" xfId="7" applyNumberFormat="1" applyFont="1" applyFill="1" applyBorder="1" applyAlignment="1" applyProtection="1">
      <alignment horizontal="right" vertical="center"/>
      <protection locked="0"/>
    </xf>
    <xf numFmtId="41" fontId="2" fillId="0" borderId="0" xfId="22" applyNumberFormat="1" applyFont="1" applyFill="1" applyBorder="1" applyAlignment="1" applyProtection="1">
      <alignment horizontal="right" vertical="center"/>
      <protection locked="0"/>
    </xf>
    <xf numFmtId="41" fontId="34" fillId="0" borderId="4" xfId="22" applyNumberFormat="1" applyFont="1" applyFill="1" applyBorder="1" applyAlignment="1" applyProtection="1">
      <alignment horizontal="right" vertical="center"/>
      <protection locked="0"/>
    </xf>
    <xf numFmtId="41" fontId="34" fillId="0" borderId="2" xfId="22" applyNumberFormat="1" applyFont="1" applyFill="1" applyBorder="1" applyAlignment="1" applyProtection="1">
      <alignment horizontal="right" vertical="center"/>
      <protection locked="0"/>
    </xf>
    <xf numFmtId="49" fontId="34" fillId="0" borderId="0" xfId="7" applyNumberFormat="1" applyFont="1" applyFill="1" applyAlignment="1" applyProtection="1">
      <alignment horizontal="center" vertical="center"/>
      <protection locked="0"/>
    </xf>
    <xf numFmtId="49" fontId="34" fillId="0" borderId="0" xfId="7" applyNumberFormat="1" applyFont="1" applyFill="1" applyBorder="1" applyAlignment="1" applyProtection="1">
      <alignment vertical="center" wrapText="1"/>
      <protection locked="0"/>
    </xf>
    <xf numFmtId="49" fontId="34" fillId="0" borderId="17" xfId="7" applyNumberFormat="1" applyFont="1" applyFill="1" applyBorder="1" applyAlignment="1" applyProtection="1">
      <alignment horizontal="center" vertical="center"/>
      <protection locked="0"/>
    </xf>
    <xf numFmtId="49" fontId="34" fillId="0" borderId="7" xfId="7" applyNumberFormat="1" applyFont="1" applyFill="1" applyBorder="1" applyAlignment="1" applyProtection="1">
      <alignment horizontal="center" vertical="center"/>
      <protection locked="0"/>
    </xf>
    <xf numFmtId="49" fontId="34" fillId="0" borderId="0" xfId="7" applyNumberFormat="1" applyFont="1" applyFill="1" applyBorder="1" applyAlignment="1" applyProtection="1">
      <alignment horizontal="center" vertical="center"/>
      <protection locked="0"/>
    </xf>
    <xf numFmtId="49" fontId="34" fillId="0" borderId="0" xfId="7" applyNumberFormat="1" applyFont="1" applyFill="1" applyBorder="1" applyAlignment="1" applyProtection="1">
      <alignment vertical="center"/>
      <protection locked="0"/>
    </xf>
    <xf numFmtId="49" fontId="34" fillId="0" borderId="46" xfId="7" applyNumberFormat="1" applyFont="1" applyFill="1" applyBorder="1" applyAlignment="1" applyProtection="1">
      <alignment horizontal="center" vertical="center" wrapText="1"/>
      <protection locked="0"/>
    </xf>
    <xf numFmtId="49" fontId="34" fillId="0" borderId="24" xfId="7" applyNumberFormat="1" applyFont="1" applyFill="1" applyBorder="1" applyAlignment="1" applyProtection="1">
      <alignment horizontal="center" vertical="center" wrapText="1"/>
      <protection locked="0"/>
    </xf>
    <xf numFmtId="0" fontId="34" fillId="0" borderId="20" xfId="7" applyFont="1" applyFill="1" applyBorder="1" applyAlignment="1" applyProtection="1">
      <alignment horizontal="center" vertical="center"/>
      <protection locked="0"/>
    </xf>
    <xf numFmtId="183" fontId="34" fillId="0" borderId="0" xfId="22" applyNumberFormat="1" applyFont="1" applyFill="1" applyBorder="1" applyAlignment="1" applyProtection="1">
      <alignment horizontal="right" vertical="center"/>
      <protection locked="0"/>
    </xf>
    <xf numFmtId="183" fontId="34" fillId="0" borderId="20" xfId="22" applyNumberFormat="1" applyFont="1" applyFill="1" applyBorder="1" applyAlignment="1" applyProtection="1">
      <alignment horizontal="right" vertical="center"/>
      <protection locked="0"/>
    </xf>
    <xf numFmtId="176" fontId="34" fillId="0" borderId="20" xfId="22" applyNumberFormat="1" applyFont="1" applyFill="1" applyBorder="1" applyAlignment="1" applyProtection="1">
      <alignment horizontal="right" vertical="center"/>
      <protection locked="0"/>
    </xf>
    <xf numFmtId="176" fontId="34" fillId="0" borderId="18" xfId="22" applyNumberFormat="1" applyFont="1" applyFill="1" applyBorder="1" applyAlignment="1" applyProtection="1">
      <alignment horizontal="right" vertical="center"/>
      <protection locked="0"/>
    </xf>
    <xf numFmtId="0" fontId="34" fillId="0" borderId="20" xfId="7" applyFont="1" applyFill="1" applyBorder="1" applyAlignment="1" applyProtection="1">
      <alignment horizontal="left" vertical="center" wrapText="1"/>
      <protection locked="0"/>
    </xf>
    <xf numFmtId="49" fontId="34" fillId="0" borderId="1" xfId="7" applyNumberFormat="1" applyFont="1" applyFill="1" applyBorder="1" applyAlignment="1" applyProtection="1">
      <alignment horizontal="center" vertical="center"/>
      <protection locked="0"/>
    </xf>
    <xf numFmtId="0" fontId="5" fillId="0" borderId="0" xfId="7" applyFont="1" applyFill="1" applyAlignment="1" applyProtection="1">
      <alignment horizontal="left" vertical="center"/>
      <protection locked="0"/>
    </xf>
    <xf numFmtId="0" fontId="5" fillId="0" borderId="0" xfId="7" applyFont="1" applyFill="1" applyAlignment="1" applyProtection="1">
      <alignment vertical="center"/>
      <protection locked="0"/>
    </xf>
    <xf numFmtId="176" fontId="34" fillId="0" borderId="17" xfId="22" applyNumberFormat="1" applyFont="1" applyFill="1" applyBorder="1" applyAlignment="1" applyProtection="1">
      <alignment horizontal="right" vertical="center"/>
      <protection locked="0"/>
    </xf>
    <xf numFmtId="176" fontId="34" fillId="0" borderId="7" xfId="22" applyNumberFormat="1" applyFont="1" applyFill="1" applyBorder="1" applyAlignment="1" applyProtection="1">
      <alignment horizontal="right" vertical="center"/>
      <protection locked="0"/>
    </xf>
    <xf numFmtId="0" fontId="34" fillId="0" borderId="7" xfId="7" applyFont="1" applyFill="1" applyBorder="1" applyAlignment="1" applyProtection="1">
      <alignment horizontal="left" vertical="center" wrapText="1"/>
      <protection locked="0"/>
    </xf>
    <xf numFmtId="0" fontId="34" fillId="0" borderId="19" xfId="7" applyFont="1" applyFill="1" applyBorder="1" applyAlignment="1" applyProtection="1">
      <alignment horizontal="center" vertical="center" wrapText="1"/>
      <protection locked="0"/>
    </xf>
    <xf numFmtId="0" fontId="34" fillId="0" borderId="9" xfId="7" applyFont="1" applyFill="1" applyBorder="1" applyAlignment="1" applyProtection="1">
      <alignment horizontal="center" vertical="center"/>
      <protection locked="0"/>
    </xf>
    <xf numFmtId="0" fontId="34" fillId="0" borderId="27" xfId="7" applyFont="1" applyFill="1" applyBorder="1" applyAlignment="1" applyProtection="1">
      <alignment horizontal="center" vertical="center" wrapText="1"/>
      <protection locked="0"/>
    </xf>
    <xf numFmtId="0" fontId="34" fillId="0" borderId="17" xfId="7" applyFont="1" applyFill="1" applyBorder="1" applyAlignment="1" applyProtection="1">
      <alignment horizontal="center" vertical="center"/>
      <protection locked="0"/>
    </xf>
    <xf numFmtId="0" fontId="34" fillId="0" borderId="15" xfId="7" applyFont="1" applyFill="1" applyBorder="1" applyAlignment="1" applyProtection="1">
      <alignment horizontal="center" vertical="center" wrapText="1"/>
      <protection locked="0"/>
    </xf>
    <xf numFmtId="0" fontId="34" fillId="0" borderId="25" xfId="7" applyFont="1" applyFill="1" applyBorder="1" applyAlignment="1" applyProtection="1">
      <alignment vertical="center" wrapText="1"/>
      <protection locked="0"/>
    </xf>
    <xf numFmtId="0" fontId="34" fillId="0" borderId="0" xfId="7" applyFont="1" applyFill="1" applyAlignment="1" applyProtection="1">
      <alignment horizontal="center"/>
      <protection locked="0"/>
    </xf>
    <xf numFmtId="0" fontId="34" fillId="0" borderId="45" xfId="7" applyFont="1" applyFill="1" applyBorder="1" applyAlignment="1" applyProtection="1">
      <alignment horizontal="center" vertical="center"/>
      <protection locked="0"/>
    </xf>
    <xf numFmtId="0" fontId="34" fillId="0" borderId="43" xfId="7" applyFont="1" applyFill="1" applyBorder="1" applyAlignment="1" applyProtection="1">
      <alignment horizontal="center" vertical="center"/>
      <protection locked="0"/>
    </xf>
    <xf numFmtId="0" fontId="34" fillId="0" borderId="43" xfId="7" applyFont="1" applyFill="1" applyBorder="1" applyAlignment="1" applyProtection="1">
      <alignment horizontal="left" vertical="center"/>
      <protection locked="0"/>
    </xf>
    <xf numFmtId="0" fontId="34" fillId="0" borderId="1" xfId="7" applyFont="1" applyFill="1" applyBorder="1" applyAlignment="1" applyProtection="1">
      <alignment horizontal="center" wrapText="1"/>
      <protection locked="0"/>
    </xf>
    <xf numFmtId="0" fontId="34" fillId="0" borderId="4" xfId="7" applyFont="1" applyFill="1" applyBorder="1" applyAlignment="1" applyProtection="1">
      <alignment horizontal="center"/>
      <protection locked="0"/>
    </xf>
    <xf numFmtId="0" fontId="34" fillId="0" borderId="19" xfId="7" applyFont="1" applyFill="1" applyBorder="1" applyAlignment="1" applyProtection="1">
      <alignment horizontal="center" vertical="center"/>
      <protection locked="0"/>
    </xf>
    <xf numFmtId="0" fontId="34" fillId="0" borderId="22" xfId="7" applyFont="1" applyFill="1" applyBorder="1" applyAlignment="1" applyProtection="1">
      <alignment horizontal="center" vertical="center" wrapText="1"/>
      <protection locked="0"/>
    </xf>
    <xf numFmtId="0" fontId="34" fillId="0" borderId="21" xfId="7" applyFont="1" applyFill="1" applyBorder="1" applyAlignment="1" applyProtection="1">
      <alignment horizontal="center" vertical="center"/>
      <protection locked="0"/>
    </xf>
    <xf numFmtId="0" fontId="34" fillId="0" borderId="28" xfId="7" applyFont="1" applyFill="1" applyBorder="1" applyAlignment="1" applyProtection="1">
      <alignment horizontal="center" vertical="center"/>
      <protection locked="0"/>
    </xf>
    <xf numFmtId="0" fontId="34" fillId="0" borderId="14" xfId="7" applyFont="1" applyFill="1" applyBorder="1" applyAlignment="1" applyProtection="1">
      <alignment horizontal="center" vertical="center" wrapText="1"/>
      <protection locked="0"/>
    </xf>
    <xf numFmtId="0" fontId="34" fillId="0" borderId="7" xfId="7" applyFont="1" applyFill="1" applyBorder="1" applyAlignment="1" applyProtection="1">
      <alignment horizontal="center" vertical="center"/>
      <protection locked="0"/>
    </xf>
    <xf numFmtId="0" fontId="34" fillId="0" borderId="45" xfId="7" applyFont="1" applyFill="1" applyBorder="1" applyAlignment="1" applyProtection="1">
      <alignment horizontal="center"/>
      <protection locked="0"/>
    </xf>
    <xf numFmtId="0" fontId="34" fillId="0" borderId="43" xfId="7" applyFont="1" applyFill="1" applyBorder="1" applyAlignment="1" applyProtection="1">
      <alignment horizontal="center"/>
      <protection locked="0"/>
    </xf>
    <xf numFmtId="0" fontId="34" fillId="0" borderId="43" xfId="7" applyFont="1" applyFill="1" applyBorder="1" applyAlignment="1" applyProtection="1">
      <alignment horizontal="left"/>
      <protection locked="0"/>
    </xf>
    <xf numFmtId="0" fontId="34" fillId="0" borderId="43" xfId="7" applyFont="1" applyFill="1" applyBorder="1" applyAlignment="1" applyProtection="1">
      <alignment horizontal="right"/>
      <protection locked="0"/>
    </xf>
    <xf numFmtId="0" fontId="34" fillId="0" borderId="43" xfId="7" applyFont="1" applyFill="1" applyBorder="1" applyAlignment="1" applyProtection="1">
      <alignment horizontal="center" wrapText="1"/>
      <protection locked="0"/>
    </xf>
    <xf numFmtId="0" fontId="34" fillId="0" borderId="1" xfId="7" applyFont="1" applyFill="1" applyBorder="1" applyAlignment="1" applyProtection="1">
      <alignment horizontal="center"/>
      <protection locked="0"/>
    </xf>
    <xf numFmtId="182" fontId="2" fillId="0" borderId="0" xfId="7" applyNumberFormat="1" applyFont="1" applyFill="1" applyBorder="1" applyAlignment="1" applyProtection="1">
      <alignment horizontal="left" vertical="center"/>
      <protection locked="0"/>
    </xf>
    <xf numFmtId="43" fontId="2" fillId="0" borderId="20" xfId="22" applyNumberFormat="1" applyFont="1" applyFill="1" applyBorder="1" applyAlignment="1" applyProtection="1">
      <alignment horizontal="right" vertical="center"/>
      <protection locked="0"/>
    </xf>
    <xf numFmtId="43" fontId="2" fillId="0" borderId="18" xfId="22" applyNumberFormat="1" applyFont="1" applyFill="1" applyBorder="1" applyAlignment="1" applyProtection="1">
      <alignment horizontal="right" vertical="center"/>
      <protection locked="0"/>
    </xf>
    <xf numFmtId="43" fontId="2" fillId="0" borderId="18" xfId="22" applyNumberFormat="1" applyFont="1" applyFill="1" applyBorder="1" applyAlignment="1" applyProtection="1">
      <alignment horizontal="right" vertical="center"/>
    </xf>
    <xf numFmtId="43" fontId="2" fillId="0" borderId="0" xfId="22" applyNumberFormat="1" applyFont="1" applyFill="1" applyBorder="1" applyAlignment="1" applyProtection="1">
      <alignment horizontal="right" vertical="center"/>
      <protection locked="0"/>
    </xf>
    <xf numFmtId="43" fontId="2" fillId="0" borderId="8" xfId="22" applyNumberFormat="1" applyFont="1" applyFill="1" applyBorder="1" applyAlignment="1" applyProtection="1">
      <alignment horizontal="right" vertical="center"/>
      <protection locked="0"/>
    </xf>
    <xf numFmtId="43" fontId="2" fillId="0" borderId="8" xfId="22" applyNumberFormat="1" applyFont="1" applyFill="1" applyBorder="1" applyAlignment="1" applyProtection="1">
      <alignment horizontal="right" vertical="center"/>
    </xf>
    <xf numFmtId="43" fontId="2" fillId="0" borderId="0" xfId="7" applyNumberFormat="1" applyFont="1" applyFill="1" applyBorder="1" applyAlignment="1" applyProtection="1">
      <alignment horizontal="right" vertical="center"/>
      <protection locked="0"/>
    </xf>
    <xf numFmtId="43" fontId="2" fillId="0" borderId="8" xfId="7" applyNumberFormat="1" applyFont="1" applyFill="1" applyBorder="1" applyAlignment="1" applyProtection="1">
      <alignment horizontal="right" vertical="center"/>
      <protection locked="0"/>
    </xf>
    <xf numFmtId="43" fontId="2" fillId="0" borderId="0" xfId="7" applyNumberFormat="1" applyFont="1" applyFill="1" applyBorder="1" applyAlignment="1" applyProtection="1">
      <alignment horizontal="right" vertical="center"/>
    </xf>
    <xf numFmtId="43" fontId="2" fillId="0" borderId="8" xfId="7" applyNumberFormat="1" applyFont="1" applyFill="1" applyBorder="1" applyAlignment="1" applyProtection="1">
      <alignment horizontal="right" vertical="center"/>
    </xf>
    <xf numFmtId="0" fontId="2" fillId="0" borderId="19" xfId="7" applyFont="1" applyFill="1" applyBorder="1" applyAlignment="1" applyProtection="1">
      <alignment horizontal="center" vertical="center" wrapText="1"/>
      <protection locked="0"/>
    </xf>
    <xf numFmtId="0" fontId="2" fillId="0" borderId="22" xfId="7" applyFont="1" applyFill="1" applyBorder="1" applyAlignment="1" applyProtection="1">
      <alignment horizontal="center" vertical="center" wrapText="1"/>
      <protection locked="0"/>
    </xf>
    <xf numFmtId="0" fontId="2" fillId="0" borderId="21" xfId="7" applyFont="1" applyFill="1" applyBorder="1" applyAlignment="1" applyProtection="1">
      <alignment horizontal="center" vertical="center" wrapText="1"/>
      <protection locked="0"/>
    </xf>
    <xf numFmtId="0" fontId="2" fillId="0" borderId="28" xfId="7" applyFont="1" applyFill="1" applyBorder="1" applyAlignment="1" applyProtection="1">
      <alignment horizontal="center" vertical="center" wrapText="1"/>
      <protection locked="0"/>
    </xf>
    <xf numFmtId="0" fontId="2" fillId="0" borderId="20" xfId="7" applyFont="1" applyFill="1" applyBorder="1" applyAlignment="1" applyProtection="1">
      <alignment horizontal="center" vertical="center"/>
      <protection locked="0"/>
    </xf>
    <xf numFmtId="0" fontId="2" fillId="0" borderId="6" xfId="7" applyFont="1" applyFill="1" applyBorder="1" applyAlignment="1" applyProtection="1">
      <alignment horizontal="center" vertical="center" wrapText="1"/>
      <protection locked="0"/>
    </xf>
    <xf numFmtId="0" fontId="2" fillId="0" borderId="5" xfId="7" applyFont="1" applyFill="1" applyBorder="1" applyAlignment="1" applyProtection="1">
      <alignment horizontal="center" vertical="center" wrapText="1"/>
      <protection locked="0"/>
    </xf>
    <xf numFmtId="0" fontId="2" fillId="0" borderId="3" xfId="7" applyFont="1" applyFill="1" applyBorder="1" applyAlignment="1" applyProtection="1">
      <alignment horizontal="center" vertical="center" wrapText="1"/>
      <protection locked="0"/>
    </xf>
    <xf numFmtId="0" fontId="2" fillId="0" borderId="33" xfId="7" applyFont="1" applyFill="1" applyBorder="1" applyAlignment="1" applyProtection="1">
      <alignment horizontal="center" vertical="center" wrapText="1"/>
      <protection locked="0"/>
    </xf>
    <xf numFmtId="0" fontId="2" fillId="0" borderId="4" xfId="7" applyFont="1" applyFill="1" applyBorder="1" applyAlignment="1" applyProtection="1">
      <alignment horizontal="center" vertical="center"/>
      <protection locked="0"/>
    </xf>
    <xf numFmtId="0" fontId="2" fillId="0" borderId="20" xfId="7" applyFont="1" applyFill="1" applyBorder="1" applyAlignment="1" applyProtection="1">
      <alignment horizontal="right" vertical="center"/>
      <protection locked="0"/>
    </xf>
    <xf numFmtId="0" fontId="2" fillId="0" borderId="0" xfId="7" applyFont="1" applyFill="1" applyProtection="1">
      <alignment vertical="center"/>
      <protection locked="0"/>
    </xf>
    <xf numFmtId="0" fontId="2" fillId="0" borderId="0" xfId="7" applyFont="1" applyFill="1" applyAlignment="1" applyProtection="1">
      <alignment horizontal="left"/>
      <protection locked="0"/>
    </xf>
    <xf numFmtId="0" fontId="2" fillId="0" borderId="0" xfId="7" applyFont="1" applyFill="1" applyBorder="1" applyAlignment="1" applyProtection="1">
      <alignment horizontal="left"/>
      <protection locked="0"/>
    </xf>
    <xf numFmtId="184" fontId="2" fillId="0" borderId="20" xfId="22" applyNumberFormat="1" applyFont="1" applyFill="1" applyBorder="1" applyAlignment="1" applyProtection="1">
      <alignment horizontal="right" vertical="center"/>
      <protection locked="0"/>
    </xf>
    <xf numFmtId="184" fontId="2" fillId="0" borderId="18" xfId="22" applyNumberFormat="1" applyFont="1" applyFill="1" applyBorder="1" applyAlignment="1" applyProtection="1">
      <alignment horizontal="right" vertical="center"/>
      <protection locked="0"/>
    </xf>
    <xf numFmtId="184" fontId="2" fillId="0" borderId="0" xfId="22" applyNumberFormat="1" applyFont="1" applyFill="1" applyBorder="1" applyAlignment="1" applyProtection="1">
      <alignment horizontal="right" vertical="center"/>
      <protection locked="0"/>
    </xf>
    <xf numFmtId="184" fontId="2" fillId="0" borderId="8" xfId="22" applyNumberFormat="1" applyFont="1" applyFill="1" applyBorder="1" applyAlignment="1" applyProtection="1">
      <alignment horizontal="right" vertical="center"/>
      <protection locked="0"/>
    </xf>
    <xf numFmtId="184" fontId="2" fillId="0" borderId="0" xfId="7" applyNumberFormat="1" applyFont="1" applyFill="1" applyBorder="1" applyAlignment="1" applyProtection="1">
      <alignment horizontal="right" vertical="center"/>
    </xf>
    <xf numFmtId="184" fontId="2" fillId="0" borderId="8" xfId="7" applyNumberFormat="1" applyFont="1" applyFill="1" applyBorder="1" applyAlignment="1" applyProtection="1">
      <alignment horizontal="right" vertical="center"/>
    </xf>
    <xf numFmtId="184" fontId="2" fillId="0" borderId="0" xfId="7" applyNumberFormat="1" applyFont="1" applyFill="1" applyBorder="1" applyAlignment="1" applyProtection="1">
      <alignment horizontal="right" vertical="center"/>
      <protection locked="0"/>
    </xf>
    <xf numFmtId="184" fontId="2" fillId="0" borderId="8" xfId="7" applyNumberFormat="1" applyFont="1" applyFill="1" applyBorder="1" applyAlignment="1" applyProtection="1">
      <alignment horizontal="right" vertical="center"/>
      <protection locked="0"/>
    </xf>
    <xf numFmtId="0" fontId="39" fillId="0" borderId="21" xfId="7" applyFont="1" applyFill="1" applyBorder="1" applyAlignment="1" applyProtection="1">
      <alignment horizontal="center" vertical="center" wrapText="1"/>
      <protection locked="0"/>
    </xf>
    <xf numFmtId="0" fontId="2" fillId="0" borderId="20" xfId="7" applyFont="1" applyFill="1" applyBorder="1" applyAlignment="1" applyProtection="1">
      <alignment horizontal="center" vertical="center" justifyLastLine="1"/>
      <protection locked="0"/>
    </xf>
    <xf numFmtId="0" fontId="2" fillId="0" borderId="4" xfId="7" applyFont="1" applyFill="1" applyBorder="1" applyAlignment="1" applyProtection="1">
      <alignment horizontal="center" vertical="center" justifyLastLine="1"/>
      <protection locked="0"/>
    </xf>
    <xf numFmtId="0" fontId="5" fillId="0" borderId="0" xfId="7" applyFont="1" applyFill="1" applyProtection="1">
      <alignment vertical="center"/>
      <protection locked="0"/>
    </xf>
    <xf numFmtId="185" fontId="2" fillId="0" borderId="0" xfId="7" applyNumberFormat="1" applyFont="1" applyFill="1" applyBorder="1" applyAlignment="1" applyProtection="1">
      <alignment horizontal="right" vertical="center"/>
    </xf>
    <xf numFmtId="185" fontId="2" fillId="0" borderId="8" xfId="7" applyNumberFormat="1" applyFont="1" applyFill="1" applyBorder="1" applyAlignment="1" applyProtection="1">
      <alignment horizontal="right" vertical="center"/>
    </xf>
    <xf numFmtId="185" fontId="2" fillId="0" borderId="0" xfId="7" applyNumberFormat="1" applyFont="1" applyFill="1" applyBorder="1" applyAlignment="1" applyProtection="1">
      <alignment horizontal="right" vertical="center"/>
      <protection locked="0"/>
    </xf>
    <xf numFmtId="185" fontId="2" fillId="0" borderId="8" xfId="7" applyNumberFormat="1" applyFont="1" applyFill="1" applyBorder="1" applyAlignment="1" applyProtection="1">
      <alignment horizontal="right" vertical="center"/>
      <protection locked="0"/>
    </xf>
    <xf numFmtId="185" fontId="2" fillId="0" borderId="0" xfId="22" applyNumberFormat="1" applyFont="1" applyFill="1" applyBorder="1" applyAlignment="1" applyProtection="1">
      <alignment horizontal="right" vertical="center"/>
      <protection locked="0"/>
    </xf>
    <xf numFmtId="41" fontId="2" fillId="0" borderId="0" xfId="7" applyNumberFormat="1" applyFont="1" applyFill="1" applyAlignment="1" applyProtection="1">
      <alignment horizontal="center" vertical="center"/>
      <protection locked="0"/>
    </xf>
    <xf numFmtId="41" fontId="2" fillId="0" borderId="0" xfId="7" applyNumberFormat="1" applyFont="1" applyFill="1" applyBorder="1" applyAlignment="1" applyProtection="1">
      <alignment horizontal="center" vertical="center"/>
      <protection locked="0"/>
    </xf>
    <xf numFmtId="41" fontId="2" fillId="0" borderId="0" xfId="7" applyNumberFormat="1" applyFont="1" applyFill="1" applyBorder="1" applyAlignment="1" applyProtection="1">
      <alignment horizontal="right" vertical="center"/>
      <protection locked="0"/>
    </xf>
    <xf numFmtId="41" fontId="2" fillId="0" borderId="20" xfId="22" applyNumberFormat="1" applyFont="1" applyFill="1" applyBorder="1" applyAlignment="1" applyProtection="1">
      <alignment horizontal="right" vertical="center"/>
      <protection locked="0"/>
    </xf>
    <xf numFmtId="41" fontId="2" fillId="0" borderId="20" xfId="34" applyNumberFormat="1" applyFont="1" applyFill="1" applyBorder="1" applyAlignment="1" applyProtection="1">
      <alignment horizontal="right" vertical="center"/>
      <protection locked="0"/>
    </xf>
    <xf numFmtId="41" fontId="2" fillId="0" borderId="20" xfId="7" applyNumberFormat="1" applyFont="1" applyFill="1" applyBorder="1" applyAlignment="1" applyProtection="1">
      <alignment horizontal="right" vertical="center"/>
      <protection locked="0"/>
    </xf>
    <xf numFmtId="41" fontId="2" fillId="0" borderId="20" xfId="7" applyNumberFormat="1" applyFont="1" applyFill="1" applyBorder="1" applyAlignment="1" applyProtection="1">
      <alignment horizontal="right" vertical="center"/>
    </xf>
    <xf numFmtId="41" fontId="2" fillId="0" borderId="18" xfId="7" applyNumberFormat="1" applyFont="1" applyFill="1" applyBorder="1" applyAlignment="1" applyProtection="1">
      <alignment horizontal="right" vertical="center"/>
      <protection locked="0"/>
    </xf>
    <xf numFmtId="186" fontId="2" fillId="0" borderId="17" xfId="2" applyNumberFormat="1" applyFont="1" applyFill="1" applyBorder="1" applyAlignment="1" applyProtection="1">
      <alignment horizontal="left" vertical="center" wrapText="1"/>
      <protection locked="0"/>
    </xf>
    <xf numFmtId="41" fontId="2" fillId="0" borderId="0" xfId="34" applyNumberFormat="1" applyFont="1" applyFill="1" applyBorder="1" applyAlignment="1" applyProtection="1">
      <alignment horizontal="right" vertical="center"/>
      <protection locked="0"/>
    </xf>
    <xf numFmtId="41" fontId="2" fillId="0" borderId="0" xfId="22" applyNumberFormat="1" applyFont="1" applyFill="1" applyBorder="1" applyAlignment="1" applyProtection="1">
      <alignment horizontal="right" vertical="center"/>
    </xf>
    <xf numFmtId="41" fontId="2" fillId="0" borderId="8" xfId="7" applyNumberFormat="1" applyFont="1" applyFill="1" applyBorder="1" applyAlignment="1" applyProtection="1">
      <alignment horizontal="right" vertical="center"/>
      <protection locked="0"/>
    </xf>
    <xf numFmtId="186" fontId="2" fillId="0" borderId="7" xfId="2" applyNumberFormat="1" applyFont="1" applyFill="1" applyBorder="1" applyAlignment="1" applyProtection="1">
      <alignment horizontal="left" vertical="center" wrapText="1"/>
      <protection locked="0"/>
    </xf>
    <xf numFmtId="41" fontId="2" fillId="0" borderId="8" xfId="22" applyNumberFormat="1" applyFont="1" applyFill="1" applyBorder="1" applyAlignment="1" applyProtection="1">
      <alignment horizontal="right" vertical="center"/>
    </xf>
    <xf numFmtId="41" fontId="2" fillId="0" borderId="8" xfId="22" applyNumberFormat="1" applyFont="1" applyFill="1" applyBorder="1" applyAlignment="1" applyProtection="1">
      <alignment horizontal="right" vertical="center"/>
      <protection locked="0"/>
    </xf>
    <xf numFmtId="41" fontId="2" fillId="0" borderId="0" xfId="7" applyNumberFormat="1" applyFont="1" applyFill="1">
      <alignment vertical="center"/>
    </xf>
    <xf numFmtId="41" fontId="2" fillId="0" borderId="4" xfId="22" applyNumberFormat="1" applyFont="1" applyFill="1" applyBorder="1" applyAlignment="1" applyProtection="1">
      <alignment horizontal="right" vertical="center"/>
      <protection locked="0"/>
    </xf>
    <xf numFmtId="41" fontId="2" fillId="0" borderId="4" xfId="7" applyNumberFormat="1" applyFont="1" applyFill="1" applyBorder="1" applyAlignment="1" applyProtection="1">
      <alignment horizontal="right" vertical="center"/>
      <protection locked="0"/>
    </xf>
    <xf numFmtId="41" fontId="2" fillId="0" borderId="2" xfId="22" applyNumberFormat="1" applyFont="1" applyFill="1" applyBorder="1" applyAlignment="1" applyProtection="1">
      <alignment horizontal="right" vertical="center"/>
      <protection locked="0"/>
    </xf>
    <xf numFmtId="0" fontId="2" fillId="0" borderId="19" xfId="7" applyFont="1" applyFill="1" applyBorder="1" applyAlignment="1">
      <alignment horizontal="center" vertical="center" wrapText="1"/>
    </xf>
    <xf numFmtId="0" fontId="2" fillId="0" borderId="22" xfId="7" applyFont="1" applyFill="1" applyBorder="1" applyAlignment="1">
      <alignment horizontal="center" vertical="center" wrapText="1"/>
    </xf>
    <xf numFmtId="0" fontId="2" fillId="0" borderId="21" xfId="7" applyFont="1" applyFill="1" applyBorder="1" applyAlignment="1">
      <alignment horizontal="center" vertical="center" wrapText="1"/>
    </xf>
    <xf numFmtId="0" fontId="2" fillId="0" borderId="28" xfId="7" applyFont="1" applyFill="1" applyBorder="1" applyAlignment="1">
      <alignment horizontal="center" vertical="center" wrapText="1"/>
    </xf>
    <xf numFmtId="0" fontId="2" fillId="0" borderId="14" xfId="7" applyFont="1" applyFill="1" applyBorder="1" applyAlignment="1">
      <alignment horizontal="center" vertical="center" wrapText="1"/>
    </xf>
    <xf numFmtId="0" fontId="2" fillId="0" borderId="9" xfId="7" applyFont="1" applyFill="1" applyBorder="1" applyAlignment="1">
      <alignment horizontal="center" vertical="center" wrapText="1"/>
    </xf>
    <xf numFmtId="49" fontId="2" fillId="0" borderId="20" xfId="35" applyNumberFormat="1" applyFont="1" applyFill="1" applyBorder="1" applyAlignment="1">
      <alignment horizontal="right" vertical="center"/>
    </xf>
    <xf numFmtId="0" fontId="2" fillId="0" borderId="0" xfId="7" applyFont="1" applyFill="1" applyAlignment="1">
      <alignment horizontal="right" vertical="center"/>
    </xf>
    <xf numFmtId="0" fontId="2" fillId="0" borderId="0" xfId="7" applyFont="1" applyFill="1" applyBorder="1" applyAlignment="1">
      <alignment horizontal="center" vertical="center"/>
    </xf>
    <xf numFmtId="0" fontId="2" fillId="0" borderId="0" xfId="7" applyFont="1" applyFill="1" applyAlignment="1">
      <alignment horizontal="center" vertical="center"/>
    </xf>
    <xf numFmtId="0" fontId="2" fillId="0" borderId="20" xfId="7" applyFont="1" applyFill="1" applyBorder="1" applyAlignment="1">
      <alignment horizontal="center" vertical="center"/>
    </xf>
    <xf numFmtId="41" fontId="5" fillId="0" borderId="0" xfId="7" applyNumberFormat="1" applyFont="1" applyFill="1" applyAlignment="1" applyProtection="1">
      <alignment horizontal="center" vertical="center"/>
      <protection locked="0"/>
    </xf>
    <xf numFmtId="0" fontId="2" fillId="0" borderId="0" xfId="7" applyFont="1" applyFill="1" applyAlignment="1">
      <alignment horizontal="left" vertical="center"/>
    </xf>
    <xf numFmtId="3" fontId="2" fillId="0" borderId="0" xfId="2" applyNumberFormat="1" applyFont="1" applyFill="1" applyAlignment="1" applyProtection="1">
      <alignment vertical="center"/>
      <protection locked="0"/>
    </xf>
    <xf numFmtId="3" fontId="2" fillId="0" borderId="0" xfId="2" applyNumberFormat="1" applyFont="1" applyFill="1" applyAlignment="1" applyProtection="1">
      <alignment horizontal="left" vertical="center"/>
      <protection locked="0"/>
    </xf>
    <xf numFmtId="176" fontId="2" fillId="0" borderId="0" xfId="2" applyNumberFormat="1" applyFont="1" applyFill="1" applyAlignment="1" applyProtection="1">
      <alignment horizontal="left" vertical="center"/>
      <protection locked="0"/>
    </xf>
    <xf numFmtId="176" fontId="2" fillId="0" borderId="49" xfId="2" applyNumberFormat="1" applyFont="1" applyFill="1" applyBorder="1" applyAlignment="1" applyProtection="1">
      <alignment horizontal="right" vertical="center"/>
      <protection locked="0"/>
    </xf>
    <xf numFmtId="176" fontId="2" fillId="0" borderId="50" xfId="2" applyNumberFormat="1" applyFont="1" applyFill="1" applyBorder="1" applyAlignment="1" applyProtection="1">
      <alignment horizontal="right" vertical="center"/>
      <protection locked="0"/>
    </xf>
    <xf numFmtId="186" fontId="2" fillId="0" borderId="51" xfId="2" applyNumberFormat="1" applyFont="1" applyFill="1" applyBorder="1" applyAlignment="1" applyProtection="1">
      <alignment horizontal="center" vertical="center" wrapText="1"/>
      <protection locked="0"/>
    </xf>
    <xf numFmtId="176" fontId="2" fillId="0" borderId="0" xfId="2" applyNumberFormat="1" applyFont="1" applyFill="1" applyBorder="1" applyAlignment="1" applyProtection="1">
      <alignment horizontal="right" vertical="center"/>
      <protection locked="0"/>
    </xf>
    <xf numFmtId="176" fontId="2" fillId="0" borderId="52" xfId="2" applyNumberFormat="1" applyFont="1" applyFill="1" applyBorder="1" applyAlignment="1" applyProtection="1">
      <alignment horizontal="right" vertical="center"/>
      <protection locked="0"/>
    </xf>
    <xf numFmtId="186" fontId="2" fillId="0" borderId="53" xfId="2" applyNumberFormat="1" applyFont="1" applyFill="1" applyBorder="1" applyAlignment="1" applyProtection="1">
      <alignment horizontal="center" vertical="center" wrapText="1"/>
      <protection locked="0"/>
    </xf>
    <xf numFmtId="186" fontId="2" fillId="0" borderId="30" xfId="2" applyNumberFormat="1" applyFont="1" applyFill="1" applyBorder="1" applyAlignment="1" applyProtection="1">
      <alignment horizontal="center" vertical="center" wrapText="1"/>
      <protection locked="0"/>
    </xf>
    <xf numFmtId="3" fontId="2" fillId="0" borderId="0" xfId="2" applyNumberFormat="1" applyFont="1" applyFill="1" applyBorder="1" applyAlignment="1" applyProtection="1">
      <alignment vertical="center"/>
      <protection locked="0"/>
    </xf>
    <xf numFmtId="3" fontId="2" fillId="0" borderId="0" xfId="2" applyNumberFormat="1" applyFont="1" applyFill="1" applyAlignment="1" applyProtection="1">
      <alignment horizontal="center" vertical="center"/>
      <protection locked="0"/>
    </xf>
    <xf numFmtId="3" fontId="2" fillId="0" borderId="49" xfId="2" applyNumberFormat="1" applyFont="1" applyFill="1" applyBorder="1" applyAlignment="1" applyProtection="1">
      <alignment horizontal="center" vertical="center" wrapText="1"/>
      <protection locked="0"/>
    </xf>
    <xf numFmtId="3" fontId="2" fillId="0" borderId="54" xfId="2" applyNumberFormat="1" applyFont="1" applyFill="1" applyBorder="1" applyAlignment="1" applyProtection="1">
      <alignment horizontal="center" vertical="center" wrapText="1"/>
      <protection locked="0"/>
    </xf>
    <xf numFmtId="3" fontId="2" fillId="0" borderId="55" xfId="2" applyNumberFormat="1" applyFont="1" applyFill="1" applyBorder="1" applyAlignment="1" applyProtection="1">
      <alignment horizontal="center" vertical="center" wrapText="1"/>
      <protection locked="0"/>
    </xf>
    <xf numFmtId="3" fontId="2" fillId="0" borderId="51" xfId="2" applyNumberFormat="1" applyFont="1" applyFill="1" applyBorder="1" applyAlignment="1" applyProtection="1">
      <alignment horizontal="center" vertical="center"/>
      <protection locked="0"/>
    </xf>
    <xf numFmtId="3" fontId="2" fillId="0" borderId="0" xfId="2" applyNumberFormat="1" applyFont="1" applyFill="1" applyBorder="1" applyAlignment="1" applyProtection="1">
      <alignment horizontal="center" vertical="center" wrapText="1"/>
      <protection locked="0"/>
    </xf>
    <xf numFmtId="3" fontId="2" fillId="0" borderId="30" xfId="2" applyNumberFormat="1" applyFont="1" applyFill="1" applyBorder="1" applyAlignment="1" applyProtection="1">
      <alignment horizontal="center" vertical="center" wrapText="1"/>
      <protection locked="0"/>
    </xf>
    <xf numFmtId="3" fontId="2" fillId="0" borderId="56" xfId="2" applyNumberFormat="1" applyFont="1" applyFill="1" applyBorder="1" applyAlignment="1" applyProtection="1">
      <alignment horizontal="center" vertical="center" wrapText="1"/>
      <protection locked="0"/>
    </xf>
    <xf numFmtId="3" fontId="2" fillId="0" borderId="57" xfId="2" applyNumberFormat="1" applyFont="1" applyFill="1" applyBorder="1" applyAlignment="1" applyProtection="1">
      <alignment horizontal="center" vertical="center" wrapText="1"/>
      <protection locked="0"/>
    </xf>
    <xf numFmtId="3" fontId="2" fillId="0" borderId="53" xfId="2" applyNumberFormat="1" applyFont="1" applyFill="1" applyBorder="1" applyAlignment="1" applyProtection="1">
      <alignment horizontal="center" vertical="center"/>
      <protection locked="0"/>
    </xf>
    <xf numFmtId="3" fontId="2" fillId="0" borderId="58" xfId="2" applyNumberFormat="1" applyFont="1" applyFill="1" applyBorder="1" applyAlignment="1" applyProtection="1">
      <alignment horizontal="center" vertical="center"/>
      <protection locked="0"/>
    </xf>
    <xf numFmtId="3" fontId="2" fillId="0" borderId="59" xfId="2" applyNumberFormat="1" applyFont="1" applyFill="1" applyBorder="1" applyAlignment="1" applyProtection="1">
      <alignment horizontal="distributed" vertical="center" justifyLastLine="1"/>
      <protection locked="0"/>
    </xf>
    <xf numFmtId="3" fontId="2" fillId="0" borderId="62" xfId="2" applyNumberFormat="1" applyFont="1" applyFill="1" applyBorder="1" applyAlignment="1" applyProtection="1">
      <alignment horizontal="center" vertical="center"/>
      <protection locked="0"/>
    </xf>
    <xf numFmtId="3" fontId="2" fillId="0" borderId="53" xfId="2" applyNumberFormat="1" applyFont="1" applyFill="1" applyBorder="1" applyAlignment="1" applyProtection="1">
      <alignment horizontal="distributed" vertical="center"/>
      <protection locked="0"/>
    </xf>
    <xf numFmtId="3" fontId="2" fillId="0" borderId="49" xfId="2" applyNumberFormat="1" applyFont="1" applyFill="1" applyBorder="1" applyAlignment="1" applyProtection="1">
      <alignment vertical="center" wrapText="1"/>
      <protection locked="0"/>
    </xf>
    <xf numFmtId="3" fontId="2" fillId="0" borderId="49" xfId="2" applyNumberFormat="1" applyFont="1" applyFill="1" applyBorder="1" applyAlignment="1" applyProtection="1">
      <alignment vertical="center"/>
      <protection locked="0"/>
    </xf>
    <xf numFmtId="3" fontId="5" fillId="0" borderId="0" xfId="2" applyNumberFormat="1" applyFont="1" applyFill="1" applyAlignment="1" applyProtection="1">
      <alignment vertical="center"/>
      <protection locked="0"/>
    </xf>
    <xf numFmtId="182" fontId="2" fillId="0" borderId="4" xfId="7" applyNumberFormat="1" applyFont="1" applyFill="1" applyBorder="1" applyAlignment="1" applyProtection="1">
      <alignment horizontal="right" vertical="center"/>
      <protection locked="0"/>
    </xf>
    <xf numFmtId="0" fontId="2" fillId="0" borderId="4" xfId="7" applyFont="1" applyFill="1" applyBorder="1" applyAlignment="1" applyProtection="1">
      <alignment horizontal="left" vertical="center"/>
      <protection locked="0"/>
    </xf>
    <xf numFmtId="188" fontId="2" fillId="0" borderId="0" xfId="22" applyNumberFormat="1" applyFont="1" applyFill="1" applyBorder="1" applyAlignment="1"/>
    <xf numFmtId="189" fontId="2" fillId="0" borderId="0" xfId="7" applyNumberFormat="1" applyFont="1" applyFill="1" applyBorder="1" applyAlignment="1"/>
    <xf numFmtId="189" fontId="2" fillId="0" borderId="0" xfId="22" applyNumberFormat="1" applyFont="1" applyFill="1" applyBorder="1" applyAlignment="1"/>
    <xf numFmtId="189" fontId="2" fillId="0" borderId="26" xfId="22" applyNumberFormat="1" applyFont="1" applyFill="1" applyBorder="1" applyAlignment="1"/>
    <xf numFmtId="0" fontId="2" fillId="0" borderId="9" xfId="7" quotePrefix="1" applyFont="1" applyFill="1" applyBorder="1" applyAlignment="1">
      <alignment horizontal="center"/>
    </xf>
    <xf numFmtId="49" fontId="2" fillId="0" borderId="20" xfId="7" applyNumberFormat="1" applyFont="1" applyFill="1" applyBorder="1" applyAlignment="1" applyProtection="1">
      <alignment vertical="center" wrapText="1"/>
      <protection locked="0"/>
    </xf>
    <xf numFmtId="49" fontId="2" fillId="0" borderId="0" xfId="7" applyNumberFormat="1" applyFont="1" applyFill="1" applyBorder="1" applyAlignment="1" applyProtection="1">
      <alignment vertical="center" wrapText="1"/>
      <protection locked="0"/>
    </xf>
    <xf numFmtId="0" fontId="40" fillId="0" borderId="9" xfId="7" quotePrefix="1" applyFont="1" applyFill="1" applyBorder="1" applyAlignment="1">
      <alignment horizontal="center"/>
    </xf>
    <xf numFmtId="188" fontId="42" fillId="0" borderId="0" xfId="22" applyNumberFormat="1" applyFont="1" applyFill="1" applyBorder="1" applyAlignment="1"/>
    <xf numFmtId="189" fontId="42" fillId="0" borderId="0" xfId="7" applyNumberFormat="1" applyFont="1" applyFill="1" applyBorder="1" applyAlignment="1"/>
    <xf numFmtId="189" fontId="42" fillId="0" borderId="0" xfId="22" applyNumberFormat="1" applyFont="1" applyFill="1" applyBorder="1" applyAlignment="1"/>
    <xf numFmtId="189" fontId="42" fillId="0" borderId="26" xfId="22" applyNumberFormat="1" applyFont="1" applyFill="1" applyBorder="1" applyAlignment="1"/>
    <xf numFmtId="0" fontId="42" fillId="0" borderId="9" xfId="7" quotePrefix="1" applyFont="1" applyFill="1" applyBorder="1" applyAlignment="1">
      <alignment horizontal="left"/>
    </xf>
    <xf numFmtId="41" fontId="2" fillId="0" borderId="0" xfId="7" applyNumberFormat="1" applyFont="1" applyFill="1" applyBorder="1" applyAlignment="1" applyProtection="1">
      <alignment horizontal="right" vertical="center"/>
    </xf>
    <xf numFmtId="41" fontId="2" fillId="0" borderId="8" xfId="7" applyNumberFormat="1" applyFont="1" applyFill="1" applyBorder="1" applyAlignment="1" applyProtection="1">
      <alignment horizontal="right" vertical="center"/>
    </xf>
    <xf numFmtId="49" fontId="2" fillId="0" borderId="0" xfId="7" applyNumberFormat="1" applyFont="1" applyFill="1" applyBorder="1" applyAlignment="1" applyProtection="1">
      <alignment horizontal="left" vertical="center" wrapText="1" justifyLastLine="1"/>
      <protection locked="0"/>
    </xf>
    <xf numFmtId="176" fontId="2" fillId="0" borderId="8" xfId="7" applyNumberFormat="1" applyFont="1" applyFill="1" applyBorder="1" applyAlignment="1" applyProtection="1">
      <alignment horizontal="right" vertical="center"/>
      <protection locked="0"/>
    </xf>
    <xf numFmtId="0" fontId="2" fillId="0" borderId="27" xfId="7" applyFont="1" applyFill="1" applyBorder="1" applyAlignment="1" applyProtection="1">
      <alignment horizontal="center" wrapText="1"/>
      <protection locked="0"/>
    </xf>
    <xf numFmtId="0" fontId="2" fillId="0" borderId="15" xfId="7" applyFont="1" applyFill="1" applyBorder="1" applyAlignment="1" applyProtection="1">
      <alignment horizontal="center" wrapText="1"/>
      <protection locked="0"/>
    </xf>
    <xf numFmtId="0" fontId="2" fillId="0" borderId="40" xfId="7" applyFont="1" applyFill="1" applyBorder="1" applyAlignment="1" applyProtection="1">
      <alignment horizontal="center" wrapText="1"/>
      <protection locked="0"/>
    </xf>
    <xf numFmtId="176" fontId="2" fillId="0" borderId="0" xfId="7" applyNumberFormat="1" applyFont="1" applyFill="1" applyBorder="1" applyAlignment="1" applyProtection="1">
      <alignment horizontal="center" vertical="center"/>
      <protection locked="0"/>
    </xf>
    <xf numFmtId="0" fontId="5" fillId="0" borderId="0" xfId="31" applyFont="1" applyFill="1" applyAlignment="1" applyProtection="1">
      <alignment horizontal="center" vertical="center"/>
      <protection locked="0"/>
    </xf>
    <xf numFmtId="0" fontId="2" fillId="0" borderId="1" xfId="31" applyFont="1" applyFill="1" applyBorder="1" applyAlignment="1" applyProtection="1">
      <alignment horizontal="center" vertical="center" wrapText="1"/>
      <protection locked="0"/>
    </xf>
    <xf numFmtId="0" fontId="2" fillId="0" borderId="7" xfId="31" applyFont="1" applyFill="1" applyBorder="1" applyAlignment="1" applyProtection="1">
      <alignment horizontal="center" vertical="center" wrapText="1"/>
      <protection locked="0"/>
    </xf>
    <xf numFmtId="176" fontId="2" fillId="0" borderId="33" xfId="31" applyNumberFormat="1" applyFont="1" applyFill="1" applyBorder="1" applyAlignment="1" applyProtection="1">
      <alignment horizontal="center" vertical="center"/>
      <protection locked="0"/>
    </xf>
    <xf numFmtId="0" fontId="2" fillId="0" borderId="32" xfId="7" applyFont="1" applyFill="1" applyBorder="1" applyAlignment="1" applyProtection="1">
      <alignment horizontal="center" vertical="center"/>
      <protection locked="0"/>
    </xf>
    <xf numFmtId="181" fontId="2" fillId="0" borderId="6" xfId="7" quotePrefix="1" applyNumberFormat="1" applyFont="1" applyFill="1" applyBorder="1" applyAlignment="1" applyProtection="1">
      <alignment horizontal="center" vertical="center" wrapText="1"/>
      <protection locked="0"/>
    </xf>
    <xf numFmtId="0" fontId="2" fillId="0" borderId="27" xfId="7" applyFont="1" applyFill="1" applyBorder="1" applyAlignment="1" applyProtection="1">
      <alignment horizontal="center" vertical="center" wrapText="1"/>
      <protection locked="0"/>
    </xf>
    <xf numFmtId="0" fontId="2" fillId="0" borderId="17" xfId="7" applyFont="1" applyFill="1" applyBorder="1" applyAlignment="1" applyProtection="1">
      <alignment horizontal="center" vertical="center" wrapText="1"/>
      <protection locked="0"/>
    </xf>
    <xf numFmtId="0" fontId="2" fillId="0" borderId="32" xfId="31" applyFont="1" applyFill="1" applyBorder="1" applyAlignment="1" applyProtection="1">
      <alignment horizontal="center" vertical="center" wrapText="1"/>
      <protection locked="0"/>
    </xf>
    <xf numFmtId="0" fontId="2" fillId="0" borderId="28" xfId="7" applyFont="1" applyFill="1" applyBorder="1" applyAlignment="1" applyProtection="1">
      <alignment horizontal="center" vertical="center" wrapText="1"/>
      <protection locked="0"/>
    </xf>
    <xf numFmtId="181" fontId="2" fillId="0" borderId="27" xfId="7" quotePrefix="1" applyNumberFormat="1" applyFont="1" applyFill="1" applyBorder="1" applyAlignment="1" applyProtection="1">
      <alignment horizontal="center" vertical="center" wrapText="1"/>
      <protection locked="0"/>
    </xf>
    <xf numFmtId="0" fontId="2" fillId="0" borderId="19" xfId="7" applyFont="1" applyFill="1" applyBorder="1" applyAlignment="1" applyProtection="1">
      <alignment horizontal="center" vertical="center" wrapText="1"/>
      <protection locked="0"/>
    </xf>
    <xf numFmtId="181" fontId="2" fillId="0" borderId="3" xfId="7" quotePrefix="1" applyNumberFormat="1" applyFont="1" applyFill="1" applyBorder="1" applyAlignment="1" applyProtection="1">
      <alignment horizontal="center" vertical="center" wrapText="1"/>
      <protection locked="0"/>
    </xf>
    <xf numFmtId="0" fontId="2" fillId="0" borderId="9" xfId="7" applyFont="1" applyFill="1" applyBorder="1" applyAlignment="1" applyProtection="1">
      <alignment horizontal="center" vertical="center" wrapText="1"/>
      <protection locked="0"/>
    </xf>
    <xf numFmtId="181" fontId="2" fillId="0" borderId="9" xfId="7" quotePrefix="1" applyNumberFormat="1" applyFont="1" applyFill="1" applyBorder="1" applyAlignment="1" applyProtection="1">
      <alignment horizontal="center" vertical="center" wrapText="1"/>
      <protection locked="0"/>
    </xf>
    <xf numFmtId="0" fontId="2" fillId="0" borderId="21" xfId="7" applyFont="1" applyFill="1" applyBorder="1" applyAlignment="1" applyProtection="1">
      <alignment horizontal="center" vertical="center" wrapText="1"/>
      <protection locked="0"/>
    </xf>
    <xf numFmtId="181" fontId="2" fillId="0" borderId="27" xfId="7" applyNumberFormat="1" applyFont="1" applyFill="1" applyBorder="1" applyAlignment="1" applyProtection="1">
      <alignment horizontal="center" vertical="center" wrapText="1"/>
      <protection locked="0"/>
    </xf>
    <xf numFmtId="0" fontId="2" fillId="0" borderId="17" xfId="31" applyFont="1" applyFill="1" applyBorder="1" applyAlignment="1" applyProtection="1">
      <alignment horizontal="center" vertical="center" wrapText="1"/>
      <protection locked="0"/>
    </xf>
    <xf numFmtId="181" fontId="24" fillId="0" borderId="32" xfId="7" applyNumberFormat="1" applyFont="1" applyFill="1" applyBorder="1" applyAlignment="1" applyProtection="1">
      <alignment horizontal="center" vertical="center" wrapText="1"/>
      <protection locked="0"/>
    </xf>
    <xf numFmtId="181" fontId="24" fillId="0" borderId="28" xfId="7" applyNumberFormat="1" applyFont="1" applyFill="1" applyBorder="1" applyAlignment="1" applyProtection="1">
      <alignment horizontal="center" vertical="center" wrapText="1"/>
      <protection locked="0"/>
    </xf>
    <xf numFmtId="181" fontId="24" fillId="0" borderId="27" xfId="7" quotePrefix="1" applyNumberFormat="1" applyFont="1" applyFill="1" applyBorder="1" applyAlignment="1" applyProtection="1">
      <alignment horizontal="center" vertical="center" wrapText="1"/>
      <protection locked="0"/>
    </xf>
    <xf numFmtId="181" fontId="24" fillId="0" borderId="19" xfId="7" quotePrefix="1" applyNumberFormat="1" applyFont="1" applyFill="1" applyBorder="1" applyAlignment="1" applyProtection="1">
      <alignment horizontal="center" vertical="center" wrapText="1"/>
      <protection locked="0"/>
    </xf>
    <xf numFmtId="181" fontId="2" fillId="0" borderId="26" xfId="7" quotePrefix="1" applyNumberFormat="1" applyFont="1" applyFill="1" applyBorder="1" applyAlignment="1" applyProtection="1">
      <alignment horizontal="center" vertical="center" wrapText="1"/>
      <protection locked="0"/>
    </xf>
    <xf numFmtId="181" fontId="2" fillId="0" borderId="22" xfId="7" quotePrefix="1" applyNumberFormat="1" applyFont="1" applyFill="1" applyBorder="1" applyAlignment="1" applyProtection="1">
      <alignment horizontal="center" vertical="center" wrapText="1"/>
      <protection locked="0"/>
    </xf>
    <xf numFmtId="181" fontId="2" fillId="0" borderId="19" xfId="7" quotePrefix="1" applyNumberFormat="1" applyFont="1" applyFill="1" applyBorder="1" applyAlignment="1" applyProtection="1">
      <alignment horizontal="center" vertical="center" wrapText="1"/>
      <protection locked="0"/>
    </xf>
    <xf numFmtId="181" fontId="24" fillId="0" borderId="9" xfId="7" quotePrefix="1" applyNumberFormat="1" applyFont="1" applyFill="1" applyBorder="1" applyAlignment="1" applyProtection="1">
      <alignment horizontal="center" vertical="center" wrapText="1"/>
      <protection locked="0"/>
    </xf>
    <xf numFmtId="181" fontId="24" fillId="0" borderId="21" xfId="7" quotePrefix="1" applyNumberFormat="1" applyFont="1" applyFill="1" applyBorder="1" applyAlignment="1" applyProtection="1">
      <alignment horizontal="center" vertical="center" wrapText="1"/>
      <protection locked="0"/>
    </xf>
    <xf numFmtId="181" fontId="2" fillId="0" borderId="19" xfId="7" applyNumberFormat="1" applyFont="1" applyFill="1" applyBorder="1" applyAlignment="1" applyProtection="1">
      <alignment horizontal="center" vertical="center" wrapText="1"/>
      <protection locked="0"/>
    </xf>
    <xf numFmtId="0" fontId="2" fillId="0" borderId="26" xfId="31" applyFont="1" applyFill="1" applyBorder="1" applyAlignment="1" applyProtection="1">
      <alignment horizontal="center" vertical="center" wrapText="1"/>
      <protection locked="0"/>
    </xf>
    <xf numFmtId="0" fontId="2" fillId="0" borderId="9" xfId="31" applyFont="1" applyFill="1" applyBorder="1" applyAlignment="1" applyProtection="1">
      <alignment horizontal="center" vertical="center" wrapText="1"/>
      <protection locked="0"/>
    </xf>
    <xf numFmtId="0" fontId="2" fillId="0" borderId="12" xfId="31" applyFont="1" applyFill="1" applyBorder="1" applyAlignment="1" applyProtection="1">
      <alignment horizontal="center" vertical="center" wrapText="1"/>
      <protection locked="0"/>
    </xf>
    <xf numFmtId="0" fontId="2" fillId="0" borderId="11" xfId="31" applyFont="1" applyFill="1" applyBorder="1" applyAlignment="1" applyProtection="1">
      <alignment horizontal="center" vertical="center" wrapText="1"/>
      <protection locked="0"/>
    </xf>
    <xf numFmtId="0" fontId="2" fillId="0" borderId="7" xfId="31" applyFont="1" applyFill="1" applyBorder="1" applyAlignment="1" applyProtection="1">
      <alignment horizontal="center" vertical="center" wrapText="1" justifyLastLine="1"/>
      <protection locked="0"/>
    </xf>
    <xf numFmtId="0" fontId="2" fillId="0" borderId="17" xfId="31" applyFont="1" applyFill="1" applyBorder="1" applyAlignment="1" applyProtection="1">
      <alignment horizontal="center" vertical="center" wrapText="1" justifyLastLine="1"/>
      <protection locked="0"/>
    </xf>
    <xf numFmtId="0" fontId="2" fillId="0" borderId="8" xfId="31" applyFont="1" applyFill="1" applyBorder="1" applyAlignment="1" applyProtection="1">
      <alignment horizontal="center" vertical="center" wrapText="1"/>
      <protection locked="0"/>
    </xf>
    <xf numFmtId="0" fontId="2" fillId="0" borderId="5" xfId="31" applyFont="1" applyFill="1" applyBorder="1" applyAlignment="1" applyProtection="1">
      <alignment horizontal="center" vertical="center" wrapText="1"/>
      <protection locked="0"/>
    </xf>
    <xf numFmtId="0" fontId="2" fillId="0" borderId="3" xfId="31" applyFont="1" applyFill="1" applyBorder="1" applyAlignment="1" applyProtection="1">
      <alignment horizontal="center" vertical="center" wrapText="1"/>
      <protection locked="0"/>
    </xf>
    <xf numFmtId="0" fontId="2" fillId="0" borderId="23" xfId="31" applyFont="1" applyFill="1" applyBorder="1" applyAlignment="1" applyProtection="1">
      <alignment horizontal="center" vertical="center" wrapText="1"/>
      <protection locked="0"/>
    </xf>
    <xf numFmtId="0" fontId="2" fillId="0" borderId="10" xfId="7" applyNumberFormat="1" applyFont="1" applyFill="1" applyBorder="1" applyAlignment="1" applyProtection="1">
      <alignment horizontal="center" vertical="center" wrapText="1"/>
      <protection locked="0"/>
    </xf>
    <xf numFmtId="0" fontId="2" fillId="0" borderId="35" xfId="7" applyNumberFormat="1" applyFont="1" applyFill="1" applyBorder="1" applyAlignment="1" applyProtection="1">
      <alignment horizontal="center" vertical="center" wrapText="1"/>
      <protection locked="0"/>
    </xf>
    <xf numFmtId="0" fontId="2" fillId="0" borderId="34" xfId="31" applyFont="1" applyFill="1" applyBorder="1" applyAlignment="1" applyProtection="1">
      <alignment horizontal="center" vertical="center" wrapText="1"/>
      <protection locked="0"/>
    </xf>
    <xf numFmtId="0" fontId="2" fillId="0" borderId="36" xfId="31" applyFont="1" applyFill="1" applyBorder="1" applyAlignment="1" applyProtection="1">
      <alignment horizontal="center" vertical="center" wrapText="1"/>
      <protection locked="0"/>
    </xf>
    <xf numFmtId="0" fontId="2" fillId="0" borderId="0" xfId="7" applyNumberFormat="1" applyFont="1" applyFill="1" applyBorder="1" applyAlignment="1" applyProtection="1">
      <alignment horizontal="center" vertical="center" wrapText="1"/>
      <protection locked="0"/>
    </xf>
    <xf numFmtId="0" fontId="2" fillId="0" borderId="30" xfId="7" applyNumberFormat="1" applyFont="1" applyFill="1" applyBorder="1" applyAlignment="1" applyProtection="1">
      <alignment horizontal="center" vertical="center" wrapText="1"/>
      <protection locked="0"/>
    </xf>
    <xf numFmtId="0" fontId="2" fillId="0" borderId="10" xfId="31" applyFont="1" applyFill="1" applyBorder="1" applyAlignment="1" applyProtection="1">
      <alignment horizontal="center" vertical="center" wrapText="1"/>
      <protection locked="0"/>
    </xf>
    <xf numFmtId="0" fontId="2" fillId="0" borderId="0" xfId="31" applyFont="1" applyFill="1" applyBorder="1" applyAlignment="1" applyProtection="1">
      <alignment horizontal="center" vertical="center" wrapText="1"/>
      <protection locked="0"/>
    </xf>
    <xf numFmtId="182" fontId="2" fillId="0" borderId="1" xfId="31" applyNumberFormat="1" applyFont="1" applyFill="1" applyBorder="1" applyAlignment="1" applyProtection="1">
      <alignment horizontal="center" vertical="center" wrapText="1"/>
      <protection locked="0"/>
    </xf>
    <xf numFmtId="182" fontId="2" fillId="0" borderId="7" xfId="31" applyNumberFormat="1" applyFont="1" applyFill="1" applyBorder="1" applyAlignment="1" applyProtection="1">
      <alignment horizontal="center" vertical="center" wrapText="1"/>
      <protection locked="0"/>
    </xf>
    <xf numFmtId="182" fontId="2" fillId="0" borderId="17" xfId="31" applyNumberFormat="1" applyFont="1" applyFill="1" applyBorder="1" applyAlignment="1" applyProtection="1">
      <alignment horizontal="center" vertical="center" wrapText="1"/>
      <protection locked="0"/>
    </xf>
    <xf numFmtId="182" fontId="5" fillId="0" borderId="0" xfId="31" applyNumberFormat="1" applyFont="1" applyFill="1" applyAlignment="1" applyProtection="1">
      <alignment horizontal="center" vertical="center"/>
      <protection locked="0"/>
    </xf>
    <xf numFmtId="182" fontId="5" fillId="0" borderId="0" xfId="31" applyNumberFormat="1" applyFont="1" applyFill="1" applyAlignment="1" applyProtection="1">
      <alignment horizontal="center" vertical="center" wrapText="1"/>
      <protection locked="0"/>
    </xf>
    <xf numFmtId="182" fontId="2" fillId="0" borderId="2" xfId="31" applyNumberFormat="1" applyFont="1" applyFill="1" applyBorder="1" applyAlignment="1" applyProtection="1">
      <alignment horizontal="center" vertical="center" wrapText="1"/>
      <protection locked="0"/>
    </xf>
    <xf numFmtId="182" fontId="2" fillId="0" borderId="3" xfId="31" applyNumberFormat="1" applyFont="1" applyFill="1" applyBorder="1" applyAlignment="1" applyProtection="1">
      <alignment horizontal="center" vertical="center"/>
      <protection locked="0"/>
    </xf>
    <xf numFmtId="182" fontId="2" fillId="0" borderId="5" xfId="31" applyNumberFormat="1" applyFont="1" applyFill="1" applyBorder="1" applyAlignment="1" applyProtection="1">
      <alignment horizontal="center" vertical="center" wrapText="1"/>
      <protection locked="0"/>
    </xf>
    <xf numFmtId="182" fontId="2" fillId="0" borderId="3" xfId="31" applyNumberFormat="1" applyFont="1" applyFill="1" applyBorder="1" applyAlignment="1" applyProtection="1">
      <alignment horizontal="center" vertical="center" wrapText="1"/>
      <protection locked="0"/>
    </xf>
    <xf numFmtId="182" fontId="2" fillId="0" borderId="4" xfId="31" applyNumberFormat="1" applyFont="1" applyFill="1" applyBorder="1" applyAlignment="1" applyProtection="1">
      <alignment horizontal="center" vertical="center" wrapText="1"/>
      <protection locked="0"/>
    </xf>
    <xf numFmtId="182" fontId="2" fillId="0" borderId="12" xfId="31" applyNumberFormat="1" applyFont="1" applyFill="1" applyBorder="1" applyAlignment="1" applyProtection="1">
      <alignment horizontal="center" vertical="center" wrapText="1"/>
      <protection locked="0"/>
    </xf>
    <xf numFmtId="182" fontId="2" fillId="0" borderId="11" xfId="31" applyNumberFormat="1" applyFont="1" applyFill="1" applyBorder="1" applyAlignment="1" applyProtection="1">
      <alignment horizontal="center" vertical="center" wrapText="1"/>
      <protection locked="0"/>
    </xf>
    <xf numFmtId="0" fontId="2" fillId="0" borderId="42" xfId="31" applyFont="1" applyFill="1" applyBorder="1" applyAlignment="1" applyProtection="1">
      <alignment horizontal="center" vertical="center"/>
      <protection locked="0"/>
    </xf>
    <xf numFmtId="0" fontId="2" fillId="0" borderId="4" xfId="31" applyFont="1" applyFill="1" applyBorder="1" applyAlignment="1" applyProtection="1">
      <alignment horizontal="center" vertical="center" wrapText="1"/>
      <protection locked="0"/>
    </xf>
    <xf numFmtId="0" fontId="2" fillId="0" borderId="3" xfId="31" applyFont="1" applyFill="1" applyBorder="1" applyAlignment="1" applyProtection="1">
      <alignment horizontal="center" vertical="center"/>
      <protection locked="0"/>
    </xf>
    <xf numFmtId="182" fontId="2" fillId="0" borderId="23" xfId="31" applyNumberFormat="1" applyFont="1" applyFill="1" applyBorder="1" applyAlignment="1" applyProtection="1">
      <alignment horizontal="center" vertical="center" wrapText="1"/>
      <protection locked="0"/>
    </xf>
    <xf numFmtId="0" fontId="2" fillId="0" borderId="41" xfId="31" applyFont="1" applyFill="1" applyBorder="1" applyAlignment="1" applyProtection="1">
      <alignment horizontal="center" vertical="center" wrapText="1"/>
      <protection locked="0"/>
    </xf>
    <xf numFmtId="182" fontId="2" fillId="0" borderId="10" xfId="31" applyNumberFormat="1" applyFont="1" applyFill="1" applyBorder="1" applyAlignment="1" applyProtection="1">
      <alignment horizontal="center" vertical="center" wrapText="1"/>
      <protection locked="0"/>
    </xf>
    <xf numFmtId="0" fontId="5" fillId="0" borderId="0" xfId="7" applyFont="1" applyFill="1" applyAlignment="1" applyProtection="1">
      <alignment horizontal="center" vertical="center"/>
      <protection locked="0"/>
    </xf>
    <xf numFmtId="0" fontId="2" fillId="0" borderId="4" xfId="7" applyFont="1" applyFill="1" applyBorder="1" applyAlignment="1" applyProtection="1">
      <alignment horizontal="center" vertical="center" wrapText="1"/>
      <protection locked="0"/>
    </xf>
    <xf numFmtId="0" fontId="2" fillId="0" borderId="0" xfId="7" applyFont="1" applyFill="1" applyBorder="1" applyAlignment="1" applyProtection="1">
      <alignment horizontal="center" vertical="center" wrapText="1"/>
      <protection locked="0"/>
    </xf>
    <xf numFmtId="0" fontId="2" fillId="0" borderId="20" xfId="7" applyFont="1" applyFill="1" applyBorder="1" applyAlignment="1" applyProtection="1">
      <alignment horizontal="center" vertical="center" wrapText="1"/>
      <protection locked="0"/>
    </xf>
    <xf numFmtId="0" fontId="2" fillId="0" borderId="44" xfId="7" applyFont="1" applyFill="1" applyBorder="1" applyAlignment="1" applyProtection="1">
      <alignment horizontal="center" vertical="center" wrapText="1"/>
      <protection locked="0"/>
    </xf>
    <xf numFmtId="0" fontId="2" fillId="0" borderId="43" xfId="7" applyFont="1" applyFill="1" applyBorder="1" applyAlignment="1" applyProtection="1">
      <alignment horizontal="center" vertical="center" wrapText="1"/>
      <protection locked="0"/>
    </xf>
    <xf numFmtId="0" fontId="5" fillId="0" borderId="0" xfId="7" applyFont="1" applyFill="1" applyAlignment="1" applyProtection="1">
      <alignment horizontal="center" vertical="center" wrapText="1"/>
      <protection locked="0"/>
    </xf>
    <xf numFmtId="0" fontId="2" fillId="0" borderId="33" xfId="7" applyFont="1" applyFill="1" applyBorder="1" applyAlignment="1" applyProtection="1">
      <alignment horizontal="center" vertical="center" wrapText="1"/>
      <protection locked="0"/>
    </xf>
    <xf numFmtId="0" fontId="2" fillId="0" borderId="32" xfId="7" applyFont="1" applyFill="1" applyBorder="1" applyAlignment="1" applyProtection="1">
      <alignment horizontal="center" vertical="center" wrapText="1"/>
      <protection locked="0"/>
    </xf>
    <xf numFmtId="0" fontId="2" fillId="0" borderId="45" xfId="7" applyFont="1" applyFill="1" applyBorder="1" applyAlignment="1" applyProtection="1">
      <alignment horizontal="center" vertical="center" wrapText="1"/>
      <protection locked="0"/>
    </xf>
    <xf numFmtId="49" fontId="34" fillId="0" borderId="24" xfId="7" applyNumberFormat="1" applyFont="1" applyFill="1" applyBorder="1" applyAlignment="1" applyProtection="1">
      <alignment horizontal="center" vertical="center" wrapText="1"/>
      <protection locked="0"/>
    </xf>
    <xf numFmtId="49" fontId="34" fillId="0" borderId="46" xfId="7" applyNumberFormat="1" applyFont="1" applyFill="1" applyBorder="1" applyAlignment="1" applyProtection="1">
      <alignment horizontal="center" vertical="center"/>
      <protection locked="0"/>
    </xf>
    <xf numFmtId="49" fontId="34" fillId="0" borderId="25" xfId="7" applyNumberFormat="1" applyFont="1" applyFill="1" applyBorder="1" applyAlignment="1" applyProtection="1">
      <alignment horizontal="center" vertical="center"/>
      <protection locked="0"/>
    </xf>
    <xf numFmtId="49" fontId="34" fillId="0" borderId="14" xfId="7" applyNumberFormat="1" applyFont="1" applyFill="1" applyBorder="1" applyAlignment="1" applyProtection="1">
      <alignment horizontal="center" vertical="center" wrapText="1"/>
      <protection locked="0"/>
    </xf>
    <xf numFmtId="49" fontId="34" fillId="0" borderId="19" xfId="7" applyNumberFormat="1" applyFont="1" applyFill="1" applyBorder="1" applyAlignment="1" applyProtection="1">
      <alignment horizontal="center" vertical="center"/>
      <protection locked="0"/>
    </xf>
    <xf numFmtId="49" fontId="34" fillId="0" borderId="15" xfId="7" applyNumberFormat="1" applyFont="1" applyFill="1" applyBorder="1" applyAlignment="1" applyProtection="1">
      <alignment horizontal="center" vertical="center" wrapText="1"/>
      <protection locked="0"/>
    </xf>
    <xf numFmtId="49" fontId="34" fillId="0" borderId="21" xfId="7" applyNumberFormat="1" applyFont="1" applyFill="1" applyBorder="1" applyAlignment="1" applyProtection="1">
      <alignment horizontal="center" vertical="center"/>
      <protection locked="0"/>
    </xf>
    <xf numFmtId="49" fontId="34" fillId="0" borderId="40" xfId="7" applyNumberFormat="1" applyFont="1" applyFill="1" applyBorder="1" applyAlignment="1" applyProtection="1">
      <alignment horizontal="center" vertical="center" wrapText="1"/>
      <protection locked="0"/>
    </xf>
    <xf numFmtId="49" fontId="34" fillId="0" borderId="32" xfId="7" applyNumberFormat="1" applyFont="1" applyFill="1" applyBorder="1" applyAlignment="1" applyProtection="1">
      <alignment horizontal="center" vertical="center"/>
      <protection locked="0"/>
    </xf>
    <xf numFmtId="49" fontId="34" fillId="0" borderId="47" xfId="7" applyNumberFormat="1" applyFont="1" applyFill="1" applyBorder="1" applyAlignment="1" applyProtection="1">
      <alignment horizontal="center" vertical="center" wrapText="1"/>
      <protection locked="0"/>
    </xf>
    <xf numFmtId="49" fontId="34" fillId="0" borderId="46" xfId="7" applyNumberFormat="1" applyFont="1" applyFill="1" applyBorder="1" applyAlignment="1" applyProtection="1">
      <alignment horizontal="left" vertical="center" wrapText="1"/>
      <protection locked="0"/>
    </xf>
    <xf numFmtId="49" fontId="34" fillId="0" borderId="25" xfId="7" applyNumberFormat="1" applyFont="1" applyFill="1" applyBorder="1" applyAlignment="1" applyProtection="1">
      <alignment horizontal="left" vertical="center" wrapText="1"/>
      <protection locked="0"/>
    </xf>
    <xf numFmtId="49" fontId="34" fillId="0" borderId="48" xfId="7" applyNumberFormat="1" applyFont="1" applyFill="1" applyBorder="1" applyAlignment="1" applyProtection="1">
      <alignment horizontal="center" vertical="center"/>
      <protection locked="0"/>
    </xf>
    <xf numFmtId="49" fontId="34" fillId="0" borderId="43" xfId="7" applyNumberFormat="1" applyFont="1" applyFill="1" applyBorder="1" applyAlignment="1" applyProtection="1">
      <alignment horizontal="center" vertical="center"/>
      <protection locked="0"/>
    </xf>
    <xf numFmtId="49" fontId="34" fillId="0" borderId="45" xfId="7" applyNumberFormat="1" applyFont="1" applyFill="1" applyBorder="1" applyAlignment="1" applyProtection="1">
      <alignment horizontal="center" vertical="center"/>
      <protection locked="0"/>
    </xf>
    <xf numFmtId="0" fontId="5" fillId="0" borderId="0" xfId="7" applyFont="1" applyFill="1" applyBorder="1" applyAlignment="1" applyProtection="1">
      <alignment horizontal="center" vertical="center"/>
      <protection locked="0"/>
    </xf>
    <xf numFmtId="49" fontId="34" fillId="0" borderId="44" xfId="7" applyNumberFormat="1" applyFont="1" applyFill="1" applyBorder="1" applyAlignment="1" applyProtection="1">
      <alignment horizontal="center" vertical="center" wrapText="1"/>
      <protection locked="0"/>
    </xf>
    <xf numFmtId="49" fontId="34" fillId="0" borderId="28" xfId="7" applyNumberFormat="1" applyFont="1" applyFill="1" applyBorder="1" applyAlignment="1" applyProtection="1">
      <alignment horizontal="center" vertical="center"/>
      <protection locked="0"/>
    </xf>
    <xf numFmtId="49" fontId="34" fillId="0" borderId="16" xfId="7" applyNumberFormat="1" applyFont="1" applyFill="1" applyBorder="1" applyAlignment="1" applyProtection="1">
      <alignment horizontal="center" vertical="center" wrapText="1"/>
      <protection locked="0"/>
    </xf>
    <xf numFmtId="49" fontId="34" fillId="0" borderId="22" xfId="7" applyNumberFormat="1" applyFont="1" applyFill="1" applyBorder="1" applyAlignment="1" applyProtection="1">
      <alignment horizontal="center" vertical="center"/>
      <protection locked="0"/>
    </xf>
    <xf numFmtId="49" fontId="34" fillId="0" borderId="19" xfId="7" applyNumberFormat="1" applyFont="1" applyFill="1" applyBorder="1" applyAlignment="1" applyProtection="1">
      <alignment horizontal="center" vertical="center" wrapText="1"/>
      <protection locked="0"/>
    </xf>
    <xf numFmtId="49" fontId="34" fillId="0" borderId="26" xfId="7" applyNumberFormat="1" applyFont="1" applyFill="1" applyBorder="1" applyAlignment="1" applyProtection="1">
      <alignment horizontal="center" vertical="center"/>
      <protection locked="0"/>
    </xf>
    <xf numFmtId="49" fontId="34" fillId="0" borderId="27" xfId="7" applyNumberFormat="1" applyFont="1" applyFill="1" applyBorder="1" applyAlignment="1" applyProtection="1">
      <alignment horizontal="center" vertical="center"/>
      <protection locked="0"/>
    </xf>
    <xf numFmtId="49" fontId="34" fillId="0" borderId="9" xfId="7" applyNumberFormat="1" applyFont="1" applyFill="1" applyBorder="1" applyAlignment="1" applyProtection="1">
      <alignment horizontal="center" vertical="center"/>
      <protection locked="0"/>
    </xf>
    <xf numFmtId="0" fontId="34" fillId="0" borderId="0" xfId="7" applyFont="1" applyFill="1" applyAlignment="1" applyProtection="1">
      <alignment horizontal="left" vertical="center"/>
      <protection locked="0"/>
    </xf>
    <xf numFmtId="0" fontId="34" fillId="0" borderId="5" xfId="7" applyFont="1" applyFill="1" applyBorder="1" applyAlignment="1" applyProtection="1">
      <alignment horizontal="center" vertical="center" wrapText="1"/>
      <protection locked="0"/>
    </xf>
    <xf numFmtId="0" fontId="34" fillId="0" borderId="4" xfId="7" applyFont="1" applyFill="1" applyBorder="1" applyAlignment="1" applyProtection="1">
      <alignment horizontal="center" vertical="center"/>
      <protection locked="0"/>
    </xf>
    <xf numFmtId="0" fontId="34" fillId="0" borderId="12" xfId="7" applyFont="1" applyFill="1" applyBorder="1" applyAlignment="1" applyProtection="1">
      <alignment horizontal="center" vertical="center"/>
      <protection locked="0"/>
    </xf>
    <xf numFmtId="0" fontId="34" fillId="0" borderId="10" xfId="7" applyFont="1" applyFill="1" applyBorder="1" applyAlignment="1" applyProtection="1">
      <alignment horizontal="center" vertical="center"/>
      <protection locked="0"/>
    </xf>
    <xf numFmtId="0" fontId="34" fillId="0" borderId="46" xfId="7" applyFont="1" applyFill="1" applyBorder="1" applyAlignment="1" applyProtection="1">
      <alignment horizontal="center" vertical="center" wrapText="1"/>
      <protection locked="0"/>
    </xf>
    <xf numFmtId="0" fontId="34" fillId="0" borderId="46" xfId="7" applyFont="1" applyFill="1" applyBorder="1" applyAlignment="1" applyProtection="1">
      <alignment horizontal="center" vertical="center"/>
      <protection locked="0"/>
    </xf>
    <xf numFmtId="0" fontId="34" fillId="0" borderId="25" xfId="7" applyFont="1" applyFill="1" applyBorder="1" applyAlignment="1" applyProtection="1">
      <alignment horizontal="center" vertical="center"/>
      <protection locked="0"/>
    </xf>
    <xf numFmtId="0" fontId="34" fillId="0" borderId="47" xfId="7" applyFont="1" applyFill="1" applyBorder="1" applyAlignment="1" applyProtection="1">
      <alignment horizontal="center" vertical="center" wrapText="1"/>
      <protection locked="0"/>
    </xf>
    <xf numFmtId="0" fontId="34" fillId="0" borderId="48" xfId="7" applyFont="1" applyFill="1" applyBorder="1" applyAlignment="1" applyProtection="1">
      <alignment horizontal="center" vertical="center"/>
      <protection locked="0"/>
    </xf>
    <xf numFmtId="0" fontId="34" fillId="0" borderId="43" xfId="7" applyFont="1" applyFill="1" applyBorder="1" applyAlignment="1" applyProtection="1">
      <alignment horizontal="center" vertical="center"/>
      <protection locked="0"/>
    </xf>
    <xf numFmtId="0" fontId="34" fillId="0" borderId="0" xfId="7" applyFont="1" applyFill="1" applyBorder="1" applyAlignment="1" applyProtection="1">
      <alignment horizontal="center" vertical="center"/>
      <protection locked="0"/>
    </xf>
    <xf numFmtId="0" fontId="34" fillId="0" borderId="7" xfId="7" applyFont="1" applyFill="1" applyBorder="1" applyAlignment="1" applyProtection="1">
      <alignment horizontal="center" vertical="center"/>
      <protection locked="0"/>
    </xf>
    <xf numFmtId="0" fontId="34" fillId="0" borderId="16" xfId="7" applyFont="1" applyFill="1" applyBorder="1" applyAlignment="1" applyProtection="1">
      <alignment horizontal="center" vertical="center" wrapText="1"/>
      <protection locked="0"/>
    </xf>
    <xf numFmtId="0" fontId="34" fillId="0" borderId="22" xfId="7" applyFont="1" applyFill="1" applyBorder="1" applyAlignment="1" applyProtection="1">
      <alignment horizontal="center" vertical="center" wrapText="1"/>
      <protection locked="0"/>
    </xf>
    <xf numFmtId="0" fontId="34" fillId="0" borderId="22" xfId="7" applyFont="1" applyFill="1" applyBorder="1" applyAlignment="1" applyProtection="1">
      <alignment horizontal="center" vertical="center"/>
      <protection locked="0"/>
    </xf>
    <xf numFmtId="0" fontId="34" fillId="0" borderId="21" xfId="7" applyFont="1" applyFill="1" applyBorder="1" applyAlignment="1" applyProtection="1">
      <alignment horizontal="center" vertical="center"/>
      <protection locked="0"/>
    </xf>
    <xf numFmtId="0" fontId="34" fillId="0" borderId="15" xfId="7" applyFont="1" applyFill="1" applyBorder="1" applyAlignment="1" applyProtection="1">
      <alignment horizontal="center" vertical="center" wrapText="1"/>
      <protection locked="0"/>
    </xf>
    <xf numFmtId="0" fontId="34" fillId="0" borderId="14" xfId="7" applyFont="1" applyFill="1" applyBorder="1" applyAlignment="1" applyProtection="1">
      <alignment horizontal="center" vertical="center" wrapText="1"/>
      <protection locked="0"/>
    </xf>
    <xf numFmtId="0" fontId="34" fillId="0" borderId="27" xfId="7" applyFont="1" applyFill="1" applyBorder="1" applyAlignment="1" applyProtection="1">
      <alignment horizontal="center" vertical="center"/>
      <protection locked="0"/>
    </xf>
    <xf numFmtId="41" fontId="34" fillId="0" borderId="0" xfId="22" applyNumberFormat="1" applyFont="1" applyFill="1" applyBorder="1" applyAlignment="1" applyProtection="1">
      <alignment horizontal="right" vertical="center"/>
      <protection locked="0"/>
    </xf>
    <xf numFmtId="0" fontId="34" fillId="0" borderId="25" xfId="7" applyFont="1" applyFill="1" applyBorder="1" applyAlignment="1" applyProtection="1">
      <alignment horizontal="center" vertical="center" wrapText="1"/>
      <protection locked="0"/>
    </xf>
    <xf numFmtId="0" fontId="34" fillId="0" borderId="0" xfId="7" applyFont="1" applyFill="1" applyBorder="1" applyAlignment="1" applyProtection="1">
      <alignment horizontal="left" vertical="center" wrapText="1"/>
      <protection locked="0"/>
    </xf>
    <xf numFmtId="0" fontId="34" fillId="0" borderId="7" xfId="7" applyFont="1" applyFill="1" applyBorder="1" applyAlignment="1" applyProtection="1">
      <alignment horizontal="left" vertical="center" wrapText="1"/>
      <protection locked="0"/>
    </xf>
    <xf numFmtId="41" fontId="34" fillId="0" borderId="0" xfId="22" applyNumberFormat="1" applyFont="1" applyFill="1" applyBorder="1" applyAlignment="1" applyProtection="1">
      <alignment horizontal="right" vertical="center"/>
    </xf>
    <xf numFmtId="41" fontId="34" fillId="0" borderId="20" xfId="22" applyNumberFormat="1" applyFont="1" applyFill="1" applyBorder="1" applyAlignment="1" applyProtection="1">
      <alignment horizontal="right" vertical="center"/>
      <protection locked="0"/>
    </xf>
    <xf numFmtId="0" fontId="5" fillId="0" borderId="0" xfId="7" applyFont="1" applyFill="1" applyAlignment="1">
      <alignment horizontal="center" vertical="center"/>
    </xf>
    <xf numFmtId="0" fontId="2" fillId="0" borderId="1" xfId="7" applyFont="1" applyFill="1" applyBorder="1" applyAlignment="1">
      <alignment horizontal="center" vertical="center" wrapText="1"/>
    </xf>
    <xf numFmtId="0" fontId="2" fillId="0" borderId="7" xfId="7" applyFont="1" applyFill="1" applyBorder="1" applyAlignment="1">
      <alignment horizontal="center" vertical="center" wrapText="1"/>
    </xf>
    <xf numFmtId="0" fontId="2" fillId="0" borderId="17" xfId="7" applyFont="1" applyFill="1" applyBorder="1" applyAlignment="1">
      <alignment horizontal="center" vertical="center" wrapText="1"/>
    </xf>
    <xf numFmtId="0" fontId="2" fillId="0" borderId="48" xfId="7" applyFont="1" applyFill="1" applyBorder="1" applyAlignment="1">
      <alignment horizontal="center" vertical="center" wrapText="1"/>
    </xf>
    <xf numFmtId="0" fontId="2" fillId="0" borderId="43" xfId="7" applyFont="1" applyFill="1" applyBorder="1" applyAlignment="1">
      <alignment horizontal="center" vertical="center" wrapText="1"/>
    </xf>
    <xf numFmtId="0" fontId="2" fillId="0" borderId="45" xfId="7" applyFont="1" applyFill="1" applyBorder="1" applyAlignment="1">
      <alignment horizontal="center" vertical="center" wrapText="1"/>
    </xf>
    <xf numFmtId="0" fontId="2" fillId="0" borderId="12" xfId="7" applyFont="1" applyFill="1" applyBorder="1" applyAlignment="1">
      <alignment horizontal="center" vertical="center" wrapText="1"/>
    </xf>
    <xf numFmtId="0" fontId="2" fillId="0" borderId="11" xfId="7" applyFont="1" applyFill="1" applyBorder="1" applyAlignment="1">
      <alignment horizontal="center" vertical="center" wrapText="1"/>
    </xf>
    <xf numFmtId="0" fontId="2" fillId="0" borderId="40" xfId="7" applyFont="1" applyFill="1" applyBorder="1" applyAlignment="1">
      <alignment horizontal="center" vertical="center" wrapText="1"/>
    </xf>
    <xf numFmtId="0" fontId="2" fillId="0" borderId="32" xfId="7" applyFont="1" applyFill="1" applyBorder="1" applyAlignment="1">
      <alignment horizontal="center" vertical="center" wrapText="1"/>
    </xf>
    <xf numFmtId="0" fontId="2" fillId="0" borderId="27" xfId="7" applyFont="1" applyFill="1" applyBorder="1" applyAlignment="1">
      <alignment horizontal="center" vertical="center" wrapText="1"/>
    </xf>
    <xf numFmtId="0" fontId="2" fillId="0" borderId="19" xfId="7" applyFont="1" applyFill="1" applyBorder="1" applyAlignment="1">
      <alignment horizontal="center" vertical="center" wrapText="1"/>
    </xf>
    <xf numFmtId="0" fontId="2" fillId="0" borderId="9" xfId="7" applyFont="1" applyFill="1" applyBorder="1" applyAlignment="1">
      <alignment horizontal="center" vertical="center" wrapText="1"/>
    </xf>
    <xf numFmtId="0" fontId="2" fillId="0" borderId="21" xfId="7" applyFont="1" applyFill="1" applyBorder="1" applyAlignment="1">
      <alignment horizontal="center" vertical="center" wrapText="1"/>
    </xf>
    <xf numFmtId="0" fontId="2" fillId="0" borderId="16" xfId="7" applyFont="1" applyFill="1" applyBorder="1" applyAlignment="1">
      <alignment horizontal="center" vertical="center" wrapText="1"/>
    </xf>
    <xf numFmtId="0" fontId="2" fillId="0" borderId="15" xfId="7" applyFont="1" applyFill="1" applyBorder="1" applyAlignment="1">
      <alignment horizontal="center" vertical="center" wrapText="1"/>
    </xf>
    <xf numFmtId="0" fontId="2" fillId="0" borderId="26" xfId="7" applyFont="1" applyFill="1" applyBorder="1" applyAlignment="1">
      <alignment horizontal="center" vertical="center" wrapText="1"/>
    </xf>
    <xf numFmtId="0" fontId="2" fillId="0" borderId="22" xfId="7" applyFont="1" applyFill="1" applyBorder="1" applyAlignment="1">
      <alignment horizontal="center" vertical="center" wrapText="1"/>
    </xf>
    <xf numFmtId="0" fontId="2" fillId="0" borderId="27" xfId="7" applyNumberFormat="1" applyFont="1" applyFill="1" applyBorder="1" applyAlignment="1">
      <alignment horizontal="center" vertical="center" wrapText="1"/>
    </xf>
    <xf numFmtId="0" fontId="2" fillId="0" borderId="19" xfId="7" applyNumberFormat="1" applyFont="1" applyFill="1" applyBorder="1" applyAlignment="1">
      <alignment horizontal="center" vertical="center" wrapText="1"/>
    </xf>
    <xf numFmtId="0" fontId="2" fillId="0" borderId="14" xfId="7" applyFont="1" applyFill="1" applyBorder="1" applyAlignment="1">
      <alignment horizontal="center" vertical="center" wrapText="1"/>
    </xf>
    <xf numFmtId="0" fontId="2" fillId="0" borderId="14" xfId="7" applyNumberFormat="1" applyFont="1" applyFill="1" applyBorder="1" applyAlignment="1">
      <alignment horizontal="center" vertical="center" wrapText="1"/>
    </xf>
    <xf numFmtId="3" fontId="2" fillId="0" borderId="63" xfId="2" applyNumberFormat="1" applyFont="1" applyFill="1" applyBorder="1" applyAlignment="1" applyProtection="1">
      <alignment horizontal="center" vertical="center" wrapText="1"/>
      <protection locked="0"/>
    </xf>
    <xf numFmtId="3" fontId="2" fillId="0" borderId="59" xfId="2" applyNumberFormat="1" applyFont="1" applyFill="1" applyBorder="1" applyAlignment="1" applyProtection="1">
      <alignment horizontal="center" vertical="center"/>
      <protection locked="0"/>
    </xf>
    <xf numFmtId="3" fontId="5" fillId="0" borderId="0" xfId="2" applyNumberFormat="1" applyFont="1" applyFill="1" applyBorder="1" applyAlignment="1" applyProtection="1">
      <alignment horizontal="center" vertical="center"/>
      <protection locked="0"/>
    </xf>
    <xf numFmtId="0" fontId="5" fillId="0" borderId="0" xfId="7" applyFont="1" applyFill="1" applyAlignment="1" applyProtection="1">
      <alignment vertical="center"/>
      <protection locked="0"/>
    </xf>
    <xf numFmtId="3" fontId="2" fillId="0" borderId="61" xfId="2" applyNumberFormat="1" applyFont="1" applyFill="1" applyBorder="1" applyAlignment="1" applyProtection="1">
      <alignment horizontal="center" vertical="center"/>
      <protection locked="0"/>
    </xf>
    <xf numFmtId="0" fontId="2" fillId="0" borderId="60" xfId="7" applyFont="1" applyFill="1" applyBorder="1" applyAlignment="1" applyProtection="1">
      <alignment horizontal="center" vertical="center"/>
      <protection locked="0"/>
    </xf>
    <xf numFmtId="0" fontId="2" fillId="0" borderId="1" xfId="7" applyFont="1" applyFill="1" applyBorder="1" applyAlignment="1" applyProtection="1">
      <alignment horizontal="center" vertical="center" wrapText="1"/>
      <protection locked="0"/>
    </xf>
    <xf numFmtId="0" fontId="2" fillId="0" borderId="7" xfId="7" applyFont="1" applyFill="1" applyBorder="1" applyAlignment="1" applyProtection="1">
      <alignment horizontal="center" vertical="center" wrapText="1"/>
      <protection locked="0"/>
    </xf>
    <xf numFmtId="0" fontId="2" fillId="0" borderId="5" xfId="7" applyFont="1" applyFill="1" applyBorder="1" applyAlignment="1" applyProtection="1">
      <alignment horizontal="center" vertical="center" wrapText="1"/>
      <protection locked="0"/>
    </xf>
    <xf numFmtId="0" fontId="2" fillId="0" borderId="26" xfId="7" applyFont="1" applyFill="1" applyBorder="1" applyAlignment="1" applyProtection="1">
      <alignment horizontal="center" vertical="center" wrapText="1"/>
      <protection locked="0"/>
    </xf>
    <xf numFmtId="0" fontId="2" fillId="0" borderId="48" xfId="7" applyFont="1" applyFill="1" applyBorder="1" applyAlignment="1" applyProtection="1">
      <alignment horizontal="center" vertical="center" wrapText="1"/>
      <protection locked="0"/>
    </xf>
    <xf numFmtId="0" fontId="2" fillId="0" borderId="43" xfId="7" applyFont="1" applyFill="1" applyBorder="1" applyAlignment="1" applyProtection="1">
      <alignment horizontal="center" vertical="center"/>
      <protection locked="0"/>
    </xf>
    <xf numFmtId="0" fontId="2" fillId="0" borderId="45" xfId="7" applyFont="1" applyFill="1" applyBorder="1" applyAlignment="1" applyProtection="1">
      <alignment horizontal="center" vertical="center"/>
      <protection locked="0"/>
    </xf>
    <xf numFmtId="3" fontId="2" fillId="0" borderId="3" xfId="4" quotePrefix="1" applyNumberFormat="1" applyFont="1" applyFill="1" applyBorder="1" applyAlignment="1">
      <alignment horizontal="distributed" vertical="center"/>
    </xf>
    <xf numFmtId="3" fontId="2" fillId="0" borderId="9" xfId="4" quotePrefix="1" applyNumberFormat="1" applyFont="1" applyFill="1" applyBorder="1" applyAlignment="1">
      <alignment horizontal="distributed" vertical="center"/>
    </xf>
    <xf numFmtId="3" fontId="2" fillId="0" borderId="21" xfId="4" quotePrefix="1" applyNumberFormat="1" applyFont="1" applyFill="1" applyBorder="1" applyAlignment="1">
      <alignment horizontal="distributed" vertical="center"/>
    </xf>
    <xf numFmtId="3" fontId="2" fillId="0" borderId="4" xfId="7" quotePrefix="1" applyNumberFormat="1" applyFont="1" applyFill="1" applyBorder="1" applyAlignment="1">
      <alignment horizontal="center" vertical="center" wrapText="1"/>
    </xf>
    <xf numFmtId="3" fontId="2" fillId="0" borderId="3" xfId="7" quotePrefix="1" applyNumberFormat="1" applyFont="1" applyFill="1" applyBorder="1" applyAlignment="1">
      <alignment horizontal="center" vertical="center"/>
    </xf>
    <xf numFmtId="3" fontId="2" fillId="0" borderId="10" xfId="7" quotePrefix="1" applyNumberFormat="1" applyFont="1" applyFill="1" applyBorder="1" applyAlignment="1">
      <alignment horizontal="center" vertical="center"/>
    </xf>
    <xf numFmtId="3" fontId="2" fillId="0" borderId="11" xfId="7" quotePrefix="1" applyNumberFormat="1" applyFont="1" applyFill="1" applyBorder="1" applyAlignment="1">
      <alignment horizontal="center" vertical="center"/>
    </xf>
    <xf numFmtId="3" fontId="2" fillId="0" borderId="5" xfId="7" quotePrefix="1" applyNumberFormat="1" applyFont="1" applyFill="1" applyBorder="1" applyAlignment="1">
      <alignment horizontal="center" vertical="center" wrapText="1"/>
    </xf>
    <xf numFmtId="3" fontId="2" fillId="0" borderId="12" xfId="7" quotePrefix="1" applyNumberFormat="1" applyFont="1" applyFill="1" applyBorder="1" applyAlignment="1">
      <alignment horizontal="center" vertical="center"/>
    </xf>
    <xf numFmtId="188" fontId="2" fillId="0" borderId="4" xfId="22" applyNumberFormat="1" applyFont="1" applyFill="1" applyBorder="1" applyAlignment="1">
      <alignment horizontal="center" vertical="center"/>
    </xf>
    <xf numFmtId="188" fontId="2" fillId="0" borderId="0" xfId="22" quotePrefix="1" applyNumberFormat="1" applyFont="1" applyFill="1" applyBorder="1" applyAlignment="1">
      <alignment horizontal="center" vertical="center"/>
    </xf>
    <xf numFmtId="3" fontId="2" fillId="0" borderId="14" xfId="4" quotePrefix="1" applyNumberFormat="1" applyFont="1" applyFill="1" applyBorder="1" applyAlignment="1">
      <alignment horizontal="center" vertical="center" wrapText="1"/>
    </xf>
    <xf numFmtId="3" fontId="2" fillId="0" borderId="19" xfId="4" quotePrefix="1" applyNumberFormat="1" applyFont="1" applyFill="1" applyBorder="1" applyAlignment="1">
      <alignment horizontal="center" vertical="center" wrapText="1"/>
    </xf>
    <xf numFmtId="3" fontId="2" fillId="0" borderId="14" xfId="7" quotePrefix="1" applyNumberFormat="1" applyFont="1" applyFill="1" applyBorder="1" applyAlignment="1">
      <alignment horizontal="center" vertical="center" wrapText="1"/>
    </xf>
    <xf numFmtId="3" fontId="2" fillId="0" borderId="19" xfId="7" quotePrefix="1" applyNumberFormat="1" applyFont="1" applyFill="1" applyBorder="1" applyAlignment="1">
      <alignment horizontal="center" vertical="center" wrapText="1"/>
    </xf>
    <xf numFmtId="3" fontId="2" fillId="0" borderId="15" xfId="4" quotePrefix="1" applyNumberFormat="1" applyFont="1" applyFill="1" applyBorder="1" applyAlignment="1">
      <alignment horizontal="center" vertical="center" wrapText="1"/>
    </xf>
    <xf numFmtId="3" fontId="2" fillId="0" borderId="21" xfId="4" quotePrefix="1" applyNumberFormat="1" applyFont="1" applyFill="1" applyBorder="1" applyAlignment="1">
      <alignment horizontal="center" vertical="center" wrapText="1"/>
    </xf>
    <xf numFmtId="188" fontId="2" fillId="0" borderId="0" xfId="22" applyNumberFormat="1" applyFont="1" applyFill="1" applyBorder="1" applyAlignment="1">
      <alignment horizontal="center" vertical="center"/>
    </xf>
    <xf numFmtId="188" fontId="2" fillId="0" borderId="20" xfId="22" applyNumberFormat="1" applyFont="1" applyFill="1" applyBorder="1" applyAlignment="1">
      <alignment horizontal="center" vertical="center"/>
    </xf>
    <xf numFmtId="0" fontId="2" fillId="0" borderId="7" xfId="3" applyFont="1" applyBorder="1" applyAlignment="1">
      <alignment horizontal="center" vertical="top" wrapText="1"/>
    </xf>
    <xf numFmtId="0" fontId="2" fillId="0" borderId="17" xfId="3" applyFont="1" applyBorder="1" applyAlignment="1">
      <alignment vertical="top" wrapText="1"/>
    </xf>
    <xf numFmtId="3" fontId="5" fillId="0" borderId="0" xfId="2" applyNumberFormat="1" applyFont="1" applyFill="1" applyBorder="1" applyAlignment="1">
      <alignment horizontal="center" vertical="center"/>
    </xf>
    <xf numFmtId="0" fontId="5" fillId="0" borderId="0" xfId="1" applyFont="1" applyAlignment="1">
      <alignment vertical="center"/>
    </xf>
    <xf numFmtId="0" fontId="5" fillId="0" borderId="0" xfId="1" applyFont="1" applyFill="1" applyAlignment="1">
      <alignment horizontal="center" vertical="center" wrapText="1"/>
    </xf>
    <xf numFmtId="0" fontId="5" fillId="0" borderId="0" xfId="1" applyFont="1" applyAlignment="1">
      <alignment horizontal="center" vertical="center"/>
    </xf>
    <xf numFmtId="0" fontId="2" fillId="0" borderId="1" xfId="3" applyFont="1" applyBorder="1" applyAlignment="1">
      <alignment horizontal="center" vertical="center" wrapText="1"/>
    </xf>
    <xf numFmtId="0" fontId="2" fillId="0" borderId="7" xfId="3" applyFont="1" applyBorder="1" applyAlignment="1">
      <alignment horizontal="center" vertical="center" wrapText="1"/>
    </xf>
    <xf numFmtId="0" fontId="2" fillId="0" borderId="2" xfId="3" applyFont="1" applyBorder="1" applyAlignment="1">
      <alignment horizontal="center" vertical="center" wrapText="1"/>
    </xf>
    <xf numFmtId="0" fontId="2" fillId="0" borderId="3" xfId="3" applyFont="1" applyBorder="1" applyAlignment="1">
      <alignment horizontal="center" vertical="center"/>
    </xf>
    <xf numFmtId="0" fontId="2" fillId="0" borderId="8" xfId="3" applyFont="1" applyBorder="1" applyAlignment="1">
      <alignment horizontal="center" vertical="center" wrapText="1"/>
    </xf>
    <xf numFmtId="0" fontId="2" fillId="0" borderId="9"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11" xfId="3" applyFont="1" applyBorder="1" applyAlignment="1">
      <alignment horizontal="center" vertical="center" wrapText="1"/>
    </xf>
    <xf numFmtId="0" fontId="2" fillId="0" borderId="12" xfId="3" applyFont="1" applyBorder="1" applyAlignment="1">
      <alignment horizontal="center" vertical="center" wrapText="1"/>
    </xf>
    <xf numFmtId="0" fontId="2" fillId="0" borderId="11" xfId="3" applyFont="1" applyBorder="1" applyAlignment="1">
      <alignment horizontal="center" vertical="center"/>
    </xf>
    <xf numFmtId="0" fontId="2" fillId="0" borderId="10" xfId="3" applyFont="1" applyBorder="1" applyAlignment="1">
      <alignment horizontal="center" vertical="center"/>
    </xf>
    <xf numFmtId="0" fontId="2" fillId="0" borderId="14" xfId="6" applyFont="1" applyFill="1" applyBorder="1" applyAlignment="1">
      <alignment horizontal="center" vertical="center"/>
    </xf>
    <xf numFmtId="0" fontId="2" fillId="0" borderId="27" xfId="6" applyFont="1" applyBorder="1" applyAlignment="1">
      <alignment horizontal="center" vertical="center"/>
    </xf>
    <xf numFmtId="0" fontId="2" fillId="0" borderId="14" xfId="6" applyFont="1" applyFill="1" applyBorder="1" applyAlignment="1">
      <alignment horizontal="center" vertical="center" wrapText="1"/>
    </xf>
    <xf numFmtId="0" fontId="2" fillId="0" borderId="16" xfId="6" applyFont="1" applyFill="1" applyBorder="1" applyAlignment="1">
      <alignment horizontal="center" vertical="center" wrapText="1"/>
    </xf>
    <xf numFmtId="0" fontId="2" fillId="0" borderId="26" xfId="6" applyFont="1" applyBorder="1" applyAlignment="1">
      <alignment horizontal="center" vertical="center"/>
    </xf>
    <xf numFmtId="0" fontId="5" fillId="0" borderId="0" xfId="6" applyFont="1" applyFill="1" applyAlignment="1">
      <alignment horizontal="center" vertical="center" wrapText="1"/>
    </xf>
    <xf numFmtId="0" fontId="5" fillId="0" borderId="0" xfId="6" applyFont="1" applyFill="1" applyAlignment="1">
      <alignment horizontal="center" vertical="center"/>
    </xf>
    <xf numFmtId="0" fontId="5" fillId="0" borderId="0" xfId="6" applyFont="1" applyAlignment="1">
      <alignment horizontal="center" vertical="center"/>
    </xf>
    <xf numFmtId="0" fontId="2" fillId="0" borderId="23" xfId="6" applyFont="1" applyFill="1" applyBorder="1" applyAlignment="1">
      <alignment horizontal="center" vertical="center" wrapText="1"/>
    </xf>
    <xf numFmtId="0" fontId="2" fillId="0" borderId="10" xfId="6" applyFont="1" applyFill="1" applyBorder="1" applyAlignment="1">
      <alignment horizontal="center" vertical="center"/>
    </xf>
    <xf numFmtId="0" fontId="2" fillId="0" borderId="11" xfId="6" applyFont="1" applyFill="1" applyBorder="1" applyAlignment="1">
      <alignment horizontal="center" vertical="center"/>
    </xf>
    <xf numFmtId="0" fontId="2" fillId="0" borderId="12" xfId="6" applyFont="1" applyFill="1" applyBorder="1" applyAlignment="1">
      <alignment horizontal="center" vertical="center" wrapText="1"/>
    </xf>
    <xf numFmtId="0" fontId="2" fillId="0" borderId="0" xfId="6" applyFont="1" applyFill="1" applyBorder="1" applyAlignment="1">
      <alignment horizontal="center" vertical="center" wrapText="1"/>
    </xf>
    <xf numFmtId="0" fontId="2" fillId="0" borderId="9" xfId="6" applyFont="1" applyFill="1" applyBorder="1" applyAlignment="1">
      <alignment horizontal="center" vertical="center"/>
    </xf>
    <xf numFmtId="0" fontId="2" fillId="0" borderId="13" xfId="6" applyFont="1" applyFill="1" applyBorder="1" applyAlignment="1">
      <alignment horizontal="center" vertical="center" wrapText="1"/>
    </xf>
    <xf numFmtId="0" fontId="2" fillId="0" borderId="8" xfId="6" applyFont="1" applyBorder="1" applyAlignment="1">
      <alignment horizontal="center" vertical="center"/>
    </xf>
    <xf numFmtId="0" fontId="2" fillId="0" borderId="26" xfId="6" applyFont="1" applyBorder="1" applyAlignment="1">
      <alignment horizontal="center" vertical="center" wrapText="1"/>
    </xf>
    <xf numFmtId="0" fontId="2" fillId="0" borderId="24" xfId="6" applyFont="1" applyFill="1" applyBorder="1" applyAlignment="1">
      <alignment horizontal="center" vertical="center" wrapText="1"/>
    </xf>
    <xf numFmtId="0" fontId="2" fillId="0" borderId="25" xfId="6" applyFont="1" applyBorder="1" applyAlignment="1">
      <alignment horizontal="center" vertical="center"/>
    </xf>
  </cellXfs>
  <cellStyles count="36">
    <cellStyle name="eng" xfId="8"/>
    <cellStyle name="lu" xfId="9"/>
    <cellStyle name="Normal - Style1" xfId="10"/>
    <cellStyle name="Normal_Basic Assumptions" xfId="11"/>
    <cellStyle name="sample" xfId="12"/>
    <cellStyle name="一般" xfId="0" builtinId="0"/>
    <cellStyle name="一般 10" xfId="7"/>
    <cellStyle name="一般 11" xfId="13"/>
    <cellStyle name="一般 12" xfId="1"/>
    <cellStyle name="一般 2" xfId="14"/>
    <cellStyle name="一般 2 2" xfId="5"/>
    <cellStyle name="一般 3" xfId="15"/>
    <cellStyle name="一般 4" xfId="16"/>
    <cellStyle name="一般 4 2" xfId="6"/>
    <cellStyle name="一般 5" xfId="17"/>
    <cellStyle name="一般 6" xfId="18"/>
    <cellStyle name="一般 7" xfId="19"/>
    <cellStyle name="一般 7 2" xfId="2"/>
    <cellStyle name="一般 8" xfId="3"/>
    <cellStyle name="一般 9" xfId="20"/>
    <cellStyle name="一般_5-1" xfId="32"/>
    <cellStyle name="一般_5-2" xfId="33"/>
    <cellStyle name="一般_94年工商及市鄉建設-淑芳" xfId="31"/>
    <cellStyle name="一般_Sheet1" xfId="34"/>
    <cellStyle name="千分位 2" xfId="21"/>
    <cellStyle name="千分位 3" xfId="22"/>
    <cellStyle name="千分位[0] 2" xfId="4"/>
    <cellStyle name="千分位_5-8" xfId="35"/>
    <cellStyle name="年資料" xfId="23"/>
    <cellStyle name="貨幣[0]_Apply" xfId="24"/>
    <cellStyle name="㽎㼿㼿?" xfId="25"/>
    <cellStyle name="標題 1 1" xfId="26"/>
    <cellStyle name="標題 5" xfId="27"/>
    <cellStyle name="㼿" xfId="28"/>
    <cellStyle name="㼿㼿" xfId="29"/>
    <cellStyle name="㼿㼿㼿?" xfId="30"/>
  </cellStyles>
  <dxfs count="6">
    <dxf>
      <fill>
        <patternFill>
          <bgColor rgb="FFFF0000"/>
        </patternFill>
      </fill>
    </dxf>
    <dxf>
      <fill>
        <patternFill>
          <bgColor rgb="FFFF0000"/>
        </patternFill>
      </fill>
    </dxf>
    <dxf>
      <font>
        <b/>
        <i val="0"/>
        <color rgb="FFC00000"/>
      </font>
      <fill>
        <patternFill>
          <bgColor rgb="FFFF0000"/>
        </patternFill>
      </fill>
    </dxf>
    <dxf>
      <font>
        <b/>
        <i val="0"/>
        <color rgb="FFC00000"/>
        <name val="新細明體"/>
        <scheme val="none"/>
      </font>
      <fill>
        <patternFill>
          <bgColor rgb="FFFF0000"/>
        </patternFill>
      </fill>
    </dxf>
    <dxf>
      <font>
        <b/>
        <i val="0"/>
        <color rgb="FFC00000"/>
      </font>
      <fill>
        <patternFill>
          <bgColor rgb="FFFF0000"/>
        </patternFill>
      </fill>
    </dxf>
    <dxf>
      <font>
        <b/>
        <i val="0"/>
        <strike val="0"/>
        <color rgb="FFFF0000"/>
        <name val="新細明體"/>
        <scheme val="none"/>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676275</xdr:colOff>
      <xdr:row>4</xdr:row>
      <xdr:rowOff>0</xdr:rowOff>
    </xdr:from>
    <xdr:to>
      <xdr:col>17</xdr:col>
      <xdr:colOff>9525</xdr:colOff>
      <xdr:row>5</xdr:row>
      <xdr:rowOff>152400</xdr:rowOff>
    </xdr:to>
    <xdr:sp macro="" textlink="">
      <xdr:nvSpPr>
        <xdr:cNvPr id="2" name="Text Box 3"/>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628650</xdr:colOff>
      <xdr:row>3</xdr:row>
      <xdr:rowOff>0</xdr:rowOff>
    </xdr:from>
    <xdr:to>
      <xdr:col>0</xdr:col>
      <xdr:colOff>847725</xdr:colOff>
      <xdr:row>3</xdr:row>
      <xdr:rowOff>0</xdr:rowOff>
    </xdr:to>
    <xdr:sp macro="" textlink="">
      <xdr:nvSpPr>
        <xdr:cNvPr id="3" name="Text Box 1"/>
        <xdr:cNvSpPr txBox="1">
          <a:spLocks noChangeArrowheads="1"/>
        </xdr:cNvSpPr>
      </xdr:nvSpPr>
      <xdr:spPr bwMode="auto">
        <a:xfrm>
          <a:off x="628650" y="638175"/>
          <a:ext cx="57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676275</xdr:colOff>
      <xdr:row>4</xdr:row>
      <xdr:rowOff>0</xdr:rowOff>
    </xdr:from>
    <xdr:to>
      <xdr:col>17</xdr:col>
      <xdr:colOff>9525</xdr:colOff>
      <xdr:row>5</xdr:row>
      <xdr:rowOff>152400</xdr:rowOff>
    </xdr:to>
    <xdr:sp macro="" textlink="">
      <xdr:nvSpPr>
        <xdr:cNvPr id="4" name="Text Box 4"/>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9525</xdr:colOff>
      <xdr:row>5</xdr:row>
      <xdr:rowOff>152400</xdr:rowOff>
    </xdr:from>
    <xdr:to>
      <xdr:col>17</xdr:col>
      <xdr:colOff>57150</xdr:colOff>
      <xdr:row>6</xdr:row>
      <xdr:rowOff>19050</xdr:rowOff>
    </xdr:to>
    <xdr:sp macro="" textlink="">
      <xdr:nvSpPr>
        <xdr:cNvPr id="5" name="Text Box 5"/>
        <xdr:cNvSpPr txBox="1">
          <a:spLocks noChangeArrowheads="1"/>
        </xdr:cNvSpPr>
      </xdr:nvSpPr>
      <xdr:spPr bwMode="auto">
        <a:xfrm flipH="1" flipV="1">
          <a:off x="116681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581025</xdr:colOff>
      <xdr:row>3</xdr:row>
      <xdr:rowOff>0</xdr:rowOff>
    </xdr:from>
    <xdr:to>
      <xdr:col>0</xdr:col>
      <xdr:colOff>847725</xdr:colOff>
      <xdr:row>3</xdr:row>
      <xdr:rowOff>0</xdr:rowOff>
    </xdr:to>
    <xdr:sp macro="" textlink="">
      <xdr:nvSpPr>
        <xdr:cNvPr id="6" name="Text Box 6"/>
        <xdr:cNvSpPr txBox="1">
          <a:spLocks noChangeArrowheads="1"/>
        </xdr:cNvSpPr>
      </xdr:nvSpPr>
      <xdr:spPr bwMode="auto">
        <a:xfrm>
          <a:off x="581025" y="638175"/>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7" name="Text Box 16"/>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9525</xdr:colOff>
      <xdr:row>5</xdr:row>
      <xdr:rowOff>152400</xdr:rowOff>
    </xdr:from>
    <xdr:to>
      <xdr:col>15</xdr:col>
      <xdr:colOff>57150</xdr:colOff>
      <xdr:row>6</xdr:row>
      <xdr:rowOff>19050</xdr:rowOff>
    </xdr:to>
    <xdr:sp macro="" textlink="">
      <xdr:nvSpPr>
        <xdr:cNvPr id="8" name="Text Box 17"/>
        <xdr:cNvSpPr txBox="1">
          <a:spLocks noChangeArrowheads="1"/>
        </xdr:cNvSpPr>
      </xdr:nvSpPr>
      <xdr:spPr bwMode="auto">
        <a:xfrm flipH="1" flipV="1">
          <a:off x="102965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9" name="Text Box 18"/>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10" name="Text Box 19"/>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5</xdr:row>
      <xdr:rowOff>150470</xdr:rowOff>
    </xdr:to>
    <xdr:sp macro="" textlink="">
      <xdr:nvSpPr>
        <xdr:cNvPr id="2" name="Text Box 2053"/>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3" name="Text Box 2054"/>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4" name="Text Box 2055"/>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5" name="Text Box 2056"/>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11</xdr:col>
      <xdr:colOff>9525</xdr:colOff>
      <xdr:row>5</xdr:row>
      <xdr:rowOff>152400</xdr:rowOff>
    </xdr:from>
    <xdr:to>
      <xdr:col>11</xdr:col>
      <xdr:colOff>57150</xdr:colOff>
      <xdr:row>6</xdr:row>
      <xdr:rowOff>19050</xdr:rowOff>
    </xdr:to>
    <xdr:sp macro="" textlink="">
      <xdr:nvSpPr>
        <xdr:cNvPr id="6" name="Text Box 2058"/>
        <xdr:cNvSpPr txBox="1">
          <a:spLocks noChangeArrowheads="1"/>
        </xdr:cNvSpPr>
      </xdr:nvSpPr>
      <xdr:spPr bwMode="auto">
        <a:xfrm flipH="1" flipV="1">
          <a:off x="75533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9525</xdr:colOff>
      <xdr:row>5</xdr:row>
      <xdr:rowOff>152400</xdr:rowOff>
    </xdr:from>
    <xdr:to>
      <xdr:col>9</xdr:col>
      <xdr:colOff>57150</xdr:colOff>
      <xdr:row>6</xdr:row>
      <xdr:rowOff>19050</xdr:rowOff>
    </xdr:to>
    <xdr:sp macro="" textlink="">
      <xdr:nvSpPr>
        <xdr:cNvPr id="7" name="Text Box 2060"/>
        <xdr:cNvSpPr txBox="1">
          <a:spLocks noChangeArrowheads="1"/>
        </xdr:cNvSpPr>
      </xdr:nvSpPr>
      <xdr:spPr bwMode="auto">
        <a:xfrm flipH="1" flipV="1">
          <a:off x="61817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676275</xdr:colOff>
      <xdr:row>4</xdr:row>
      <xdr:rowOff>0</xdr:rowOff>
    </xdr:from>
    <xdr:to>
      <xdr:col>17</xdr:col>
      <xdr:colOff>9525</xdr:colOff>
      <xdr:row>5</xdr:row>
      <xdr:rowOff>152400</xdr:rowOff>
    </xdr:to>
    <xdr:sp macro="" textlink="">
      <xdr:nvSpPr>
        <xdr:cNvPr id="2" name="Text Box 3"/>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628650</xdr:colOff>
      <xdr:row>3</xdr:row>
      <xdr:rowOff>0</xdr:rowOff>
    </xdr:from>
    <xdr:to>
      <xdr:col>0</xdr:col>
      <xdr:colOff>847725</xdr:colOff>
      <xdr:row>3</xdr:row>
      <xdr:rowOff>0</xdr:rowOff>
    </xdr:to>
    <xdr:sp macro="" textlink="">
      <xdr:nvSpPr>
        <xdr:cNvPr id="3" name="Text Box 1"/>
        <xdr:cNvSpPr txBox="1">
          <a:spLocks noChangeArrowheads="1"/>
        </xdr:cNvSpPr>
      </xdr:nvSpPr>
      <xdr:spPr bwMode="auto">
        <a:xfrm>
          <a:off x="628650" y="638175"/>
          <a:ext cx="57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676275</xdr:colOff>
      <xdr:row>4</xdr:row>
      <xdr:rowOff>0</xdr:rowOff>
    </xdr:from>
    <xdr:to>
      <xdr:col>17</xdr:col>
      <xdr:colOff>9525</xdr:colOff>
      <xdr:row>5</xdr:row>
      <xdr:rowOff>152400</xdr:rowOff>
    </xdr:to>
    <xdr:sp macro="" textlink="">
      <xdr:nvSpPr>
        <xdr:cNvPr id="4" name="Text Box 4"/>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9525</xdr:colOff>
      <xdr:row>5</xdr:row>
      <xdr:rowOff>152400</xdr:rowOff>
    </xdr:from>
    <xdr:to>
      <xdr:col>17</xdr:col>
      <xdr:colOff>57150</xdr:colOff>
      <xdr:row>6</xdr:row>
      <xdr:rowOff>19050</xdr:rowOff>
    </xdr:to>
    <xdr:sp macro="" textlink="">
      <xdr:nvSpPr>
        <xdr:cNvPr id="5" name="Text Box 5"/>
        <xdr:cNvSpPr txBox="1">
          <a:spLocks noChangeArrowheads="1"/>
        </xdr:cNvSpPr>
      </xdr:nvSpPr>
      <xdr:spPr bwMode="auto">
        <a:xfrm flipH="1" flipV="1">
          <a:off x="116681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581025</xdr:colOff>
      <xdr:row>3</xdr:row>
      <xdr:rowOff>0</xdr:rowOff>
    </xdr:from>
    <xdr:to>
      <xdr:col>0</xdr:col>
      <xdr:colOff>847725</xdr:colOff>
      <xdr:row>3</xdr:row>
      <xdr:rowOff>0</xdr:rowOff>
    </xdr:to>
    <xdr:sp macro="" textlink="">
      <xdr:nvSpPr>
        <xdr:cNvPr id="6" name="Text Box 6"/>
        <xdr:cNvSpPr txBox="1">
          <a:spLocks noChangeArrowheads="1"/>
        </xdr:cNvSpPr>
      </xdr:nvSpPr>
      <xdr:spPr bwMode="auto">
        <a:xfrm>
          <a:off x="581025" y="638175"/>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7" name="Text Box 16"/>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9525</xdr:colOff>
      <xdr:row>5</xdr:row>
      <xdr:rowOff>152400</xdr:rowOff>
    </xdr:from>
    <xdr:to>
      <xdr:col>15</xdr:col>
      <xdr:colOff>57150</xdr:colOff>
      <xdr:row>6</xdr:row>
      <xdr:rowOff>19050</xdr:rowOff>
    </xdr:to>
    <xdr:sp macro="" textlink="">
      <xdr:nvSpPr>
        <xdr:cNvPr id="8" name="Text Box 17"/>
        <xdr:cNvSpPr txBox="1">
          <a:spLocks noChangeArrowheads="1"/>
        </xdr:cNvSpPr>
      </xdr:nvSpPr>
      <xdr:spPr bwMode="auto">
        <a:xfrm flipH="1" flipV="1">
          <a:off x="102965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9" name="Text Box 18"/>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10" name="Text Box 19"/>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676275</xdr:colOff>
      <xdr:row>4</xdr:row>
      <xdr:rowOff>0</xdr:rowOff>
    </xdr:from>
    <xdr:to>
      <xdr:col>17</xdr:col>
      <xdr:colOff>9525</xdr:colOff>
      <xdr:row>5</xdr:row>
      <xdr:rowOff>152400</xdr:rowOff>
    </xdr:to>
    <xdr:sp macro="" textlink="">
      <xdr:nvSpPr>
        <xdr:cNvPr id="11" name="Text Box 3"/>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676275</xdr:colOff>
      <xdr:row>4</xdr:row>
      <xdr:rowOff>0</xdr:rowOff>
    </xdr:from>
    <xdr:to>
      <xdr:col>17</xdr:col>
      <xdr:colOff>9525</xdr:colOff>
      <xdr:row>5</xdr:row>
      <xdr:rowOff>152400</xdr:rowOff>
    </xdr:to>
    <xdr:sp macro="" textlink="">
      <xdr:nvSpPr>
        <xdr:cNvPr id="12" name="Text Box 4"/>
        <xdr:cNvSpPr txBox="1">
          <a:spLocks noChangeArrowheads="1"/>
        </xdr:cNvSpPr>
      </xdr:nvSpPr>
      <xdr:spPr bwMode="auto">
        <a:xfrm>
          <a:off x="116490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17</xdr:col>
      <xdr:colOff>9525</xdr:colOff>
      <xdr:row>5</xdr:row>
      <xdr:rowOff>152400</xdr:rowOff>
    </xdr:from>
    <xdr:to>
      <xdr:col>17</xdr:col>
      <xdr:colOff>57150</xdr:colOff>
      <xdr:row>6</xdr:row>
      <xdr:rowOff>19050</xdr:rowOff>
    </xdr:to>
    <xdr:sp macro="" textlink="">
      <xdr:nvSpPr>
        <xdr:cNvPr id="13" name="Text Box 5"/>
        <xdr:cNvSpPr txBox="1">
          <a:spLocks noChangeArrowheads="1"/>
        </xdr:cNvSpPr>
      </xdr:nvSpPr>
      <xdr:spPr bwMode="auto">
        <a:xfrm flipH="1" flipV="1">
          <a:off x="116681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14" name="Text Box 16"/>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9525</xdr:colOff>
      <xdr:row>5</xdr:row>
      <xdr:rowOff>152400</xdr:rowOff>
    </xdr:from>
    <xdr:to>
      <xdr:col>15</xdr:col>
      <xdr:colOff>57150</xdr:colOff>
      <xdr:row>6</xdr:row>
      <xdr:rowOff>19050</xdr:rowOff>
    </xdr:to>
    <xdr:sp macro="" textlink="">
      <xdr:nvSpPr>
        <xdr:cNvPr id="15" name="Text Box 17"/>
        <xdr:cNvSpPr txBox="1">
          <a:spLocks noChangeArrowheads="1"/>
        </xdr:cNvSpPr>
      </xdr:nvSpPr>
      <xdr:spPr bwMode="auto">
        <a:xfrm flipH="1" flipV="1">
          <a:off x="102965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16" name="Text Box 18"/>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14</xdr:col>
      <xdr:colOff>676275</xdr:colOff>
      <xdr:row>4</xdr:row>
      <xdr:rowOff>0</xdr:rowOff>
    </xdr:from>
    <xdr:to>
      <xdr:col>15</xdr:col>
      <xdr:colOff>9525</xdr:colOff>
      <xdr:row>5</xdr:row>
      <xdr:rowOff>152400</xdr:rowOff>
    </xdr:to>
    <xdr:sp macro="" textlink="">
      <xdr:nvSpPr>
        <xdr:cNvPr id="17" name="Text Box 19"/>
        <xdr:cNvSpPr txBox="1">
          <a:spLocks noChangeArrowheads="1"/>
        </xdr:cNvSpPr>
      </xdr:nvSpPr>
      <xdr:spPr bwMode="auto">
        <a:xfrm>
          <a:off x="10277475" y="847725"/>
          <a:ext cx="190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5</xdr:row>
      <xdr:rowOff>150470</xdr:rowOff>
    </xdr:to>
    <xdr:sp macro="" textlink="">
      <xdr:nvSpPr>
        <xdr:cNvPr id="2" name="Text Box 2053"/>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3" name="Text Box 2054"/>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4" name="Text Box 2055"/>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5" name="Text Box 2056"/>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5</xdr:row>
      <xdr:rowOff>152400</xdr:rowOff>
    </xdr:from>
    <xdr:to>
      <xdr:col>9</xdr:col>
      <xdr:colOff>0</xdr:colOff>
      <xdr:row>6</xdr:row>
      <xdr:rowOff>19050</xdr:rowOff>
    </xdr:to>
    <xdr:sp macro="" textlink="">
      <xdr:nvSpPr>
        <xdr:cNvPr id="6" name="Text Box 2057"/>
        <xdr:cNvSpPr txBox="1">
          <a:spLocks noChangeArrowheads="1"/>
        </xdr:cNvSpPr>
      </xdr:nvSpPr>
      <xdr:spPr bwMode="auto">
        <a:xfrm flipH="1" flipV="1">
          <a:off x="6172200" y="1209675"/>
          <a:ext cx="0"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9525</xdr:colOff>
      <xdr:row>5</xdr:row>
      <xdr:rowOff>152400</xdr:rowOff>
    </xdr:from>
    <xdr:to>
      <xdr:col>11</xdr:col>
      <xdr:colOff>57150</xdr:colOff>
      <xdr:row>6</xdr:row>
      <xdr:rowOff>19050</xdr:rowOff>
    </xdr:to>
    <xdr:sp macro="" textlink="">
      <xdr:nvSpPr>
        <xdr:cNvPr id="7" name="Text Box 2058"/>
        <xdr:cNvSpPr txBox="1">
          <a:spLocks noChangeArrowheads="1"/>
        </xdr:cNvSpPr>
      </xdr:nvSpPr>
      <xdr:spPr bwMode="auto">
        <a:xfrm flipH="1" flipV="1">
          <a:off x="75533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9525</xdr:colOff>
      <xdr:row>5</xdr:row>
      <xdr:rowOff>152400</xdr:rowOff>
    </xdr:from>
    <xdr:to>
      <xdr:col>9</xdr:col>
      <xdr:colOff>57150</xdr:colOff>
      <xdr:row>6</xdr:row>
      <xdr:rowOff>19050</xdr:rowOff>
    </xdr:to>
    <xdr:sp macro="" textlink="">
      <xdr:nvSpPr>
        <xdr:cNvPr id="8" name="Text Box 2060"/>
        <xdr:cNvSpPr txBox="1">
          <a:spLocks noChangeArrowheads="1"/>
        </xdr:cNvSpPr>
      </xdr:nvSpPr>
      <xdr:spPr bwMode="auto">
        <a:xfrm flipH="1" flipV="1">
          <a:off x="61817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0</xdr:colOff>
      <xdr:row>4</xdr:row>
      <xdr:rowOff>0</xdr:rowOff>
    </xdr:from>
    <xdr:to>
      <xdr:col>9</xdr:col>
      <xdr:colOff>0</xdr:colOff>
      <xdr:row>5</xdr:row>
      <xdr:rowOff>150470</xdr:rowOff>
    </xdr:to>
    <xdr:sp macro="" textlink="">
      <xdr:nvSpPr>
        <xdr:cNvPr id="9" name="Text Box 2053"/>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10" name="Text Box 2054"/>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11" name="Text Box 2055"/>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9</xdr:col>
      <xdr:colOff>0</xdr:colOff>
      <xdr:row>4</xdr:row>
      <xdr:rowOff>0</xdr:rowOff>
    </xdr:from>
    <xdr:to>
      <xdr:col>9</xdr:col>
      <xdr:colOff>0</xdr:colOff>
      <xdr:row>5</xdr:row>
      <xdr:rowOff>150470</xdr:rowOff>
    </xdr:to>
    <xdr:sp macro="" textlink="">
      <xdr:nvSpPr>
        <xdr:cNvPr id="12" name="Text Box 2056"/>
        <xdr:cNvSpPr txBox="1">
          <a:spLocks noChangeArrowheads="1"/>
        </xdr:cNvSpPr>
      </xdr:nvSpPr>
      <xdr:spPr bwMode="auto">
        <a:xfrm>
          <a:off x="6172200" y="847725"/>
          <a:ext cx="0" cy="3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Arial Narrow"/>
            </a:rPr>
            <a:t>別</a:t>
          </a:r>
          <a:endParaRPr lang="zh-TW" altLang="en-US"/>
        </a:p>
      </xdr:txBody>
    </xdr:sp>
    <xdr:clientData/>
  </xdr:twoCellAnchor>
  <xdr:twoCellAnchor>
    <xdr:from>
      <xdr:col>11</xdr:col>
      <xdr:colOff>9525</xdr:colOff>
      <xdr:row>5</xdr:row>
      <xdr:rowOff>152400</xdr:rowOff>
    </xdr:from>
    <xdr:to>
      <xdr:col>11</xdr:col>
      <xdr:colOff>57150</xdr:colOff>
      <xdr:row>6</xdr:row>
      <xdr:rowOff>19050</xdr:rowOff>
    </xdr:to>
    <xdr:sp macro="" textlink="">
      <xdr:nvSpPr>
        <xdr:cNvPr id="13" name="Text Box 2058"/>
        <xdr:cNvSpPr txBox="1">
          <a:spLocks noChangeArrowheads="1"/>
        </xdr:cNvSpPr>
      </xdr:nvSpPr>
      <xdr:spPr bwMode="auto">
        <a:xfrm flipH="1" flipV="1">
          <a:off x="75533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9525</xdr:colOff>
      <xdr:row>5</xdr:row>
      <xdr:rowOff>152400</xdr:rowOff>
    </xdr:from>
    <xdr:to>
      <xdr:col>9</xdr:col>
      <xdr:colOff>57150</xdr:colOff>
      <xdr:row>6</xdr:row>
      <xdr:rowOff>19050</xdr:rowOff>
    </xdr:to>
    <xdr:sp macro="" textlink="">
      <xdr:nvSpPr>
        <xdr:cNvPr id="14" name="Text Box 2060"/>
        <xdr:cNvSpPr txBox="1">
          <a:spLocks noChangeArrowheads="1"/>
        </xdr:cNvSpPr>
      </xdr:nvSpPr>
      <xdr:spPr bwMode="auto">
        <a:xfrm flipH="1" flipV="1">
          <a:off x="6181725" y="1209675"/>
          <a:ext cx="476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tabSelected="1" view="pageBreakPreview" zoomScale="70" zoomScaleNormal="115" zoomScaleSheetLayoutView="70" workbookViewId="0">
      <pane xSplit="1" ySplit="7" topLeftCell="B8" activePane="bottomRight" state="frozen"/>
      <selection activeCell="B17" sqref="B17"/>
      <selection pane="topRight" activeCell="B17" sqref="B17"/>
      <selection pane="bottomLeft" activeCell="B17" sqref="B17"/>
      <selection pane="bottomRight" activeCell="A4" sqref="A4:A5"/>
    </sheetView>
  </sheetViews>
  <sheetFormatPr defaultRowHeight="12.75"/>
  <cols>
    <col min="1" max="1" width="20.625" style="70" customWidth="1"/>
    <col min="2" max="6" width="10.625" style="70" customWidth="1"/>
    <col min="7" max="7" width="12.625" style="70" customWidth="1"/>
    <col min="8" max="14" width="10.625" style="70" customWidth="1"/>
    <col min="15" max="15" width="13.625" style="70" customWidth="1"/>
    <col min="16" max="16384" width="9" style="70"/>
  </cols>
  <sheetData>
    <row r="1" spans="1:15" ht="18" customHeight="1">
      <c r="A1" s="90" t="s">
        <v>87</v>
      </c>
      <c r="O1" s="89" t="s">
        <v>151</v>
      </c>
    </row>
    <row r="2" spans="1:15" s="88" customFormat="1" ht="24.95" customHeight="1">
      <c r="A2" s="360" t="s">
        <v>150</v>
      </c>
      <c r="B2" s="360"/>
      <c r="C2" s="360"/>
      <c r="D2" s="360"/>
      <c r="E2" s="360"/>
      <c r="F2" s="360"/>
      <c r="G2" s="360"/>
      <c r="H2" s="360" t="s">
        <v>149</v>
      </c>
      <c r="I2" s="360"/>
      <c r="J2" s="360"/>
      <c r="K2" s="360"/>
      <c r="L2" s="360"/>
      <c r="M2" s="360"/>
      <c r="N2" s="360"/>
      <c r="O2" s="360"/>
    </row>
    <row r="3" spans="1:15" ht="15" customHeight="1" thickBot="1">
      <c r="A3" s="86"/>
      <c r="B3" s="86"/>
      <c r="C3" s="86"/>
      <c r="D3" s="86"/>
      <c r="E3" s="86"/>
      <c r="F3" s="86"/>
      <c r="G3" s="87" t="s">
        <v>148</v>
      </c>
      <c r="H3" s="86"/>
      <c r="I3" s="86"/>
      <c r="J3" s="86"/>
      <c r="K3" s="86"/>
      <c r="L3" s="85"/>
      <c r="M3" s="85"/>
      <c r="N3" s="85"/>
      <c r="O3" s="84" t="s">
        <v>147</v>
      </c>
    </row>
    <row r="4" spans="1:15" ht="20.100000000000001" customHeight="1">
      <c r="A4" s="361" t="s">
        <v>146</v>
      </c>
      <c r="B4" s="363" t="s">
        <v>145</v>
      </c>
      <c r="C4" s="365" t="s">
        <v>144</v>
      </c>
      <c r="D4" s="365" t="s">
        <v>143</v>
      </c>
      <c r="E4" s="365" t="s">
        <v>142</v>
      </c>
      <c r="F4" s="365" t="s">
        <v>141</v>
      </c>
      <c r="G4" s="365" t="s">
        <v>140</v>
      </c>
      <c r="H4" s="372" t="s">
        <v>139</v>
      </c>
      <c r="I4" s="365" t="s">
        <v>138</v>
      </c>
      <c r="J4" s="365" t="s">
        <v>137</v>
      </c>
      <c r="K4" s="365" t="s">
        <v>136</v>
      </c>
      <c r="L4" s="365" t="s">
        <v>135</v>
      </c>
      <c r="M4" s="365" t="s">
        <v>134</v>
      </c>
      <c r="N4" s="365" t="s">
        <v>133</v>
      </c>
      <c r="O4" s="365" t="s">
        <v>132</v>
      </c>
    </row>
    <row r="5" spans="1:15" ht="20.100000000000001" customHeight="1">
      <c r="A5" s="362"/>
      <c r="B5" s="364"/>
      <c r="C5" s="366"/>
      <c r="D5" s="366"/>
      <c r="E5" s="366"/>
      <c r="F5" s="366"/>
      <c r="G5" s="366"/>
      <c r="H5" s="373"/>
      <c r="I5" s="366"/>
      <c r="J5" s="366"/>
      <c r="K5" s="366"/>
      <c r="L5" s="366"/>
      <c r="M5" s="366"/>
      <c r="N5" s="366"/>
      <c r="O5" s="366"/>
    </row>
    <row r="6" spans="1:15" ht="20.100000000000001" customHeight="1">
      <c r="A6" s="362" t="s">
        <v>131</v>
      </c>
      <c r="B6" s="368" t="s">
        <v>130</v>
      </c>
      <c r="C6" s="370" t="s">
        <v>129</v>
      </c>
      <c r="D6" s="370" t="s">
        <v>128</v>
      </c>
      <c r="E6" s="370" t="s">
        <v>127</v>
      </c>
      <c r="F6" s="370" t="s">
        <v>126</v>
      </c>
      <c r="G6" s="370" t="s">
        <v>125</v>
      </c>
      <c r="H6" s="374" t="s">
        <v>124</v>
      </c>
      <c r="I6" s="370" t="s">
        <v>123</v>
      </c>
      <c r="J6" s="370" t="s">
        <v>122</v>
      </c>
      <c r="K6" s="370" t="s">
        <v>121</v>
      </c>
      <c r="L6" s="370" t="s">
        <v>120</v>
      </c>
      <c r="M6" s="370" t="s">
        <v>119</v>
      </c>
      <c r="N6" s="370" t="s">
        <v>118</v>
      </c>
      <c r="O6" s="376" t="s">
        <v>117</v>
      </c>
    </row>
    <row r="7" spans="1:15" ht="36.950000000000003" customHeight="1" thickBot="1">
      <c r="A7" s="367"/>
      <c r="B7" s="369"/>
      <c r="C7" s="371"/>
      <c r="D7" s="371"/>
      <c r="E7" s="371"/>
      <c r="F7" s="371"/>
      <c r="G7" s="371"/>
      <c r="H7" s="375"/>
      <c r="I7" s="371"/>
      <c r="J7" s="371"/>
      <c r="K7" s="371"/>
      <c r="L7" s="371"/>
      <c r="M7" s="371"/>
      <c r="N7" s="371"/>
      <c r="O7" s="371"/>
    </row>
    <row r="8" spans="1:15" ht="26.65" customHeight="1">
      <c r="A8" s="80" t="s">
        <v>116</v>
      </c>
      <c r="B8" s="83">
        <v>10460</v>
      </c>
      <c r="C8" s="82">
        <v>496</v>
      </c>
      <c r="D8" s="82">
        <v>49</v>
      </c>
      <c r="E8" s="82" t="s">
        <v>23</v>
      </c>
      <c r="F8" s="82">
        <v>849</v>
      </c>
      <c r="G8" s="82">
        <v>68</v>
      </c>
      <c r="H8" s="82">
        <v>37</v>
      </c>
      <c r="I8" s="82">
        <v>84</v>
      </c>
      <c r="J8" s="82">
        <v>196</v>
      </c>
      <c r="K8" s="82">
        <v>135</v>
      </c>
      <c r="L8" s="82">
        <v>15</v>
      </c>
      <c r="M8" s="82">
        <v>173</v>
      </c>
      <c r="N8" s="82">
        <v>430</v>
      </c>
      <c r="O8" s="82">
        <v>38</v>
      </c>
    </row>
    <row r="9" spans="1:15" ht="26.65" customHeight="1">
      <c r="A9" s="80" t="s">
        <v>115</v>
      </c>
      <c r="B9" s="81">
        <v>10182</v>
      </c>
      <c r="C9" s="77">
        <v>488</v>
      </c>
      <c r="D9" s="77">
        <v>54</v>
      </c>
      <c r="E9" s="77" t="s">
        <v>23</v>
      </c>
      <c r="F9" s="77">
        <v>804</v>
      </c>
      <c r="G9" s="77">
        <v>63</v>
      </c>
      <c r="H9" s="77">
        <v>33</v>
      </c>
      <c r="I9" s="77">
        <v>82</v>
      </c>
      <c r="J9" s="77">
        <v>193</v>
      </c>
      <c r="K9" s="77">
        <v>132</v>
      </c>
      <c r="L9" s="77">
        <v>16</v>
      </c>
      <c r="M9" s="77">
        <v>174</v>
      </c>
      <c r="N9" s="77">
        <v>428</v>
      </c>
      <c r="O9" s="77">
        <v>38</v>
      </c>
    </row>
    <row r="10" spans="1:15" ht="26.65" customHeight="1">
      <c r="A10" s="80" t="s">
        <v>114</v>
      </c>
      <c r="B10" s="81">
        <v>10360</v>
      </c>
      <c r="C10" s="77">
        <v>504</v>
      </c>
      <c r="D10" s="77">
        <v>56</v>
      </c>
      <c r="E10" s="77" t="s">
        <v>23</v>
      </c>
      <c r="F10" s="77">
        <v>800</v>
      </c>
      <c r="G10" s="77">
        <v>66</v>
      </c>
      <c r="H10" s="77">
        <v>32</v>
      </c>
      <c r="I10" s="77">
        <v>82</v>
      </c>
      <c r="J10" s="77">
        <v>196</v>
      </c>
      <c r="K10" s="77">
        <v>132</v>
      </c>
      <c r="L10" s="77">
        <v>17</v>
      </c>
      <c r="M10" s="77">
        <v>191</v>
      </c>
      <c r="N10" s="77">
        <v>443</v>
      </c>
      <c r="O10" s="77">
        <v>39</v>
      </c>
    </row>
    <row r="11" spans="1:15" ht="26.65" customHeight="1">
      <c r="A11" s="80" t="s">
        <v>113</v>
      </c>
      <c r="B11" s="81">
        <v>10452</v>
      </c>
      <c r="C11" s="77">
        <v>522</v>
      </c>
      <c r="D11" s="77">
        <v>56</v>
      </c>
      <c r="E11" s="77" t="s">
        <v>23</v>
      </c>
      <c r="F11" s="77">
        <v>780</v>
      </c>
      <c r="G11" s="77">
        <v>62</v>
      </c>
      <c r="H11" s="77">
        <v>31</v>
      </c>
      <c r="I11" s="77">
        <v>81</v>
      </c>
      <c r="J11" s="77">
        <v>199</v>
      </c>
      <c r="K11" s="77">
        <v>128</v>
      </c>
      <c r="L11" s="77">
        <v>19</v>
      </c>
      <c r="M11" s="77">
        <v>202</v>
      </c>
      <c r="N11" s="77">
        <v>449</v>
      </c>
      <c r="O11" s="77">
        <v>41</v>
      </c>
    </row>
    <row r="12" spans="1:15" ht="26.65" customHeight="1">
      <c r="A12" s="80" t="s">
        <v>112</v>
      </c>
      <c r="B12" s="81">
        <v>10720</v>
      </c>
      <c r="C12" s="77">
        <v>539</v>
      </c>
      <c r="D12" s="77">
        <v>58</v>
      </c>
      <c r="E12" s="77" t="s">
        <v>23</v>
      </c>
      <c r="F12" s="77">
        <v>787</v>
      </c>
      <c r="G12" s="77">
        <v>61</v>
      </c>
      <c r="H12" s="77">
        <v>28</v>
      </c>
      <c r="I12" s="77">
        <v>93</v>
      </c>
      <c r="J12" s="77">
        <v>206</v>
      </c>
      <c r="K12" s="77">
        <v>127</v>
      </c>
      <c r="L12" s="77">
        <v>19</v>
      </c>
      <c r="M12" s="77">
        <v>214</v>
      </c>
      <c r="N12" s="77">
        <v>450</v>
      </c>
      <c r="O12" s="77">
        <v>38</v>
      </c>
    </row>
    <row r="13" spans="1:15" ht="26.65" customHeight="1">
      <c r="A13" s="80" t="s">
        <v>111</v>
      </c>
      <c r="B13" s="81">
        <v>10853</v>
      </c>
      <c r="C13" s="77">
        <v>561</v>
      </c>
      <c r="D13" s="77">
        <v>58</v>
      </c>
      <c r="E13" s="77" t="s">
        <v>23</v>
      </c>
      <c r="F13" s="77">
        <v>778</v>
      </c>
      <c r="G13" s="77">
        <v>67</v>
      </c>
      <c r="H13" s="77">
        <v>24</v>
      </c>
      <c r="I13" s="77">
        <v>96</v>
      </c>
      <c r="J13" s="77">
        <v>210</v>
      </c>
      <c r="K13" s="77">
        <v>127</v>
      </c>
      <c r="L13" s="77">
        <v>22</v>
      </c>
      <c r="M13" s="77">
        <v>214</v>
      </c>
      <c r="N13" s="77">
        <v>448</v>
      </c>
      <c r="O13" s="77">
        <v>40</v>
      </c>
    </row>
    <row r="14" spans="1:15" ht="26.65" customHeight="1">
      <c r="A14" s="80" t="s">
        <v>110</v>
      </c>
      <c r="B14" s="81">
        <v>10867</v>
      </c>
      <c r="C14" s="77">
        <v>592</v>
      </c>
      <c r="D14" s="77">
        <v>58</v>
      </c>
      <c r="E14" s="77" t="s">
        <v>23</v>
      </c>
      <c r="F14" s="77">
        <v>773</v>
      </c>
      <c r="G14" s="77">
        <v>78</v>
      </c>
      <c r="H14" s="77">
        <v>22</v>
      </c>
      <c r="I14" s="77">
        <v>97</v>
      </c>
      <c r="J14" s="77">
        <v>212</v>
      </c>
      <c r="K14" s="77">
        <v>122</v>
      </c>
      <c r="L14" s="77">
        <v>22</v>
      </c>
      <c r="M14" s="77">
        <v>209</v>
      </c>
      <c r="N14" s="77">
        <v>445</v>
      </c>
      <c r="O14" s="77">
        <v>42</v>
      </c>
    </row>
    <row r="15" spans="1:15" ht="26.65" customHeight="1">
      <c r="A15" s="80" t="s">
        <v>109</v>
      </c>
      <c r="B15" s="81">
        <v>10890</v>
      </c>
      <c r="C15" s="77">
        <v>611</v>
      </c>
      <c r="D15" s="77">
        <v>55</v>
      </c>
      <c r="E15" s="77" t="s">
        <v>23</v>
      </c>
      <c r="F15" s="77">
        <v>762</v>
      </c>
      <c r="G15" s="77">
        <v>82</v>
      </c>
      <c r="H15" s="77">
        <v>21</v>
      </c>
      <c r="I15" s="77">
        <v>99</v>
      </c>
      <c r="J15" s="77">
        <v>207</v>
      </c>
      <c r="K15" s="77">
        <v>125</v>
      </c>
      <c r="L15" s="77">
        <v>20</v>
      </c>
      <c r="M15" s="77">
        <v>194</v>
      </c>
      <c r="N15" s="77">
        <v>444</v>
      </c>
      <c r="O15" s="77">
        <v>46</v>
      </c>
    </row>
    <row r="16" spans="1:15" ht="26.65" customHeight="1">
      <c r="A16" s="80" t="s">
        <v>108</v>
      </c>
      <c r="B16" s="81">
        <v>11030</v>
      </c>
      <c r="C16" s="77">
        <v>648</v>
      </c>
      <c r="D16" s="77">
        <v>57</v>
      </c>
      <c r="E16" s="77" t="s">
        <v>23</v>
      </c>
      <c r="F16" s="77">
        <v>771</v>
      </c>
      <c r="G16" s="77">
        <v>91</v>
      </c>
      <c r="H16" s="77">
        <v>20</v>
      </c>
      <c r="I16" s="77">
        <v>103</v>
      </c>
      <c r="J16" s="77">
        <v>214</v>
      </c>
      <c r="K16" s="77">
        <v>127</v>
      </c>
      <c r="L16" s="77">
        <v>19</v>
      </c>
      <c r="M16" s="77">
        <v>196</v>
      </c>
      <c r="N16" s="77">
        <v>444</v>
      </c>
      <c r="O16" s="77">
        <v>47</v>
      </c>
    </row>
    <row r="17" spans="1:15" ht="26.65" customHeight="1">
      <c r="A17" s="80" t="s">
        <v>107</v>
      </c>
      <c r="B17" s="78">
        <f t="shared" ref="B17:O17" si="0">SUM(B18:B30)</f>
        <v>11287</v>
      </c>
      <c r="C17" s="77">
        <f t="shared" si="0"/>
        <v>676</v>
      </c>
      <c r="D17" s="77">
        <f t="shared" si="0"/>
        <v>59</v>
      </c>
      <c r="E17" s="77">
        <f t="shared" si="0"/>
        <v>0</v>
      </c>
      <c r="F17" s="77">
        <f t="shared" si="0"/>
        <v>775</v>
      </c>
      <c r="G17" s="77">
        <f t="shared" si="0"/>
        <v>92</v>
      </c>
      <c r="H17" s="77">
        <f t="shared" si="0"/>
        <v>17</v>
      </c>
      <c r="I17" s="77">
        <f t="shared" si="0"/>
        <v>108</v>
      </c>
      <c r="J17" s="77">
        <f t="shared" si="0"/>
        <v>220</v>
      </c>
      <c r="K17" s="77">
        <f t="shared" si="0"/>
        <v>129</v>
      </c>
      <c r="L17" s="77">
        <f t="shared" si="0"/>
        <v>19</v>
      </c>
      <c r="M17" s="77">
        <f t="shared" si="0"/>
        <v>199</v>
      </c>
      <c r="N17" s="77">
        <f t="shared" si="0"/>
        <v>462</v>
      </c>
      <c r="O17" s="77">
        <f t="shared" si="0"/>
        <v>49</v>
      </c>
    </row>
    <row r="18" spans="1:15" ht="26.65" customHeight="1">
      <c r="A18" s="79" t="s">
        <v>106</v>
      </c>
      <c r="B18" s="78">
        <f>SUM(C18:O18, '5-1 續'!B17:N17)</f>
        <v>923</v>
      </c>
      <c r="C18" s="77">
        <v>59</v>
      </c>
      <c r="D18" s="77">
        <v>9</v>
      </c>
      <c r="E18" s="77" t="s">
        <v>23</v>
      </c>
      <c r="F18" s="77">
        <v>59</v>
      </c>
      <c r="G18" s="77">
        <v>16</v>
      </c>
      <c r="H18" s="77">
        <v>5</v>
      </c>
      <c r="I18" s="77">
        <v>5</v>
      </c>
      <c r="J18" s="77">
        <v>13</v>
      </c>
      <c r="K18" s="77">
        <v>25</v>
      </c>
      <c r="L18" s="77">
        <v>1</v>
      </c>
      <c r="M18" s="77">
        <v>3</v>
      </c>
      <c r="N18" s="77">
        <v>28</v>
      </c>
      <c r="O18" s="77">
        <v>4</v>
      </c>
    </row>
    <row r="19" spans="1:15" ht="26.65" customHeight="1">
      <c r="A19" s="79" t="s">
        <v>105</v>
      </c>
      <c r="B19" s="78">
        <f>SUM(C19:O19, '5-1 續'!B18:N18)</f>
        <v>1261</v>
      </c>
      <c r="C19" s="77">
        <v>83</v>
      </c>
      <c r="D19" s="77">
        <v>2</v>
      </c>
      <c r="E19" s="77" t="s">
        <v>23</v>
      </c>
      <c r="F19" s="77">
        <v>68</v>
      </c>
      <c r="G19" s="77">
        <v>9</v>
      </c>
      <c r="H19" s="77">
        <v>1</v>
      </c>
      <c r="I19" s="77">
        <v>6</v>
      </c>
      <c r="J19" s="77">
        <v>14</v>
      </c>
      <c r="K19" s="77">
        <v>13</v>
      </c>
      <c r="L19" s="77">
        <v>4</v>
      </c>
      <c r="M19" s="77">
        <v>18</v>
      </c>
      <c r="N19" s="77">
        <v>53</v>
      </c>
      <c r="O19" s="77">
        <v>13</v>
      </c>
    </row>
    <row r="20" spans="1:15" ht="26.65" customHeight="1">
      <c r="A20" s="79" t="s">
        <v>104</v>
      </c>
      <c r="B20" s="78">
        <f>SUM(C20:O20, '5-1 續'!B19:N19)</f>
        <v>258</v>
      </c>
      <c r="C20" s="77">
        <v>48</v>
      </c>
      <c r="D20" s="77" t="s">
        <v>23</v>
      </c>
      <c r="E20" s="77" t="s">
        <v>23</v>
      </c>
      <c r="F20" s="77">
        <v>13</v>
      </c>
      <c r="G20" s="77">
        <v>1</v>
      </c>
      <c r="H20" s="77">
        <v>1</v>
      </c>
      <c r="I20" s="77">
        <v>11</v>
      </c>
      <c r="J20" s="77">
        <v>4</v>
      </c>
      <c r="K20" s="77">
        <v>2</v>
      </c>
      <c r="L20" s="77">
        <v>1</v>
      </c>
      <c r="M20" s="77">
        <v>1</v>
      </c>
      <c r="N20" s="77">
        <v>8</v>
      </c>
      <c r="O20" s="77">
        <v>1</v>
      </c>
    </row>
    <row r="21" spans="1:15" ht="26.65" customHeight="1">
      <c r="A21" s="79" t="s">
        <v>103</v>
      </c>
      <c r="B21" s="78">
        <f>SUM(C21:O21, '5-1 續'!B20:N20)</f>
        <v>1027</v>
      </c>
      <c r="C21" s="77">
        <v>52</v>
      </c>
      <c r="D21" s="77">
        <v>2</v>
      </c>
      <c r="E21" s="77" t="s">
        <v>23</v>
      </c>
      <c r="F21" s="77">
        <v>62</v>
      </c>
      <c r="G21" s="77">
        <v>5</v>
      </c>
      <c r="H21" s="77">
        <v>4</v>
      </c>
      <c r="I21" s="77">
        <v>15</v>
      </c>
      <c r="J21" s="77">
        <v>30</v>
      </c>
      <c r="K21" s="77">
        <v>5</v>
      </c>
      <c r="L21" s="77" t="s">
        <v>23</v>
      </c>
      <c r="M21" s="77">
        <v>15</v>
      </c>
      <c r="N21" s="77">
        <v>44</v>
      </c>
      <c r="O21" s="77">
        <v>5</v>
      </c>
    </row>
    <row r="22" spans="1:15" ht="26.65" customHeight="1">
      <c r="A22" s="79" t="s">
        <v>102</v>
      </c>
      <c r="B22" s="78">
        <f>SUM(C22:O22, '5-1 續'!B21:N21)</f>
        <v>2041</v>
      </c>
      <c r="C22" s="77">
        <v>83</v>
      </c>
      <c r="D22" s="77">
        <v>8</v>
      </c>
      <c r="E22" s="77" t="s">
        <v>23</v>
      </c>
      <c r="F22" s="77">
        <v>197</v>
      </c>
      <c r="G22" s="77">
        <v>21</v>
      </c>
      <c r="H22" s="77">
        <v>3</v>
      </c>
      <c r="I22" s="77">
        <v>13</v>
      </c>
      <c r="J22" s="77">
        <v>28</v>
      </c>
      <c r="K22" s="77">
        <v>17</v>
      </c>
      <c r="L22" s="77">
        <v>1</v>
      </c>
      <c r="M22" s="77">
        <v>31</v>
      </c>
      <c r="N22" s="77">
        <v>60</v>
      </c>
      <c r="O22" s="77">
        <v>2</v>
      </c>
    </row>
    <row r="23" spans="1:15" ht="26.65" customHeight="1">
      <c r="A23" s="79" t="s">
        <v>101</v>
      </c>
      <c r="B23" s="78">
        <f>SUM(C23:O23, '5-1 續'!B22:N22)</f>
        <v>533</v>
      </c>
      <c r="C23" s="77">
        <v>50</v>
      </c>
      <c r="D23" s="77">
        <v>3</v>
      </c>
      <c r="E23" s="77" t="s">
        <v>23</v>
      </c>
      <c r="F23" s="77">
        <v>43</v>
      </c>
      <c r="G23" s="77">
        <v>4</v>
      </c>
      <c r="H23" s="77">
        <v>2</v>
      </c>
      <c r="I23" s="77">
        <v>6</v>
      </c>
      <c r="J23" s="77">
        <v>26</v>
      </c>
      <c r="K23" s="77">
        <v>4</v>
      </c>
      <c r="L23" s="77">
        <v>2</v>
      </c>
      <c r="M23" s="77">
        <v>25</v>
      </c>
      <c r="N23" s="77">
        <v>34</v>
      </c>
      <c r="O23" s="77">
        <v>2</v>
      </c>
    </row>
    <row r="24" spans="1:15" ht="26.65" customHeight="1">
      <c r="A24" s="79" t="s">
        <v>100</v>
      </c>
      <c r="B24" s="78">
        <f>SUM(C24:O24, '5-1 續'!B23:N23)</f>
        <v>1609</v>
      </c>
      <c r="C24" s="77">
        <v>73</v>
      </c>
      <c r="D24" s="77">
        <v>13</v>
      </c>
      <c r="E24" s="77" t="s">
        <v>23</v>
      </c>
      <c r="F24" s="77">
        <v>93</v>
      </c>
      <c r="G24" s="77">
        <v>13</v>
      </c>
      <c r="H24" s="77">
        <v>1</v>
      </c>
      <c r="I24" s="77">
        <v>15</v>
      </c>
      <c r="J24" s="77">
        <v>25</v>
      </c>
      <c r="K24" s="77">
        <v>20</v>
      </c>
      <c r="L24" s="77">
        <v>3</v>
      </c>
      <c r="M24" s="77">
        <v>10</v>
      </c>
      <c r="N24" s="77">
        <v>52</v>
      </c>
      <c r="O24" s="77">
        <v>7</v>
      </c>
    </row>
    <row r="25" spans="1:15" ht="26.65" customHeight="1">
      <c r="A25" s="79" t="s">
        <v>99</v>
      </c>
      <c r="B25" s="78">
        <f>SUM(C25:O25, '5-1 續'!B24:N24)</f>
        <v>1023</v>
      </c>
      <c r="C25" s="77">
        <v>58</v>
      </c>
      <c r="D25" s="77">
        <v>6</v>
      </c>
      <c r="E25" s="77" t="s">
        <v>23</v>
      </c>
      <c r="F25" s="77">
        <v>72</v>
      </c>
      <c r="G25" s="77">
        <v>9</v>
      </c>
      <c r="H25" s="77" t="s">
        <v>23</v>
      </c>
      <c r="I25" s="77">
        <v>8</v>
      </c>
      <c r="J25" s="77">
        <v>23</v>
      </c>
      <c r="K25" s="77">
        <v>14</v>
      </c>
      <c r="L25" s="77">
        <v>1</v>
      </c>
      <c r="M25" s="77">
        <v>2</v>
      </c>
      <c r="N25" s="77">
        <v>25</v>
      </c>
      <c r="O25" s="77">
        <v>1</v>
      </c>
    </row>
    <row r="26" spans="1:15" ht="26.65" customHeight="1">
      <c r="A26" s="79" t="s">
        <v>98</v>
      </c>
      <c r="B26" s="78">
        <f>SUM(C26:O26, '5-1 續'!B25:N25)</f>
        <v>673</v>
      </c>
      <c r="C26" s="77">
        <v>58</v>
      </c>
      <c r="D26" s="77">
        <v>4</v>
      </c>
      <c r="E26" s="77" t="s">
        <v>23</v>
      </c>
      <c r="F26" s="77">
        <v>30</v>
      </c>
      <c r="G26" s="77">
        <v>2</v>
      </c>
      <c r="H26" s="77" t="s">
        <v>23</v>
      </c>
      <c r="I26" s="77">
        <v>3</v>
      </c>
      <c r="J26" s="77">
        <v>11</v>
      </c>
      <c r="K26" s="77">
        <v>8</v>
      </c>
      <c r="L26" s="77">
        <v>2</v>
      </c>
      <c r="M26" s="77">
        <v>10</v>
      </c>
      <c r="N26" s="77">
        <v>39</v>
      </c>
      <c r="O26" s="77">
        <v>5</v>
      </c>
    </row>
    <row r="27" spans="1:15" ht="26.65" customHeight="1">
      <c r="A27" s="79" t="s">
        <v>97</v>
      </c>
      <c r="B27" s="78">
        <f>SUM(C27:O27, '5-1 續'!B26:N26)</f>
        <v>837</v>
      </c>
      <c r="C27" s="77">
        <v>58</v>
      </c>
      <c r="D27" s="77">
        <v>6</v>
      </c>
      <c r="E27" s="77" t="s">
        <v>23</v>
      </c>
      <c r="F27" s="77">
        <v>36</v>
      </c>
      <c r="G27" s="77">
        <v>5</v>
      </c>
      <c r="H27" s="77" t="s">
        <v>23</v>
      </c>
      <c r="I27" s="77">
        <v>9</v>
      </c>
      <c r="J27" s="77">
        <v>23</v>
      </c>
      <c r="K27" s="77">
        <v>17</v>
      </c>
      <c r="L27" s="77">
        <v>1</v>
      </c>
      <c r="M27" s="77">
        <v>14</v>
      </c>
      <c r="N27" s="77">
        <v>30</v>
      </c>
      <c r="O27" s="77">
        <v>3</v>
      </c>
    </row>
    <row r="28" spans="1:15" ht="26.65" customHeight="1">
      <c r="A28" s="79" t="s">
        <v>96</v>
      </c>
      <c r="B28" s="78">
        <f>SUM(C28:O28, '5-1 續'!B27:N27)</f>
        <v>417</v>
      </c>
      <c r="C28" s="77">
        <v>27</v>
      </c>
      <c r="D28" s="77">
        <v>3</v>
      </c>
      <c r="E28" s="77" t="s">
        <v>23</v>
      </c>
      <c r="F28" s="77">
        <v>32</v>
      </c>
      <c r="G28" s="77" t="s">
        <v>23</v>
      </c>
      <c r="H28" s="77" t="s">
        <v>23</v>
      </c>
      <c r="I28" s="77">
        <v>13</v>
      </c>
      <c r="J28" s="77">
        <v>14</v>
      </c>
      <c r="K28" s="77">
        <v>1</v>
      </c>
      <c r="L28" s="77">
        <v>1</v>
      </c>
      <c r="M28" s="77">
        <v>3</v>
      </c>
      <c r="N28" s="77">
        <v>16</v>
      </c>
      <c r="O28" s="77">
        <v>2</v>
      </c>
    </row>
    <row r="29" spans="1:15" ht="26.65" customHeight="1">
      <c r="A29" s="79" t="s">
        <v>95</v>
      </c>
      <c r="B29" s="78">
        <f>SUM(C29:O29, '5-1 續'!B28:N28)</f>
        <v>685</v>
      </c>
      <c r="C29" s="77">
        <v>27</v>
      </c>
      <c r="D29" s="77">
        <v>3</v>
      </c>
      <c r="E29" s="77" t="s">
        <v>23</v>
      </c>
      <c r="F29" s="77">
        <v>70</v>
      </c>
      <c r="G29" s="77">
        <v>7</v>
      </c>
      <c r="H29" s="77" t="s">
        <v>23</v>
      </c>
      <c r="I29" s="77">
        <v>4</v>
      </c>
      <c r="J29" s="77">
        <v>9</v>
      </c>
      <c r="K29" s="77">
        <v>3</v>
      </c>
      <c r="L29" s="77">
        <v>2</v>
      </c>
      <c r="M29" s="77">
        <v>67</v>
      </c>
      <c r="N29" s="77">
        <v>73</v>
      </c>
      <c r="O29" s="77">
        <v>4</v>
      </c>
    </row>
    <row r="30" spans="1:15" ht="26.65" customHeight="1" thickBot="1">
      <c r="A30" s="76" t="s">
        <v>94</v>
      </c>
      <c r="B30" s="75">
        <f>SUM(C30:O30, '5-1 續'!B29:N29)</f>
        <v>0</v>
      </c>
      <c r="C30" s="74" t="s">
        <v>23</v>
      </c>
      <c r="D30" s="74" t="s">
        <v>23</v>
      </c>
      <c r="E30" s="74" t="s">
        <v>23</v>
      </c>
      <c r="F30" s="74" t="s">
        <v>23</v>
      </c>
      <c r="G30" s="74" t="s">
        <v>23</v>
      </c>
      <c r="H30" s="74" t="s">
        <v>23</v>
      </c>
      <c r="I30" s="74" t="s">
        <v>23</v>
      </c>
      <c r="J30" s="74" t="s">
        <v>23</v>
      </c>
      <c r="K30" s="74" t="s">
        <v>23</v>
      </c>
      <c r="L30" s="74" t="s">
        <v>23</v>
      </c>
      <c r="M30" s="74" t="s">
        <v>23</v>
      </c>
      <c r="N30" s="74" t="s">
        <v>23</v>
      </c>
      <c r="O30" s="74" t="s">
        <v>23</v>
      </c>
    </row>
    <row r="31" spans="1:15" ht="18" customHeight="1">
      <c r="A31" s="73" t="s">
        <v>93</v>
      </c>
      <c r="B31" s="71"/>
      <c r="C31" s="71"/>
      <c r="D31" s="71"/>
      <c r="E31" s="71"/>
      <c r="F31" s="71"/>
      <c r="G31" s="71"/>
      <c r="H31" s="72" t="s">
        <v>92</v>
      </c>
      <c r="I31" s="71"/>
      <c r="J31" s="71"/>
      <c r="K31" s="71"/>
      <c r="L31" s="71"/>
      <c r="M31" s="71"/>
      <c r="N31" s="71"/>
      <c r="O31" s="71"/>
    </row>
  </sheetData>
  <sheetProtection formatCells="0" formatRows="0" insertRows="0" deleteRows="0"/>
  <mergeCells count="32">
    <mergeCell ref="M6:M7"/>
    <mergeCell ref="N6:N7"/>
    <mergeCell ref="G6:G7"/>
    <mergeCell ref="H6:H7"/>
    <mergeCell ref="O6:O7"/>
    <mergeCell ref="F6:F7"/>
    <mergeCell ref="K6:K7"/>
    <mergeCell ref="L6:L7"/>
    <mergeCell ref="J6:J7"/>
    <mergeCell ref="H4:H5"/>
    <mergeCell ref="I6:I7"/>
    <mergeCell ref="I4:I5"/>
    <mergeCell ref="K4:K5"/>
    <mergeCell ref="L4:L5"/>
    <mergeCell ref="A6:A7"/>
    <mergeCell ref="B6:B7"/>
    <mergeCell ref="C6:C7"/>
    <mergeCell ref="D6:D7"/>
    <mergeCell ref="E6:E7"/>
    <mergeCell ref="A2:G2"/>
    <mergeCell ref="H2:O2"/>
    <mergeCell ref="A4:A5"/>
    <mergeCell ref="B4:B5"/>
    <mergeCell ref="C4:C5"/>
    <mergeCell ref="D4:D5"/>
    <mergeCell ref="E4:E5"/>
    <mergeCell ref="F4:F5"/>
    <mergeCell ref="J4:J5"/>
    <mergeCell ref="G4:G5"/>
    <mergeCell ref="O4:O5"/>
    <mergeCell ref="M4:M5"/>
    <mergeCell ref="N4:N5"/>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showGridLines="0" view="pageBreakPreview" zoomScale="70" zoomScaleNormal="120" zoomScaleSheetLayoutView="70" workbookViewId="0">
      <selection activeCell="B17" sqref="B17"/>
    </sheetView>
  </sheetViews>
  <sheetFormatPr defaultRowHeight="12.75"/>
  <cols>
    <col min="1" max="1" width="46.625" style="150" customWidth="1"/>
    <col min="2" max="5" width="13.625" style="150" customWidth="1"/>
    <col min="6" max="7" width="12.625" style="150" customWidth="1"/>
    <col min="8" max="9" width="12.125" style="150" customWidth="1"/>
    <col min="10" max="11" width="12.625" style="150" customWidth="1"/>
    <col min="12" max="13" width="9" style="150"/>
    <col min="14" max="24" width="0" style="150" hidden="1" customWidth="1"/>
    <col min="25" max="16384" width="9" style="150"/>
  </cols>
  <sheetData>
    <row r="1" spans="1:32" ht="18" customHeight="1">
      <c r="A1" s="90" t="s">
        <v>555</v>
      </c>
      <c r="B1" s="90"/>
      <c r="J1" s="89"/>
      <c r="K1" s="89" t="s">
        <v>554</v>
      </c>
    </row>
    <row r="2" spans="1:32" s="206" customFormat="1" ht="20.100000000000001" customHeight="1" thickBot="1">
      <c r="A2" s="424" t="s">
        <v>553</v>
      </c>
      <c r="B2" s="424"/>
      <c r="C2" s="424"/>
      <c r="D2" s="424"/>
      <c r="E2" s="424" t="s">
        <v>552</v>
      </c>
      <c r="F2" s="424"/>
      <c r="G2" s="424"/>
      <c r="H2" s="424"/>
      <c r="I2" s="424"/>
      <c r="J2" s="424"/>
      <c r="K2" s="424"/>
    </row>
    <row r="3" spans="1:32" s="217" customFormat="1" ht="13.5" customHeight="1">
      <c r="A3" s="234"/>
      <c r="B3" s="233"/>
      <c r="C3" s="232" t="s">
        <v>542</v>
      </c>
      <c r="D3" s="230"/>
      <c r="E3" s="230"/>
      <c r="F3" s="231" t="s">
        <v>551</v>
      </c>
      <c r="G3" s="230"/>
      <c r="H3" s="230"/>
      <c r="I3" s="229"/>
      <c r="J3" s="459" t="s">
        <v>540</v>
      </c>
      <c r="K3" s="460"/>
      <c r="N3" s="173"/>
      <c r="O3" s="173"/>
      <c r="P3" s="173"/>
      <c r="Q3" s="173"/>
      <c r="R3" s="173"/>
      <c r="S3" s="173"/>
      <c r="T3" s="173"/>
      <c r="U3" s="173"/>
      <c r="V3" s="173"/>
      <c r="W3" s="173"/>
      <c r="X3" s="173"/>
      <c r="Y3" s="173"/>
      <c r="Z3" s="173"/>
      <c r="AA3" s="173"/>
      <c r="AB3" s="173"/>
      <c r="AC3" s="173"/>
      <c r="AD3" s="173"/>
      <c r="AE3" s="173"/>
      <c r="AF3" s="173"/>
    </row>
    <row r="4" spans="1:32" s="173" customFormat="1" ht="24" customHeight="1">
      <c r="A4" s="228" t="s">
        <v>539</v>
      </c>
      <c r="B4" s="466" t="s">
        <v>550</v>
      </c>
      <c r="C4" s="463"/>
      <c r="D4" s="463"/>
      <c r="E4" s="216"/>
      <c r="F4" s="463" t="s">
        <v>537</v>
      </c>
      <c r="G4" s="464"/>
      <c r="H4" s="464"/>
      <c r="I4" s="465"/>
      <c r="J4" s="461"/>
      <c r="K4" s="462"/>
    </row>
    <row r="5" spans="1:32" s="173" customFormat="1" ht="24" customHeight="1">
      <c r="A5" s="228" t="s">
        <v>536</v>
      </c>
      <c r="B5" s="466" t="s">
        <v>535</v>
      </c>
      <c r="C5" s="465"/>
      <c r="D5" s="227" t="s">
        <v>549</v>
      </c>
      <c r="E5" s="215" t="s">
        <v>548</v>
      </c>
      <c r="F5" s="463" t="s">
        <v>533</v>
      </c>
      <c r="G5" s="464"/>
      <c r="H5" s="227" t="s">
        <v>547</v>
      </c>
      <c r="I5" s="227" t="s">
        <v>546</v>
      </c>
      <c r="J5" s="475" t="s">
        <v>531</v>
      </c>
      <c r="K5" s="471" t="s">
        <v>530</v>
      </c>
    </row>
    <row r="6" spans="1:32" s="173" customFormat="1" ht="14.1" customHeight="1" thickBot="1">
      <c r="A6" s="214"/>
      <c r="B6" s="226" t="s">
        <v>529</v>
      </c>
      <c r="C6" s="211" t="s">
        <v>528</v>
      </c>
      <c r="D6" s="223" t="s">
        <v>545</v>
      </c>
      <c r="E6" s="225" t="s">
        <v>544</v>
      </c>
      <c r="F6" s="225" t="s">
        <v>526</v>
      </c>
      <c r="G6" s="224" t="s">
        <v>525</v>
      </c>
      <c r="H6" s="223" t="s">
        <v>545</v>
      </c>
      <c r="I6" s="223" t="s">
        <v>544</v>
      </c>
      <c r="J6" s="474"/>
      <c r="K6" s="472"/>
    </row>
    <row r="7" spans="1:32" s="173" customFormat="1" ht="12.75" customHeight="1" thickBot="1">
      <c r="A7" s="204" t="s">
        <v>543</v>
      </c>
      <c r="B7" s="203" t="s">
        <v>23</v>
      </c>
      <c r="C7" s="202" t="s">
        <v>23</v>
      </c>
      <c r="D7" s="202">
        <v>739</v>
      </c>
      <c r="E7" s="202">
        <v>460</v>
      </c>
      <c r="F7" s="202">
        <v>1</v>
      </c>
      <c r="G7" s="202">
        <v>396</v>
      </c>
      <c r="H7" s="202" t="s">
        <v>23</v>
      </c>
      <c r="I7" s="202">
        <v>2914</v>
      </c>
      <c r="J7" s="202">
        <v>30</v>
      </c>
      <c r="K7" s="202">
        <v>100500</v>
      </c>
    </row>
    <row r="8" spans="1:32" s="175" customFormat="1" ht="0.95" customHeight="1">
      <c r="A8" s="183"/>
      <c r="B8" s="186"/>
      <c r="C8" s="186"/>
      <c r="D8" s="186"/>
      <c r="E8" s="186"/>
      <c r="F8" s="186"/>
      <c r="G8" s="186"/>
      <c r="H8" s="186"/>
      <c r="I8" s="186"/>
      <c r="J8" s="186"/>
      <c r="K8" s="186">
        <v>346</v>
      </c>
      <c r="L8" s="175">
        <v>55</v>
      </c>
      <c r="M8" s="175">
        <v>115</v>
      </c>
    </row>
    <row r="9" spans="1:32" s="173" customFormat="1" ht="9.75" customHeight="1" thickBot="1">
      <c r="E9" s="175"/>
      <c r="J9" s="150"/>
    </row>
    <row r="10" spans="1:32" s="217" customFormat="1" ht="13.5" customHeight="1">
      <c r="A10" s="222"/>
      <c r="B10" s="221"/>
      <c r="C10" s="467" t="s">
        <v>542</v>
      </c>
      <c r="D10" s="468"/>
      <c r="E10" s="219"/>
      <c r="F10" s="220" t="s">
        <v>541</v>
      </c>
      <c r="G10" s="219"/>
      <c r="H10" s="219"/>
      <c r="I10" s="218"/>
      <c r="J10" s="459" t="s">
        <v>540</v>
      </c>
      <c r="K10" s="460"/>
      <c r="N10" s="173"/>
      <c r="O10" s="173"/>
      <c r="P10" s="173"/>
      <c r="Q10" s="173"/>
      <c r="R10" s="173"/>
      <c r="S10" s="173"/>
      <c r="T10" s="173"/>
      <c r="U10" s="173"/>
      <c r="V10" s="173"/>
      <c r="W10" s="173"/>
      <c r="X10" s="173"/>
      <c r="Y10" s="173"/>
      <c r="Z10" s="173"/>
      <c r="AA10" s="173"/>
      <c r="AB10" s="173"/>
      <c r="AC10" s="173"/>
      <c r="AD10" s="173"/>
      <c r="AE10" s="173"/>
      <c r="AF10" s="173"/>
    </row>
    <row r="11" spans="1:32" s="173" customFormat="1" ht="24" customHeight="1">
      <c r="A11" s="469" t="s">
        <v>539</v>
      </c>
      <c r="B11" s="470"/>
      <c r="C11" s="466" t="s">
        <v>538</v>
      </c>
      <c r="D11" s="463"/>
      <c r="E11" s="216"/>
      <c r="F11" s="463" t="s">
        <v>537</v>
      </c>
      <c r="G11" s="464"/>
      <c r="H11" s="464"/>
      <c r="I11" s="465"/>
      <c r="J11" s="461"/>
      <c r="K11" s="462"/>
    </row>
    <row r="12" spans="1:32" s="173" customFormat="1" ht="24" customHeight="1">
      <c r="A12" s="469" t="s">
        <v>536</v>
      </c>
      <c r="B12" s="470"/>
      <c r="C12" s="463" t="s">
        <v>535</v>
      </c>
      <c r="D12" s="479"/>
      <c r="E12" s="215" t="s">
        <v>534</v>
      </c>
      <c r="F12" s="463" t="s">
        <v>533</v>
      </c>
      <c r="G12" s="465"/>
      <c r="H12" s="471" t="s">
        <v>532</v>
      </c>
      <c r="I12" s="475"/>
      <c r="J12" s="476" t="s">
        <v>531</v>
      </c>
      <c r="K12" s="471" t="s">
        <v>530</v>
      </c>
    </row>
    <row r="13" spans="1:32" s="173" customFormat="1" ht="14.1" customHeight="1" thickBot="1">
      <c r="A13" s="199"/>
      <c r="B13" s="214"/>
      <c r="C13" s="212" t="s">
        <v>529</v>
      </c>
      <c r="D13" s="213" t="s">
        <v>528</v>
      </c>
      <c r="E13" s="212" t="s">
        <v>527</v>
      </c>
      <c r="F13" s="212" t="s">
        <v>526</v>
      </c>
      <c r="G13" s="211" t="s">
        <v>525</v>
      </c>
      <c r="H13" s="473" t="s">
        <v>524</v>
      </c>
      <c r="I13" s="474"/>
      <c r="J13" s="477"/>
      <c r="K13" s="472"/>
    </row>
    <row r="14" spans="1:32" s="173" customFormat="1" ht="12.75" customHeight="1">
      <c r="A14" s="183" t="s">
        <v>523</v>
      </c>
      <c r="B14" s="183"/>
      <c r="C14" s="190" t="s">
        <v>23</v>
      </c>
      <c r="D14" s="189" t="s">
        <v>23</v>
      </c>
      <c r="E14" s="189">
        <v>2343</v>
      </c>
      <c r="F14" s="189" t="s">
        <v>23</v>
      </c>
      <c r="G14" s="189" t="s">
        <v>23</v>
      </c>
      <c r="H14" s="181"/>
      <c r="I14" s="181" t="s">
        <v>23</v>
      </c>
      <c r="J14" s="189">
        <v>20</v>
      </c>
      <c r="K14" s="189">
        <v>78023</v>
      </c>
    </row>
    <row r="15" spans="1:32" s="173" customFormat="1" ht="12.75" customHeight="1">
      <c r="A15" s="183" t="s">
        <v>522</v>
      </c>
      <c r="B15" s="183"/>
      <c r="C15" s="182" t="s">
        <v>23</v>
      </c>
      <c r="D15" s="181" t="s">
        <v>23</v>
      </c>
      <c r="E15" s="181">
        <v>2126</v>
      </c>
      <c r="F15" s="181" t="s">
        <v>23</v>
      </c>
      <c r="G15" s="181" t="s">
        <v>23</v>
      </c>
      <c r="H15" s="181"/>
      <c r="I15" s="181" t="s">
        <v>23</v>
      </c>
      <c r="J15" s="181">
        <v>16</v>
      </c>
      <c r="K15" s="181">
        <v>82088.740000000005</v>
      </c>
    </row>
    <row r="16" spans="1:32" s="173" customFormat="1" ht="12.75" customHeight="1">
      <c r="A16" s="183" t="s">
        <v>521</v>
      </c>
      <c r="B16" s="183"/>
      <c r="C16" s="182" t="s">
        <v>23</v>
      </c>
      <c r="D16" s="181" t="s">
        <v>23</v>
      </c>
      <c r="E16" s="181">
        <v>2489</v>
      </c>
      <c r="F16" s="181" t="s">
        <v>23</v>
      </c>
      <c r="G16" s="181" t="s">
        <v>23</v>
      </c>
      <c r="H16" s="181"/>
      <c r="I16" s="181" t="s">
        <v>23</v>
      </c>
      <c r="J16" s="181">
        <v>7</v>
      </c>
      <c r="K16" s="181">
        <v>27558</v>
      </c>
    </row>
    <row r="17" spans="1:24" s="173" customFormat="1" ht="12.75" customHeight="1">
      <c r="A17" s="183" t="s">
        <v>520</v>
      </c>
      <c r="B17" s="183"/>
      <c r="C17" s="182" t="s">
        <v>23</v>
      </c>
      <c r="D17" s="181" t="s">
        <v>23</v>
      </c>
      <c r="E17" s="181">
        <v>441</v>
      </c>
      <c r="F17" s="181">
        <v>2</v>
      </c>
      <c r="G17" s="181">
        <v>1100</v>
      </c>
      <c r="H17" s="181"/>
      <c r="I17" s="181">
        <v>20188</v>
      </c>
      <c r="J17" s="181">
        <v>4</v>
      </c>
      <c r="K17" s="181">
        <v>4662.5</v>
      </c>
    </row>
    <row r="18" spans="1:24" s="173" customFormat="1" ht="12.75" customHeight="1">
      <c r="A18" s="183" t="s">
        <v>456</v>
      </c>
      <c r="B18" s="183"/>
      <c r="C18" s="182" t="s">
        <v>23</v>
      </c>
      <c r="D18" s="181" t="s">
        <v>23</v>
      </c>
      <c r="E18" s="181">
        <v>811</v>
      </c>
      <c r="F18" s="181" t="s">
        <v>23</v>
      </c>
      <c r="G18" s="181" t="s">
        <v>23</v>
      </c>
      <c r="H18" s="181"/>
      <c r="I18" s="181">
        <v>206</v>
      </c>
      <c r="J18" s="181">
        <v>5</v>
      </c>
      <c r="K18" s="181">
        <v>9382</v>
      </c>
    </row>
    <row r="19" spans="1:24" s="173" customFormat="1" ht="12.75" customHeight="1">
      <c r="A19" s="183" t="s">
        <v>455</v>
      </c>
      <c r="B19" s="183"/>
      <c r="C19" s="182" t="s">
        <v>23</v>
      </c>
      <c r="D19" s="181" t="s">
        <v>23</v>
      </c>
      <c r="E19" s="181">
        <v>11242</v>
      </c>
      <c r="F19" s="181" t="s">
        <v>23</v>
      </c>
      <c r="G19" s="181" t="s">
        <v>23</v>
      </c>
      <c r="H19" s="181"/>
      <c r="I19" s="181" t="s">
        <v>23</v>
      </c>
      <c r="J19" s="181">
        <v>6</v>
      </c>
      <c r="K19" s="181">
        <v>21534</v>
      </c>
    </row>
    <row r="20" spans="1:24" s="173" customFormat="1" ht="12.75" customHeight="1">
      <c r="A20" s="183" t="s">
        <v>519</v>
      </c>
      <c r="B20" s="183"/>
      <c r="C20" s="182" t="s">
        <v>23</v>
      </c>
      <c r="D20" s="181" t="s">
        <v>23</v>
      </c>
      <c r="E20" s="181">
        <v>1737.6</v>
      </c>
      <c r="F20" s="181" t="s">
        <v>23</v>
      </c>
      <c r="G20" s="181" t="s">
        <v>23</v>
      </c>
      <c r="H20" s="181"/>
      <c r="I20" s="181" t="s">
        <v>23</v>
      </c>
      <c r="J20" s="181">
        <v>5</v>
      </c>
      <c r="K20" s="181">
        <v>23950.28</v>
      </c>
    </row>
    <row r="21" spans="1:24" s="173" customFormat="1" ht="12.75" customHeight="1">
      <c r="A21" s="183" t="s">
        <v>516</v>
      </c>
      <c r="B21" s="183"/>
      <c r="C21" s="182" t="s">
        <v>23</v>
      </c>
      <c r="D21" s="181" t="s">
        <v>23</v>
      </c>
      <c r="E21" s="181">
        <v>4076</v>
      </c>
      <c r="F21" s="181" t="s">
        <v>518</v>
      </c>
      <c r="G21" s="181" t="s">
        <v>518</v>
      </c>
      <c r="H21" s="181"/>
      <c r="I21" s="181" t="s">
        <v>23</v>
      </c>
      <c r="J21" s="181">
        <v>7</v>
      </c>
      <c r="K21" s="181">
        <v>106941</v>
      </c>
    </row>
    <row r="22" spans="1:24" s="173" customFormat="1" ht="12.75" customHeight="1">
      <c r="A22" s="183" t="s">
        <v>517</v>
      </c>
      <c r="B22" s="210"/>
      <c r="C22" s="184">
        <f>SUM(C23:C55)</f>
        <v>0</v>
      </c>
      <c r="D22" s="184">
        <f>SUM(D23:D55)</f>
        <v>0</v>
      </c>
      <c r="E22" s="184">
        <f>SUM(E23:E55)</f>
        <v>40984.94000000001</v>
      </c>
      <c r="F22" s="184">
        <f>SUM(F23:F55)</f>
        <v>0</v>
      </c>
      <c r="G22" s="184">
        <f>SUM(G23:G55)</f>
        <v>0</v>
      </c>
      <c r="H22" s="184"/>
      <c r="I22" s="184">
        <f>SUM(I23:I55)</f>
        <v>23864</v>
      </c>
      <c r="J22" s="184">
        <f>SUM(J23:J55)</f>
        <v>4</v>
      </c>
      <c r="K22" s="184">
        <f>SUM(K23:K55)</f>
        <v>18765</v>
      </c>
      <c r="N22" s="183" t="s">
        <v>516</v>
      </c>
      <c r="O22" s="210"/>
      <c r="P22" s="184">
        <f>SUM(P23:P55)</f>
        <v>0</v>
      </c>
      <c r="Q22" s="184">
        <f>SUM(Q23:Q55)</f>
        <v>0</v>
      </c>
      <c r="R22" s="184">
        <f>SUM(R23:R55)</f>
        <v>4076</v>
      </c>
      <c r="S22" s="184">
        <f>SUM(S23:S55)</f>
        <v>1</v>
      </c>
      <c r="T22" s="184">
        <f>SUM(T23:T55)</f>
        <v>4488</v>
      </c>
      <c r="U22" s="482">
        <f>SUM(U23:V55)</f>
        <v>0</v>
      </c>
      <c r="V22" s="482"/>
      <c r="W22" s="184">
        <f>SUM(W23:W55)</f>
        <v>7</v>
      </c>
      <c r="X22" s="184">
        <f>SUM(X23:X55)</f>
        <v>106941</v>
      </c>
    </row>
    <row r="23" spans="1:24" s="173" customFormat="1" ht="12.75" customHeight="1">
      <c r="A23" s="480" t="s">
        <v>515</v>
      </c>
      <c r="B23" s="481"/>
      <c r="C23" s="181" t="s">
        <v>23</v>
      </c>
      <c r="D23" s="181" t="s">
        <v>23</v>
      </c>
      <c r="E23" s="181" t="s">
        <v>513</v>
      </c>
      <c r="F23" s="181" t="s">
        <v>23</v>
      </c>
      <c r="G23" s="181" t="s">
        <v>23</v>
      </c>
      <c r="H23" s="181"/>
      <c r="I23" s="181" t="s">
        <v>23</v>
      </c>
      <c r="J23" s="181" t="s">
        <v>23</v>
      </c>
      <c r="K23" s="181" t="s">
        <v>23</v>
      </c>
      <c r="L23" s="186"/>
      <c r="M23" s="186"/>
      <c r="N23" s="480" t="s">
        <v>515</v>
      </c>
      <c r="O23" s="481"/>
      <c r="P23" s="181">
        <v>0</v>
      </c>
      <c r="Q23" s="181">
        <v>0</v>
      </c>
      <c r="R23" s="181">
        <v>0</v>
      </c>
      <c r="S23" s="181">
        <v>0</v>
      </c>
      <c r="T23" s="181">
        <v>0</v>
      </c>
      <c r="U23" s="478">
        <v>0</v>
      </c>
      <c r="V23" s="478">
        <v>0</v>
      </c>
      <c r="W23" s="181">
        <v>0</v>
      </c>
      <c r="X23" s="181">
        <v>0</v>
      </c>
    </row>
    <row r="24" spans="1:24" s="173" customFormat="1" ht="12.75" customHeight="1">
      <c r="A24" s="176" t="s">
        <v>514</v>
      </c>
      <c r="B24" s="209"/>
      <c r="C24" s="181" t="s">
        <v>23</v>
      </c>
      <c r="D24" s="181" t="s">
        <v>23</v>
      </c>
      <c r="E24" s="181">
        <v>45.2</v>
      </c>
      <c r="F24" s="181" t="s">
        <v>23</v>
      </c>
      <c r="G24" s="181" t="s">
        <v>23</v>
      </c>
      <c r="H24" s="181"/>
      <c r="I24" s="181" t="s">
        <v>23</v>
      </c>
      <c r="J24" s="181">
        <v>2</v>
      </c>
      <c r="K24" s="181">
        <v>15477</v>
      </c>
      <c r="L24" s="186"/>
      <c r="M24" s="186"/>
      <c r="N24" s="176" t="s">
        <v>514</v>
      </c>
      <c r="O24" s="209"/>
      <c r="P24" s="181">
        <v>0</v>
      </c>
      <c r="Q24" s="181">
        <v>0</v>
      </c>
      <c r="R24" s="181">
        <v>0</v>
      </c>
      <c r="S24" s="181">
        <v>0</v>
      </c>
      <c r="T24" s="181">
        <v>0</v>
      </c>
      <c r="U24" s="478">
        <v>0</v>
      </c>
      <c r="V24" s="478">
        <v>0</v>
      </c>
      <c r="W24" s="181">
        <v>0</v>
      </c>
      <c r="X24" s="181">
        <v>0</v>
      </c>
    </row>
    <row r="25" spans="1:24" s="173" customFormat="1" ht="12.75" customHeight="1">
      <c r="A25" s="176" t="s">
        <v>512</v>
      </c>
      <c r="B25" s="209"/>
      <c r="C25" s="181" t="s">
        <v>23</v>
      </c>
      <c r="D25" s="181" t="s">
        <v>23</v>
      </c>
      <c r="E25" s="181">
        <v>30.54</v>
      </c>
      <c r="F25" s="181" t="s">
        <v>23</v>
      </c>
      <c r="G25" s="181" t="s">
        <v>23</v>
      </c>
      <c r="H25" s="181"/>
      <c r="I25" s="181" t="s">
        <v>513</v>
      </c>
      <c r="J25" s="181">
        <v>1</v>
      </c>
      <c r="K25" s="181">
        <v>1962</v>
      </c>
      <c r="L25" s="186"/>
      <c r="M25" s="186"/>
      <c r="N25" s="176" t="s">
        <v>512</v>
      </c>
      <c r="O25" s="209"/>
      <c r="P25" s="181">
        <v>0</v>
      </c>
      <c r="Q25" s="181">
        <v>0</v>
      </c>
      <c r="R25" s="181">
        <v>0</v>
      </c>
      <c r="S25" s="181">
        <v>0</v>
      </c>
      <c r="T25" s="181">
        <v>0</v>
      </c>
      <c r="U25" s="478">
        <v>0</v>
      </c>
      <c r="V25" s="478">
        <v>0</v>
      </c>
      <c r="W25" s="181">
        <v>0</v>
      </c>
      <c r="X25" s="181">
        <v>0</v>
      </c>
    </row>
    <row r="26" spans="1:24" s="173" customFormat="1" ht="24.75" customHeight="1">
      <c r="A26" s="480" t="s">
        <v>511</v>
      </c>
      <c r="B26" s="481"/>
      <c r="C26" s="181" t="s">
        <v>23</v>
      </c>
      <c r="D26" s="181" t="s">
        <v>23</v>
      </c>
      <c r="E26" s="181" t="s">
        <v>23</v>
      </c>
      <c r="F26" s="181" t="s">
        <v>23</v>
      </c>
      <c r="G26" s="181" t="s">
        <v>23</v>
      </c>
      <c r="H26" s="181"/>
      <c r="I26" s="181" t="s">
        <v>23</v>
      </c>
      <c r="J26" s="181" t="s">
        <v>23</v>
      </c>
      <c r="K26" s="181" t="s">
        <v>23</v>
      </c>
      <c r="L26" s="186"/>
      <c r="M26" s="186"/>
      <c r="N26" s="480" t="s">
        <v>511</v>
      </c>
      <c r="O26" s="481"/>
      <c r="P26" s="181">
        <v>0</v>
      </c>
      <c r="Q26" s="181">
        <v>0</v>
      </c>
      <c r="R26" s="181">
        <v>0</v>
      </c>
      <c r="S26" s="181">
        <v>0</v>
      </c>
      <c r="T26" s="181">
        <v>0</v>
      </c>
      <c r="U26" s="478">
        <v>0</v>
      </c>
      <c r="V26" s="478">
        <v>0</v>
      </c>
      <c r="W26" s="181">
        <v>0</v>
      </c>
      <c r="X26" s="181">
        <v>0</v>
      </c>
    </row>
    <row r="27" spans="1:24" s="173" customFormat="1" ht="12.75" customHeight="1">
      <c r="A27" s="176" t="s">
        <v>510</v>
      </c>
      <c r="B27" s="209"/>
      <c r="C27" s="181" t="s">
        <v>23</v>
      </c>
      <c r="D27" s="181" t="s">
        <v>23</v>
      </c>
      <c r="E27" s="181" t="s">
        <v>23</v>
      </c>
      <c r="F27" s="181" t="s">
        <v>23</v>
      </c>
      <c r="G27" s="181" t="s">
        <v>23</v>
      </c>
      <c r="H27" s="181"/>
      <c r="I27" s="181">
        <v>1380</v>
      </c>
      <c r="J27" s="181" t="s">
        <v>23</v>
      </c>
      <c r="K27" s="181" t="s">
        <v>23</v>
      </c>
      <c r="L27" s="186"/>
      <c r="M27" s="186"/>
      <c r="N27" s="176" t="s">
        <v>510</v>
      </c>
      <c r="O27" s="209"/>
      <c r="P27" s="181">
        <v>0</v>
      </c>
      <c r="Q27" s="181">
        <v>0</v>
      </c>
      <c r="R27" s="181">
        <v>100</v>
      </c>
      <c r="S27" s="181">
        <v>1</v>
      </c>
      <c r="T27" s="181">
        <v>4488</v>
      </c>
      <c r="U27" s="478">
        <v>0</v>
      </c>
      <c r="V27" s="478">
        <v>0</v>
      </c>
      <c r="W27" s="181">
        <v>0</v>
      </c>
      <c r="X27" s="181">
        <v>0</v>
      </c>
    </row>
    <row r="28" spans="1:24" s="173" customFormat="1" ht="30" customHeight="1">
      <c r="A28" s="183" t="s">
        <v>509</v>
      </c>
      <c r="B28" s="209"/>
      <c r="C28" s="181" t="s">
        <v>23</v>
      </c>
      <c r="D28" s="181" t="s">
        <v>23</v>
      </c>
      <c r="E28" s="181" t="s">
        <v>23</v>
      </c>
      <c r="F28" s="181" t="s">
        <v>23</v>
      </c>
      <c r="G28" s="181" t="s">
        <v>23</v>
      </c>
      <c r="H28" s="181"/>
      <c r="I28" s="181" t="s">
        <v>23</v>
      </c>
      <c r="J28" s="181" t="s">
        <v>23</v>
      </c>
      <c r="K28" s="181" t="s">
        <v>23</v>
      </c>
      <c r="L28" s="186"/>
      <c r="M28" s="186"/>
      <c r="N28" s="183" t="s">
        <v>509</v>
      </c>
      <c r="O28" s="209"/>
      <c r="P28" s="181">
        <v>0</v>
      </c>
      <c r="Q28" s="181">
        <v>0</v>
      </c>
      <c r="R28" s="181">
        <v>0</v>
      </c>
      <c r="S28" s="181">
        <v>0</v>
      </c>
      <c r="T28" s="181">
        <v>0</v>
      </c>
      <c r="U28" s="478">
        <v>0</v>
      </c>
      <c r="V28" s="478">
        <v>0</v>
      </c>
      <c r="W28" s="181">
        <v>0</v>
      </c>
      <c r="X28" s="181">
        <v>0</v>
      </c>
    </row>
    <row r="29" spans="1:24" s="173" customFormat="1" ht="12.75" customHeight="1">
      <c r="A29" s="176" t="s">
        <v>508</v>
      </c>
      <c r="B29" s="209"/>
      <c r="C29" s="181" t="s">
        <v>23</v>
      </c>
      <c r="D29" s="181" t="s">
        <v>23</v>
      </c>
      <c r="E29" s="181">
        <v>3.95</v>
      </c>
      <c r="F29" s="181" t="s">
        <v>23</v>
      </c>
      <c r="G29" s="181" t="s">
        <v>23</v>
      </c>
      <c r="H29" s="181"/>
      <c r="I29" s="181">
        <v>3459</v>
      </c>
      <c r="J29" s="181" t="s">
        <v>23</v>
      </c>
      <c r="K29" s="181" t="s">
        <v>23</v>
      </c>
      <c r="L29" s="186"/>
      <c r="M29" s="186"/>
      <c r="N29" s="176" t="s">
        <v>508</v>
      </c>
      <c r="O29" s="209"/>
      <c r="P29" s="181">
        <v>0</v>
      </c>
      <c r="Q29" s="181">
        <v>0</v>
      </c>
      <c r="R29" s="181">
        <v>0</v>
      </c>
      <c r="S29" s="181">
        <v>0</v>
      </c>
      <c r="T29" s="181">
        <v>0</v>
      </c>
      <c r="U29" s="478">
        <v>0</v>
      </c>
      <c r="V29" s="478">
        <v>0</v>
      </c>
      <c r="W29" s="181">
        <v>0</v>
      </c>
      <c r="X29" s="181">
        <v>0</v>
      </c>
    </row>
    <row r="30" spans="1:24" s="173" customFormat="1" ht="12.75" customHeight="1">
      <c r="A30" s="176" t="s">
        <v>507</v>
      </c>
      <c r="B30" s="209"/>
      <c r="C30" s="181" t="s">
        <v>23</v>
      </c>
      <c r="D30" s="181" t="s">
        <v>23</v>
      </c>
      <c r="E30" s="181">
        <v>10.46</v>
      </c>
      <c r="F30" s="181" t="s">
        <v>23</v>
      </c>
      <c r="G30" s="181" t="s">
        <v>23</v>
      </c>
      <c r="H30" s="181"/>
      <c r="I30" s="181">
        <v>283</v>
      </c>
      <c r="J30" s="181" t="s">
        <v>23</v>
      </c>
      <c r="K30" s="181" t="s">
        <v>23</v>
      </c>
      <c r="L30" s="186"/>
      <c r="M30" s="186"/>
      <c r="N30" s="176" t="s">
        <v>507</v>
      </c>
      <c r="O30" s="209"/>
      <c r="P30" s="181">
        <v>0</v>
      </c>
      <c r="Q30" s="181">
        <v>0</v>
      </c>
      <c r="R30" s="181">
        <v>0</v>
      </c>
      <c r="S30" s="181">
        <v>0</v>
      </c>
      <c r="T30" s="181">
        <v>0</v>
      </c>
      <c r="U30" s="478">
        <v>0</v>
      </c>
      <c r="V30" s="478">
        <v>0</v>
      </c>
      <c r="W30" s="181">
        <v>0</v>
      </c>
      <c r="X30" s="181">
        <v>0</v>
      </c>
    </row>
    <row r="31" spans="1:24" s="173" customFormat="1" ht="12.75" customHeight="1">
      <c r="A31" s="176" t="s">
        <v>506</v>
      </c>
      <c r="B31" s="209"/>
      <c r="C31" s="181" t="s">
        <v>23</v>
      </c>
      <c r="D31" s="181" t="s">
        <v>23</v>
      </c>
      <c r="E31" s="181">
        <v>2.41</v>
      </c>
      <c r="F31" s="181" t="s">
        <v>23</v>
      </c>
      <c r="G31" s="181" t="s">
        <v>23</v>
      </c>
      <c r="H31" s="181"/>
      <c r="I31" s="181">
        <v>2518</v>
      </c>
      <c r="J31" s="181" t="s">
        <v>23</v>
      </c>
      <c r="K31" s="181" t="s">
        <v>23</v>
      </c>
      <c r="L31" s="186"/>
      <c r="M31" s="186"/>
      <c r="N31" s="176" t="s">
        <v>506</v>
      </c>
      <c r="O31" s="209"/>
      <c r="P31" s="181">
        <v>0</v>
      </c>
      <c r="Q31" s="181">
        <v>0</v>
      </c>
      <c r="R31" s="181">
        <v>112</v>
      </c>
      <c r="S31" s="181">
        <v>0</v>
      </c>
      <c r="T31" s="181">
        <v>0</v>
      </c>
      <c r="U31" s="478">
        <v>0</v>
      </c>
      <c r="V31" s="478">
        <v>0</v>
      </c>
      <c r="W31" s="181">
        <v>0</v>
      </c>
      <c r="X31" s="181">
        <v>0</v>
      </c>
    </row>
    <row r="32" spans="1:24" s="173" customFormat="1" ht="12.75" customHeight="1">
      <c r="A32" s="176" t="s">
        <v>505</v>
      </c>
      <c r="B32" s="209"/>
      <c r="C32" s="181" t="s">
        <v>23</v>
      </c>
      <c r="D32" s="181" t="s">
        <v>23</v>
      </c>
      <c r="E32" s="181" t="s">
        <v>23</v>
      </c>
      <c r="F32" s="181" t="s">
        <v>23</v>
      </c>
      <c r="G32" s="181" t="s">
        <v>23</v>
      </c>
      <c r="H32" s="181"/>
      <c r="I32" s="181" t="s">
        <v>23</v>
      </c>
      <c r="J32" s="181" t="s">
        <v>23</v>
      </c>
      <c r="K32" s="181" t="s">
        <v>23</v>
      </c>
      <c r="L32" s="186"/>
      <c r="M32" s="186"/>
      <c r="N32" s="176" t="s">
        <v>505</v>
      </c>
      <c r="O32" s="209"/>
      <c r="P32" s="181">
        <v>0</v>
      </c>
      <c r="Q32" s="181">
        <v>0</v>
      </c>
      <c r="R32" s="181">
        <v>0</v>
      </c>
      <c r="S32" s="181">
        <v>0</v>
      </c>
      <c r="T32" s="181">
        <v>0</v>
      </c>
      <c r="U32" s="478">
        <v>0</v>
      </c>
      <c r="V32" s="478">
        <v>0</v>
      </c>
      <c r="W32" s="181">
        <v>0</v>
      </c>
      <c r="X32" s="181">
        <v>0</v>
      </c>
    </row>
    <row r="33" spans="1:24" s="173" customFormat="1" ht="12.75" customHeight="1">
      <c r="A33" s="176" t="s">
        <v>504</v>
      </c>
      <c r="B33" s="209"/>
      <c r="C33" s="181" t="s">
        <v>23</v>
      </c>
      <c r="D33" s="181" t="s">
        <v>23</v>
      </c>
      <c r="E33" s="181">
        <v>14804.49</v>
      </c>
      <c r="F33" s="181" t="s">
        <v>23</v>
      </c>
      <c r="G33" s="181" t="s">
        <v>23</v>
      </c>
      <c r="H33" s="181"/>
      <c r="I33" s="181" t="s">
        <v>23</v>
      </c>
      <c r="J33" s="181" t="s">
        <v>23</v>
      </c>
      <c r="K33" s="181" t="s">
        <v>23</v>
      </c>
      <c r="L33" s="186"/>
      <c r="M33" s="186"/>
      <c r="N33" s="176" t="s">
        <v>504</v>
      </c>
      <c r="O33" s="209"/>
      <c r="P33" s="181">
        <v>0</v>
      </c>
      <c r="Q33" s="181">
        <v>0</v>
      </c>
      <c r="R33" s="181">
        <v>0</v>
      </c>
      <c r="S33" s="181">
        <v>0</v>
      </c>
      <c r="T33" s="181">
        <v>0</v>
      </c>
      <c r="U33" s="478">
        <v>0</v>
      </c>
      <c r="V33" s="478">
        <v>0</v>
      </c>
      <c r="W33" s="181">
        <v>0</v>
      </c>
      <c r="X33" s="181">
        <v>0</v>
      </c>
    </row>
    <row r="34" spans="1:24" s="173" customFormat="1" ht="12.75" customHeight="1">
      <c r="A34" s="176" t="s">
        <v>503</v>
      </c>
      <c r="B34" s="209"/>
      <c r="C34" s="181" t="s">
        <v>23</v>
      </c>
      <c r="D34" s="181" t="s">
        <v>23</v>
      </c>
      <c r="E34" s="181">
        <v>10208</v>
      </c>
      <c r="F34" s="181" t="s">
        <v>23</v>
      </c>
      <c r="G34" s="181" t="s">
        <v>23</v>
      </c>
      <c r="H34" s="181"/>
      <c r="I34" s="181" t="s">
        <v>23</v>
      </c>
      <c r="J34" s="181" t="s">
        <v>23</v>
      </c>
      <c r="K34" s="181" t="s">
        <v>23</v>
      </c>
      <c r="L34" s="186"/>
      <c r="M34" s="186"/>
      <c r="N34" s="176" t="s">
        <v>503</v>
      </c>
      <c r="O34" s="209"/>
      <c r="P34" s="181">
        <v>0</v>
      </c>
      <c r="Q34" s="181">
        <v>0</v>
      </c>
      <c r="R34" s="181">
        <v>3864</v>
      </c>
      <c r="S34" s="181">
        <v>0</v>
      </c>
      <c r="T34" s="181">
        <v>0</v>
      </c>
      <c r="U34" s="478">
        <v>0</v>
      </c>
      <c r="V34" s="478">
        <v>0</v>
      </c>
      <c r="W34" s="181">
        <v>7</v>
      </c>
      <c r="X34" s="181">
        <v>106941</v>
      </c>
    </row>
    <row r="35" spans="1:24" s="173" customFormat="1" ht="12.75" customHeight="1">
      <c r="A35" s="176" t="s">
        <v>502</v>
      </c>
      <c r="B35" s="209"/>
      <c r="C35" s="181" t="s">
        <v>23</v>
      </c>
      <c r="D35" s="181" t="s">
        <v>23</v>
      </c>
      <c r="E35" s="181">
        <v>10057</v>
      </c>
      <c r="F35" s="181" t="s">
        <v>23</v>
      </c>
      <c r="G35" s="181" t="s">
        <v>23</v>
      </c>
      <c r="H35" s="181"/>
      <c r="I35" s="181" t="s">
        <v>23</v>
      </c>
      <c r="J35" s="181">
        <v>1</v>
      </c>
      <c r="K35" s="181">
        <v>1326</v>
      </c>
      <c r="L35" s="186"/>
      <c r="M35" s="186"/>
      <c r="N35" s="176" t="s">
        <v>502</v>
      </c>
      <c r="O35" s="209"/>
      <c r="P35" s="181">
        <v>0</v>
      </c>
      <c r="Q35" s="181">
        <v>0</v>
      </c>
      <c r="R35" s="181">
        <v>0</v>
      </c>
      <c r="S35" s="181">
        <v>0</v>
      </c>
      <c r="T35" s="181">
        <v>0</v>
      </c>
      <c r="U35" s="478">
        <v>0</v>
      </c>
      <c r="V35" s="478">
        <v>0</v>
      </c>
      <c r="W35" s="181">
        <v>0</v>
      </c>
      <c r="X35" s="181">
        <v>0</v>
      </c>
    </row>
    <row r="36" spans="1:24" s="173" customFormat="1" ht="12.75" customHeight="1">
      <c r="A36" s="176" t="s">
        <v>501</v>
      </c>
      <c r="B36" s="209"/>
      <c r="C36" s="181" t="s">
        <v>23</v>
      </c>
      <c r="D36" s="181" t="s">
        <v>23</v>
      </c>
      <c r="E36" s="181">
        <v>10.41</v>
      </c>
      <c r="F36" s="181" t="s">
        <v>23</v>
      </c>
      <c r="G36" s="181" t="s">
        <v>23</v>
      </c>
      <c r="H36" s="181"/>
      <c r="I36" s="181" t="s">
        <v>23</v>
      </c>
      <c r="J36" s="181" t="s">
        <v>23</v>
      </c>
      <c r="K36" s="181" t="s">
        <v>23</v>
      </c>
      <c r="L36" s="186"/>
      <c r="M36" s="186"/>
      <c r="N36" s="176" t="s">
        <v>501</v>
      </c>
      <c r="O36" s="209"/>
      <c r="P36" s="181">
        <v>0</v>
      </c>
      <c r="Q36" s="181">
        <v>0</v>
      </c>
      <c r="R36" s="181">
        <v>0</v>
      </c>
      <c r="S36" s="181">
        <v>0</v>
      </c>
      <c r="T36" s="181">
        <v>0</v>
      </c>
      <c r="U36" s="478">
        <v>0</v>
      </c>
      <c r="V36" s="478">
        <v>0</v>
      </c>
      <c r="W36" s="181">
        <v>0</v>
      </c>
      <c r="X36" s="181">
        <v>0</v>
      </c>
    </row>
    <row r="37" spans="1:24" s="173" customFormat="1" ht="12.75" customHeight="1">
      <c r="A37" s="176" t="s">
        <v>500</v>
      </c>
      <c r="B37" s="209"/>
      <c r="C37" s="181" t="s">
        <v>23</v>
      </c>
      <c r="D37" s="181" t="s">
        <v>23</v>
      </c>
      <c r="E37" s="181">
        <v>40.619999999999997</v>
      </c>
      <c r="F37" s="181" t="s">
        <v>23</v>
      </c>
      <c r="G37" s="181" t="s">
        <v>23</v>
      </c>
      <c r="H37" s="181"/>
      <c r="I37" s="181" t="s">
        <v>23</v>
      </c>
      <c r="J37" s="181" t="s">
        <v>23</v>
      </c>
      <c r="K37" s="181" t="s">
        <v>23</v>
      </c>
      <c r="L37" s="186"/>
      <c r="M37" s="186"/>
      <c r="N37" s="176" t="s">
        <v>500</v>
      </c>
      <c r="O37" s="209"/>
      <c r="P37" s="181">
        <v>0</v>
      </c>
      <c r="Q37" s="181">
        <v>0</v>
      </c>
      <c r="R37" s="181">
        <v>0</v>
      </c>
      <c r="S37" s="181">
        <v>0</v>
      </c>
      <c r="T37" s="181">
        <v>0</v>
      </c>
      <c r="U37" s="478">
        <v>0</v>
      </c>
      <c r="V37" s="478">
        <v>0</v>
      </c>
      <c r="W37" s="181">
        <v>0</v>
      </c>
      <c r="X37" s="181">
        <v>0</v>
      </c>
    </row>
    <row r="38" spans="1:24" s="173" customFormat="1" ht="12.75" customHeight="1">
      <c r="A38" s="176" t="s">
        <v>499</v>
      </c>
      <c r="B38" s="209"/>
      <c r="C38" s="181" t="s">
        <v>23</v>
      </c>
      <c r="D38" s="181" t="s">
        <v>23</v>
      </c>
      <c r="E38" s="181">
        <v>18.100000000000001</v>
      </c>
      <c r="F38" s="181" t="s">
        <v>23</v>
      </c>
      <c r="G38" s="181" t="s">
        <v>23</v>
      </c>
      <c r="H38" s="181"/>
      <c r="I38" s="181" t="s">
        <v>23</v>
      </c>
      <c r="J38" s="181" t="s">
        <v>23</v>
      </c>
      <c r="K38" s="181" t="s">
        <v>23</v>
      </c>
      <c r="L38" s="186"/>
      <c r="M38" s="186"/>
      <c r="N38" s="176" t="s">
        <v>499</v>
      </c>
      <c r="O38" s="209"/>
      <c r="P38" s="181">
        <v>0</v>
      </c>
      <c r="Q38" s="181">
        <v>0</v>
      </c>
      <c r="R38" s="181">
        <v>0</v>
      </c>
      <c r="S38" s="181">
        <v>0</v>
      </c>
      <c r="T38" s="181">
        <v>0</v>
      </c>
      <c r="U38" s="478">
        <v>0</v>
      </c>
      <c r="V38" s="478">
        <v>0</v>
      </c>
      <c r="W38" s="181">
        <v>0</v>
      </c>
      <c r="X38" s="181">
        <v>0</v>
      </c>
    </row>
    <row r="39" spans="1:24" s="173" customFormat="1" ht="12.75" customHeight="1">
      <c r="A39" s="176" t="s">
        <v>498</v>
      </c>
      <c r="B39" s="209"/>
      <c r="C39" s="181" t="s">
        <v>23</v>
      </c>
      <c r="D39" s="181" t="s">
        <v>23</v>
      </c>
      <c r="E39" s="181">
        <v>1.19</v>
      </c>
      <c r="F39" s="181" t="s">
        <v>23</v>
      </c>
      <c r="G39" s="181" t="s">
        <v>23</v>
      </c>
      <c r="H39" s="181"/>
      <c r="I39" s="181" t="s">
        <v>23</v>
      </c>
      <c r="J39" s="181" t="s">
        <v>23</v>
      </c>
      <c r="K39" s="181" t="s">
        <v>23</v>
      </c>
      <c r="L39" s="186"/>
      <c r="M39" s="186"/>
      <c r="N39" s="176" t="s">
        <v>498</v>
      </c>
      <c r="O39" s="209"/>
      <c r="P39" s="181">
        <v>0</v>
      </c>
      <c r="Q39" s="181">
        <v>0</v>
      </c>
      <c r="R39" s="181">
        <v>0</v>
      </c>
      <c r="S39" s="181">
        <v>0</v>
      </c>
      <c r="T39" s="181">
        <v>0</v>
      </c>
      <c r="U39" s="478">
        <v>0</v>
      </c>
      <c r="V39" s="478">
        <v>0</v>
      </c>
      <c r="W39" s="181">
        <v>0</v>
      </c>
      <c r="X39" s="181">
        <v>0</v>
      </c>
    </row>
    <row r="40" spans="1:24" s="173" customFormat="1" ht="12.75" customHeight="1">
      <c r="A40" s="176" t="s">
        <v>497</v>
      </c>
      <c r="B40" s="209"/>
      <c r="C40" s="181" t="s">
        <v>23</v>
      </c>
      <c r="D40" s="181" t="s">
        <v>23</v>
      </c>
      <c r="E40" s="181">
        <v>11.82</v>
      </c>
      <c r="F40" s="181" t="s">
        <v>23</v>
      </c>
      <c r="G40" s="181" t="s">
        <v>23</v>
      </c>
      <c r="H40" s="181"/>
      <c r="I40" s="181" t="s">
        <v>23</v>
      </c>
      <c r="J40" s="181" t="s">
        <v>23</v>
      </c>
      <c r="K40" s="181" t="s">
        <v>23</v>
      </c>
      <c r="L40" s="186"/>
      <c r="M40" s="186"/>
      <c r="N40" s="176" t="s">
        <v>497</v>
      </c>
      <c r="O40" s="209"/>
      <c r="P40" s="181">
        <v>0</v>
      </c>
      <c r="Q40" s="181">
        <v>0</v>
      </c>
      <c r="R40" s="181">
        <v>0</v>
      </c>
      <c r="S40" s="181">
        <v>0</v>
      </c>
      <c r="T40" s="181">
        <v>0</v>
      </c>
      <c r="U40" s="478">
        <v>0</v>
      </c>
      <c r="V40" s="478">
        <v>0</v>
      </c>
      <c r="W40" s="181">
        <v>0</v>
      </c>
      <c r="X40" s="181">
        <v>0</v>
      </c>
    </row>
    <row r="41" spans="1:24" s="173" customFormat="1" ht="12.75" customHeight="1">
      <c r="A41" s="176" t="s">
        <v>496</v>
      </c>
      <c r="B41" s="209"/>
      <c r="C41" s="181" t="s">
        <v>23</v>
      </c>
      <c r="D41" s="181" t="s">
        <v>23</v>
      </c>
      <c r="E41" s="181">
        <v>6.07</v>
      </c>
      <c r="F41" s="181" t="s">
        <v>23</v>
      </c>
      <c r="G41" s="181" t="s">
        <v>23</v>
      </c>
      <c r="H41" s="181"/>
      <c r="I41" s="181" t="s">
        <v>23</v>
      </c>
      <c r="J41" s="181" t="s">
        <v>23</v>
      </c>
      <c r="K41" s="181" t="s">
        <v>23</v>
      </c>
      <c r="L41" s="186"/>
      <c r="M41" s="186"/>
      <c r="N41" s="176" t="s">
        <v>496</v>
      </c>
      <c r="O41" s="209"/>
      <c r="P41" s="181">
        <v>0</v>
      </c>
      <c r="Q41" s="181">
        <v>0</v>
      </c>
      <c r="R41" s="181">
        <v>0</v>
      </c>
      <c r="S41" s="181">
        <v>0</v>
      </c>
      <c r="T41" s="181">
        <v>0</v>
      </c>
      <c r="U41" s="478">
        <v>0</v>
      </c>
      <c r="V41" s="478">
        <v>0</v>
      </c>
      <c r="W41" s="181">
        <v>0</v>
      </c>
      <c r="X41" s="181">
        <v>0</v>
      </c>
    </row>
    <row r="42" spans="1:24" s="173" customFormat="1" ht="12.75" customHeight="1">
      <c r="A42" s="176" t="s">
        <v>495</v>
      </c>
      <c r="B42" s="209"/>
      <c r="C42" s="181" t="s">
        <v>23</v>
      </c>
      <c r="D42" s="181" t="s">
        <v>23</v>
      </c>
      <c r="E42" s="181">
        <v>2.6</v>
      </c>
      <c r="F42" s="181" t="s">
        <v>23</v>
      </c>
      <c r="G42" s="181" t="s">
        <v>23</v>
      </c>
      <c r="H42" s="181"/>
      <c r="I42" s="181" t="s">
        <v>23</v>
      </c>
      <c r="J42" s="181" t="s">
        <v>23</v>
      </c>
      <c r="K42" s="181" t="s">
        <v>23</v>
      </c>
      <c r="L42" s="186"/>
      <c r="M42" s="186"/>
      <c r="N42" s="176" t="s">
        <v>495</v>
      </c>
      <c r="O42" s="209"/>
      <c r="P42" s="181">
        <v>0</v>
      </c>
      <c r="Q42" s="181">
        <v>0</v>
      </c>
      <c r="R42" s="181">
        <v>0</v>
      </c>
      <c r="S42" s="181">
        <v>0</v>
      </c>
      <c r="T42" s="181">
        <v>0</v>
      </c>
      <c r="U42" s="478">
        <v>0</v>
      </c>
      <c r="V42" s="478">
        <v>0</v>
      </c>
      <c r="W42" s="181">
        <v>0</v>
      </c>
      <c r="X42" s="181">
        <v>0</v>
      </c>
    </row>
    <row r="43" spans="1:24" s="173" customFormat="1" ht="12.75" customHeight="1">
      <c r="A43" s="176" t="s">
        <v>494</v>
      </c>
      <c r="B43" s="209"/>
      <c r="C43" s="181" t="s">
        <v>23</v>
      </c>
      <c r="D43" s="181" t="s">
        <v>23</v>
      </c>
      <c r="E43" s="181" t="s">
        <v>23</v>
      </c>
      <c r="F43" s="181" t="s">
        <v>23</v>
      </c>
      <c r="G43" s="181" t="s">
        <v>23</v>
      </c>
      <c r="H43" s="181"/>
      <c r="I43" s="181" t="s">
        <v>23</v>
      </c>
      <c r="J43" s="181" t="s">
        <v>23</v>
      </c>
      <c r="K43" s="181" t="s">
        <v>23</v>
      </c>
      <c r="L43" s="186"/>
      <c r="M43" s="186"/>
      <c r="N43" s="176" t="s">
        <v>494</v>
      </c>
      <c r="O43" s="209"/>
      <c r="P43" s="181">
        <v>0</v>
      </c>
      <c r="Q43" s="181">
        <v>0</v>
      </c>
      <c r="R43" s="181">
        <v>0</v>
      </c>
      <c r="S43" s="181">
        <v>0</v>
      </c>
      <c r="T43" s="181">
        <v>0</v>
      </c>
      <c r="U43" s="478">
        <v>0</v>
      </c>
      <c r="V43" s="478">
        <v>0</v>
      </c>
      <c r="W43" s="181">
        <v>0</v>
      </c>
      <c r="X43" s="181">
        <v>0</v>
      </c>
    </row>
    <row r="44" spans="1:24" s="173" customFormat="1" ht="12.75" customHeight="1">
      <c r="A44" s="176" t="s">
        <v>493</v>
      </c>
      <c r="B44" s="209"/>
      <c r="C44" s="181" t="s">
        <v>23</v>
      </c>
      <c r="D44" s="181" t="s">
        <v>23</v>
      </c>
      <c r="E44" s="181">
        <v>3.71</v>
      </c>
      <c r="F44" s="181" t="s">
        <v>23</v>
      </c>
      <c r="G44" s="181" t="s">
        <v>23</v>
      </c>
      <c r="H44" s="181"/>
      <c r="I44" s="181" t="s">
        <v>23</v>
      </c>
      <c r="J44" s="181" t="s">
        <v>23</v>
      </c>
      <c r="K44" s="181" t="s">
        <v>23</v>
      </c>
      <c r="L44" s="186"/>
      <c r="M44" s="186"/>
      <c r="N44" s="176" t="s">
        <v>493</v>
      </c>
      <c r="O44" s="209"/>
      <c r="P44" s="181">
        <v>0</v>
      </c>
      <c r="Q44" s="181">
        <v>0</v>
      </c>
      <c r="R44" s="181">
        <v>0</v>
      </c>
      <c r="S44" s="181">
        <v>0</v>
      </c>
      <c r="T44" s="181">
        <v>0</v>
      </c>
      <c r="U44" s="478">
        <v>0</v>
      </c>
      <c r="V44" s="478">
        <v>0</v>
      </c>
      <c r="W44" s="181">
        <v>0</v>
      </c>
      <c r="X44" s="181">
        <v>0</v>
      </c>
    </row>
    <row r="45" spans="1:24" s="173" customFormat="1" ht="12.75" customHeight="1">
      <c r="A45" s="176" t="s">
        <v>492</v>
      </c>
      <c r="B45" s="209"/>
      <c r="C45" s="181" t="s">
        <v>23</v>
      </c>
      <c r="D45" s="181" t="s">
        <v>23</v>
      </c>
      <c r="E45" s="181">
        <v>0.28000000000000003</v>
      </c>
      <c r="F45" s="181" t="s">
        <v>23</v>
      </c>
      <c r="G45" s="181" t="s">
        <v>23</v>
      </c>
      <c r="H45" s="181"/>
      <c r="I45" s="181" t="s">
        <v>23</v>
      </c>
      <c r="J45" s="181" t="s">
        <v>23</v>
      </c>
      <c r="K45" s="181" t="s">
        <v>23</v>
      </c>
      <c r="L45" s="186"/>
      <c r="M45" s="186"/>
      <c r="N45" s="176" t="s">
        <v>492</v>
      </c>
      <c r="O45" s="209"/>
      <c r="P45" s="181">
        <v>0</v>
      </c>
      <c r="Q45" s="181">
        <v>0</v>
      </c>
      <c r="R45" s="181">
        <v>0</v>
      </c>
      <c r="S45" s="181">
        <v>0</v>
      </c>
      <c r="T45" s="181">
        <v>0</v>
      </c>
      <c r="U45" s="478">
        <v>0</v>
      </c>
      <c r="V45" s="478">
        <v>0</v>
      </c>
      <c r="W45" s="181">
        <v>0</v>
      </c>
      <c r="X45" s="181">
        <v>0</v>
      </c>
    </row>
    <row r="46" spans="1:24" s="173" customFormat="1" ht="12.75" customHeight="1">
      <c r="A46" s="176" t="s">
        <v>491</v>
      </c>
      <c r="B46" s="209"/>
      <c r="C46" s="181" t="s">
        <v>23</v>
      </c>
      <c r="D46" s="181" t="s">
        <v>23</v>
      </c>
      <c r="E46" s="181">
        <v>2.98</v>
      </c>
      <c r="F46" s="181" t="s">
        <v>23</v>
      </c>
      <c r="G46" s="181" t="s">
        <v>23</v>
      </c>
      <c r="H46" s="181"/>
      <c r="I46" s="181" t="s">
        <v>23</v>
      </c>
      <c r="J46" s="181" t="s">
        <v>23</v>
      </c>
      <c r="K46" s="181" t="s">
        <v>23</v>
      </c>
      <c r="L46" s="186"/>
      <c r="M46" s="186"/>
      <c r="N46" s="176" t="s">
        <v>491</v>
      </c>
      <c r="O46" s="209"/>
      <c r="P46" s="181">
        <v>0</v>
      </c>
      <c r="Q46" s="181">
        <v>0</v>
      </c>
      <c r="R46" s="181">
        <v>0</v>
      </c>
      <c r="S46" s="181">
        <v>0</v>
      </c>
      <c r="T46" s="181">
        <v>0</v>
      </c>
      <c r="U46" s="478">
        <v>0</v>
      </c>
      <c r="V46" s="478">
        <v>0</v>
      </c>
      <c r="W46" s="181">
        <v>0</v>
      </c>
      <c r="X46" s="181">
        <v>0</v>
      </c>
    </row>
    <row r="47" spans="1:24" s="173" customFormat="1" ht="12.75" customHeight="1">
      <c r="A47" s="176" t="s">
        <v>490</v>
      </c>
      <c r="B47" s="209"/>
      <c r="C47" s="181" t="s">
        <v>23</v>
      </c>
      <c r="D47" s="181" t="s">
        <v>23</v>
      </c>
      <c r="E47" s="181" t="s">
        <v>23</v>
      </c>
      <c r="F47" s="181" t="s">
        <v>23</v>
      </c>
      <c r="G47" s="181" t="s">
        <v>23</v>
      </c>
      <c r="H47" s="181"/>
      <c r="I47" s="181" t="s">
        <v>23</v>
      </c>
      <c r="J47" s="181" t="s">
        <v>23</v>
      </c>
      <c r="K47" s="181" t="s">
        <v>23</v>
      </c>
      <c r="L47" s="186"/>
      <c r="M47" s="186"/>
      <c r="N47" s="176" t="s">
        <v>490</v>
      </c>
      <c r="O47" s="209"/>
      <c r="P47" s="181">
        <v>0</v>
      </c>
      <c r="Q47" s="181">
        <v>0</v>
      </c>
      <c r="R47" s="181">
        <v>0</v>
      </c>
      <c r="S47" s="181">
        <v>0</v>
      </c>
      <c r="T47" s="181">
        <v>0</v>
      </c>
      <c r="U47" s="478">
        <v>0</v>
      </c>
      <c r="V47" s="478">
        <v>0</v>
      </c>
      <c r="W47" s="181">
        <v>0</v>
      </c>
      <c r="X47" s="181">
        <v>0</v>
      </c>
    </row>
    <row r="48" spans="1:24" s="173" customFormat="1" ht="12.75" customHeight="1">
      <c r="A48" s="176" t="s">
        <v>489</v>
      </c>
      <c r="B48" s="209"/>
      <c r="C48" s="181" t="s">
        <v>23</v>
      </c>
      <c r="D48" s="181" t="s">
        <v>23</v>
      </c>
      <c r="E48" s="181">
        <v>90.46</v>
      </c>
      <c r="F48" s="181" t="s">
        <v>23</v>
      </c>
      <c r="G48" s="181" t="s">
        <v>23</v>
      </c>
      <c r="H48" s="181"/>
      <c r="I48" s="181">
        <v>16224</v>
      </c>
      <c r="J48" s="181" t="s">
        <v>23</v>
      </c>
      <c r="K48" s="181" t="s">
        <v>23</v>
      </c>
      <c r="L48" s="186"/>
      <c r="M48" s="186"/>
      <c r="N48" s="176" t="s">
        <v>489</v>
      </c>
      <c r="O48" s="209"/>
      <c r="P48" s="181">
        <v>0</v>
      </c>
      <c r="Q48" s="181">
        <v>0</v>
      </c>
      <c r="R48" s="181">
        <v>0</v>
      </c>
      <c r="S48" s="181">
        <v>0</v>
      </c>
      <c r="T48" s="181">
        <v>0</v>
      </c>
      <c r="U48" s="478">
        <v>0</v>
      </c>
      <c r="V48" s="478">
        <v>0</v>
      </c>
      <c r="W48" s="181">
        <v>0</v>
      </c>
      <c r="X48" s="181">
        <v>0</v>
      </c>
    </row>
    <row r="49" spans="1:24" s="173" customFormat="1" ht="12.75" customHeight="1">
      <c r="A49" s="176" t="s">
        <v>488</v>
      </c>
      <c r="B49" s="209"/>
      <c r="C49" s="181" t="s">
        <v>23</v>
      </c>
      <c r="D49" s="181" t="s">
        <v>23</v>
      </c>
      <c r="E49" s="181" t="s">
        <v>23</v>
      </c>
      <c r="F49" s="181" t="s">
        <v>23</v>
      </c>
      <c r="G49" s="181" t="s">
        <v>23</v>
      </c>
      <c r="H49" s="181"/>
      <c r="I49" s="181" t="s">
        <v>23</v>
      </c>
      <c r="J49" s="181" t="s">
        <v>23</v>
      </c>
      <c r="K49" s="181" t="s">
        <v>23</v>
      </c>
      <c r="L49" s="186"/>
      <c r="M49" s="186"/>
      <c r="N49" s="176" t="s">
        <v>488</v>
      </c>
      <c r="O49" s="209"/>
      <c r="P49" s="181">
        <v>0</v>
      </c>
      <c r="Q49" s="181">
        <v>0</v>
      </c>
      <c r="R49" s="181">
        <v>0</v>
      </c>
      <c r="S49" s="181">
        <v>0</v>
      </c>
      <c r="T49" s="181">
        <v>0</v>
      </c>
      <c r="U49" s="478">
        <v>0</v>
      </c>
      <c r="V49" s="478">
        <v>0</v>
      </c>
      <c r="W49" s="181">
        <v>0</v>
      </c>
      <c r="X49" s="181">
        <v>0</v>
      </c>
    </row>
    <row r="50" spans="1:24" s="173" customFormat="1" ht="12.75" customHeight="1">
      <c r="A50" s="176" t="s">
        <v>487</v>
      </c>
      <c r="B50" s="209"/>
      <c r="C50" s="181" t="s">
        <v>23</v>
      </c>
      <c r="D50" s="181" t="s">
        <v>23</v>
      </c>
      <c r="E50" s="181" t="s">
        <v>23</v>
      </c>
      <c r="F50" s="181" t="s">
        <v>23</v>
      </c>
      <c r="G50" s="181" t="s">
        <v>23</v>
      </c>
      <c r="H50" s="181"/>
      <c r="I50" s="181" t="s">
        <v>23</v>
      </c>
      <c r="J50" s="181" t="s">
        <v>23</v>
      </c>
      <c r="K50" s="181" t="s">
        <v>23</v>
      </c>
      <c r="L50" s="186"/>
      <c r="M50" s="186"/>
      <c r="N50" s="176" t="s">
        <v>487</v>
      </c>
      <c r="O50" s="209"/>
      <c r="P50" s="181">
        <v>0</v>
      </c>
      <c r="Q50" s="181">
        <v>0</v>
      </c>
      <c r="R50" s="181">
        <v>0</v>
      </c>
      <c r="S50" s="181">
        <v>0</v>
      </c>
      <c r="T50" s="181">
        <v>0</v>
      </c>
      <c r="U50" s="478">
        <v>0</v>
      </c>
      <c r="V50" s="478">
        <v>0</v>
      </c>
      <c r="W50" s="181">
        <v>0</v>
      </c>
      <c r="X50" s="181">
        <v>0</v>
      </c>
    </row>
    <row r="51" spans="1:24" s="173" customFormat="1" ht="12.75" customHeight="1">
      <c r="A51" s="176" t="s">
        <v>486</v>
      </c>
      <c r="B51" s="209"/>
      <c r="C51" s="181" t="s">
        <v>23</v>
      </c>
      <c r="D51" s="181" t="s">
        <v>23</v>
      </c>
      <c r="E51" s="181">
        <v>168.33</v>
      </c>
      <c r="F51" s="181" t="s">
        <v>23</v>
      </c>
      <c r="G51" s="181" t="s">
        <v>23</v>
      </c>
      <c r="H51" s="181"/>
      <c r="I51" s="181" t="s">
        <v>23</v>
      </c>
      <c r="J51" s="181" t="s">
        <v>23</v>
      </c>
      <c r="K51" s="181" t="s">
        <v>23</v>
      </c>
      <c r="L51" s="186"/>
      <c r="M51" s="186"/>
      <c r="N51" s="176" t="s">
        <v>486</v>
      </c>
      <c r="O51" s="209"/>
      <c r="P51" s="181">
        <v>0</v>
      </c>
      <c r="Q51" s="181">
        <v>0</v>
      </c>
      <c r="R51" s="181">
        <v>0</v>
      </c>
      <c r="S51" s="181">
        <v>0</v>
      </c>
      <c r="T51" s="181">
        <v>0</v>
      </c>
      <c r="U51" s="478">
        <v>0</v>
      </c>
      <c r="V51" s="478">
        <v>0</v>
      </c>
      <c r="W51" s="181">
        <v>0</v>
      </c>
      <c r="X51" s="181">
        <v>0</v>
      </c>
    </row>
    <row r="52" spans="1:24" s="173" customFormat="1" ht="12.75" customHeight="1">
      <c r="A52" s="176" t="s">
        <v>485</v>
      </c>
      <c r="B52" s="209"/>
      <c r="C52" s="181" t="s">
        <v>23</v>
      </c>
      <c r="D52" s="181" t="s">
        <v>23</v>
      </c>
      <c r="E52" s="181" t="s">
        <v>23</v>
      </c>
      <c r="F52" s="181" t="s">
        <v>23</v>
      </c>
      <c r="G52" s="181" t="s">
        <v>23</v>
      </c>
      <c r="H52" s="181"/>
      <c r="I52" s="181" t="s">
        <v>23</v>
      </c>
      <c r="J52" s="181" t="s">
        <v>23</v>
      </c>
      <c r="K52" s="181" t="s">
        <v>23</v>
      </c>
      <c r="L52" s="186"/>
      <c r="M52" s="186"/>
      <c r="N52" s="176" t="s">
        <v>485</v>
      </c>
      <c r="O52" s="209"/>
      <c r="P52" s="181">
        <v>0</v>
      </c>
      <c r="Q52" s="181">
        <v>0</v>
      </c>
      <c r="R52" s="181">
        <v>0</v>
      </c>
      <c r="S52" s="181">
        <v>0</v>
      </c>
      <c r="T52" s="181">
        <v>0</v>
      </c>
      <c r="U52" s="478">
        <v>0</v>
      </c>
      <c r="V52" s="478">
        <v>0</v>
      </c>
      <c r="W52" s="181">
        <v>0</v>
      </c>
      <c r="X52" s="181">
        <v>0</v>
      </c>
    </row>
    <row r="53" spans="1:24" s="173" customFormat="1" ht="12.75" customHeight="1">
      <c r="A53" s="176" t="s">
        <v>484</v>
      </c>
      <c r="B53" s="209"/>
      <c r="C53" s="181" t="s">
        <v>23</v>
      </c>
      <c r="D53" s="181" t="s">
        <v>23</v>
      </c>
      <c r="E53" s="181">
        <v>22.32</v>
      </c>
      <c r="F53" s="181" t="s">
        <v>23</v>
      </c>
      <c r="G53" s="181" t="s">
        <v>23</v>
      </c>
      <c r="H53" s="181"/>
      <c r="I53" s="181" t="s">
        <v>23</v>
      </c>
      <c r="J53" s="181" t="s">
        <v>23</v>
      </c>
      <c r="K53" s="181" t="s">
        <v>23</v>
      </c>
      <c r="L53" s="186"/>
      <c r="M53" s="186"/>
      <c r="N53" s="176" t="s">
        <v>484</v>
      </c>
      <c r="O53" s="209"/>
      <c r="P53" s="181">
        <v>0</v>
      </c>
      <c r="Q53" s="181">
        <v>0</v>
      </c>
      <c r="R53" s="181">
        <v>0</v>
      </c>
      <c r="S53" s="181">
        <v>0</v>
      </c>
      <c r="T53" s="181">
        <v>0</v>
      </c>
      <c r="U53" s="478">
        <v>0</v>
      </c>
      <c r="V53" s="478">
        <v>0</v>
      </c>
      <c r="W53" s="181">
        <v>0</v>
      </c>
      <c r="X53" s="181">
        <v>0</v>
      </c>
    </row>
    <row r="54" spans="1:24" s="173" customFormat="1" ht="24.75" customHeight="1">
      <c r="A54" s="480" t="s">
        <v>483</v>
      </c>
      <c r="B54" s="481"/>
      <c r="C54" s="181" t="s">
        <v>23</v>
      </c>
      <c r="D54" s="181" t="s">
        <v>23</v>
      </c>
      <c r="E54" s="181">
        <v>176</v>
      </c>
      <c r="F54" s="181" t="s">
        <v>23</v>
      </c>
      <c r="G54" s="181" t="s">
        <v>23</v>
      </c>
      <c r="H54" s="181"/>
      <c r="I54" s="181" t="s">
        <v>23</v>
      </c>
      <c r="J54" s="181" t="s">
        <v>23</v>
      </c>
      <c r="K54" s="181" t="s">
        <v>23</v>
      </c>
      <c r="L54" s="186"/>
      <c r="M54" s="186"/>
      <c r="N54" s="480" t="s">
        <v>483</v>
      </c>
      <c r="O54" s="481"/>
      <c r="P54" s="181">
        <v>0</v>
      </c>
      <c r="Q54" s="181">
        <v>0</v>
      </c>
      <c r="R54" s="181">
        <v>0</v>
      </c>
      <c r="S54" s="181">
        <v>0</v>
      </c>
      <c r="T54" s="181">
        <v>0</v>
      </c>
      <c r="U54" s="478">
        <v>0</v>
      </c>
      <c r="V54" s="478">
        <v>0</v>
      </c>
      <c r="W54" s="181">
        <v>0</v>
      </c>
      <c r="X54" s="181">
        <v>0</v>
      </c>
    </row>
    <row r="55" spans="1:24" s="173" customFormat="1" ht="12.75" customHeight="1" thickBot="1">
      <c r="A55" s="180" t="s">
        <v>482</v>
      </c>
      <c r="B55" s="208"/>
      <c r="C55" s="178" t="s">
        <v>23</v>
      </c>
      <c r="D55" s="178" t="s">
        <v>23</v>
      </c>
      <c r="E55" s="178">
        <v>5268</v>
      </c>
      <c r="F55" s="178" t="s">
        <v>23</v>
      </c>
      <c r="G55" s="178" t="s">
        <v>23</v>
      </c>
      <c r="H55" s="178"/>
      <c r="I55" s="178" t="s">
        <v>23</v>
      </c>
      <c r="J55" s="178" t="s">
        <v>23</v>
      </c>
      <c r="K55" s="178" t="s">
        <v>23</v>
      </c>
      <c r="L55" s="186"/>
      <c r="M55" s="186"/>
      <c r="N55" s="180" t="s">
        <v>482</v>
      </c>
      <c r="O55" s="208"/>
      <c r="P55" s="178">
        <v>0</v>
      </c>
      <c r="Q55" s="178">
        <v>0</v>
      </c>
      <c r="R55" s="178">
        <v>0</v>
      </c>
      <c r="S55" s="178">
        <v>0</v>
      </c>
      <c r="T55" s="178">
        <v>0</v>
      </c>
      <c r="U55" s="483">
        <v>0</v>
      </c>
      <c r="V55" s="483">
        <v>0</v>
      </c>
      <c r="W55" s="178">
        <v>0</v>
      </c>
      <c r="X55" s="178">
        <v>0</v>
      </c>
    </row>
  </sheetData>
  <sheetProtection formatCells="0" formatRows="0"/>
  <mergeCells count="61">
    <mergeCell ref="U55:V55"/>
    <mergeCell ref="U47:V47"/>
    <mergeCell ref="U48:V48"/>
    <mergeCell ref="U49:V49"/>
    <mergeCell ref="U50:V50"/>
    <mergeCell ref="U51:V51"/>
    <mergeCell ref="U52:V52"/>
    <mergeCell ref="U25:V25"/>
    <mergeCell ref="N26:O26"/>
    <mergeCell ref="U26:V26"/>
    <mergeCell ref="U53:V53"/>
    <mergeCell ref="N54:O54"/>
    <mergeCell ref="U54:V54"/>
    <mergeCell ref="A23:B23"/>
    <mergeCell ref="U22:V22"/>
    <mergeCell ref="N23:O23"/>
    <mergeCell ref="U23:V23"/>
    <mergeCell ref="U24:V24"/>
    <mergeCell ref="U30:V30"/>
    <mergeCell ref="U31:V31"/>
    <mergeCell ref="U32:V32"/>
    <mergeCell ref="A26:B26"/>
    <mergeCell ref="A54:B54"/>
    <mergeCell ref="U46:V46"/>
    <mergeCell ref="A12:B12"/>
    <mergeCell ref="C12:D12"/>
    <mergeCell ref="F12:G12"/>
    <mergeCell ref="H12:I12"/>
    <mergeCell ref="U39:V39"/>
    <mergeCell ref="U40:V40"/>
    <mergeCell ref="U33:V33"/>
    <mergeCell ref="U34:V34"/>
    <mergeCell ref="U35:V35"/>
    <mergeCell ref="U36:V36"/>
    <mergeCell ref="U37:V37"/>
    <mergeCell ref="U38:V38"/>
    <mergeCell ref="U27:V27"/>
    <mergeCell ref="U28:V28"/>
    <mergeCell ref="U29:V29"/>
    <mergeCell ref="U41:V41"/>
    <mergeCell ref="U42:V42"/>
    <mergeCell ref="U43:V43"/>
    <mergeCell ref="U44:V44"/>
    <mergeCell ref="U45:V45"/>
    <mergeCell ref="K12:K13"/>
    <mergeCell ref="H13:I13"/>
    <mergeCell ref="K5:K6"/>
    <mergeCell ref="J10:K11"/>
    <mergeCell ref="F11:I11"/>
    <mergeCell ref="J5:J6"/>
    <mergeCell ref="J12:J13"/>
    <mergeCell ref="C11:D11"/>
    <mergeCell ref="C10:D10"/>
    <mergeCell ref="A11:B11"/>
    <mergeCell ref="B5:C5"/>
    <mergeCell ref="F5:G5"/>
    <mergeCell ref="A2:D2"/>
    <mergeCell ref="E2:K2"/>
    <mergeCell ref="J3:K4"/>
    <mergeCell ref="F4:I4"/>
    <mergeCell ref="B4:D4"/>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view="pageBreakPreview" zoomScale="70" zoomScaleNormal="145" zoomScaleSheetLayoutView="70" workbookViewId="0">
      <pane xSplit="1" ySplit="5" topLeftCell="B6"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59.125" style="150" customWidth="1"/>
    <col min="2" max="8" width="9.625" style="150" customWidth="1"/>
    <col min="9" max="12" width="9.375" style="150" customWidth="1"/>
    <col min="13" max="13" width="12.625" style="150" customWidth="1"/>
    <col min="14" max="14" width="10.125" style="150" customWidth="1"/>
    <col min="15" max="15" width="9.125" style="150" customWidth="1"/>
    <col min="16" max="16" width="60.5" style="152" hidden="1" customWidth="1"/>
    <col min="17" max="17" width="10.25" style="152" hidden="1" customWidth="1"/>
    <col min="18" max="22" width="9.125" style="152" hidden="1" customWidth="1"/>
    <col min="23" max="23" width="10.25" style="152" hidden="1" customWidth="1"/>
    <col min="24" max="28" width="9.125" style="152" hidden="1" customWidth="1"/>
    <col min="29" max="16384" width="9" style="152"/>
  </cols>
  <sheetData>
    <row r="1" spans="1:28" ht="17.100000000000001" customHeight="1">
      <c r="A1" s="90" t="s">
        <v>639</v>
      </c>
      <c r="B1" s="152"/>
      <c r="F1" s="89"/>
      <c r="K1" s="89"/>
      <c r="L1" s="89"/>
      <c r="M1" s="89" t="s">
        <v>638</v>
      </c>
      <c r="O1" s="152"/>
    </row>
    <row r="2" spans="1:28" s="207" customFormat="1" ht="23.1" customHeight="1">
      <c r="A2" s="424" t="s">
        <v>637</v>
      </c>
      <c r="B2" s="424"/>
      <c r="C2" s="424"/>
      <c r="D2" s="424"/>
      <c r="E2" s="424" t="s">
        <v>636</v>
      </c>
      <c r="F2" s="424"/>
      <c r="G2" s="424"/>
      <c r="H2" s="424"/>
      <c r="I2" s="424"/>
      <c r="J2" s="424"/>
      <c r="K2" s="424"/>
      <c r="L2" s="424"/>
      <c r="M2" s="424"/>
      <c r="N2" s="171"/>
      <c r="O2" s="171"/>
    </row>
    <row r="3" spans="1:28" ht="12.95" customHeight="1" thickBot="1">
      <c r="A3" s="158"/>
      <c r="B3" s="250"/>
      <c r="C3" s="250"/>
      <c r="D3" s="256" t="s">
        <v>635</v>
      </c>
      <c r="E3" s="152"/>
      <c r="F3" s="152"/>
      <c r="H3" s="250"/>
      <c r="I3" s="250"/>
      <c r="J3" s="250"/>
      <c r="K3" s="152"/>
      <c r="L3" s="152"/>
      <c r="M3" s="89" t="s">
        <v>634</v>
      </c>
      <c r="O3" s="152"/>
    </row>
    <row r="4" spans="1:28" s="150" customFormat="1" ht="25.5" customHeight="1">
      <c r="A4" s="255" t="s">
        <v>633</v>
      </c>
      <c r="B4" s="254" t="s">
        <v>631</v>
      </c>
      <c r="C4" s="251" t="s">
        <v>630</v>
      </c>
      <c r="D4" s="251" t="s">
        <v>628</v>
      </c>
      <c r="E4" s="253" t="s">
        <v>626</v>
      </c>
      <c r="F4" s="253" t="s">
        <v>624</v>
      </c>
      <c r="G4" s="251" t="s">
        <v>622</v>
      </c>
      <c r="H4" s="251" t="s">
        <v>620</v>
      </c>
      <c r="I4" s="251" t="s">
        <v>618</v>
      </c>
      <c r="J4" s="251" t="s">
        <v>616</v>
      </c>
      <c r="K4" s="251" t="s">
        <v>614</v>
      </c>
      <c r="L4" s="252" t="s">
        <v>612</v>
      </c>
      <c r="M4" s="251" t="s">
        <v>610</v>
      </c>
    </row>
    <row r="5" spans="1:28" s="150" customFormat="1" ht="25.5" customHeight="1" thickBot="1">
      <c r="A5" s="250" t="s">
        <v>608</v>
      </c>
      <c r="B5" s="249" t="s">
        <v>607</v>
      </c>
      <c r="C5" s="246" t="s">
        <v>606</v>
      </c>
      <c r="D5" s="246" t="s">
        <v>605</v>
      </c>
      <c r="E5" s="248" t="s">
        <v>604</v>
      </c>
      <c r="F5" s="248" t="s">
        <v>603</v>
      </c>
      <c r="G5" s="246" t="s">
        <v>602</v>
      </c>
      <c r="H5" s="246" t="s">
        <v>601</v>
      </c>
      <c r="I5" s="246" t="s">
        <v>600</v>
      </c>
      <c r="J5" s="246" t="s">
        <v>599</v>
      </c>
      <c r="K5" s="246" t="s">
        <v>598</v>
      </c>
      <c r="L5" s="247" t="s">
        <v>597</v>
      </c>
      <c r="M5" s="246" t="s">
        <v>596</v>
      </c>
    </row>
    <row r="6" spans="1:28" s="150" customFormat="1" ht="13.5" customHeight="1">
      <c r="A6" s="161" t="s">
        <v>116</v>
      </c>
      <c r="B6" s="243">
        <v>5218.3100000000004</v>
      </c>
      <c r="C6" s="242">
        <v>442.82</v>
      </c>
      <c r="D6" s="242">
        <v>218.34</v>
      </c>
      <c r="E6" s="242">
        <v>25.02</v>
      </c>
      <c r="F6" s="242">
        <v>67.8</v>
      </c>
      <c r="G6" s="242">
        <v>48.66</v>
      </c>
      <c r="H6" s="242">
        <v>2265.31</v>
      </c>
      <c r="I6" s="242">
        <v>62.68</v>
      </c>
      <c r="J6" s="242">
        <v>7.96</v>
      </c>
      <c r="K6" s="242">
        <v>38.22</v>
      </c>
      <c r="L6" s="242">
        <v>846.29</v>
      </c>
      <c r="M6" s="242">
        <v>2.67</v>
      </c>
    </row>
    <row r="7" spans="1:28" s="150" customFormat="1" ht="13.5" customHeight="1">
      <c r="A7" s="161" t="s">
        <v>115</v>
      </c>
      <c r="B7" s="243">
        <v>5242.55</v>
      </c>
      <c r="C7" s="242">
        <v>431.86</v>
      </c>
      <c r="D7" s="242">
        <v>213.24</v>
      </c>
      <c r="E7" s="242">
        <v>27.16</v>
      </c>
      <c r="F7" s="242">
        <v>67.150000000000006</v>
      </c>
      <c r="G7" s="242">
        <v>49.61</v>
      </c>
      <c r="H7" s="242">
        <v>2316.31</v>
      </c>
      <c r="I7" s="242">
        <v>65.02</v>
      </c>
      <c r="J7" s="242">
        <v>7.58</v>
      </c>
      <c r="K7" s="242">
        <v>34.909999999999997</v>
      </c>
      <c r="L7" s="242">
        <v>849.52</v>
      </c>
      <c r="M7" s="242">
        <v>2.68</v>
      </c>
    </row>
    <row r="8" spans="1:28" s="150" customFormat="1" ht="13.5" customHeight="1">
      <c r="A8" s="161" t="s">
        <v>114</v>
      </c>
      <c r="B8" s="243">
        <v>5241.41</v>
      </c>
      <c r="C8" s="242">
        <v>430.13000000000005</v>
      </c>
      <c r="D8" s="242">
        <v>213.42</v>
      </c>
      <c r="E8" s="242">
        <v>27.160000000000004</v>
      </c>
      <c r="F8" s="242">
        <v>67.88000000000001</v>
      </c>
      <c r="G8" s="242">
        <v>49.61</v>
      </c>
      <c r="H8" s="242">
        <v>2315.61</v>
      </c>
      <c r="I8" s="242">
        <v>64.320000000000007</v>
      </c>
      <c r="J8" s="242">
        <v>7.18</v>
      </c>
      <c r="K8" s="242">
        <v>34.519999999999989</v>
      </c>
      <c r="L8" s="242">
        <v>850.4000000000002</v>
      </c>
      <c r="M8" s="242">
        <v>2.6799999999999997</v>
      </c>
    </row>
    <row r="9" spans="1:28" s="150" customFormat="1" ht="13.5" customHeight="1">
      <c r="A9" s="161" t="s">
        <v>113</v>
      </c>
      <c r="B9" s="243">
        <v>5243.66</v>
      </c>
      <c r="C9" s="242">
        <v>430.13000000000005</v>
      </c>
      <c r="D9" s="242">
        <v>213.42</v>
      </c>
      <c r="E9" s="242">
        <v>27.160000000000004</v>
      </c>
      <c r="F9" s="242">
        <v>67.88000000000001</v>
      </c>
      <c r="G9" s="242">
        <v>49.61</v>
      </c>
      <c r="H9" s="242">
        <v>2315.5100000000002</v>
      </c>
      <c r="I9" s="242">
        <v>64.320000000000007</v>
      </c>
      <c r="J9" s="242">
        <v>7.18</v>
      </c>
      <c r="K9" s="242">
        <v>34.519999999999989</v>
      </c>
      <c r="L9" s="242">
        <v>850.43000000000018</v>
      </c>
      <c r="M9" s="242">
        <v>2.6799999999999997</v>
      </c>
    </row>
    <row r="10" spans="1:28" s="150" customFormat="1" ht="13.5" customHeight="1">
      <c r="A10" s="161" t="s">
        <v>112</v>
      </c>
      <c r="B10" s="243">
        <v>5246.88</v>
      </c>
      <c r="C10" s="242">
        <v>430.52000000000004</v>
      </c>
      <c r="D10" s="242">
        <v>213.32999999999996</v>
      </c>
      <c r="E10" s="242">
        <v>27.17</v>
      </c>
      <c r="F10" s="242">
        <v>68.010000000000005</v>
      </c>
      <c r="G10" s="242">
        <v>49.61</v>
      </c>
      <c r="H10" s="242">
        <v>2317.3200000000002</v>
      </c>
      <c r="I10" s="242">
        <v>64.929999999999993</v>
      </c>
      <c r="J10" s="242">
        <v>7.1999999999999993</v>
      </c>
      <c r="K10" s="242">
        <v>34.459999999999987</v>
      </c>
      <c r="L10" s="242">
        <v>850.5100000000001</v>
      </c>
      <c r="M10" s="242">
        <v>2.6799999999999997</v>
      </c>
    </row>
    <row r="11" spans="1:28" s="150" customFormat="1" ht="13.5" customHeight="1">
      <c r="A11" s="161" t="s">
        <v>111</v>
      </c>
      <c r="B11" s="243">
        <v>5264.8199999999988</v>
      </c>
      <c r="C11" s="242">
        <v>429.70000000000005</v>
      </c>
      <c r="D11" s="242">
        <v>212.81999999999996</v>
      </c>
      <c r="E11" s="242">
        <v>27.370000000000005</v>
      </c>
      <c r="F11" s="242">
        <v>68.52</v>
      </c>
      <c r="G11" s="242">
        <v>49.629999999999995</v>
      </c>
      <c r="H11" s="242">
        <v>2338.31</v>
      </c>
      <c r="I11" s="242">
        <v>65.010000000000005</v>
      </c>
      <c r="J11" s="242">
        <v>7.2099999999999991</v>
      </c>
      <c r="K11" s="242">
        <v>34.299999999999983</v>
      </c>
      <c r="L11" s="242">
        <v>850.87000000000012</v>
      </c>
      <c r="M11" s="242">
        <v>2.6799999999999997</v>
      </c>
    </row>
    <row r="12" spans="1:28" s="150" customFormat="1" ht="13.5" customHeight="1">
      <c r="A12" s="161" t="s">
        <v>110</v>
      </c>
      <c r="B12" s="243">
        <v>5245.9299999999994</v>
      </c>
      <c r="C12" s="242">
        <v>429.84000000000003</v>
      </c>
      <c r="D12" s="242">
        <v>212.17</v>
      </c>
      <c r="E12" s="242">
        <v>26.330000000000005</v>
      </c>
      <c r="F12" s="242">
        <v>68.319999999999993</v>
      </c>
      <c r="G12" s="242">
        <v>49.629999999999995</v>
      </c>
      <c r="H12" s="242">
        <v>2337.3900000000003</v>
      </c>
      <c r="I12" s="242">
        <v>64.819999999999993</v>
      </c>
      <c r="J12" s="242">
        <v>7.1899999999999995</v>
      </c>
      <c r="K12" s="242">
        <v>34.359999999999985</v>
      </c>
      <c r="L12" s="242">
        <v>850.79000000000019</v>
      </c>
      <c r="M12" s="242">
        <v>2.6799999999999997</v>
      </c>
    </row>
    <row r="13" spans="1:28" s="150" customFormat="1" ht="13.5" customHeight="1">
      <c r="A13" s="161" t="s">
        <v>109</v>
      </c>
      <c r="B13" s="243">
        <v>5250.1299999999992</v>
      </c>
      <c r="C13" s="242">
        <v>429.21000000000004</v>
      </c>
      <c r="D13" s="242">
        <v>212.13999999999996</v>
      </c>
      <c r="E13" s="242">
        <v>26.330000000000005</v>
      </c>
      <c r="F13" s="242">
        <v>68.14</v>
      </c>
      <c r="G13" s="242">
        <v>49.629999999999995</v>
      </c>
      <c r="H13" s="242">
        <v>2339.2900000000004</v>
      </c>
      <c r="I13" s="242">
        <v>64.8</v>
      </c>
      <c r="J13" s="242">
        <v>7.1899999999999995</v>
      </c>
      <c r="K13" s="242">
        <v>34.639999999999986</v>
      </c>
      <c r="L13" s="242">
        <v>850.45000000000016</v>
      </c>
      <c r="M13" s="242">
        <v>2.6799999999999997</v>
      </c>
    </row>
    <row r="14" spans="1:28" s="150" customFormat="1" ht="13.5" customHeight="1">
      <c r="A14" s="161" t="s">
        <v>108</v>
      </c>
      <c r="B14" s="243">
        <v>5446.0999999999985</v>
      </c>
      <c r="C14" s="242">
        <v>393.68</v>
      </c>
      <c r="D14" s="242">
        <v>182.01999999999998</v>
      </c>
      <c r="E14" s="242">
        <v>22.66</v>
      </c>
      <c r="F14" s="242">
        <v>66.88000000000001</v>
      </c>
      <c r="G14" s="242">
        <v>132.15</v>
      </c>
      <c r="H14" s="242">
        <v>2695.13</v>
      </c>
      <c r="I14" s="242">
        <v>64.88</v>
      </c>
      <c r="J14" s="242">
        <v>4.58</v>
      </c>
      <c r="K14" s="242">
        <v>34.639999999999993</v>
      </c>
      <c r="L14" s="242">
        <v>859.07</v>
      </c>
      <c r="M14" s="242">
        <v>4.2699999999999996</v>
      </c>
    </row>
    <row r="15" spans="1:28" s="150" customFormat="1" ht="13.5" customHeight="1">
      <c r="A15" s="161" t="s">
        <v>107</v>
      </c>
      <c r="B15" s="245">
        <f t="shared" ref="B15:M15" si="0">SUM(B16:B48)</f>
        <v>5487.0199999999986</v>
      </c>
      <c r="C15" s="244">
        <f t="shared" si="0"/>
        <v>467.17999999999995</v>
      </c>
      <c r="D15" s="244">
        <f t="shared" si="0"/>
        <v>184.61999999999998</v>
      </c>
      <c r="E15" s="244">
        <f t="shared" si="0"/>
        <v>22.73</v>
      </c>
      <c r="F15" s="244">
        <f t="shared" si="0"/>
        <v>66.860000000000014</v>
      </c>
      <c r="G15" s="244">
        <f t="shared" si="0"/>
        <v>61.62</v>
      </c>
      <c r="H15" s="244">
        <f t="shared" si="0"/>
        <v>2693.0400000000004</v>
      </c>
      <c r="I15" s="244">
        <f t="shared" si="0"/>
        <v>65.249999999999986</v>
      </c>
      <c r="J15" s="244">
        <f t="shared" si="0"/>
        <v>4.58</v>
      </c>
      <c r="K15" s="244">
        <f t="shared" si="0"/>
        <v>34.679999999999993</v>
      </c>
      <c r="L15" s="244">
        <f t="shared" si="0"/>
        <v>856.92000000000007</v>
      </c>
      <c r="M15" s="244">
        <f t="shared" si="0"/>
        <v>7.1400000000000006</v>
      </c>
      <c r="P15" s="161" t="s">
        <v>108</v>
      </c>
      <c r="Q15" s="243">
        <v>5446.0999999999985</v>
      </c>
      <c r="R15" s="242">
        <v>393.68</v>
      </c>
      <c r="S15" s="242">
        <v>182.01999999999998</v>
      </c>
      <c r="T15" s="242">
        <v>22.66</v>
      </c>
      <c r="U15" s="242">
        <v>66.88000000000001</v>
      </c>
      <c r="V15" s="242">
        <v>132.15</v>
      </c>
      <c r="W15" s="242">
        <v>2695.13</v>
      </c>
      <c r="X15" s="242">
        <v>64.88</v>
      </c>
      <c r="Y15" s="242">
        <v>4.58</v>
      </c>
      <c r="Z15" s="242">
        <v>34.639999999999993</v>
      </c>
      <c r="AA15" s="242">
        <v>859.07</v>
      </c>
      <c r="AB15" s="242">
        <v>4.2699999999999996</v>
      </c>
    </row>
    <row r="16" spans="1:28" s="150" customFormat="1" ht="25.5">
      <c r="A16" s="161" t="s">
        <v>595</v>
      </c>
      <c r="B16" s="241">
        <f>SUM('5-7'!C16:M16,'5-7 續'!B16:L16)</f>
        <v>272.39999999999998</v>
      </c>
      <c r="C16" s="239">
        <v>8.09</v>
      </c>
      <c r="D16" s="239">
        <v>21.36</v>
      </c>
      <c r="E16" s="239">
        <v>0.54</v>
      </c>
      <c r="F16" s="239">
        <v>0.61</v>
      </c>
      <c r="G16" s="239" t="s">
        <v>23</v>
      </c>
      <c r="H16" s="239">
        <v>147.28</v>
      </c>
      <c r="I16" s="239">
        <v>3.39</v>
      </c>
      <c r="J16" s="239" t="s">
        <v>23</v>
      </c>
      <c r="K16" s="239">
        <v>1.1299999999999999</v>
      </c>
      <c r="L16" s="239">
        <v>65.8</v>
      </c>
      <c r="M16" s="239">
        <v>0.26</v>
      </c>
      <c r="P16" s="161" t="s">
        <v>594</v>
      </c>
      <c r="Q16" s="240">
        <v>272.39999999999998</v>
      </c>
      <c r="R16" s="239">
        <v>8.09</v>
      </c>
      <c r="S16" s="239">
        <v>21.36</v>
      </c>
      <c r="T16" s="239">
        <v>0.54</v>
      </c>
      <c r="U16" s="239">
        <v>0.61</v>
      </c>
      <c r="V16" s="239" t="s">
        <v>23</v>
      </c>
      <c r="W16" s="239">
        <v>147.28</v>
      </c>
      <c r="X16" s="239">
        <v>3.39</v>
      </c>
      <c r="Y16" s="239" t="s">
        <v>23</v>
      </c>
      <c r="Z16" s="239">
        <v>1.1299999999999999</v>
      </c>
      <c r="AA16" s="239">
        <v>65.8</v>
      </c>
      <c r="AB16" s="239">
        <v>0.26</v>
      </c>
    </row>
    <row r="17" spans="1:28" s="150" customFormat="1" ht="13.5" customHeight="1">
      <c r="A17" s="162" t="s">
        <v>593</v>
      </c>
      <c r="B17" s="241">
        <f>SUM('5-7'!C17:M17,'5-7 續'!B17:L17)</f>
        <v>521.79</v>
      </c>
      <c r="C17" s="239">
        <v>42.13</v>
      </c>
      <c r="D17" s="239">
        <v>37.51</v>
      </c>
      <c r="E17" s="239">
        <v>2.67</v>
      </c>
      <c r="F17" s="239">
        <v>1.26</v>
      </c>
      <c r="G17" s="239">
        <v>10.34</v>
      </c>
      <c r="H17" s="239">
        <v>265.49</v>
      </c>
      <c r="I17" s="239">
        <v>3.32</v>
      </c>
      <c r="J17" s="239">
        <v>0.92</v>
      </c>
      <c r="K17" s="239">
        <v>7.59</v>
      </c>
      <c r="L17" s="239">
        <v>112.72</v>
      </c>
      <c r="M17" s="239">
        <v>1.7</v>
      </c>
      <c r="P17" s="162" t="s">
        <v>593</v>
      </c>
      <c r="Q17" s="240">
        <v>523.26999999999987</v>
      </c>
      <c r="R17" s="239">
        <v>43.38</v>
      </c>
      <c r="S17" s="239">
        <v>37.74</v>
      </c>
      <c r="T17" s="239">
        <v>2.67</v>
      </c>
      <c r="U17" s="239">
        <v>1.26</v>
      </c>
      <c r="V17" s="239">
        <v>10.34</v>
      </c>
      <c r="W17" s="239">
        <v>265.49</v>
      </c>
      <c r="X17" s="239">
        <v>3.32</v>
      </c>
      <c r="Y17" s="239">
        <v>0.92</v>
      </c>
      <c r="Z17" s="239">
        <v>7.59</v>
      </c>
      <c r="AA17" s="239">
        <v>112.72</v>
      </c>
      <c r="AB17" s="239">
        <v>1.7</v>
      </c>
    </row>
    <row r="18" spans="1:28" s="150" customFormat="1" ht="13.5" customHeight="1">
      <c r="A18" s="162" t="s">
        <v>592</v>
      </c>
      <c r="B18" s="241">
        <f>SUM('5-7'!C18:M18,'5-7 續'!B18:L18)</f>
        <v>435.08</v>
      </c>
      <c r="C18" s="239">
        <v>16.559999999999999</v>
      </c>
      <c r="D18" s="239">
        <v>0.71</v>
      </c>
      <c r="E18" s="239" t="s">
        <v>23</v>
      </c>
      <c r="F18" s="239">
        <v>8.98</v>
      </c>
      <c r="G18" s="239" t="s">
        <v>23</v>
      </c>
      <c r="H18" s="242">
        <v>169.41</v>
      </c>
      <c r="I18" s="239">
        <v>3.41</v>
      </c>
      <c r="J18" s="239">
        <v>0.9</v>
      </c>
      <c r="K18" s="239">
        <v>1.9</v>
      </c>
      <c r="L18" s="239">
        <v>51.18</v>
      </c>
      <c r="M18" s="239" t="s">
        <v>23</v>
      </c>
      <c r="P18" s="162" t="s">
        <v>592</v>
      </c>
      <c r="Q18" s="240">
        <v>435.08</v>
      </c>
      <c r="R18" s="239">
        <v>16.559999999999999</v>
      </c>
      <c r="S18" s="239">
        <v>0.71</v>
      </c>
      <c r="T18" s="239" t="s">
        <v>23</v>
      </c>
      <c r="U18" s="239">
        <v>8.98</v>
      </c>
      <c r="V18" s="239" t="s">
        <v>23</v>
      </c>
      <c r="W18" s="242">
        <v>169.41</v>
      </c>
      <c r="X18" s="239">
        <v>3.41</v>
      </c>
      <c r="Y18" s="239">
        <v>0.9</v>
      </c>
      <c r="Z18" s="239">
        <v>1.9</v>
      </c>
      <c r="AA18" s="239">
        <v>51.18</v>
      </c>
      <c r="AB18" s="239" t="s">
        <v>23</v>
      </c>
    </row>
    <row r="19" spans="1:28" s="150" customFormat="1" ht="38.25">
      <c r="A19" s="161" t="s">
        <v>591</v>
      </c>
      <c r="B19" s="241">
        <f>SUM('5-7'!C19:M19,'5-7 續'!B19:L19)</f>
        <v>75.8</v>
      </c>
      <c r="C19" s="239">
        <v>3.57</v>
      </c>
      <c r="D19" s="239">
        <v>0.52</v>
      </c>
      <c r="E19" s="239">
        <v>0.82</v>
      </c>
      <c r="F19" s="239">
        <v>1.93</v>
      </c>
      <c r="G19" s="239" t="s">
        <v>23</v>
      </c>
      <c r="H19" s="239">
        <v>52.59</v>
      </c>
      <c r="I19" s="239">
        <v>0.87</v>
      </c>
      <c r="J19" s="239" t="s">
        <v>23</v>
      </c>
      <c r="K19" s="239">
        <v>0.89</v>
      </c>
      <c r="L19" s="239">
        <v>9.6300000000000008</v>
      </c>
      <c r="M19" s="239" t="s">
        <v>23</v>
      </c>
      <c r="P19" s="161" t="s">
        <v>591</v>
      </c>
      <c r="Q19" s="240">
        <v>75.8</v>
      </c>
      <c r="R19" s="239">
        <v>3.57</v>
      </c>
      <c r="S19" s="239">
        <v>0.52</v>
      </c>
      <c r="T19" s="239">
        <v>0.82</v>
      </c>
      <c r="U19" s="239">
        <v>1.93</v>
      </c>
      <c r="V19" s="239" t="s">
        <v>23</v>
      </c>
      <c r="W19" s="239">
        <v>52.59</v>
      </c>
      <c r="X19" s="239">
        <v>0.87</v>
      </c>
      <c r="Y19" s="239" t="s">
        <v>23</v>
      </c>
      <c r="Z19" s="239">
        <v>0.89</v>
      </c>
      <c r="AA19" s="239">
        <v>9.6300000000000008</v>
      </c>
      <c r="AB19" s="239" t="s">
        <v>23</v>
      </c>
    </row>
    <row r="20" spans="1:28" s="150" customFormat="1" ht="13.5" customHeight="1">
      <c r="A20" s="162" t="s">
        <v>590</v>
      </c>
      <c r="B20" s="241">
        <f>SUM('5-7'!C20:M20,'5-7 續'!B20:L20)</f>
        <v>376.19000000000005</v>
      </c>
      <c r="C20" s="239">
        <v>65.98</v>
      </c>
      <c r="D20" s="239">
        <v>4.08</v>
      </c>
      <c r="E20" s="239">
        <v>0.56000000000000005</v>
      </c>
      <c r="F20" s="239">
        <v>2.09</v>
      </c>
      <c r="G20" s="239">
        <v>7.86</v>
      </c>
      <c r="H20" s="239">
        <v>158.03</v>
      </c>
      <c r="I20" s="239">
        <v>0.75</v>
      </c>
      <c r="J20" s="239">
        <v>0.54</v>
      </c>
      <c r="K20" s="239">
        <v>3.9</v>
      </c>
      <c r="L20" s="239">
        <v>84.17</v>
      </c>
      <c r="M20" s="239">
        <v>0.32</v>
      </c>
      <c r="P20" s="162" t="s">
        <v>590</v>
      </c>
      <c r="Q20" s="240">
        <v>376.19000000000005</v>
      </c>
      <c r="R20" s="239">
        <v>65.98</v>
      </c>
      <c r="S20" s="239">
        <v>4.08</v>
      </c>
      <c r="T20" s="239">
        <v>0.56000000000000005</v>
      </c>
      <c r="U20" s="239">
        <v>2.09</v>
      </c>
      <c r="V20" s="239">
        <v>7.86</v>
      </c>
      <c r="W20" s="239">
        <v>158.03</v>
      </c>
      <c r="X20" s="239">
        <v>0.75</v>
      </c>
      <c r="Y20" s="239">
        <v>0.54</v>
      </c>
      <c r="Z20" s="239">
        <v>3.9</v>
      </c>
      <c r="AA20" s="239">
        <v>84.17</v>
      </c>
      <c r="AB20" s="239">
        <v>0.32</v>
      </c>
    </row>
    <row r="21" spans="1:28" s="150" customFormat="1" ht="30" customHeight="1">
      <c r="A21" s="161" t="s">
        <v>589</v>
      </c>
      <c r="B21" s="241">
        <f>SUM('5-7'!C21:M21,'5-7 續'!B21:L21)</f>
        <v>281.78000000000003</v>
      </c>
      <c r="C21" s="239">
        <v>23.03</v>
      </c>
      <c r="D21" s="239">
        <v>2.08</v>
      </c>
      <c r="E21" s="239">
        <v>0.04</v>
      </c>
      <c r="F21" s="239">
        <v>7.58</v>
      </c>
      <c r="G21" s="239">
        <v>5.78</v>
      </c>
      <c r="H21" s="239">
        <v>135.28</v>
      </c>
      <c r="I21" s="239">
        <v>1.45</v>
      </c>
      <c r="J21" s="239" t="s">
        <v>23</v>
      </c>
      <c r="K21" s="239">
        <v>3.01</v>
      </c>
      <c r="L21" s="239">
        <v>62.41</v>
      </c>
      <c r="M21" s="239" t="s">
        <v>23</v>
      </c>
      <c r="P21" s="161" t="s">
        <v>589</v>
      </c>
      <c r="Q21" s="240">
        <v>281.78000000000003</v>
      </c>
      <c r="R21" s="239">
        <v>23.03</v>
      </c>
      <c r="S21" s="239">
        <v>2.08</v>
      </c>
      <c r="T21" s="239">
        <v>0.04</v>
      </c>
      <c r="U21" s="239">
        <v>7.58</v>
      </c>
      <c r="V21" s="239">
        <v>5.78</v>
      </c>
      <c r="W21" s="239">
        <v>135.28</v>
      </c>
      <c r="X21" s="239">
        <v>1.45</v>
      </c>
      <c r="Y21" s="239" t="s">
        <v>23</v>
      </c>
      <c r="Z21" s="239">
        <v>3.01</v>
      </c>
      <c r="AA21" s="239">
        <v>62.41</v>
      </c>
      <c r="AB21" s="239" t="s">
        <v>23</v>
      </c>
    </row>
    <row r="22" spans="1:28" s="150" customFormat="1" ht="13.5" customHeight="1">
      <c r="A22" s="162" t="s">
        <v>588</v>
      </c>
      <c r="B22" s="241">
        <f>SUM('5-7'!C22:M22,'5-7 續'!B22:L22)</f>
        <v>50.82</v>
      </c>
      <c r="C22" s="239">
        <v>3.73</v>
      </c>
      <c r="D22" s="239">
        <v>0.05</v>
      </c>
      <c r="E22" s="239" t="s">
        <v>23</v>
      </c>
      <c r="F22" s="239">
        <v>0.59</v>
      </c>
      <c r="G22" s="239">
        <v>1.31</v>
      </c>
      <c r="H22" s="239">
        <v>26.09</v>
      </c>
      <c r="I22" s="239">
        <v>0.91</v>
      </c>
      <c r="J22" s="239" t="s">
        <v>23</v>
      </c>
      <c r="K22" s="239">
        <v>0.6</v>
      </c>
      <c r="L22" s="239">
        <v>14.1</v>
      </c>
      <c r="M22" s="239" t="s">
        <v>23</v>
      </c>
      <c r="P22" s="162" t="s">
        <v>588</v>
      </c>
      <c r="Q22" s="240">
        <v>50.82</v>
      </c>
      <c r="R22" s="239">
        <v>3.73</v>
      </c>
      <c r="S22" s="239">
        <v>0.05</v>
      </c>
      <c r="T22" s="239" t="s">
        <v>23</v>
      </c>
      <c r="U22" s="239">
        <v>0.59</v>
      </c>
      <c r="V22" s="239">
        <v>1.31</v>
      </c>
      <c r="W22" s="239">
        <v>26.09</v>
      </c>
      <c r="X22" s="239">
        <v>0.91</v>
      </c>
      <c r="Y22" s="239" t="s">
        <v>23</v>
      </c>
      <c r="Z22" s="239">
        <v>0.6</v>
      </c>
      <c r="AA22" s="239">
        <v>14.1</v>
      </c>
      <c r="AB22" s="239" t="s">
        <v>23</v>
      </c>
    </row>
    <row r="23" spans="1:28" s="150" customFormat="1" ht="13.5" customHeight="1">
      <c r="A23" s="162" t="s">
        <v>587</v>
      </c>
      <c r="B23" s="241">
        <f>SUM('5-7'!C23:M23,'5-7 續'!B23:L23)</f>
        <v>157.32999999999998</v>
      </c>
      <c r="C23" s="239">
        <v>9.56</v>
      </c>
      <c r="D23" s="239">
        <v>1.65</v>
      </c>
      <c r="E23" s="239">
        <v>0.38</v>
      </c>
      <c r="F23" s="239">
        <v>3.86</v>
      </c>
      <c r="G23" s="239" t="s">
        <v>23</v>
      </c>
      <c r="H23" s="239">
        <v>91.5</v>
      </c>
      <c r="I23" s="239">
        <v>0.99</v>
      </c>
      <c r="J23" s="239" t="s">
        <v>23</v>
      </c>
      <c r="K23" s="239">
        <v>0.53</v>
      </c>
      <c r="L23" s="239">
        <v>16.559999999999999</v>
      </c>
      <c r="M23" s="239" t="s">
        <v>569</v>
      </c>
      <c r="P23" s="162" t="s">
        <v>587</v>
      </c>
      <c r="Q23" s="240">
        <v>157.32999999999998</v>
      </c>
      <c r="R23" s="239">
        <v>9.56</v>
      </c>
      <c r="S23" s="239">
        <v>1.65</v>
      </c>
      <c r="T23" s="239">
        <v>0.38</v>
      </c>
      <c r="U23" s="239">
        <v>3.86</v>
      </c>
      <c r="V23" s="239" t="s">
        <v>23</v>
      </c>
      <c r="W23" s="239">
        <v>91.5</v>
      </c>
      <c r="X23" s="239">
        <v>0.99</v>
      </c>
      <c r="Y23" s="239" t="s">
        <v>23</v>
      </c>
      <c r="Z23" s="239">
        <v>0.53</v>
      </c>
      <c r="AA23" s="239">
        <v>16.559999999999999</v>
      </c>
      <c r="AB23" s="239" t="s">
        <v>23</v>
      </c>
    </row>
    <row r="24" spans="1:28" s="150" customFormat="1" ht="13.5" customHeight="1">
      <c r="A24" s="162" t="s">
        <v>586</v>
      </c>
      <c r="B24" s="241">
        <f>SUM('5-7'!C24:M24,'5-7 續'!B24:L24)</f>
        <v>429.29999999999995</v>
      </c>
      <c r="C24" s="239">
        <v>22</v>
      </c>
      <c r="D24" s="239">
        <v>31.86</v>
      </c>
      <c r="E24" s="239" t="s">
        <v>23</v>
      </c>
      <c r="F24" s="239">
        <v>3.48</v>
      </c>
      <c r="G24" s="239">
        <v>9.35</v>
      </c>
      <c r="H24" s="239">
        <v>193.93</v>
      </c>
      <c r="I24" s="239">
        <v>2.63</v>
      </c>
      <c r="J24" s="239">
        <v>0.34</v>
      </c>
      <c r="K24" s="239">
        <v>2.58</v>
      </c>
      <c r="L24" s="239">
        <v>60.45</v>
      </c>
      <c r="M24" s="239">
        <v>0.27</v>
      </c>
      <c r="P24" s="162" t="s">
        <v>586</v>
      </c>
      <c r="Q24" s="240">
        <v>394.91999999999996</v>
      </c>
      <c r="R24" s="239">
        <v>22</v>
      </c>
      <c r="S24" s="239">
        <v>29.85</v>
      </c>
      <c r="T24" s="239" t="s">
        <v>23</v>
      </c>
      <c r="U24" s="239">
        <v>3.5</v>
      </c>
      <c r="V24" s="239">
        <v>9.06</v>
      </c>
      <c r="W24" s="239">
        <v>197.05</v>
      </c>
      <c r="X24" s="239">
        <v>2.63</v>
      </c>
      <c r="Y24" s="239">
        <v>0.34</v>
      </c>
      <c r="Z24" s="239">
        <v>2.58</v>
      </c>
      <c r="AA24" s="239">
        <v>60.7</v>
      </c>
      <c r="AB24" s="239" t="s">
        <v>23</v>
      </c>
    </row>
    <row r="25" spans="1:28" s="150" customFormat="1" ht="13.5" customHeight="1">
      <c r="A25" s="162" t="s">
        <v>585</v>
      </c>
      <c r="B25" s="241">
        <f>SUM('5-7'!C25:M25,'5-7 續'!B25:L25)</f>
        <v>26</v>
      </c>
      <c r="C25" s="239" t="s">
        <v>23</v>
      </c>
      <c r="D25" s="239" t="s">
        <v>23</v>
      </c>
      <c r="E25" s="239" t="s">
        <v>23</v>
      </c>
      <c r="F25" s="239">
        <v>0.27</v>
      </c>
      <c r="G25" s="239" t="s">
        <v>23</v>
      </c>
      <c r="H25" s="239">
        <v>11.94</v>
      </c>
      <c r="I25" s="239" t="s">
        <v>23</v>
      </c>
      <c r="J25" s="239" t="s">
        <v>23</v>
      </c>
      <c r="K25" s="239" t="s">
        <v>23</v>
      </c>
      <c r="L25" s="239" t="s">
        <v>23</v>
      </c>
      <c r="M25" s="239" t="s">
        <v>23</v>
      </c>
      <c r="P25" s="162" t="s">
        <v>585</v>
      </c>
      <c r="Q25" s="240">
        <v>26</v>
      </c>
      <c r="R25" s="239" t="s">
        <v>23</v>
      </c>
      <c r="S25" s="239" t="s">
        <v>23</v>
      </c>
      <c r="T25" s="239" t="s">
        <v>23</v>
      </c>
      <c r="U25" s="239">
        <v>0.27</v>
      </c>
      <c r="V25" s="239" t="s">
        <v>23</v>
      </c>
      <c r="W25" s="239">
        <v>11.94</v>
      </c>
      <c r="X25" s="239" t="s">
        <v>23</v>
      </c>
      <c r="Y25" s="239" t="s">
        <v>23</v>
      </c>
      <c r="Z25" s="239" t="s">
        <v>23</v>
      </c>
      <c r="AA25" s="239" t="s">
        <v>23</v>
      </c>
      <c r="AB25" s="239" t="s">
        <v>23</v>
      </c>
    </row>
    <row r="26" spans="1:28" s="150" customFormat="1" ht="13.5" customHeight="1">
      <c r="A26" s="162" t="s">
        <v>584</v>
      </c>
      <c r="B26" s="241">
        <f>SUM('5-7'!C26:M26,'5-7 續'!B26:L26)</f>
        <v>70.98</v>
      </c>
      <c r="C26" s="239">
        <v>3.73</v>
      </c>
      <c r="D26" s="239" t="s">
        <v>23</v>
      </c>
      <c r="E26" s="239" t="s">
        <v>23</v>
      </c>
      <c r="F26" s="239">
        <v>1.22</v>
      </c>
      <c r="G26" s="239" t="s">
        <v>23</v>
      </c>
      <c r="H26" s="239">
        <v>32.47</v>
      </c>
      <c r="I26" s="239">
        <v>0.91</v>
      </c>
      <c r="J26" s="239" t="s">
        <v>23</v>
      </c>
      <c r="K26" s="239">
        <v>0.42</v>
      </c>
      <c r="L26" s="239">
        <v>7.9</v>
      </c>
      <c r="M26" s="239" t="s">
        <v>23</v>
      </c>
      <c r="P26" s="162" t="s">
        <v>584</v>
      </c>
      <c r="Q26" s="240">
        <v>70.98</v>
      </c>
      <c r="R26" s="239">
        <v>3.73</v>
      </c>
      <c r="S26" s="239" t="s">
        <v>23</v>
      </c>
      <c r="T26" s="239" t="s">
        <v>23</v>
      </c>
      <c r="U26" s="239">
        <v>1.22</v>
      </c>
      <c r="V26" s="239" t="s">
        <v>23</v>
      </c>
      <c r="W26" s="239">
        <v>32.47</v>
      </c>
      <c r="X26" s="239">
        <v>0.91</v>
      </c>
      <c r="Y26" s="239" t="s">
        <v>23</v>
      </c>
      <c r="Z26" s="239">
        <v>0.42</v>
      </c>
      <c r="AA26" s="239">
        <v>7.9</v>
      </c>
      <c r="AB26" s="239" t="s">
        <v>23</v>
      </c>
    </row>
    <row r="27" spans="1:28" s="150" customFormat="1" ht="13.5" customHeight="1">
      <c r="A27" s="162" t="s">
        <v>583</v>
      </c>
      <c r="B27" s="241">
        <f>SUM('5-7'!C27:M27,'5-7 續'!B27:L27)</f>
        <v>76.12</v>
      </c>
      <c r="C27" s="239">
        <v>8.2100000000000009</v>
      </c>
      <c r="D27" s="239">
        <v>2.0299999999999998</v>
      </c>
      <c r="E27" s="239">
        <v>0.17</v>
      </c>
      <c r="F27" s="239">
        <v>0.5</v>
      </c>
      <c r="G27" s="239">
        <v>2.2400000000000002</v>
      </c>
      <c r="H27" s="239">
        <v>39.119999999999997</v>
      </c>
      <c r="I27" s="239">
        <v>0.67</v>
      </c>
      <c r="J27" s="239">
        <v>0.21</v>
      </c>
      <c r="K27" s="239">
        <v>1.39</v>
      </c>
      <c r="L27" s="239">
        <v>17.54</v>
      </c>
      <c r="M27" s="239" t="s">
        <v>23</v>
      </c>
      <c r="P27" s="162" t="s">
        <v>583</v>
      </c>
      <c r="Q27" s="240">
        <v>70.86</v>
      </c>
      <c r="R27" s="239">
        <v>8.2100000000000009</v>
      </c>
      <c r="S27" s="239">
        <v>1.21</v>
      </c>
      <c r="T27" s="239">
        <v>0.17</v>
      </c>
      <c r="U27" s="239">
        <v>0.5</v>
      </c>
      <c r="V27" s="239">
        <v>1.58</v>
      </c>
      <c r="W27" s="239">
        <v>34.840000000000003</v>
      </c>
      <c r="X27" s="239">
        <v>0.67</v>
      </c>
      <c r="Y27" s="239">
        <v>0.21</v>
      </c>
      <c r="Z27" s="239">
        <v>1.4</v>
      </c>
      <c r="AA27" s="239">
        <v>16.920000000000002</v>
      </c>
      <c r="AB27" s="239" t="s">
        <v>23</v>
      </c>
    </row>
    <row r="28" spans="1:28" s="150" customFormat="1" ht="13.5" customHeight="1">
      <c r="A28" s="162" t="s">
        <v>582</v>
      </c>
      <c r="B28" s="241">
        <f>SUM('5-7'!C28:M28,'5-7 續'!B28:L28)</f>
        <v>46.440000000000005</v>
      </c>
      <c r="C28" s="239">
        <v>2.96</v>
      </c>
      <c r="D28" s="239">
        <v>0.62</v>
      </c>
      <c r="E28" s="239">
        <v>0.55000000000000004</v>
      </c>
      <c r="F28" s="239">
        <v>1.31</v>
      </c>
      <c r="G28" s="239" t="s">
        <v>23</v>
      </c>
      <c r="H28" s="239">
        <v>28.35</v>
      </c>
      <c r="I28" s="239">
        <v>0.95</v>
      </c>
      <c r="J28" s="239" t="s">
        <v>23</v>
      </c>
      <c r="K28" s="239">
        <v>0.6</v>
      </c>
      <c r="L28" s="239">
        <v>7.26</v>
      </c>
      <c r="M28" s="239" t="s">
        <v>23</v>
      </c>
      <c r="P28" s="162" t="s">
        <v>582</v>
      </c>
      <c r="Q28" s="240">
        <v>46.440000000000005</v>
      </c>
      <c r="R28" s="239">
        <v>2.96</v>
      </c>
      <c r="S28" s="239">
        <v>0.62</v>
      </c>
      <c r="T28" s="239">
        <v>0.55000000000000004</v>
      </c>
      <c r="U28" s="239">
        <v>1.31</v>
      </c>
      <c r="V28" s="239" t="s">
        <v>23</v>
      </c>
      <c r="W28" s="239">
        <v>28.35</v>
      </c>
      <c r="X28" s="239">
        <v>0.95</v>
      </c>
      <c r="Y28" s="239" t="s">
        <v>23</v>
      </c>
      <c r="Z28" s="239">
        <v>0.6</v>
      </c>
      <c r="AA28" s="239">
        <v>7.26</v>
      </c>
      <c r="AB28" s="239" t="s">
        <v>23</v>
      </c>
    </row>
    <row r="29" spans="1:28" s="150" customFormat="1" ht="13.5" customHeight="1">
      <c r="A29" s="162" t="s">
        <v>581</v>
      </c>
      <c r="B29" s="241">
        <f>SUM('5-7'!C29:M29,'5-7 續'!B29:L29)</f>
        <v>112.95000000000002</v>
      </c>
      <c r="C29" s="239">
        <v>3.14</v>
      </c>
      <c r="D29" s="239">
        <v>2.27</v>
      </c>
      <c r="E29" s="239">
        <v>1.45</v>
      </c>
      <c r="F29" s="239">
        <v>5.31</v>
      </c>
      <c r="G29" s="239">
        <v>3.29</v>
      </c>
      <c r="H29" s="239">
        <v>62.34</v>
      </c>
      <c r="I29" s="239">
        <v>1.04</v>
      </c>
      <c r="J29" s="239">
        <v>0.31</v>
      </c>
      <c r="K29" s="239">
        <v>0.11</v>
      </c>
      <c r="L29" s="239">
        <v>25.72</v>
      </c>
      <c r="M29" s="239" t="s">
        <v>23</v>
      </c>
      <c r="P29" s="162" t="s">
        <v>581</v>
      </c>
      <c r="Q29" s="240">
        <v>112.95000000000002</v>
      </c>
      <c r="R29" s="239">
        <v>3.14</v>
      </c>
      <c r="S29" s="239">
        <v>2.27</v>
      </c>
      <c r="T29" s="239">
        <v>1.45</v>
      </c>
      <c r="U29" s="239">
        <v>5.31</v>
      </c>
      <c r="V29" s="239">
        <v>3.29</v>
      </c>
      <c r="W29" s="239">
        <v>62.34</v>
      </c>
      <c r="X29" s="239">
        <v>1.04</v>
      </c>
      <c r="Y29" s="239">
        <v>0.31</v>
      </c>
      <c r="Z29" s="239">
        <v>0.11</v>
      </c>
      <c r="AA29" s="239">
        <v>25.72</v>
      </c>
      <c r="AB29" s="239" t="s">
        <v>23</v>
      </c>
    </row>
    <row r="30" spans="1:28" s="150" customFormat="1" ht="13.5" customHeight="1">
      <c r="A30" s="162" t="s">
        <v>580</v>
      </c>
      <c r="B30" s="241">
        <f>SUM('5-7'!C30:M30,'5-7 續'!B30:L30)</f>
        <v>755.49000000000012</v>
      </c>
      <c r="C30" s="239">
        <v>118.37</v>
      </c>
      <c r="D30" s="239">
        <v>3.36</v>
      </c>
      <c r="E30" s="239">
        <v>8.11</v>
      </c>
      <c r="F30" s="239" t="s">
        <v>23</v>
      </c>
      <c r="G30" s="239">
        <v>5.66</v>
      </c>
      <c r="H30" s="239">
        <v>342.34</v>
      </c>
      <c r="I30" s="239">
        <v>4.05</v>
      </c>
      <c r="J30" s="239" t="s">
        <v>23</v>
      </c>
      <c r="K30" s="239">
        <v>1.74</v>
      </c>
      <c r="L30" s="239">
        <v>44.74</v>
      </c>
      <c r="M30" s="239" t="s">
        <v>23</v>
      </c>
      <c r="P30" s="162" t="s">
        <v>580</v>
      </c>
      <c r="Q30" s="240">
        <v>755.49000000000012</v>
      </c>
      <c r="R30" s="239">
        <v>47.33</v>
      </c>
      <c r="S30" s="239">
        <v>3.36</v>
      </c>
      <c r="T30" s="239">
        <v>8.11</v>
      </c>
      <c r="U30" s="239" t="s">
        <v>23</v>
      </c>
      <c r="V30" s="239">
        <v>76.7</v>
      </c>
      <c r="W30" s="239">
        <v>342.34</v>
      </c>
      <c r="X30" s="239">
        <v>4.05</v>
      </c>
      <c r="Y30" s="239" t="s">
        <v>23</v>
      </c>
      <c r="Z30" s="239">
        <v>1.74</v>
      </c>
      <c r="AA30" s="239">
        <v>44.74</v>
      </c>
      <c r="AB30" s="239" t="s">
        <v>23</v>
      </c>
    </row>
    <row r="31" spans="1:28" s="150" customFormat="1" ht="13.5" customHeight="1">
      <c r="A31" s="162" t="s">
        <v>579</v>
      </c>
      <c r="B31" s="241">
        <f>SUM('5-7'!C31:M31,'5-7 續'!B31:L31)</f>
        <v>123.47000000000001</v>
      </c>
      <c r="C31" s="239">
        <v>2.71</v>
      </c>
      <c r="D31" s="239">
        <v>1.61</v>
      </c>
      <c r="E31" s="239" t="s">
        <v>23</v>
      </c>
      <c r="F31" s="239">
        <v>7.42</v>
      </c>
      <c r="G31" s="239" t="s">
        <v>23</v>
      </c>
      <c r="H31" s="239">
        <v>50.11</v>
      </c>
      <c r="I31" s="239">
        <v>1.39</v>
      </c>
      <c r="J31" s="239" t="s">
        <v>23</v>
      </c>
      <c r="K31" s="239">
        <v>1.65</v>
      </c>
      <c r="L31" s="239">
        <v>17.010000000000002</v>
      </c>
      <c r="M31" s="239" t="s">
        <v>23</v>
      </c>
      <c r="P31" s="162" t="s">
        <v>579</v>
      </c>
      <c r="Q31" s="240">
        <v>123.47000000000001</v>
      </c>
      <c r="R31" s="239">
        <v>2.71</v>
      </c>
      <c r="S31" s="239">
        <v>1.61</v>
      </c>
      <c r="T31" s="239" t="s">
        <v>23</v>
      </c>
      <c r="U31" s="239">
        <v>7.42</v>
      </c>
      <c r="V31" s="239" t="s">
        <v>23</v>
      </c>
      <c r="W31" s="239">
        <v>50.11</v>
      </c>
      <c r="X31" s="239">
        <v>1.39</v>
      </c>
      <c r="Y31" s="239" t="s">
        <v>23</v>
      </c>
      <c r="Z31" s="239">
        <v>1.65</v>
      </c>
      <c r="AA31" s="239">
        <v>17.010000000000002</v>
      </c>
      <c r="AB31" s="239" t="s">
        <v>23</v>
      </c>
    </row>
    <row r="32" spans="1:28" s="150" customFormat="1" ht="13.5" customHeight="1">
      <c r="A32" s="162" t="s">
        <v>578</v>
      </c>
      <c r="B32" s="241">
        <f>SUM('5-7'!C32:M32,'5-7 續'!B32:L32)</f>
        <v>63.960000000000008</v>
      </c>
      <c r="C32" s="239">
        <v>7.38</v>
      </c>
      <c r="D32" s="239">
        <v>1.99</v>
      </c>
      <c r="E32" s="239" t="s">
        <v>23</v>
      </c>
      <c r="F32" s="239">
        <v>0.63</v>
      </c>
      <c r="G32" s="239" t="s">
        <v>23</v>
      </c>
      <c r="H32" s="239">
        <v>40.28</v>
      </c>
      <c r="I32" s="239">
        <v>1.38</v>
      </c>
      <c r="J32" s="239" t="s">
        <v>23</v>
      </c>
      <c r="K32" s="239">
        <v>0.13</v>
      </c>
      <c r="L32" s="239">
        <v>10</v>
      </c>
      <c r="M32" s="239" t="s">
        <v>23</v>
      </c>
      <c r="P32" s="162" t="s">
        <v>578</v>
      </c>
      <c r="Q32" s="240">
        <v>63.960000000000008</v>
      </c>
      <c r="R32" s="239">
        <v>7.38</v>
      </c>
      <c r="S32" s="239">
        <v>1.99</v>
      </c>
      <c r="T32" s="239" t="s">
        <v>23</v>
      </c>
      <c r="U32" s="239">
        <v>0.63</v>
      </c>
      <c r="V32" s="239" t="s">
        <v>23</v>
      </c>
      <c r="W32" s="239">
        <v>40.28</v>
      </c>
      <c r="X32" s="239">
        <v>1.38</v>
      </c>
      <c r="Y32" s="239" t="s">
        <v>23</v>
      </c>
      <c r="Z32" s="239">
        <v>0.13</v>
      </c>
      <c r="AA32" s="239">
        <v>10</v>
      </c>
      <c r="AB32" s="239" t="s">
        <v>23</v>
      </c>
    </row>
    <row r="33" spans="1:28" s="150" customFormat="1" ht="13.5" customHeight="1">
      <c r="A33" s="162" t="s">
        <v>577</v>
      </c>
      <c r="B33" s="241">
        <f>SUM('5-7'!C33:M33,'5-7 續'!B33:L33)</f>
        <v>105.55</v>
      </c>
      <c r="C33" s="239">
        <v>14.07</v>
      </c>
      <c r="D33" s="239">
        <v>0.3</v>
      </c>
      <c r="E33" s="239">
        <v>0.3</v>
      </c>
      <c r="F33" s="239">
        <v>1.07</v>
      </c>
      <c r="G33" s="239">
        <v>5.17</v>
      </c>
      <c r="H33" s="239">
        <v>57.91</v>
      </c>
      <c r="I33" s="239">
        <v>0.72</v>
      </c>
      <c r="J33" s="239">
        <v>0.15</v>
      </c>
      <c r="K33" s="239">
        <v>0.83</v>
      </c>
      <c r="L33" s="239">
        <v>21.36</v>
      </c>
      <c r="M33" s="239" t="s">
        <v>23</v>
      </c>
      <c r="P33" s="162" t="s">
        <v>577</v>
      </c>
      <c r="Q33" s="240">
        <v>105.55</v>
      </c>
      <c r="R33" s="239">
        <v>14.07</v>
      </c>
      <c r="S33" s="239">
        <v>0.3</v>
      </c>
      <c r="T33" s="239">
        <v>0.3</v>
      </c>
      <c r="U33" s="239">
        <v>1.07</v>
      </c>
      <c r="V33" s="239">
        <v>5.17</v>
      </c>
      <c r="W33" s="239">
        <v>57.91</v>
      </c>
      <c r="X33" s="239">
        <v>0.72</v>
      </c>
      <c r="Y33" s="239">
        <v>0.15</v>
      </c>
      <c r="Z33" s="239">
        <v>0.83</v>
      </c>
      <c r="AA33" s="239">
        <v>21.36</v>
      </c>
      <c r="AB33" s="239" t="s">
        <v>23</v>
      </c>
    </row>
    <row r="34" spans="1:28" s="150" customFormat="1" ht="13.5" customHeight="1">
      <c r="A34" s="162" t="s">
        <v>576</v>
      </c>
      <c r="B34" s="241">
        <f>SUM('5-7'!C34:M34,'5-7 續'!B34:L34)</f>
        <v>35.019999999999996</v>
      </c>
      <c r="C34" s="239">
        <v>5.05</v>
      </c>
      <c r="D34" s="239" t="s">
        <v>23</v>
      </c>
      <c r="E34" s="239" t="s">
        <v>23</v>
      </c>
      <c r="F34" s="239">
        <v>0.85</v>
      </c>
      <c r="G34" s="239" t="s">
        <v>23</v>
      </c>
      <c r="H34" s="239">
        <v>18.309999999999999</v>
      </c>
      <c r="I34" s="239">
        <v>0.56000000000000005</v>
      </c>
      <c r="J34" s="239" t="s">
        <v>23</v>
      </c>
      <c r="K34" s="239">
        <v>0.33</v>
      </c>
      <c r="L34" s="239">
        <v>7.38</v>
      </c>
      <c r="M34" s="239" t="s">
        <v>23</v>
      </c>
      <c r="P34" s="162" t="s">
        <v>576</v>
      </c>
      <c r="Q34" s="240">
        <v>35.019999999999996</v>
      </c>
      <c r="R34" s="239">
        <v>5.05</v>
      </c>
      <c r="S34" s="239" t="s">
        <v>23</v>
      </c>
      <c r="T34" s="239" t="s">
        <v>23</v>
      </c>
      <c r="U34" s="239">
        <v>0.85</v>
      </c>
      <c r="V34" s="239" t="s">
        <v>23</v>
      </c>
      <c r="W34" s="239">
        <v>18.309999999999999</v>
      </c>
      <c r="X34" s="239">
        <v>0.56000000000000005</v>
      </c>
      <c r="Y34" s="239" t="s">
        <v>23</v>
      </c>
      <c r="Z34" s="239">
        <v>0.33</v>
      </c>
      <c r="AA34" s="239">
        <v>7.38</v>
      </c>
      <c r="AB34" s="239" t="s">
        <v>23</v>
      </c>
    </row>
    <row r="35" spans="1:28" s="150" customFormat="1" ht="13.5" customHeight="1">
      <c r="A35" s="162" t="s">
        <v>575</v>
      </c>
      <c r="B35" s="241">
        <f>SUM('5-7'!C35:M35,'5-7 續'!B35:L35)</f>
        <v>24.36</v>
      </c>
      <c r="C35" s="239">
        <v>2.1</v>
      </c>
      <c r="D35" s="239">
        <v>0.2</v>
      </c>
      <c r="E35" s="239" t="s">
        <v>23</v>
      </c>
      <c r="F35" s="239">
        <v>0.39</v>
      </c>
      <c r="G35" s="239" t="s">
        <v>23</v>
      </c>
      <c r="H35" s="239">
        <v>13.97</v>
      </c>
      <c r="I35" s="239">
        <v>0.18</v>
      </c>
      <c r="J35" s="239">
        <v>0.15</v>
      </c>
      <c r="K35" s="239">
        <v>0.3</v>
      </c>
      <c r="L35" s="239">
        <v>6.1</v>
      </c>
      <c r="M35" s="239" t="s">
        <v>23</v>
      </c>
      <c r="P35" s="162" t="s">
        <v>575</v>
      </c>
      <c r="Q35" s="240">
        <v>24.36</v>
      </c>
      <c r="R35" s="239">
        <v>2.1</v>
      </c>
      <c r="S35" s="239">
        <v>0.2</v>
      </c>
      <c r="T35" s="239" t="s">
        <v>23</v>
      </c>
      <c r="U35" s="239">
        <v>0.39</v>
      </c>
      <c r="V35" s="239" t="s">
        <v>23</v>
      </c>
      <c r="W35" s="239">
        <v>13.97</v>
      </c>
      <c r="X35" s="239">
        <v>0.18</v>
      </c>
      <c r="Y35" s="239">
        <v>0.15</v>
      </c>
      <c r="Z35" s="239">
        <v>0.3</v>
      </c>
      <c r="AA35" s="239">
        <v>6.1</v>
      </c>
      <c r="AB35" s="239" t="s">
        <v>23</v>
      </c>
    </row>
    <row r="36" spans="1:28" s="150" customFormat="1" ht="13.5" customHeight="1">
      <c r="A36" s="162" t="s">
        <v>574</v>
      </c>
      <c r="B36" s="241">
        <f>SUM('5-7'!C36:M36,'5-7 續'!B36:L36)</f>
        <v>24.04</v>
      </c>
      <c r="C36" s="239">
        <v>1.42</v>
      </c>
      <c r="D36" s="239" t="s">
        <v>23</v>
      </c>
      <c r="E36" s="239" t="s">
        <v>23</v>
      </c>
      <c r="F36" s="239">
        <v>0.71</v>
      </c>
      <c r="G36" s="239" t="s">
        <v>23</v>
      </c>
      <c r="H36" s="239">
        <v>13.18</v>
      </c>
      <c r="I36" s="239">
        <v>0.81</v>
      </c>
      <c r="J36" s="239" t="s">
        <v>23</v>
      </c>
      <c r="K36" s="239">
        <v>0.16</v>
      </c>
      <c r="L36" s="239">
        <v>7.09</v>
      </c>
      <c r="M36" s="239">
        <v>0.14000000000000001</v>
      </c>
      <c r="P36" s="162" t="s">
        <v>574</v>
      </c>
      <c r="Q36" s="240">
        <v>24.04</v>
      </c>
      <c r="R36" s="239">
        <v>1.42</v>
      </c>
      <c r="S36" s="239" t="s">
        <v>23</v>
      </c>
      <c r="T36" s="239" t="s">
        <v>23</v>
      </c>
      <c r="U36" s="239">
        <v>0.71</v>
      </c>
      <c r="V36" s="239" t="s">
        <v>23</v>
      </c>
      <c r="W36" s="239">
        <v>13.18</v>
      </c>
      <c r="X36" s="239">
        <v>0.81</v>
      </c>
      <c r="Y36" s="239" t="s">
        <v>23</v>
      </c>
      <c r="Z36" s="239">
        <v>0.16</v>
      </c>
      <c r="AA36" s="239">
        <v>7.09</v>
      </c>
      <c r="AB36" s="239">
        <v>0.14000000000000001</v>
      </c>
    </row>
    <row r="37" spans="1:28" s="150" customFormat="1" ht="13.5" customHeight="1">
      <c r="A37" s="162" t="s">
        <v>573</v>
      </c>
      <c r="B37" s="241">
        <f>SUM('5-7'!C37:M37,'5-7 續'!B37:L37)</f>
        <v>194.66999999999996</v>
      </c>
      <c r="C37" s="239">
        <v>11.27</v>
      </c>
      <c r="D37" s="239">
        <v>22.33</v>
      </c>
      <c r="E37" s="239">
        <v>0.74</v>
      </c>
      <c r="F37" s="239">
        <v>7.02</v>
      </c>
      <c r="G37" s="239">
        <v>5.56</v>
      </c>
      <c r="H37" s="239">
        <v>94.26</v>
      </c>
      <c r="I37" s="239">
        <v>3.16</v>
      </c>
      <c r="J37" s="239" t="s">
        <v>23</v>
      </c>
      <c r="K37" s="239">
        <v>1.7</v>
      </c>
      <c r="L37" s="239">
        <v>34.85</v>
      </c>
      <c r="M37" s="239" t="s">
        <v>23</v>
      </c>
      <c r="P37" s="162" t="s">
        <v>573</v>
      </c>
      <c r="Q37" s="240">
        <v>192.12999999999997</v>
      </c>
      <c r="R37" s="239">
        <v>11.27</v>
      </c>
      <c r="S37" s="239">
        <v>22.33</v>
      </c>
      <c r="T37" s="239">
        <v>0.74</v>
      </c>
      <c r="U37" s="239">
        <v>7.02</v>
      </c>
      <c r="V37" s="239">
        <v>5.56</v>
      </c>
      <c r="W37" s="239">
        <v>94.26</v>
      </c>
      <c r="X37" s="239">
        <v>3.16</v>
      </c>
      <c r="Y37" s="239" t="s">
        <v>23</v>
      </c>
      <c r="Z37" s="239">
        <v>1.7</v>
      </c>
      <c r="AA37" s="239">
        <v>34.85</v>
      </c>
      <c r="AB37" s="239" t="s">
        <v>23</v>
      </c>
    </row>
    <row r="38" spans="1:28" s="150" customFormat="1" ht="13.5" customHeight="1">
      <c r="A38" s="162" t="s">
        <v>572</v>
      </c>
      <c r="B38" s="241">
        <f>SUM('5-7'!C38:M38,'5-7 續'!B38:L38)</f>
        <v>13.29</v>
      </c>
      <c r="C38" s="239">
        <v>1.68</v>
      </c>
      <c r="D38" s="239">
        <v>0.11</v>
      </c>
      <c r="E38" s="239" t="s">
        <v>23</v>
      </c>
      <c r="F38" s="239" t="s">
        <v>23</v>
      </c>
      <c r="G38" s="239" t="s">
        <v>23</v>
      </c>
      <c r="H38" s="239">
        <v>4.13</v>
      </c>
      <c r="I38" s="239">
        <v>1.1399999999999999</v>
      </c>
      <c r="J38" s="239" t="s">
        <v>23</v>
      </c>
      <c r="K38" s="239">
        <v>0.27</v>
      </c>
      <c r="L38" s="239">
        <v>4.66</v>
      </c>
      <c r="M38" s="239" t="s">
        <v>23</v>
      </c>
      <c r="P38" s="162" t="s">
        <v>572</v>
      </c>
      <c r="Q38" s="240">
        <v>13.29</v>
      </c>
      <c r="R38" s="239">
        <v>1.68</v>
      </c>
      <c r="S38" s="239">
        <v>0.11</v>
      </c>
      <c r="T38" s="239" t="s">
        <v>23</v>
      </c>
      <c r="U38" s="239" t="s">
        <v>23</v>
      </c>
      <c r="V38" s="239" t="s">
        <v>23</v>
      </c>
      <c r="W38" s="239">
        <v>4.13</v>
      </c>
      <c r="X38" s="239">
        <v>1.1399999999999999</v>
      </c>
      <c r="Y38" s="239" t="s">
        <v>23</v>
      </c>
      <c r="Z38" s="239">
        <v>0.27</v>
      </c>
      <c r="AA38" s="239">
        <v>4.66</v>
      </c>
      <c r="AB38" s="239" t="s">
        <v>23</v>
      </c>
    </row>
    <row r="39" spans="1:28" s="150" customFormat="1" ht="13.5" customHeight="1">
      <c r="A39" s="162" t="s">
        <v>571</v>
      </c>
      <c r="B39" s="241">
        <f>SUM('5-7'!C39:M39,'5-7 續'!B39:L39)</f>
        <v>117.36</v>
      </c>
      <c r="C39" s="239">
        <v>4.55</v>
      </c>
      <c r="D39" s="239">
        <v>14.01</v>
      </c>
      <c r="E39" s="239">
        <v>4.5</v>
      </c>
      <c r="F39" s="239">
        <v>0.2</v>
      </c>
      <c r="G39" s="239" t="s">
        <v>23</v>
      </c>
      <c r="H39" s="239">
        <v>59.1</v>
      </c>
      <c r="I39" s="239">
        <v>5.03</v>
      </c>
      <c r="J39" s="239" t="s">
        <v>23</v>
      </c>
      <c r="K39" s="239">
        <v>0.62</v>
      </c>
      <c r="L39" s="239">
        <v>11.6</v>
      </c>
      <c r="M39" s="239" t="s">
        <v>23</v>
      </c>
      <c r="P39" s="162" t="s">
        <v>571</v>
      </c>
      <c r="Q39" s="240">
        <v>117.36</v>
      </c>
      <c r="R39" s="239">
        <v>4.55</v>
      </c>
      <c r="S39" s="239">
        <v>14.01</v>
      </c>
      <c r="T39" s="239">
        <v>4.5</v>
      </c>
      <c r="U39" s="239">
        <v>0.2</v>
      </c>
      <c r="V39" s="239" t="s">
        <v>23</v>
      </c>
      <c r="W39" s="239">
        <v>59.1</v>
      </c>
      <c r="X39" s="239">
        <v>5.03</v>
      </c>
      <c r="Y39" s="239" t="s">
        <v>23</v>
      </c>
      <c r="Z39" s="239">
        <v>0.62</v>
      </c>
      <c r="AA39" s="239">
        <v>11.6</v>
      </c>
      <c r="AB39" s="239" t="s">
        <v>23</v>
      </c>
    </row>
    <row r="40" spans="1:28" s="150" customFormat="1" ht="13.5" customHeight="1">
      <c r="A40" s="162" t="s">
        <v>570</v>
      </c>
      <c r="B40" s="241">
        <f>SUM('5-7'!C40:M40,'5-7 續'!B40:L40)</f>
        <v>48.29</v>
      </c>
      <c r="C40" s="239" t="s">
        <v>23</v>
      </c>
      <c r="D40" s="239" t="s">
        <v>23</v>
      </c>
      <c r="E40" s="239" t="s">
        <v>23</v>
      </c>
      <c r="F40" s="239" t="s">
        <v>23</v>
      </c>
      <c r="G40" s="239" t="s">
        <v>23</v>
      </c>
      <c r="H40" s="239">
        <v>18</v>
      </c>
      <c r="I40" s="239">
        <v>14</v>
      </c>
      <c r="J40" s="239" t="s">
        <v>23</v>
      </c>
      <c r="K40" s="239" t="s">
        <v>23</v>
      </c>
      <c r="L40" s="239">
        <v>14.1</v>
      </c>
      <c r="M40" s="239" t="s">
        <v>23</v>
      </c>
      <c r="P40" s="162" t="s">
        <v>570</v>
      </c>
      <c r="Q40" s="240">
        <v>48.29</v>
      </c>
      <c r="R40" s="239" t="s">
        <v>23</v>
      </c>
      <c r="S40" s="239" t="s">
        <v>23</v>
      </c>
      <c r="T40" s="239" t="s">
        <v>23</v>
      </c>
      <c r="U40" s="239" t="s">
        <v>23</v>
      </c>
      <c r="V40" s="239" t="s">
        <v>23</v>
      </c>
      <c r="W40" s="239">
        <v>18</v>
      </c>
      <c r="X40" s="239">
        <v>14</v>
      </c>
      <c r="Y40" s="239" t="s">
        <v>23</v>
      </c>
      <c r="Z40" s="239" t="s">
        <v>23</v>
      </c>
      <c r="AA40" s="239">
        <v>14.1</v>
      </c>
      <c r="AB40" s="239" t="s">
        <v>23</v>
      </c>
    </row>
    <row r="41" spans="1:28" s="150" customFormat="1" ht="13.5" customHeight="1">
      <c r="A41" s="162" t="s">
        <v>568</v>
      </c>
      <c r="B41" s="241">
        <f>SUM('5-7'!C41:M41,'5-7 續'!B41:L41)</f>
        <v>423.00999999999993</v>
      </c>
      <c r="C41" s="239">
        <v>19.64</v>
      </c>
      <c r="D41" s="239">
        <v>24.45</v>
      </c>
      <c r="E41" s="239" t="s">
        <v>23</v>
      </c>
      <c r="F41" s="239" t="s">
        <v>23</v>
      </c>
      <c r="G41" s="239" t="s">
        <v>569</v>
      </c>
      <c r="H41" s="239">
        <v>232.55</v>
      </c>
      <c r="I41" s="239" t="s">
        <v>23</v>
      </c>
      <c r="J41" s="239">
        <v>0.69</v>
      </c>
      <c r="K41" s="239">
        <v>0.2</v>
      </c>
      <c r="L41" s="239">
        <v>70.12</v>
      </c>
      <c r="M41" s="239">
        <v>1.59</v>
      </c>
      <c r="P41" s="162" t="s">
        <v>568</v>
      </c>
      <c r="Q41" s="240">
        <v>423.39999999999992</v>
      </c>
      <c r="R41" s="239">
        <v>15.93</v>
      </c>
      <c r="S41" s="239">
        <v>24.45</v>
      </c>
      <c r="T41" s="239" t="s">
        <v>23</v>
      </c>
      <c r="U41" s="239" t="s">
        <v>23</v>
      </c>
      <c r="V41" s="239">
        <v>0.44</v>
      </c>
      <c r="W41" s="239">
        <v>236.21</v>
      </c>
      <c r="X41" s="239" t="s">
        <v>23</v>
      </c>
      <c r="Y41" s="239">
        <v>0.69</v>
      </c>
      <c r="Z41" s="239">
        <v>0.2</v>
      </c>
      <c r="AA41" s="239">
        <v>70.12</v>
      </c>
      <c r="AB41" s="239">
        <v>1.59</v>
      </c>
    </row>
    <row r="42" spans="1:28" s="150" customFormat="1" ht="13.5" customHeight="1">
      <c r="A42" s="162" t="s">
        <v>567</v>
      </c>
      <c r="B42" s="241">
        <f>SUM('5-7'!C42:M42,'5-7 續'!B42:L42)</f>
        <v>35.080000000000005</v>
      </c>
      <c r="C42" s="239">
        <v>14.48</v>
      </c>
      <c r="D42" s="239" t="s">
        <v>23</v>
      </c>
      <c r="E42" s="239">
        <v>1.1499999999999999</v>
      </c>
      <c r="F42" s="239">
        <v>0.2</v>
      </c>
      <c r="G42" s="239" t="s">
        <v>23</v>
      </c>
      <c r="H42" s="239">
        <v>9.0500000000000007</v>
      </c>
      <c r="I42" s="239">
        <v>1.94</v>
      </c>
      <c r="J42" s="239" t="s">
        <v>23</v>
      </c>
      <c r="K42" s="239">
        <v>0.05</v>
      </c>
      <c r="L42" s="239">
        <v>0.99</v>
      </c>
      <c r="M42" s="239">
        <v>2.52</v>
      </c>
      <c r="P42" s="162" t="s">
        <v>567</v>
      </c>
      <c r="Q42" s="240">
        <v>35.020000000000003</v>
      </c>
      <c r="R42" s="239">
        <v>14.48</v>
      </c>
      <c r="S42" s="239" t="s">
        <v>23</v>
      </c>
      <c r="T42" s="239">
        <v>1.1499999999999999</v>
      </c>
      <c r="U42" s="239">
        <v>0.2</v>
      </c>
      <c r="V42" s="239" t="s">
        <v>23</v>
      </c>
      <c r="W42" s="239">
        <v>9.0399999999999991</v>
      </c>
      <c r="X42" s="239">
        <v>1.94</v>
      </c>
      <c r="Y42" s="239" t="s">
        <v>23</v>
      </c>
      <c r="Z42" s="239" t="s">
        <v>23</v>
      </c>
      <c r="AA42" s="239">
        <v>3.51</v>
      </c>
      <c r="AB42" s="239" t="s">
        <v>23</v>
      </c>
    </row>
    <row r="43" spans="1:28" s="150" customFormat="1" ht="13.5" customHeight="1">
      <c r="A43" s="162" t="s">
        <v>566</v>
      </c>
      <c r="B43" s="241">
        <f>SUM('5-7'!C43:M43,'5-7 續'!B43:L43)</f>
        <v>42.690000000000005</v>
      </c>
      <c r="C43" s="239">
        <v>2.31</v>
      </c>
      <c r="D43" s="239">
        <v>0.49</v>
      </c>
      <c r="E43" s="239" t="s">
        <v>23</v>
      </c>
      <c r="F43" s="239">
        <v>0.5</v>
      </c>
      <c r="G43" s="239" t="s">
        <v>23</v>
      </c>
      <c r="H43" s="239">
        <v>13.05</v>
      </c>
      <c r="I43" s="239">
        <v>0.14000000000000001</v>
      </c>
      <c r="J43" s="239">
        <v>0.18</v>
      </c>
      <c r="K43" s="239">
        <v>0.18</v>
      </c>
      <c r="L43" s="239">
        <v>5.75</v>
      </c>
      <c r="M43" s="239" t="s">
        <v>23</v>
      </c>
      <c r="P43" s="162" t="s">
        <v>566</v>
      </c>
      <c r="Q43" s="240">
        <v>42.690000000000005</v>
      </c>
      <c r="R43" s="239">
        <v>2.31</v>
      </c>
      <c r="S43" s="239">
        <v>0.49</v>
      </c>
      <c r="T43" s="239" t="s">
        <v>23</v>
      </c>
      <c r="U43" s="239">
        <v>0.5</v>
      </c>
      <c r="V43" s="239" t="s">
        <v>23</v>
      </c>
      <c r="W43" s="239">
        <v>13.05</v>
      </c>
      <c r="X43" s="239">
        <v>0.14000000000000001</v>
      </c>
      <c r="Y43" s="239">
        <v>0.18</v>
      </c>
      <c r="Z43" s="239">
        <v>0.18</v>
      </c>
      <c r="AA43" s="239">
        <v>5.75</v>
      </c>
      <c r="AB43" s="239" t="s">
        <v>23</v>
      </c>
    </row>
    <row r="44" spans="1:28" s="150" customFormat="1" ht="13.5" customHeight="1">
      <c r="A44" s="162" t="s">
        <v>565</v>
      </c>
      <c r="B44" s="241">
        <f>SUM('5-7'!C44:M44,'5-7 續'!B44:L44)</f>
        <v>95.65</v>
      </c>
      <c r="C44" s="239">
        <v>5.01</v>
      </c>
      <c r="D44" s="239">
        <v>1.64</v>
      </c>
      <c r="E44" s="239" t="s">
        <v>23</v>
      </c>
      <c r="F44" s="239">
        <v>2.12</v>
      </c>
      <c r="G44" s="239">
        <v>0.26</v>
      </c>
      <c r="H44" s="239">
        <v>73.739999999999995</v>
      </c>
      <c r="I44" s="239">
        <v>0.77</v>
      </c>
      <c r="J44" s="239">
        <v>0.19</v>
      </c>
      <c r="K44" s="239">
        <v>0.61</v>
      </c>
      <c r="L44" s="239">
        <v>10.45</v>
      </c>
      <c r="M44" s="239">
        <v>0.26</v>
      </c>
      <c r="P44" s="162" t="s">
        <v>565</v>
      </c>
      <c r="Q44" s="240">
        <v>95.65</v>
      </c>
      <c r="R44" s="239">
        <v>5.01</v>
      </c>
      <c r="S44" s="239">
        <v>1.64</v>
      </c>
      <c r="T44" s="239" t="s">
        <v>23</v>
      </c>
      <c r="U44" s="239">
        <v>2.12</v>
      </c>
      <c r="V44" s="239">
        <v>0.26</v>
      </c>
      <c r="W44" s="239">
        <v>73.739999999999995</v>
      </c>
      <c r="X44" s="239">
        <v>0.77</v>
      </c>
      <c r="Y44" s="239">
        <v>0.19</v>
      </c>
      <c r="Z44" s="239">
        <v>0.61</v>
      </c>
      <c r="AA44" s="239">
        <v>10.45</v>
      </c>
      <c r="AB44" s="239">
        <v>0.26</v>
      </c>
    </row>
    <row r="45" spans="1:28" s="150" customFormat="1" ht="13.5" customHeight="1">
      <c r="A45" s="162" t="s">
        <v>564</v>
      </c>
      <c r="B45" s="241">
        <f>SUM('5-7'!C45:M45,'5-7 續'!B45:L45)</f>
        <v>11.78</v>
      </c>
      <c r="C45" s="239" t="s">
        <v>23</v>
      </c>
      <c r="D45" s="239" t="s">
        <v>23</v>
      </c>
      <c r="E45" s="239">
        <v>0.12</v>
      </c>
      <c r="F45" s="239" t="s">
        <v>23</v>
      </c>
      <c r="G45" s="239" t="s">
        <v>23</v>
      </c>
      <c r="H45" s="239">
        <v>8.0500000000000007</v>
      </c>
      <c r="I45" s="239">
        <v>0.65</v>
      </c>
      <c r="J45" s="239" t="s">
        <v>23</v>
      </c>
      <c r="K45" s="239" t="s">
        <v>23</v>
      </c>
      <c r="L45" s="239">
        <v>0.23</v>
      </c>
      <c r="M45" s="239" t="s">
        <v>23</v>
      </c>
      <c r="P45" s="162" t="s">
        <v>564</v>
      </c>
      <c r="Q45" s="240">
        <v>11.78</v>
      </c>
      <c r="R45" s="239" t="s">
        <v>23</v>
      </c>
      <c r="S45" s="239" t="s">
        <v>23</v>
      </c>
      <c r="T45" s="239">
        <v>0.12</v>
      </c>
      <c r="U45" s="239" t="s">
        <v>23</v>
      </c>
      <c r="V45" s="239" t="s">
        <v>23</v>
      </c>
      <c r="W45" s="239">
        <v>8.0500000000000007</v>
      </c>
      <c r="X45" s="239">
        <v>0.65</v>
      </c>
      <c r="Y45" s="239" t="s">
        <v>23</v>
      </c>
      <c r="Z45" s="239" t="s">
        <v>23</v>
      </c>
      <c r="AA45" s="239">
        <v>0.23</v>
      </c>
      <c r="AB45" s="239" t="s">
        <v>23</v>
      </c>
    </row>
    <row r="46" spans="1:28" s="150" customFormat="1" ht="13.5" customHeight="1">
      <c r="A46" s="162" t="s">
        <v>563</v>
      </c>
      <c r="B46" s="241">
        <f>SUM('5-7'!C46:M46,'5-7 續'!B46:L46)</f>
        <v>194.84</v>
      </c>
      <c r="C46" s="239">
        <v>12.2</v>
      </c>
      <c r="D46" s="239">
        <v>0.1</v>
      </c>
      <c r="E46" s="239">
        <v>0.17</v>
      </c>
      <c r="F46" s="239">
        <v>3.9</v>
      </c>
      <c r="G46" s="239" t="s">
        <v>23</v>
      </c>
      <c r="H46" s="239">
        <v>101.5</v>
      </c>
      <c r="I46" s="239">
        <v>2.82</v>
      </c>
      <c r="J46" s="239" t="s">
        <v>23</v>
      </c>
      <c r="K46" s="239">
        <v>1.26</v>
      </c>
      <c r="L46" s="239">
        <v>23.5</v>
      </c>
      <c r="M46" s="239">
        <v>0.08</v>
      </c>
      <c r="P46" s="162" t="s">
        <v>563</v>
      </c>
      <c r="Q46" s="240">
        <v>194.29000000000002</v>
      </c>
      <c r="R46" s="239">
        <v>12.2</v>
      </c>
      <c r="S46" s="239">
        <v>0.1</v>
      </c>
      <c r="T46" s="239">
        <v>0.1</v>
      </c>
      <c r="U46" s="239">
        <v>3.9</v>
      </c>
      <c r="V46" s="239" t="s">
        <v>23</v>
      </c>
      <c r="W46" s="239">
        <v>101.1</v>
      </c>
      <c r="X46" s="239">
        <v>2.4500000000000002</v>
      </c>
      <c r="Y46" s="239" t="s">
        <v>23</v>
      </c>
      <c r="Z46" s="239">
        <v>1.26</v>
      </c>
      <c r="AA46" s="239">
        <v>23.5</v>
      </c>
      <c r="AB46" s="239" t="s">
        <v>23</v>
      </c>
    </row>
    <row r="47" spans="1:28" s="150" customFormat="1" ht="30" customHeight="1">
      <c r="A47" s="161" t="s">
        <v>562</v>
      </c>
      <c r="B47" s="241">
        <f>SUM('5-7'!C47:M47,'5-7 續'!B47:L47)</f>
        <v>72.149999999999991</v>
      </c>
      <c r="C47" s="239">
        <v>5.83</v>
      </c>
      <c r="D47" s="239" t="s">
        <v>23</v>
      </c>
      <c r="E47" s="239">
        <v>0.28000000000000003</v>
      </c>
      <c r="F47" s="239">
        <v>2.23</v>
      </c>
      <c r="G47" s="239" t="s">
        <v>23</v>
      </c>
      <c r="H47" s="239">
        <v>48.52</v>
      </c>
      <c r="I47" s="239">
        <v>2.65</v>
      </c>
      <c r="J47" s="239" t="s">
        <v>23</v>
      </c>
      <c r="K47" s="239" t="s">
        <v>23</v>
      </c>
      <c r="L47" s="239">
        <v>9.75</v>
      </c>
      <c r="M47" s="239" t="s">
        <v>23</v>
      </c>
      <c r="P47" s="161" t="s">
        <v>562</v>
      </c>
      <c r="Q47" s="240">
        <v>72.149999999999991</v>
      </c>
      <c r="R47" s="239">
        <v>5.83</v>
      </c>
      <c r="S47" s="239" t="s">
        <v>23</v>
      </c>
      <c r="T47" s="239">
        <v>0.28000000000000003</v>
      </c>
      <c r="U47" s="239">
        <v>2.23</v>
      </c>
      <c r="V47" s="239" t="s">
        <v>23</v>
      </c>
      <c r="W47" s="239">
        <v>48.52</v>
      </c>
      <c r="X47" s="239">
        <v>2.65</v>
      </c>
      <c r="Y47" s="239" t="s">
        <v>23</v>
      </c>
      <c r="Z47" s="239" t="s">
        <v>23</v>
      </c>
      <c r="AA47" s="239">
        <v>9.75</v>
      </c>
      <c r="AB47" s="239" t="s">
        <v>23</v>
      </c>
    </row>
    <row r="48" spans="1:28" s="150" customFormat="1" ht="13.5" customHeight="1" thickBot="1">
      <c r="A48" s="158" t="s">
        <v>561</v>
      </c>
      <c r="B48" s="238">
        <f>SUM('5-7'!C48:M48,'5-7 續'!B48:L48)</f>
        <v>173.34000000000003</v>
      </c>
      <c r="C48" s="236">
        <v>26.42</v>
      </c>
      <c r="D48" s="236">
        <v>9.2899999999999991</v>
      </c>
      <c r="E48" s="236">
        <v>0.18</v>
      </c>
      <c r="F48" s="236">
        <v>0.63</v>
      </c>
      <c r="G48" s="236">
        <v>4.8</v>
      </c>
      <c r="H48" s="236">
        <v>81.17</v>
      </c>
      <c r="I48" s="236">
        <v>2.57</v>
      </c>
      <c r="J48" s="236" t="s">
        <v>23</v>
      </c>
      <c r="K48" s="236" t="s">
        <v>23</v>
      </c>
      <c r="L48" s="236">
        <v>21.8</v>
      </c>
      <c r="M48" s="236" t="s">
        <v>23</v>
      </c>
      <c r="P48" s="158" t="s">
        <v>561</v>
      </c>
      <c r="Q48" s="237">
        <v>173.34000000000003</v>
      </c>
      <c r="R48" s="236">
        <v>26.42</v>
      </c>
      <c r="S48" s="236">
        <v>9.2899999999999991</v>
      </c>
      <c r="T48" s="236">
        <v>0.18</v>
      </c>
      <c r="U48" s="236">
        <v>0.63</v>
      </c>
      <c r="V48" s="236">
        <v>4.8</v>
      </c>
      <c r="W48" s="236">
        <v>81.17</v>
      </c>
      <c r="X48" s="236">
        <v>2.57</v>
      </c>
      <c r="Y48" s="236" t="s">
        <v>23</v>
      </c>
      <c r="Z48" s="236" t="s">
        <v>23</v>
      </c>
      <c r="AA48" s="236">
        <v>21.8</v>
      </c>
      <c r="AB48" s="236" t="s">
        <v>23</v>
      </c>
    </row>
    <row r="49" spans="1:15" s="90" customFormat="1" ht="12" customHeight="1">
      <c r="A49" s="162" t="s">
        <v>560</v>
      </c>
      <c r="B49" s="235"/>
      <c r="C49" s="235"/>
      <c r="D49" s="235"/>
      <c r="E49" s="90" t="s">
        <v>559</v>
      </c>
      <c r="H49" s="235"/>
      <c r="I49" s="150"/>
      <c r="J49" s="235"/>
      <c r="K49" s="235"/>
      <c r="L49" s="235"/>
      <c r="M49" s="235"/>
      <c r="N49" s="150"/>
      <c r="O49" s="150"/>
    </row>
    <row r="50" spans="1:15" s="90" customFormat="1" ht="12" customHeight="1">
      <c r="A50" s="152" t="s">
        <v>558</v>
      </c>
      <c r="B50" s="235"/>
      <c r="C50" s="235"/>
      <c r="D50" s="235"/>
      <c r="E50" s="90" t="s">
        <v>557</v>
      </c>
      <c r="F50" s="235"/>
      <c r="H50" s="235"/>
      <c r="I50" s="150"/>
      <c r="J50" s="235"/>
      <c r="K50" s="235"/>
      <c r="L50" s="235"/>
      <c r="M50" s="235"/>
      <c r="N50" s="150"/>
      <c r="O50" s="150"/>
    </row>
    <row r="51" spans="1:15" s="90" customFormat="1" ht="11.1" customHeight="1">
      <c r="A51" s="162"/>
      <c r="B51" s="235"/>
      <c r="C51" s="235"/>
      <c r="D51" s="235"/>
      <c r="E51" s="235" t="s">
        <v>556</v>
      </c>
      <c r="F51" s="235"/>
      <c r="H51" s="235"/>
      <c r="I51" s="150"/>
      <c r="J51" s="235"/>
      <c r="K51" s="235"/>
      <c r="L51" s="235"/>
      <c r="M51" s="235"/>
      <c r="N51" s="150"/>
      <c r="O51" s="150"/>
    </row>
    <row r="52" spans="1:15" s="90" customFormat="1" ht="11.1" customHeight="1">
      <c r="A52" s="162"/>
      <c r="B52" s="235"/>
      <c r="C52" s="235"/>
      <c r="D52" s="235"/>
      <c r="E52" s="235"/>
      <c r="F52" s="235"/>
      <c r="H52" s="235"/>
      <c r="I52" s="150"/>
      <c r="J52" s="235"/>
      <c r="K52" s="235"/>
      <c r="L52" s="235"/>
      <c r="M52" s="235"/>
      <c r="N52" s="150"/>
      <c r="O52" s="150"/>
    </row>
  </sheetData>
  <sheetProtection formatCells="0" formatRows="0"/>
  <mergeCells count="2">
    <mergeCell ref="A2:D2"/>
    <mergeCell ref="E2:M2"/>
  </mergeCells>
  <phoneticPr fontId="3" type="noConversion"/>
  <conditionalFormatting sqref="P15:AB48">
    <cfRule type="cellIs" dxfId="5" priority="1" stopIfTrue="1" operator="equal">
      <formula>A15</formula>
    </cfRule>
  </conditionalFormatting>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view="pageBreakPreview" zoomScale="70" zoomScaleNormal="120" zoomScaleSheetLayoutView="70" workbookViewId="0">
      <pane xSplit="1" ySplit="5" topLeftCell="B6"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59.125" style="150" customWidth="1"/>
    <col min="2" max="4" width="9.625" style="150" customWidth="1"/>
    <col min="5" max="5" width="13.375" style="150" customWidth="1"/>
    <col min="6" max="6" width="11.125" style="150" customWidth="1"/>
    <col min="7" max="7" width="10.625" style="150" customWidth="1"/>
    <col min="8" max="8" width="9.625" style="150" customWidth="1"/>
    <col min="9" max="9" width="9.125" style="150" customWidth="1"/>
    <col min="10" max="10" width="13.625" style="150" customWidth="1"/>
    <col min="11" max="11" width="11.625" style="150" customWidth="1"/>
    <col min="12" max="12" width="9.625" style="150" customWidth="1"/>
    <col min="13" max="13" width="10.125" style="150" customWidth="1"/>
    <col min="14" max="15" width="9" style="257"/>
    <col min="16" max="16" width="57.375" style="257" hidden="1" customWidth="1"/>
    <col min="17" max="27" width="9" style="257" hidden="1" customWidth="1"/>
    <col min="28" max="16384" width="9" style="257"/>
  </cols>
  <sheetData>
    <row r="1" spans="1:27" ht="18" customHeight="1">
      <c r="A1" s="90" t="s">
        <v>87</v>
      </c>
      <c r="B1" s="90"/>
      <c r="C1" s="90"/>
      <c r="D1" s="152"/>
      <c r="K1" s="257"/>
      <c r="L1" s="89" t="s">
        <v>151</v>
      </c>
      <c r="M1" s="257"/>
    </row>
    <row r="2" spans="1:27" s="271" customFormat="1" ht="24.95" customHeight="1">
      <c r="A2" s="424" t="s">
        <v>669</v>
      </c>
      <c r="B2" s="424"/>
      <c r="C2" s="424"/>
      <c r="D2" s="424"/>
      <c r="E2" s="424" t="s">
        <v>668</v>
      </c>
      <c r="F2" s="424"/>
      <c r="G2" s="424"/>
      <c r="H2" s="424"/>
      <c r="I2" s="424"/>
      <c r="J2" s="424"/>
      <c r="K2" s="424"/>
      <c r="L2" s="424"/>
      <c r="M2" s="171"/>
      <c r="N2" s="171"/>
      <c r="O2" s="171"/>
    </row>
    <row r="3" spans="1:27" ht="14.1" customHeight="1" thickBot="1">
      <c r="A3" s="89"/>
      <c r="B3" s="89"/>
      <c r="C3" s="257"/>
      <c r="D3" s="256" t="s">
        <v>667</v>
      </c>
      <c r="F3" s="257"/>
      <c r="G3" s="257"/>
      <c r="J3" s="256"/>
      <c r="K3" s="257"/>
      <c r="L3" s="256" t="s">
        <v>666</v>
      </c>
      <c r="M3" s="257"/>
    </row>
    <row r="4" spans="1:27" s="150" customFormat="1" ht="27" customHeight="1">
      <c r="A4" s="270" t="s">
        <v>632</v>
      </c>
      <c r="B4" s="254" t="s">
        <v>665</v>
      </c>
      <c r="C4" s="253" t="s">
        <v>664</v>
      </c>
      <c r="D4" s="251" t="s">
        <v>663</v>
      </c>
      <c r="E4" s="253" t="s">
        <v>662</v>
      </c>
      <c r="F4" s="253" t="s">
        <v>661</v>
      </c>
      <c r="G4" s="251" t="s">
        <v>660</v>
      </c>
      <c r="H4" s="251" t="s">
        <v>659</v>
      </c>
      <c r="I4" s="251" t="s">
        <v>658</v>
      </c>
      <c r="J4" s="251" t="s">
        <v>657</v>
      </c>
      <c r="K4" s="253" t="s">
        <v>656</v>
      </c>
      <c r="L4" s="252" t="s">
        <v>655</v>
      </c>
    </row>
    <row r="5" spans="1:27" s="150" customFormat="1" ht="39.950000000000003" customHeight="1" thickBot="1">
      <c r="A5" s="269" t="s">
        <v>654</v>
      </c>
      <c r="B5" s="249" t="s">
        <v>653</v>
      </c>
      <c r="C5" s="248" t="s">
        <v>652</v>
      </c>
      <c r="D5" s="246" t="s">
        <v>651</v>
      </c>
      <c r="E5" s="268" t="s">
        <v>650</v>
      </c>
      <c r="F5" s="248" t="s">
        <v>649</v>
      </c>
      <c r="G5" s="246" t="s">
        <v>648</v>
      </c>
      <c r="H5" s="246" t="s">
        <v>647</v>
      </c>
      <c r="I5" s="246" t="s">
        <v>646</v>
      </c>
      <c r="J5" s="246" t="s">
        <v>645</v>
      </c>
      <c r="K5" s="248" t="s">
        <v>644</v>
      </c>
      <c r="L5" s="247" t="s">
        <v>643</v>
      </c>
    </row>
    <row r="6" spans="1:27" s="150" customFormat="1" ht="14.1" customHeight="1">
      <c r="A6" s="161" t="s">
        <v>116</v>
      </c>
      <c r="B6" s="267">
        <v>35.479999999999997</v>
      </c>
      <c r="C6" s="266">
        <v>536</v>
      </c>
      <c r="D6" s="266">
        <v>44.63</v>
      </c>
      <c r="E6" s="266">
        <v>28.75</v>
      </c>
      <c r="F6" s="266">
        <v>35.31</v>
      </c>
      <c r="G6" s="262" t="s">
        <v>23</v>
      </c>
      <c r="H6" s="266">
        <v>59.1</v>
      </c>
      <c r="I6" s="266">
        <v>0.75</v>
      </c>
      <c r="J6" s="266">
        <v>222.09</v>
      </c>
      <c r="K6" s="266">
        <v>16.13</v>
      </c>
      <c r="L6" s="266">
        <v>214.3</v>
      </c>
    </row>
    <row r="7" spans="1:27" s="150" customFormat="1" ht="14.1" customHeight="1">
      <c r="A7" s="161" t="s">
        <v>115</v>
      </c>
      <c r="B7" s="267">
        <v>35.479999999999997</v>
      </c>
      <c r="C7" s="266">
        <v>539.05999999999995</v>
      </c>
      <c r="D7" s="266">
        <v>46.12</v>
      </c>
      <c r="E7" s="266">
        <v>29.5</v>
      </c>
      <c r="F7" s="266">
        <v>35.36</v>
      </c>
      <c r="G7" s="262" t="s">
        <v>23</v>
      </c>
      <c r="H7" s="266">
        <v>62.3</v>
      </c>
      <c r="I7" s="266">
        <v>0.75</v>
      </c>
      <c r="J7" s="266">
        <v>222.32</v>
      </c>
      <c r="K7" s="266">
        <v>22.38</v>
      </c>
      <c r="L7" s="266">
        <v>184.42</v>
      </c>
    </row>
    <row r="8" spans="1:27" s="150" customFormat="1" ht="14.1" customHeight="1">
      <c r="A8" s="161" t="s">
        <v>114</v>
      </c>
      <c r="B8" s="267">
        <v>36.519999999999996</v>
      </c>
      <c r="C8" s="266">
        <v>544.79</v>
      </c>
      <c r="D8" s="266">
        <v>46.12</v>
      </c>
      <c r="E8" s="266">
        <v>24.599999999999998</v>
      </c>
      <c r="F8" s="266">
        <v>35.360000000000007</v>
      </c>
      <c r="G8" s="262" t="s">
        <v>23</v>
      </c>
      <c r="H8" s="266">
        <v>62.279999999999994</v>
      </c>
      <c r="I8" s="266">
        <v>0.75</v>
      </c>
      <c r="J8" s="266">
        <v>222.32</v>
      </c>
      <c r="K8" s="266">
        <v>22.38</v>
      </c>
      <c r="L8" s="266">
        <v>183.38000000000002</v>
      </c>
    </row>
    <row r="9" spans="1:27" s="150" customFormat="1" ht="14.1" customHeight="1">
      <c r="A9" s="161" t="s">
        <v>113</v>
      </c>
      <c r="B9" s="267">
        <v>36.519999999999996</v>
      </c>
      <c r="C9" s="266">
        <v>544.79</v>
      </c>
      <c r="D9" s="266">
        <v>46.12</v>
      </c>
      <c r="E9" s="266">
        <v>24.599999999999998</v>
      </c>
      <c r="F9" s="266">
        <v>35.360000000000007</v>
      </c>
      <c r="G9" s="262" t="s">
        <v>23</v>
      </c>
      <c r="H9" s="266">
        <v>62.279999999999994</v>
      </c>
      <c r="I9" s="266">
        <v>0.75</v>
      </c>
      <c r="J9" s="262">
        <v>222.20999999999998</v>
      </c>
      <c r="K9" s="266">
        <v>22.38</v>
      </c>
      <c r="L9" s="266">
        <v>185.81000000000003</v>
      </c>
    </row>
    <row r="10" spans="1:27" s="150" customFormat="1" ht="14.1" customHeight="1">
      <c r="A10" s="161" t="s">
        <v>112</v>
      </c>
      <c r="B10" s="267">
        <v>36.519999999999996</v>
      </c>
      <c r="C10" s="266">
        <v>544.99999999999989</v>
      </c>
      <c r="D10" s="266">
        <v>46.12</v>
      </c>
      <c r="E10" s="266">
        <v>24.659999999999997</v>
      </c>
      <c r="F10" s="266">
        <v>35.040000000000006</v>
      </c>
      <c r="G10" s="262" t="s">
        <v>23</v>
      </c>
      <c r="H10" s="266">
        <v>62.57</v>
      </c>
      <c r="I10" s="266">
        <v>0.75</v>
      </c>
      <c r="J10" s="266">
        <v>222.29000000000002</v>
      </c>
      <c r="K10" s="266">
        <v>22.38</v>
      </c>
      <c r="L10" s="266">
        <v>185.81000000000003</v>
      </c>
    </row>
    <row r="11" spans="1:27" s="150" customFormat="1" ht="14.1" customHeight="1">
      <c r="A11" s="161" t="s">
        <v>111</v>
      </c>
      <c r="B11" s="267">
        <v>36.519999999999996</v>
      </c>
      <c r="C11" s="266">
        <v>542.16999999999985</v>
      </c>
      <c r="D11" s="266">
        <v>46.16</v>
      </c>
      <c r="E11" s="266">
        <v>24.749999999999996</v>
      </c>
      <c r="F11" s="266">
        <v>35.040000000000006</v>
      </c>
      <c r="G11" s="262" t="s">
        <v>23</v>
      </c>
      <c r="H11" s="266">
        <v>62.57</v>
      </c>
      <c r="I11" s="266">
        <v>0.75</v>
      </c>
      <c r="J11" s="266">
        <v>222.71</v>
      </c>
      <c r="K11" s="266">
        <v>22.38</v>
      </c>
      <c r="L11" s="266">
        <v>185.35999999999999</v>
      </c>
    </row>
    <row r="12" spans="1:27" s="150" customFormat="1" ht="14.1" customHeight="1">
      <c r="A12" s="161" t="s">
        <v>110</v>
      </c>
      <c r="B12" s="267">
        <v>36.519999999999996</v>
      </c>
      <c r="C12" s="266">
        <v>525.78</v>
      </c>
      <c r="D12" s="266">
        <v>46.16</v>
      </c>
      <c r="E12" s="266">
        <v>24.749999999999996</v>
      </c>
      <c r="F12" s="266">
        <v>35.040000000000006</v>
      </c>
      <c r="G12" s="262" t="s">
        <v>23</v>
      </c>
      <c r="H12" s="266">
        <v>62.54</v>
      </c>
      <c r="I12" s="266">
        <v>0.75</v>
      </c>
      <c r="J12" s="266">
        <v>222.71</v>
      </c>
      <c r="K12" s="266">
        <v>22.38</v>
      </c>
      <c r="L12" s="266">
        <v>185.77</v>
      </c>
    </row>
    <row r="13" spans="1:27" s="150" customFormat="1" ht="14.1" customHeight="1">
      <c r="A13" s="161" t="s">
        <v>109</v>
      </c>
      <c r="B13" s="267">
        <v>36.519999999999996</v>
      </c>
      <c r="C13" s="266">
        <v>528.03</v>
      </c>
      <c r="D13" s="266">
        <v>46.16</v>
      </c>
      <c r="E13" s="266">
        <v>24.659999999999997</v>
      </c>
      <c r="F13" s="266">
        <v>35.040000000000006</v>
      </c>
      <c r="G13" s="262" t="s">
        <v>23</v>
      </c>
      <c r="H13" s="266">
        <v>62.579999999999991</v>
      </c>
      <c r="I13" s="266">
        <v>0.75</v>
      </c>
      <c r="J13" s="266">
        <v>223.67000000000002</v>
      </c>
      <c r="K13" s="266">
        <v>22.41</v>
      </c>
      <c r="L13" s="266">
        <v>185.8</v>
      </c>
    </row>
    <row r="14" spans="1:27" s="150" customFormat="1" ht="14.1" customHeight="1">
      <c r="A14" s="161" t="s">
        <v>108</v>
      </c>
      <c r="B14" s="267">
        <v>19.55</v>
      </c>
      <c r="C14" s="266">
        <v>574.81999999999994</v>
      </c>
      <c r="D14" s="266">
        <v>76.290000000000006</v>
      </c>
      <c r="E14" s="266">
        <v>52.690000000000005</v>
      </c>
      <c r="F14" s="266">
        <v>5.3900000000000006</v>
      </c>
      <c r="G14" s="262" t="s">
        <v>23</v>
      </c>
      <c r="H14" s="266">
        <v>31.119999999999997</v>
      </c>
      <c r="I14" s="266" t="s">
        <v>23</v>
      </c>
      <c r="J14" s="266">
        <v>185.82999999999998</v>
      </c>
      <c r="K14" s="266">
        <v>27.38</v>
      </c>
      <c r="L14" s="266">
        <v>13.07</v>
      </c>
    </row>
    <row r="15" spans="1:27" s="150" customFormat="1" ht="14.1" customHeight="1">
      <c r="A15" s="161" t="s">
        <v>107</v>
      </c>
      <c r="B15" s="265">
        <f>SUM(B16:B48)</f>
        <v>19.55</v>
      </c>
      <c r="C15" s="264">
        <f>SUM(C16:C48)</f>
        <v>580.29</v>
      </c>
      <c r="D15" s="264">
        <f>SUM(D16:D48)</f>
        <v>76.94</v>
      </c>
      <c r="E15" s="264">
        <f>SUM(E16:E48)</f>
        <v>52.52</v>
      </c>
      <c r="F15" s="264">
        <f>SUM(F16:F48)</f>
        <v>37.74</v>
      </c>
      <c r="G15" s="262" t="s">
        <v>641</v>
      </c>
      <c r="H15" s="264">
        <f>SUM(H16:H48)</f>
        <v>27.429999999999996</v>
      </c>
      <c r="I15" s="262" t="s">
        <v>641</v>
      </c>
      <c r="J15" s="264">
        <f>SUM(J16:J48)</f>
        <v>185.82999999999998</v>
      </c>
      <c r="K15" s="264">
        <f>SUM(K16:K48)</f>
        <v>29.919999999999998</v>
      </c>
      <c r="L15" s="264">
        <f>SUM(L16:L48)</f>
        <v>12.18</v>
      </c>
      <c r="P15" s="161" t="s">
        <v>108</v>
      </c>
      <c r="Q15" s="150">
        <v>19.55</v>
      </c>
      <c r="R15" s="150">
        <v>574.81999999999994</v>
      </c>
      <c r="S15" s="150">
        <v>76.290000000000006</v>
      </c>
      <c r="T15" s="150">
        <v>52.690000000000005</v>
      </c>
      <c r="U15" s="150">
        <v>5.3900000000000006</v>
      </c>
      <c r="V15" s="150" t="s">
        <v>23</v>
      </c>
      <c r="W15" s="150">
        <v>31.119999999999997</v>
      </c>
      <c r="X15" s="150" t="s">
        <v>23</v>
      </c>
      <c r="Y15" s="150">
        <v>185.82999999999998</v>
      </c>
      <c r="Z15" s="150">
        <v>27.38</v>
      </c>
      <c r="AA15" s="150">
        <v>13.07</v>
      </c>
    </row>
    <row r="16" spans="1:27" s="150" customFormat="1" ht="25.5">
      <c r="A16" s="161" t="s">
        <v>595</v>
      </c>
      <c r="B16" s="263" t="s">
        <v>23</v>
      </c>
      <c r="C16" s="262">
        <v>10.59</v>
      </c>
      <c r="D16" s="262">
        <v>3.53</v>
      </c>
      <c r="E16" s="262">
        <v>0.82</v>
      </c>
      <c r="F16" s="262" t="s">
        <v>23</v>
      </c>
      <c r="G16" s="262" t="s">
        <v>23</v>
      </c>
      <c r="H16" s="262">
        <v>3.18</v>
      </c>
      <c r="I16" s="262" t="s">
        <v>23</v>
      </c>
      <c r="J16" s="262" t="s">
        <v>23</v>
      </c>
      <c r="K16" s="262">
        <v>4.16</v>
      </c>
      <c r="L16" s="262">
        <v>1.66</v>
      </c>
      <c r="P16" s="161" t="s">
        <v>595</v>
      </c>
      <c r="Q16" s="150" t="s">
        <v>23</v>
      </c>
      <c r="R16" s="150">
        <v>10.59</v>
      </c>
      <c r="S16" s="150">
        <v>3.53</v>
      </c>
      <c r="T16" s="150">
        <v>0.82</v>
      </c>
      <c r="U16" s="150" t="s">
        <v>23</v>
      </c>
      <c r="V16" s="150" t="s">
        <v>23</v>
      </c>
      <c r="W16" s="150">
        <v>3.18</v>
      </c>
      <c r="X16" s="150" t="s">
        <v>23</v>
      </c>
      <c r="Y16" s="150" t="s">
        <v>23</v>
      </c>
      <c r="Z16" s="150">
        <v>4.16</v>
      </c>
      <c r="AA16" s="150">
        <v>1.66</v>
      </c>
    </row>
    <row r="17" spans="1:27" s="150" customFormat="1" ht="14.1" customHeight="1">
      <c r="A17" s="162" t="s">
        <v>593</v>
      </c>
      <c r="B17" s="263" t="s">
        <v>23</v>
      </c>
      <c r="C17" s="262">
        <v>19.64</v>
      </c>
      <c r="D17" s="262" t="s">
        <v>23</v>
      </c>
      <c r="E17" s="262">
        <v>0.59</v>
      </c>
      <c r="F17" s="262" t="s">
        <v>23</v>
      </c>
      <c r="G17" s="262" t="s">
        <v>23</v>
      </c>
      <c r="H17" s="262">
        <v>0.98</v>
      </c>
      <c r="I17" s="262" t="s">
        <v>23</v>
      </c>
      <c r="J17" s="262">
        <v>14.9</v>
      </c>
      <c r="K17" s="262" t="s">
        <v>23</v>
      </c>
      <c r="L17" s="262">
        <v>0.03</v>
      </c>
      <c r="P17" s="162" t="s">
        <v>593</v>
      </c>
      <c r="Q17" s="150" t="s">
        <v>23</v>
      </c>
      <c r="R17" s="150">
        <v>19.64</v>
      </c>
      <c r="S17" s="150" t="s">
        <v>23</v>
      </c>
      <c r="T17" s="150">
        <v>0.59</v>
      </c>
      <c r="U17" s="150" t="s">
        <v>23</v>
      </c>
      <c r="V17" s="150" t="s">
        <v>23</v>
      </c>
      <c r="W17" s="150">
        <v>0.98</v>
      </c>
      <c r="X17" s="150" t="s">
        <v>23</v>
      </c>
      <c r="Y17" s="150">
        <v>14.9</v>
      </c>
      <c r="Z17" s="150" t="s">
        <v>23</v>
      </c>
      <c r="AA17" s="150">
        <v>0.03</v>
      </c>
    </row>
    <row r="18" spans="1:27" s="150" customFormat="1" ht="14.1" customHeight="1">
      <c r="A18" s="162" t="s">
        <v>592</v>
      </c>
      <c r="B18" s="263" t="s">
        <v>23</v>
      </c>
      <c r="C18" s="262">
        <v>170.14</v>
      </c>
      <c r="D18" s="262">
        <v>7.33</v>
      </c>
      <c r="E18" s="262" t="s">
        <v>23</v>
      </c>
      <c r="F18" s="262" t="s">
        <v>23</v>
      </c>
      <c r="G18" s="262" t="s">
        <v>23</v>
      </c>
      <c r="H18" s="262">
        <v>4.5599999999999996</v>
      </c>
      <c r="I18" s="262" t="s">
        <v>23</v>
      </c>
      <c r="J18" s="262" t="s">
        <v>23</v>
      </c>
      <c r="K18" s="262" t="s">
        <v>23</v>
      </c>
      <c r="L18" s="262" t="s">
        <v>23</v>
      </c>
      <c r="P18" s="162" t="s">
        <v>592</v>
      </c>
      <c r="Q18" s="150" t="s">
        <v>23</v>
      </c>
      <c r="R18" s="150">
        <v>170.14</v>
      </c>
      <c r="S18" s="150">
        <v>7.33</v>
      </c>
      <c r="T18" s="150" t="s">
        <v>23</v>
      </c>
      <c r="U18" s="150" t="s">
        <v>23</v>
      </c>
      <c r="V18" s="150" t="s">
        <v>23</v>
      </c>
      <c r="W18" s="150">
        <v>4.5599999999999996</v>
      </c>
      <c r="X18" s="150" t="s">
        <v>23</v>
      </c>
      <c r="Y18" s="150" t="s">
        <v>23</v>
      </c>
      <c r="Z18" s="150" t="s">
        <v>23</v>
      </c>
      <c r="AA18" s="150" t="s">
        <v>23</v>
      </c>
    </row>
    <row r="19" spans="1:27" s="150" customFormat="1" ht="38.25">
      <c r="A19" s="161" t="s">
        <v>642</v>
      </c>
      <c r="B19" s="263" t="s">
        <v>23</v>
      </c>
      <c r="C19" s="262">
        <v>1.49</v>
      </c>
      <c r="D19" s="262" t="s">
        <v>23</v>
      </c>
      <c r="E19" s="262" t="s">
        <v>23</v>
      </c>
      <c r="F19" s="262" t="s">
        <v>23</v>
      </c>
      <c r="G19" s="262" t="s">
        <v>23</v>
      </c>
      <c r="H19" s="262">
        <v>0.28000000000000003</v>
      </c>
      <c r="I19" s="262" t="s">
        <v>23</v>
      </c>
      <c r="J19" s="262">
        <v>3.21</v>
      </c>
      <c r="K19" s="262" t="s">
        <v>23</v>
      </c>
      <c r="L19" s="262" t="s">
        <v>23</v>
      </c>
      <c r="P19" s="161" t="s">
        <v>642</v>
      </c>
      <c r="Q19" s="150" t="s">
        <v>23</v>
      </c>
      <c r="R19" s="150">
        <v>1.49</v>
      </c>
      <c r="S19" s="150" t="s">
        <v>23</v>
      </c>
      <c r="T19" s="150" t="s">
        <v>23</v>
      </c>
      <c r="U19" s="150" t="s">
        <v>23</v>
      </c>
      <c r="V19" s="150" t="s">
        <v>23</v>
      </c>
      <c r="W19" s="150">
        <v>0.28000000000000003</v>
      </c>
      <c r="X19" s="150" t="s">
        <v>23</v>
      </c>
      <c r="Y19" s="150">
        <v>3.21</v>
      </c>
      <c r="Z19" s="150" t="s">
        <v>23</v>
      </c>
      <c r="AA19" s="150" t="s">
        <v>23</v>
      </c>
    </row>
    <row r="20" spans="1:27" s="150" customFormat="1" ht="14.1" customHeight="1">
      <c r="A20" s="162" t="s">
        <v>590</v>
      </c>
      <c r="B20" s="263">
        <v>7.48</v>
      </c>
      <c r="C20" s="262">
        <v>30.99</v>
      </c>
      <c r="D20" s="262" t="s">
        <v>23</v>
      </c>
      <c r="E20" s="262">
        <v>1.57</v>
      </c>
      <c r="F20" s="262" t="s">
        <v>23</v>
      </c>
      <c r="G20" s="262" t="s">
        <v>23</v>
      </c>
      <c r="H20" s="262" t="s">
        <v>23</v>
      </c>
      <c r="I20" s="262" t="s">
        <v>23</v>
      </c>
      <c r="J20" s="262">
        <v>5.69</v>
      </c>
      <c r="K20" s="262" t="s">
        <v>23</v>
      </c>
      <c r="L20" s="262">
        <v>2.1800000000000002</v>
      </c>
      <c r="P20" s="162" t="s">
        <v>590</v>
      </c>
      <c r="Q20" s="150">
        <v>7.48</v>
      </c>
      <c r="R20" s="150">
        <v>30.99</v>
      </c>
      <c r="S20" s="150" t="s">
        <v>23</v>
      </c>
      <c r="T20" s="150">
        <v>1.57</v>
      </c>
      <c r="U20" s="150" t="s">
        <v>23</v>
      </c>
      <c r="V20" s="150" t="s">
        <v>23</v>
      </c>
      <c r="W20" s="150" t="s">
        <v>23</v>
      </c>
      <c r="X20" s="150" t="s">
        <v>23</v>
      </c>
      <c r="Y20" s="150">
        <v>5.69</v>
      </c>
      <c r="Z20" s="150" t="s">
        <v>23</v>
      </c>
      <c r="AA20" s="150">
        <v>2.1800000000000002</v>
      </c>
    </row>
    <row r="21" spans="1:27" s="150" customFormat="1" ht="30" customHeight="1">
      <c r="A21" s="161" t="s">
        <v>589</v>
      </c>
      <c r="B21" s="263">
        <v>6.93</v>
      </c>
      <c r="C21" s="262">
        <v>5.74</v>
      </c>
      <c r="D21" s="262" t="s">
        <v>23</v>
      </c>
      <c r="E21" s="262">
        <v>8.44</v>
      </c>
      <c r="F21" s="262" t="s">
        <v>23</v>
      </c>
      <c r="G21" s="262" t="s">
        <v>23</v>
      </c>
      <c r="H21" s="262">
        <v>5.72</v>
      </c>
      <c r="I21" s="262" t="s">
        <v>23</v>
      </c>
      <c r="J21" s="262">
        <v>14.29</v>
      </c>
      <c r="K21" s="262" t="s">
        <v>23</v>
      </c>
      <c r="L21" s="262" t="s">
        <v>23</v>
      </c>
      <c r="P21" s="161" t="s">
        <v>589</v>
      </c>
      <c r="Q21" s="150">
        <v>6.93</v>
      </c>
      <c r="R21" s="150">
        <v>5.74</v>
      </c>
      <c r="S21" s="150" t="s">
        <v>23</v>
      </c>
      <c r="T21" s="150">
        <v>8.44</v>
      </c>
      <c r="U21" s="150" t="s">
        <v>23</v>
      </c>
      <c r="V21" s="150" t="s">
        <v>23</v>
      </c>
      <c r="W21" s="150">
        <v>5.72</v>
      </c>
      <c r="X21" s="150" t="s">
        <v>23</v>
      </c>
      <c r="Y21" s="150">
        <v>14.29</v>
      </c>
      <c r="Z21" s="150" t="s">
        <v>23</v>
      </c>
      <c r="AA21" s="150" t="s">
        <v>23</v>
      </c>
    </row>
    <row r="22" spans="1:27" s="150" customFormat="1" ht="14.1" customHeight="1">
      <c r="A22" s="162" t="s">
        <v>588</v>
      </c>
      <c r="B22" s="263" t="s">
        <v>23</v>
      </c>
      <c r="C22" s="262">
        <v>3.11</v>
      </c>
      <c r="D22" s="262" t="s">
        <v>23</v>
      </c>
      <c r="E22" s="262" t="s">
        <v>23</v>
      </c>
      <c r="F22" s="262" t="s">
        <v>23</v>
      </c>
      <c r="G22" s="262" t="s">
        <v>23</v>
      </c>
      <c r="H22" s="262" t="s">
        <v>23</v>
      </c>
      <c r="I22" s="262" t="s">
        <v>23</v>
      </c>
      <c r="J22" s="262">
        <v>0.33</v>
      </c>
      <c r="K22" s="262" t="s">
        <v>23</v>
      </c>
      <c r="L22" s="262" t="s">
        <v>23</v>
      </c>
      <c r="P22" s="162" t="s">
        <v>588</v>
      </c>
      <c r="Q22" s="150" t="s">
        <v>23</v>
      </c>
      <c r="R22" s="150">
        <v>3.11</v>
      </c>
      <c r="S22" s="150" t="s">
        <v>23</v>
      </c>
      <c r="T22" s="150" t="s">
        <v>23</v>
      </c>
      <c r="U22" s="150" t="s">
        <v>23</v>
      </c>
      <c r="V22" s="150" t="s">
        <v>23</v>
      </c>
      <c r="W22" s="150" t="s">
        <v>23</v>
      </c>
      <c r="X22" s="150" t="s">
        <v>23</v>
      </c>
      <c r="Y22" s="150">
        <v>0.33</v>
      </c>
      <c r="Z22" s="150" t="s">
        <v>23</v>
      </c>
      <c r="AA22" s="150" t="s">
        <v>23</v>
      </c>
    </row>
    <row r="23" spans="1:27" s="150" customFormat="1" ht="14.1" customHeight="1">
      <c r="A23" s="162" t="s">
        <v>587</v>
      </c>
      <c r="B23" s="263" t="s">
        <v>23</v>
      </c>
      <c r="C23" s="262">
        <v>22.79</v>
      </c>
      <c r="D23" s="262" t="s">
        <v>23</v>
      </c>
      <c r="E23" s="262">
        <v>9.41</v>
      </c>
      <c r="F23" s="262" t="s">
        <v>23</v>
      </c>
      <c r="G23" s="262" t="s">
        <v>23</v>
      </c>
      <c r="H23" s="262" t="s">
        <v>23</v>
      </c>
      <c r="I23" s="262" t="s">
        <v>23</v>
      </c>
      <c r="J23" s="262" t="s">
        <v>23</v>
      </c>
      <c r="K23" s="262">
        <v>0.1</v>
      </c>
      <c r="L23" s="262" t="s">
        <v>23</v>
      </c>
      <c r="P23" s="162" t="s">
        <v>587</v>
      </c>
      <c r="Q23" s="150" t="s">
        <v>23</v>
      </c>
      <c r="R23" s="150">
        <v>22.79</v>
      </c>
      <c r="S23" s="150" t="s">
        <v>23</v>
      </c>
      <c r="T23" s="150">
        <v>9.41</v>
      </c>
      <c r="U23" s="150" t="s">
        <v>23</v>
      </c>
      <c r="V23" s="150" t="s">
        <v>23</v>
      </c>
      <c r="W23" s="150" t="s">
        <v>23</v>
      </c>
      <c r="X23" s="150" t="s">
        <v>23</v>
      </c>
      <c r="Y23" s="150" t="s">
        <v>23</v>
      </c>
      <c r="Z23" s="150">
        <v>0.1</v>
      </c>
      <c r="AA23" s="150" t="s">
        <v>23</v>
      </c>
    </row>
    <row r="24" spans="1:27" s="150" customFormat="1" ht="14.1" customHeight="1">
      <c r="A24" s="162" t="s">
        <v>586</v>
      </c>
      <c r="B24" s="263" t="s">
        <v>23</v>
      </c>
      <c r="C24" s="262">
        <v>36.04</v>
      </c>
      <c r="D24" s="262">
        <v>6.93</v>
      </c>
      <c r="E24" s="262">
        <v>3.7</v>
      </c>
      <c r="F24" s="262">
        <v>32.35</v>
      </c>
      <c r="G24" s="262" t="s">
        <v>23</v>
      </c>
      <c r="H24" s="262" t="s">
        <v>641</v>
      </c>
      <c r="I24" s="262" t="s">
        <v>23</v>
      </c>
      <c r="J24" s="262">
        <v>23.39</v>
      </c>
      <c r="K24" s="262" t="s">
        <v>23</v>
      </c>
      <c r="L24" s="262" t="s">
        <v>23</v>
      </c>
      <c r="P24" s="162" t="s">
        <v>586</v>
      </c>
      <c r="Q24" s="150" t="s">
        <v>23</v>
      </c>
      <c r="R24" s="150">
        <v>29.7</v>
      </c>
      <c r="S24" s="150">
        <v>6.93</v>
      </c>
      <c r="T24" s="150">
        <v>3.87</v>
      </c>
      <c r="U24" s="150" t="s">
        <v>23</v>
      </c>
      <c r="V24" s="150" t="s">
        <v>23</v>
      </c>
      <c r="W24" s="150">
        <v>3.69</v>
      </c>
      <c r="X24" s="150" t="s">
        <v>23</v>
      </c>
      <c r="Y24" s="150">
        <v>23.02</v>
      </c>
      <c r="Z24" s="150" t="s">
        <v>23</v>
      </c>
      <c r="AA24" s="150" t="s">
        <v>23</v>
      </c>
    </row>
    <row r="25" spans="1:27" s="150" customFormat="1" ht="14.1" customHeight="1">
      <c r="A25" s="162" t="s">
        <v>585</v>
      </c>
      <c r="B25" s="263" t="s">
        <v>23</v>
      </c>
      <c r="C25" s="262" t="s">
        <v>23</v>
      </c>
      <c r="D25" s="262">
        <v>9.1</v>
      </c>
      <c r="E25" s="262" t="s">
        <v>23</v>
      </c>
      <c r="F25" s="262">
        <v>4.6900000000000004</v>
      </c>
      <c r="G25" s="262" t="s">
        <v>23</v>
      </c>
      <c r="H25" s="262" t="s">
        <v>23</v>
      </c>
      <c r="I25" s="262" t="s">
        <v>23</v>
      </c>
      <c r="J25" s="262" t="s">
        <v>23</v>
      </c>
      <c r="K25" s="262" t="s">
        <v>23</v>
      </c>
      <c r="L25" s="262" t="s">
        <v>23</v>
      </c>
      <c r="P25" s="162" t="s">
        <v>585</v>
      </c>
      <c r="Q25" s="150" t="s">
        <v>23</v>
      </c>
      <c r="R25" s="150" t="s">
        <v>23</v>
      </c>
      <c r="S25" s="150">
        <v>9.1</v>
      </c>
      <c r="T25" s="150" t="s">
        <v>23</v>
      </c>
      <c r="U25" s="150">
        <v>4.6900000000000004</v>
      </c>
      <c r="V25" s="150" t="s">
        <v>23</v>
      </c>
      <c r="W25" s="150" t="s">
        <v>23</v>
      </c>
      <c r="X25" s="150" t="s">
        <v>23</v>
      </c>
      <c r="Y25" s="150" t="s">
        <v>23</v>
      </c>
      <c r="Z25" s="150" t="s">
        <v>23</v>
      </c>
      <c r="AA25" s="150" t="s">
        <v>23</v>
      </c>
    </row>
    <row r="26" spans="1:27" s="150" customFormat="1" ht="14.1" customHeight="1">
      <c r="A26" s="162" t="s">
        <v>584</v>
      </c>
      <c r="B26" s="263" t="s">
        <v>23</v>
      </c>
      <c r="C26" s="262">
        <v>0.87</v>
      </c>
      <c r="D26" s="262">
        <v>7.45</v>
      </c>
      <c r="E26" s="262" t="s">
        <v>23</v>
      </c>
      <c r="F26" s="262" t="s">
        <v>23</v>
      </c>
      <c r="G26" s="262" t="s">
        <v>23</v>
      </c>
      <c r="H26" s="262">
        <v>0.75</v>
      </c>
      <c r="I26" s="262" t="s">
        <v>23</v>
      </c>
      <c r="J26" s="262">
        <v>15.26</v>
      </c>
      <c r="K26" s="262" t="s">
        <v>23</v>
      </c>
      <c r="L26" s="262" t="s">
        <v>23</v>
      </c>
      <c r="P26" s="162" t="s">
        <v>584</v>
      </c>
      <c r="Q26" s="150" t="s">
        <v>23</v>
      </c>
      <c r="R26" s="150">
        <v>0.87</v>
      </c>
      <c r="S26" s="150">
        <v>7.45</v>
      </c>
      <c r="T26" s="150" t="s">
        <v>23</v>
      </c>
      <c r="U26" s="150" t="s">
        <v>23</v>
      </c>
      <c r="V26" s="150" t="s">
        <v>23</v>
      </c>
      <c r="W26" s="150">
        <v>0.75</v>
      </c>
      <c r="X26" s="150" t="s">
        <v>23</v>
      </c>
      <c r="Y26" s="150">
        <v>15.26</v>
      </c>
      <c r="Z26" s="150" t="s">
        <v>23</v>
      </c>
      <c r="AA26" s="150" t="s">
        <v>23</v>
      </c>
    </row>
    <row r="27" spans="1:27" s="150" customFormat="1" ht="14.1" customHeight="1">
      <c r="A27" s="162" t="s">
        <v>583</v>
      </c>
      <c r="B27" s="263" t="s">
        <v>23</v>
      </c>
      <c r="C27" s="262">
        <v>1.48</v>
      </c>
      <c r="D27" s="262">
        <v>2.14</v>
      </c>
      <c r="E27" s="262" t="s">
        <v>23</v>
      </c>
      <c r="F27" s="262" t="s">
        <v>23</v>
      </c>
      <c r="G27" s="262" t="s">
        <v>23</v>
      </c>
      <c r="H27" s="262" t="s">
        <v>23</v>
      </c>
      <c r="I27" s="262" t="s">
        <v>23</v>
      </c>
      <c r="J27" s="262">
        <v>0.42</v>
      </c>
      <c r="K27" s="262" t="s">
        <v>23</v>
      </c>
      <c r="L27" s="262" t="s">
        <v>23</v>
      </c>
      <c r="P27" s="162" t="s">
        <v>583</v>
      </c>
      <c r="Q27" s="150" t="s">
        <v>23</v>
      </c>
      <c r="R27" s="150">
        <v>2.35</v>
      </c>
      <c r="S27" s="150">
        <v>2.38</v>
      </c>
      <c r="T27" s="150" t="s">
        <v>23</v>
      </c>
      <c r="U27" s="150" t="s">
        <v>23</v>
      </c>
      <c r="V27" s="150" t="s">
        <v>23</v>
      </c>
      <c r="W27" s="150" t="s">
        <v>23</v>
      </c>
      <c r="X27" s="150" t="s">
        <v>23</v>
      </c>
      <c r="Y27" s="150">
        <v>0.42</v>
      </c>
      <c r="Z27" s="150" t="s">
        <v>23</v>
      </c>
      <c r="AA27" s="150" t="s">
        <v>23</v>
      </c>
    </row>
    <row r="28" spans="1:27" s="150" customFormat="1" ht="14.1" customHeight="1">
      <c r="A28" s="162" t="s">
        <v>582</v>
      </c>
      <c r="B28" s="263" t="s">
        <v>23</v>
      </c>
      <c r="C28" s="262">
        <v>1.82</v>
      </c>
      <c r="D28" s="262" t="s">
        <v>23</v>
      </c>
      <c r="E28" s="262" t="s">
        <v>23</v>
      </c>
      <c r="F28" s="262" t="s">
        <v>23</v>
      </c>
      <c r="G28" s="262" t="s">
        <v>23</v>
      </c>
      <c r="H28" s="262">
        <v>2.02</v>
      </c>
      <c r="I28" s="262" t="s">
        <v>23</v>
      </c>
      <c r="J28" s="262" t="s">
        <v>23</v>
      </c>
      <c r="K28" s="262" t="s">
        <v>23</v>
      </c>
      <c r="L28" s="262" t="s">
        <v>23</v>
      </c>
      <c r="P28" s="162" t="s">
        <v>582</v>
      </c>
      <c r="Q28" s="150" t="s">
        <v>23</v>
      </c>
      <c r="R28" s="150">
        <v>1.82</v>
      </c>
      <c r="S28" s="150" t="s">
        <v>23</v>
      </c>
      <c r="T28" s="150" t="s">
        <v>23</v>
      </c>
      <c r="U28" s="150" t="s">
        <v>23</v>
      </c>
      <c r="V28" s="150" t="s">
        <v>23</v>
      </c>
      <c r="W28" s="150">
        <v>2.02</v>
      </c>
      <c r="X28" s="150" t="s">
        <v>23</v>
      </c>
      <c r="Y28" s="150" t="s">
        <v>23</v>
      </c>
      <c r="Z28" s="150" t="s">
        <v>23</v>
      </c>
      <c r="AA28" s="150" t="s">
        <v>23</v>
      </c>
    </row>
    <row r="29" spans="1:27" s="150" customFormat="1" ht="14.1" customHeight="1">
      <c r="A29" s="162" t="s">
        <v>581</v>
      </c>
      <c r="B29" s="263" t="s">
        <v>23</v>
      </c>
      <c r="C29" s="262">
        <v>5.17</v>
      </c>
      <c r="D29" s="262">
        <v>1.1100000000000001</v>
      </c>
      <c r="E29" s="262" t="s">
        <v>23</v>
      </c>
      <c r="F29" s="262">
        <v>0.28000000000000003</v>
      </c>
      <c r="G29" s="262" t="s">
        <v>23</v>
      </c>
      <c r="H29" s="262" t="s">
        <v>23</v>
      </c>
      <c r="I29" s="262" t="s">
        <v>23</v>
      </c>
      <c r="J29" s="262">
        <v>1.38</v>
      </c>
      <c r="K29" s="262" t="s">
        <v>23</v>
      </c>
      <c r="L29" s="262">
        <v>0.03</v>
      </c>
      <c r="P29" s="162" t="s">
        <v>581</v>
      </c>
      <c r="Q29" s="150" t="s">
        <v>23</v>
      </c>
      <c r="R29" s="150">
        <v>5.17</v>
      </c>
      <c r="S29" s="150">
        <v>1.1100000000000001</v>
      </c>
      <c r="T29" s="150" t="s">
        <v>23</v>
      </c>
      <c r="U29" s="150">
        <v>0.28000000000000003</v>
      </c>
      <c r="V29" s="150" t="s">
        <v>23</v>
      </c>
      <c r="W29" s="150" t="s">
        <v>23</v>
      </c>
      <c r="X29" s="150" t="s">
        <v>23</v>
      </c>
      <c r="Y29" s="150">
        <v>1.38</v>
      </c>
      <c r="Z29" s="150" t="s">
        <v>23</v>
      </c>
      <c r="AA29" s="150">
        <v>0.03</v>
      </c>
    </row>
    <row r="30" spans="1:27" s="150" customFormat="1" ht="14.1" customHeight="1">
      <c r="A30" s="162" t="s">
        <v>580</v>
      </c>
      <c r="B30" s="263" t="s">
        <v>23</v>
      </c>
      <c r="C30" s="262">
        <v>134.80000000000001</v>
      </c>
      <c r="D30" s="262">
        <v>32.6</v>
      </c>
      <c r="E30" s="262">
        <v>6.05</v>
      </c>
      <c r="F30" s="262" t="s">
        <v>23</v>
      </c>
      <c r="G30" s="262" t="s">
        <v>23</v>
      </c>
      <c r="H30" s="262">
        <v>0.36</v>
      </c>
      <c r="I30" s="262" t="s">
        <v>23</v>
      </c>
      <c r="J30" s="262">
        <v>49.1</v>
      </c>
      <c r="K30" s="262">
        <v>4.21</v>
      </c>
      <c r="L30" s="262" t="s">
        <v>23</v>
      </c>
      <c r="P30" s="162" t="s">
        <v>580</v>
      </c>
      <c r="Q30" s="150" t="s">
        <v>23</v>
      </c>
      <c r="R30" s="150">
        <v>134.80000000000001</v>
      </c>
      <c r="S30" s="150">
        <v>32.6</v>
      </c>
      <c r="T30" s="150">
        <v>6.05</v>
      </c>
      <c r="U30" s="150" t="s">
        <v>23</v>
      </c>
      <c r="V30" s="150" t="s">
        <v>23</v>
      </c>
      <c r="W30" s="150">
        <v>0.36</v>
      </c>
      <c r="X30" s="150" t="s">
        <v>23</v>
      </c>
      <c r="Y30" s="150">
        <v>49.1</v>
      </c>
      <c r="Z30" s="150">
        <v>4.21</v>
      </c>
      <c r="AA30" s="150" t="s">
        <v>23</v>
      </c>
    </row>
    <row r="31" spans="1:27" s="150" customFormat="1" ht="14.1" customHeight="1">
      <c r="A31" s="162" t="s">
        <v>579</v>
      </c>
      <c r="B31" s="263" t="s">
        <v>23</v>
      </c>
      <c r="C31" s="262">
        <v>41.09</v>
      </c>
      <c r="D31" s="262" t="s">
        <v>23</v>
      </c>
      <c r="E31" s="262">
        <v>0.26</v>
      </c>
      <c r="F31" s="262">
        <v>0.16</v>
      </c>
      <c r="G31" s="262" t="s">
        <v>23</v>
      </c>
      <c r="H31" s="262" t="s">
        <v>23</v>
      </c>
      <c r="I31" s="262" t="s">
        <v>23</v>
      </c>
      <c r="J31" s="262" t="s">
        <v>23</v>
      </c>
      <c r="K31" s="262">
        <v>0.06</v>
      </c>
      <c r="L31" s="262" t="s">
        <v>23</v>
      </c>
      <c r="P31" s="162" t="s">
        <v>579</v>
      </c>
      <c r="Q31" s="150" t="s">
        <v>23</v>
      </c>
      <c r="R31" s="150">
        <v>41.09</v>
      </c>
      <c r="S31" s="150" t="s">
        <v>23</v>
      </c>
      <c r="T31" s="150">
        <v>0.26</v>
      </c>
      <c r="U31" s="150">
        <v>0.16</v>
      </c>
      <c r="V31" s="150" t="s">
        <v>23</v>
      </c>
      <c r="W31" s="150" t="s">
        <v>23</v>
      </c>
      <c r="X31" s="150" t="s">
        <v>23</v>
      </c>
      <c r="Y31" s="150" t="s">
        <v>23</v>
      </c>
      <c r="Z31" s="150">
        <v>0.06</v>
      </c>
      <c r="AA31" s="150" t="s">
        <v>23</v>
      </c>
    </row>
    <row r="32" spans="1:27" s="150" customFormat="1" ht="14.1" customHeight="1">
      <c r="A32" s="162" t="s">
        <v>578</v>
      </c>
      <c r="B32" s="263" t="s">
        <v>23</v>
      </c>
      <c r="C32" s="262">
        <v>1.8</v>
      </c>
      <c r="D32" s="262" t="s">
        <v>23</v>
      </c>
      <c r="E32" s="262">
        <v>0.31</v>
      </c>
      <c r="F32" s="262" t="s">
        <v>23</v>
      </c>
      <c r="G32" s="262" t="s">
        <v>23</v>
      </c>
      <c r="H32" s="262">
        <v>0.06</v>
      </c>
      <c r="I32" s="262" t="s">
        <v>23</v>
      </c>
      <c r="J32" s="262" t="s">
        <v>23</v>
      </c>
      <c r="K32" s="262" t="s">
        <v>23</v>
      </c>
      <c r="L32" s="262" t="s">
        <v>23</v>
      </c>
      <c r="P32" s="162" t="s">
        <v>578</v>
      </c>
      <c r="Q32" s="150" t="s">
        <v>23</v>
      </c>
      <c r="R32" s="150">
        <v>1.8</v>
      </c>
      <c r="S32" s="150" t="s">
        <v>23</v>
      </c>
      <c r="T32" s="150">
        <v>0.31</v>
      </c>
      <c r="U32" s="150" t="s">
        <v>23</v>
      </c>
      <c r="V32" s="150" t="s">
        <v>23</v>
      </c>
      <c r="W32" s="150">
        <v>0.06</v>
      </c>
      <c r="X32" s="150" t="s">
        <v>23</v>
      </c>
      <c r="Y32" s="150" t="s">
        <v>23</v>
      </c>
      <c r="Z32" s="150" t="s">
        <v>23</v>
      </c>
      <c r="AA32" s="150" t="s">
        <v>23</v>
      </c>
    </row>
    <row r="33" spans="1:27" s="150" customFormat="1" ht="14.1" customHeight="1">
      <c r="A33" s="162" t="s">
        <v>577</v>
      </c>
      <c r="B33" s="263" t="s">
        <v>23</v>
      </c>
      <c r="C33" s="262">
        <v>3.31</v>
      </c>
      <c r="D33" s="262" t="s">
        <v>23</v>
      </c>
      <c r="E33" s="262" t="s">
        <v>23</v>
      </c>
      <c r="F33" s="262" t="s">
        <v>23</v>
      </c>
      <c r="G33" s="262" t="s">
        <v>23</v>
      </c>
      <c r="H33" s="262" t="s">
        <v>23</v>
      </c>
      <c r="I33" s="262" t="s">
        <v>23</v>
      </c>
      <c r="J33" s="262">
        <v>0.36</v>
      </c>
      <c r="K33" s="262" t="s">
        <v>23</v>
      </c>
      <c r="L33" s="262" t="s">
        <v>23</v>
      </c>
      <c r="P33" s="162" t="s">
        <v>577</v>
      </c>
      <c r="Q33" s="150" t="s">
        <v>23</v>
      </c>
      <c r="R33" s="150">
        <v>3.31</v>
      </c>
      <c r="S33" s="150" t="s">
        <v>23</v>
      </c>
      <c r="T33" s="150" t="s">
        <v>23</v>
      </c>
      <c r="U33" s="150" t="s">
        <v>23</v>
      </c>
      <c r="V33" s="150" t="s">
        <v>23</v>
      </c>
      <c r="W33" s="150" t="s">
        <v>23</v>
      </c>
      <c r="X33" s="150" t="s">
        <v>23</v>
      </c>
      <c r="Y33" s="150">
        <v>0.36</v>
      </c>
      <c r="Z33" s="150" t="s">
        <v>23</v>
      </c>
      <c r="AA33" s="150" t="s">
        <v>23</v>
      </c>
    </row>
    <row r="34" spans="1:27" s="150" customFormat="1" ht="14.1" customHeight="1">
      <c r="A34" s="162" t="s">
        <v>576</v>
      </c>
      <c r="B34" s="263">
        <v>1.1599999999999999</v>
      </c>
      <c r="C34" s="262">
        <v>1.2</v>
      </c>
      <c r="D34" s="262" t="s">
        <v>23</v>
      </c>
      <c r="E34" s="262">
        <v>0.12</v>
      </c>
      <c r="F34" s="262">
        <v>0.06</v>
      </c>
      <c r="G34" s="262" t="s">
        <v>23</v>
      </c>
      <c r="H34" s="262" t="s">
        <v>23</v>
      </c>
      <c r="I34" s="262" t="s">
        <v>23</v>
      </c>
      <c r="J34" s="262" t="s">
        <v>23</v>
      </c>
      <c r="K34" s="262" t="s">
        <v>23</v>
      </c>
      <c r="L34" s="262" t="s">
        <v>23</v>
      </c>
      <c r="P34" s="162" t="s">
        <v>576</v>
      </c>
      <c r="Q34" s="150">
        <v>1.1599999999999999</v>
      </c>
      <c r="R34" s="150">
        <v>1.2</v>
      </c>
      <c r="S34" s="150" t="s">
        <v>23</v>
      </c>
      <c r="T34" s="150">
        <v>0.12</v>
      </c>
      <c r="U34" s="150">
        <v>0.06</v>
      </c>
      <c r="V34" s="150" t="s">
        <v>23</v>
      </c>
      <c r="W34" s="150" t="s">
        <v>23</v>
      </c>
      <c r="X34" s="150" t="s">
        <v>23</v>
      </c>
      <c r="Y34" s="150" t="s">
        <v>23</v>
      </c>
      <c r="Z34" s="150" t="s">
        <v>23</v>
      </c>
      <c r="AA34" s="150" t="s">
        <v>23</v>
      </c>
    </row>
    <row r="35" spans="1:27" s="150" customFormat="1" ht="14.1" customHeight="1">
      <c r="A35" s="162" t="s">
        <v>575</v>
      </c>
      <c r="B35" s="263" t="s">
        <v>23</v>
      </c>
      <c r="C35" s="262">
        <v>0.27</v>
      </c>
      <c r="D35" s="262" t="s">
        <v>23</v>
      </c>
      <c r="E35" s="262" t="s">
        <v>23</v>
      </c>
      <c r="F35" s="262" t="s">
        <v>23</v>
      </c>
      <c r="G35" s="262" t="s">
        <v>23</v>
      </c>
      <c r="H35" s="262">
        <v>0.7</v>
      </c>
      <c r="I35" s="262" t="s">
        <v>23</v>
      </c>
      <c r="J35" s="262" t="s">
        <v>23</v>
      </c>
      <c r="K35" s="262" t="s">
        <v>23</v>
      </c>
      <c r="L35" s="262" t="s">
        <v>23</v>
      </c>
      <c r="P35" s="162" t="s">
        <v>575</v>
      </c>
      <c r="Q35" s="150" t="s">
        <v>23</v>
      </c>
      <c r="R35" s="150">
        <v>0.27</v>
      </c>
      <c r="S35" s="150" t="s">
        <v>23</v>
      </c>
      <c r="T35" s="150" t="s">
        <v>23</v>
      </c>
      <c r="U35" s="150" t="s">
        <v>23</v>
      </c>
      <c r="V35" s="150" t="s">
        <v>23</v>
      </c>
      <c r="W35" s="150">
        <v>0.7</v>
      </c>
      <c r="X35" s="150" t="s">
        <v>23</v>
      </c>
      <c r="Y35" s="150" t="s">
        <v>23</v>
      </c>
      <c r="Z35" s="150" t="s">
        <v>23</v>
      </c>
      <c r="AA35" s="150" t="s">
        <v>23</v>
      </c>
    </row>
    <row r="36" spans="1:27" s="150" customFormat="1" ht="14.1" customHeight="1">
      <c r="A36" s="162" t="s">
        <v>574</v>
      </c>
      <c r="B36" s="263" t="s">
        <v>23</v>
      </c>
      <c r="C36" s="262">
        <v>0.53</v>
      </c>
      <c r="D36" s="262" t="s">
        <v>23</v>
      </c>
      <c r="E36" s="262" t="s">
        <v>23</v>
      </c>
      <c r="F36" s="262" t="s">
        <v>23</v>
      </c>
      <c r="G36" s="262" t="s">
        <v>23</v>
      </c>
      <c r="H36" s="262" t="s">
        <v>23</v>
      </c>
      <c r="I36" s="262" t="s">
        <v>23</v>
      </c>
      <c r="J36" s="262" t="s">
        <v>23</v>
      </c>
      <c r="K36" s="262" t="s">
        <v>23</v>
      </c>
      <c r="L36" s="262" t="s">
        <v>23</v>
      </c>
      <c r="P36" s="162" t="s">
        <v>574</v>
      </c>
      <c r="Q36" s="150" t="s">
        <v>23</v>
      </c>
      <c r="R36" s="150">
        <v>0.53</v>
      </c>
      <c r="S36" s="150" t="s">
        <v>23</v>
      </c>
      <c r="T36" s="150" t="s">
        <v>23</v>
      </c>
      <c r="U36" s="150" t="s">
        <v>23</v>
      </c>
      <c r="V36" s="150" t="s">
        <v>23</v>
      </c>
      <c r="W36" s="150" t="s">
        <v>23</v>
      </c>
      <c r="X36" s="150" t="s">
        <v>23</v>
      </c>
      <c r="Y36" s="150" t="s">
        <v>23</v>
      </c>
      <c r="Z36" s="150" t="s">
        <v>23</v>
      </c>
      <c r="AA36" s="150" t="s">
        <v>23</v>
      </c>
    </row>
    <row r="37" spans="1:27" s="150" customFormat="1" ht="14.1" customHeight="1">
      <c r="A37" s="162" t="s">
        <v>573</v>
      </c>
      <c r="B37" s="263" t="s">
        <v>23</v>
      </c>
      <c r="C37" s="262">
        <v>2</v>
      </c>
      <c r="D37" s="262" t="s">
        <v>23</v>
      </c>
      <c r="E37" s="262">
        <v>2.4500000000000002</v>
      </c>
      <c r="F37" s="262">
        <v>0.2</v>
      </c>
      <c r="G37" s="262" t="s">
        <v>23</v>
      </c>
      <c r="H37" s="262">
        <v>6.59</v>
      </c>
      <c r="I37" s="262" t="s">
        <v>23</v>
      </c>
      <c r="J37" s="262" t="s">
        <v>23</v>
      </c>
      <c r="K37" s="262">
        <v>2.54</v>
      </c>
      <c r="L37" s="262" t="s">
        <v>23</v>
      </c>
      <c r="P37" s="162" t="s">
        <v>573</v>
      </c>
      <c r="Q37" s="150" t="s">
        <v>23</v>
      </c>
      <c r="R37" s="150">
        <v>2</v>
      </c>
      <c r="S37" s="150" t="s">
        <v>23</v>
      </c>
      <c r="T37" s="150">
        <v>2.4500000000000002</v>
      </c>
      <c r="U37" s="150">
        <v>0.2</v>
      </c>
      <c r="V37" s="150" t="s">
        <v>23</v>
      </c>
      <c r="W37" s="150">
        <v>6.59</v>
      </c>
      <c r="X37" s="150" t="s">
        <v>23</v>
      </c>
      <c r="Y37" s="150" t="s">
        <v>23</v>
      </c>
      <c r="Z37" s="150" t="s">
        <v>23</v>
      </c>
      <c r="AA37" s="150" t="s">
        <v>23</v>
      </c>
    </row>
    <row r="38" spans="1:27" s="150" customFormat="1" ht="14.1" customHeight="1">
      <c r="A38" s="162" t="s">
        <v>572</v>
      </c>
      <c r="B38" s="263" t="s">
        <v>23</v>
      </c>
      <c r="C38" s="262">
        <v>1.1200000000000001</v>
      </c>
      <c r="D38" s="262" t="s">
        <v>23</v>
      </c>
      <c r="E38" s="262" t="s">
        <v>23</v>
      </c>
      <c r="F38" s="262" t="s">
        <v>23</v>
      </c>
      <c r="G38" s="262" t="s">
        <v>23</v>
      </c>
      <c r="H38" s="262" t="s">
        <v>23</v>
      </c>
      <c r="I38" s="262" t="s">
        <v>23</v>
      </c>
      <c r="J38" s="262" t="s">
        <v>23</v>
      </c>
      <c r="K38" s="262">
        <v>0.18</v>
      </c>
      <c r="L38" s="262" t="s">
        <v>23</v>
      </c>
      <c r="P38" s="162" t="s">
        <v>572</v>
      </c>
      <c r="Q38" s="150" t="s">
        <v>23</v>
      </c>
      <c r="R38" s="150">
        <v>1.1200000000000001</v>
      </c>
      <c r="S38" s="150" t="s">
        <v>23</v>
      </c>
      <c r="T38" s="150" t="s">
        <v>23</v>
      </c>
      <c r="U38" s="150" t="s">
        <v>23</v>
      </c>
      <c r="V38" s="150" t="s">
        <v>23</v>
      </c>
      <c r="W38" s="150" t="s">
        <v>23</v>
      </c>
      <c r="X38" s="150" t="s">
        <v>23</v>
      </c>
      <c r="Y38" s="150" t="s">
        <v>23</v>
      </c>
      <c r="Z38" s="150">
        <v>0.18</v>
      </c>
      <c r="AA38" s="150" t="s">
        <v>23</v>
      </c>
    </row>
    <row r="39" spans="1:27" s="150" customFormat="1" ht="14.1" customHeight="1">
      <c r="A39" s="162" t="s">
        <v>571</v>
      </c>
      <c r="B39" s="263" t="s">
        <v>23</v>
      </c>
      <c r="C39" s="262">
        <v>11.78</v>
      </c>
      <c r="D39" s="262" t="s">
        <v>23</v>
      </c>
      <c r="E39" s="262">
        <v>5.81</v>
      </c>
      <c r="F39" s="262" t="s">
        <v>23</v>
      </c>
      <c r="G39" s="262" t="s">
        <v>23</v>
      </c>
      <c r="H39" s="262" t="s">
        <v>23</v>
      </c>
      <c r="I39" s="262" t="s">
        <v>23</v>
      </c>
      <c r="J39" s="262" t="s">
        <v>23</v>
      </c>
      <c r="K39" s="262">
        <v>0.16</v>
      </c>
      <c r="L39" s="262" t="s">
        <v>23</v>
      </c>
      <c r="P39" s="162" t="s">
        <v>571</v>
      </c>
      <c r="Q39" s="150" t="s">
        <v>23</v>
      </c>
      <c r="R39" s="150">
        <v>11.78</v>
      </c>
      <c r="S39" s="150" t="s">
        <v>23</v>
      </c>
      <c r="T39" s="150">
        <v>5.81</v>
      </c>
      <c r="U39" s="150" t="s">
        <v>23</v>
      </c>
      <c r="V39" s="150" t="s">
        <v>23</v>
      </c>
      <c r="W39" s="150" t="s">
        <v>23</v>
      </c>
      <c r="X39" s="150" t="s">
        <v>23</v>
      </c>
      <c r="Y39" s="150" t="s">
        <v>23</v>
      </c>
      <c r="Z39" s="150">
        <v>0.16</v>
      </c>
      <c r="AA39" s="150" t="s">
        <v>23</v>
      </c>
    </row>
    <row r="40" spans="1:27" s="150" customFormat="1" ht="14.1" customHeight="1">
      <c r="A40" s="162" t="s">
        <v>570</v>
      </c>
      <c r="B40" s="263" t="s">
        <v>23</v>
      </c>
      <c r="C40" s="262">
        <v>1.1499999999999999</v>
      </c>
      <c r="D40" s="262" t="s">
        <v>23</v>
      </c>
      <c r="E40" s="262" t="s">
        <v>23</v>
      </c>
      <c r="F40" s="262" t="s">
        <v>23</v>
      </c>
      <c r="G40" s="262" t="s">
        <v>23</v>
      </c>
      <c r="H40" s="262" t="s">
        <v>23</v>
      </c>
      <c r="I40" s="262" t="s">
        <v>23</v>
      </c>
      <c r="J40" s="262" t="s">
        <v>23</v>
      </c>
      <c r="K40" s="262">
        <v>1.04</v>
      </c>
      <c r="L40" s="262" t="s">
        <v>23</v>
      </c>
      <c r="P40" s="162" t="s">
        <v>570</v>
      </c>
      <c r="Q40" s="150" t="s">
        <v>23</v>
      </c>
      <c r="R40" s="150">
        <v>1.1499999999999999</v>
      </c>
      <c r="S40" s="150" t="s">
        <v>23</v>
      </c>
      <c r="T40" s="150" t="s">
        <v>23</v>
      </c>
      <c r="U40" s="150" t="s">
        <v>23</v>
      </c>
      <c r="V40" s="150" t="s">
        <v>23</v>
      </c>
      <c r="W40" s="150" t="s">
        <v>23</v>
      </c>
      <c r="X40" s="150" t="s">
        <v>23</v>
      </c>
      <c r="Y40" s="150" t="s">
        <v>23</v>
      </c>
      <c r="Z40" s="150">
        <v>1.04</v>
      </c>
      <c r="AA40" s="150" t="s">
        <v>23</v>
      </c>
    </row>
    <row r="41" spans="1:27" s="150" customFormat="1" ht="14.1" customHeight="1">
      <c r="A41" s="162" t="s">
        <v>568</v>
      </c>
      <c r="B41" s="263" t="s">
        <v>23</v>
      </c>
      <c r="C41" s="262">
        <v>24.12</v>
      </c>
      <c r="D41" s="262">
        <v>3.59</v>
      </c>
      <c r="E41" s="262">
        <v>1.68</v>
      </c>
      <c r="F41" s="262" t="s">
        <v>23</v>
      </c>
      <c r="G41" s="262" t="s">
        <v>23</v>
      </c>
      <c r="H41" s="262" t="s">
        <v>23</v>
      </c>
      <c r="I41" s="262" t="s">
        <v>23</v>
      </c>
      <c r="J41" s="262">
        <v>23.7</v>
      </c>
      <c r="K41" s="262">
        <v>15.39</v>
      </c>
      <c r="L41" s="262">
        <v>5.29</v>
      </c>
      <c r="P41" s="162" t="s">
        <v>568</v>
      </c>
      <c r="Q41" s="150" t="s">
        <v>23</v>
      </c>
      <c r="R41" s="150">
        <v>24.12</v>
      </c>
      <c r="S41" s="150">
        <v>2.7</v>
      </c>
      <c r="T41" s="150">
        <v>1.68</v>
      </c>
      <c r="U41" s="150" t="s">
        <v>23</v>
      </c>
      <c r="V41" s="150" t="s">
        <v>23</v>
      </c>
      <c r="W41" s="150" t="s">
        <v>23</v>
      </c>
      <c r="X41" s="150" t="s">
        <v>23</v>
      </c>
      <c r="Y41" s="150">
        <v>23.7</v>
      </c>
      <c r="Z41" s="150">
        <v>15.39</v>
      </c>
      <c r="AA41" s="150">
        <v>6.18</v>
      </c>
    </row>
    <row r="42" spans="1:27" s="150" customFormat="1" ht="14.1" customHeight="1">
      <c r="A42" s="162" t="s">
        <v>567</v>
      </c>
      <c r="B42" s="263" t="s">
        <v>23</v>
      </c>
      <c r="C42" s="262">
        <v>0.71</v>
      </c>
      <c r="D42" s="262">
        <v>0.33</v>
      </c>
      <c r="E42" s="262" t="s">
        <v>23</v>
      </c>
      <c r="F42" s="262" t="s">
        <v>23</v>
      </c>
      <c r="G42" s="262" t="s">
        <v>23</v>
      </c>
      <c r="H42" s="262" t="s">
        <v>23</v>
      </c>
      <c r="I42" s="262" t="s">
        <v>23</v>
      </c>
      <c r="J42" s="262">
        <v>0.67</v>
      </c>
      <c r="K42" s="262" t="s">
        <v>23</v>
      </c>
      <c r="L42" s="262">
        <v>2.99</v>
      </c>
      <c r="P42" s="162" t="s">
        <v>567</v>
      </c>
      <c r="Q42" s="150" t="s">
        <v>23</v>
      </c>
      <c r="R42" s="150">
        <v>0.71</v>
      </c>
      <c r="S42" s="150">
        <v>0.33</v>
      </c>
      <c r="T42" s="150" t="s">
        <v>23</v>
      </c>
      <c r="U42" s="150" t="s">
        <v>23</v>
      </c>
      <c r="V42" s="150" t="s">
        <v>23</v>
      </c>
      <c r="W42" s="150" t="s">
        <v>23</v>
      </c>
      <c r="X42" s="150" t="s">
        <v>23</v>
      </c>
      <c r="Y42" s="150">
        <v>0.67</v>
      </c>
      <c r="Z42" s="150" t="s">
        <v>23</v>
      </c>
      <c r="AA42" s="150">
        <v>2.99</v>
      </c>
    </row>
    <row r="43" spans="1:27" s="150" customFormat="1" ht="14.1" customHeight="1">
      <c r="A43" s="162" t="s">
        <v>566</v>
      </c>
      <c r="B43" s="263">
        <v>3.98</v>
      </c>
      <c r="C43" s="262">
        <v>0.28000000000000003</v>
      </c>
      <c r="D43" s="262" t="s">
        <v>23</v>
      </c>
      <c r="E43" s="262" t="s">
        <v>23</v>
      </c>
      <c r="F43" s="262" t="s">
        <v>23</v>
      </c>
      <c r="G43" s="262" t="s">
        <v>23</v>
      </c>
      <c r="H43" s="262">
        <v>2.23</v>
      </c>
      <c r="I43" s="262" t="s">
        <v>23</v>
      </c>
      <c r="J43" s="262">
        <v>13.6</v>
      </c>
      <c r="K43" s="262" t="s">
        <v>23</v>
      </c>
      <c r="L43" s="262" t="s">
        <v>23</v>
      </c>
      <c r="P43" s="162" t="s">
        <v>566</v>
      </c>
      <c r="Q43" s="150">
        <v>3.98</v>
      </c>
      <c r="R43" s="150">
        <v>0.28000000000000003</v>
      </c>
      <c r="S43" s="150" t="s">
        <v>23</v>
      </c>
      <c r="T43" s="150" t="s">
        <v>23</v>
      </c>
      <c r="U43" s="150" t="s">
        <v>23</v>
      </c>
      <c r="V43" s="150" t="s">
        <v>23</v>
      </c>
      <c r="W43" s="150">
        <v>2.23</v>
      </c>
      <c r="X43" s="150" t="s">
        <v>23</v>
      </c>
      <c r="Y43" s="150">
        <v>13.6</v>
      </c>
      <c r="Z43" s="150" t="s">
        <v>23</v>
      </c>
      <c r="AA43" s="150" t="s">
        <v>23</v>
      </c>
    </row>
    <row r="44" spans="1:27" s="150" customFormat="1" ht="14.1" customHeight="1">
      <c r="A44" s="162" t="s">
        <v>565</v>
      </c>
      <c r="B44" s="263" t="s">
        <v>23</v>
      </c>
      <c r="C44" s="262">
        <v>0.26</v>
      </c>
      <c r="D44" s="262" t="s">
        <v>23</v>
      </c>
      <c r="E44" s="262">
        <v>0.34</v>
      </c>
      <c r="F44" s="262" t="s">
        <v>23</v>
      </c>
      <c r="G44" s="262" t="s">
        <v>23</v>
      </c>
      <c r="H44" s="262" t="s">
        <v>23</v>
      </c>
      <c r="I44" s="262" t="s">
        <v>23</v>
      </c>
      <c r="J44" s="262" t="s">
        <v>23</v>
      </c>
      <c r="K44" s="262" t="s">
        <v>23</v>
      </c>
      <c r="L44" s="262" t="s">
        <v>23</v>
      </c>
      <c r="P44" s="162" t="s">
        <v>565</v>
      </c>
      <c r="Q44" s="150" t="s">
        <v>23</v>
      </c>
      <c r="R44" s="150">
        <v>0.26</v>
      </c>
      <c r="S44" s="150" t="s">
        <v>23</v>
      </c>
      <c r="T44" s="150">
        <v>0.34</v>
      </c>
      <c r="U44" s="150" t="s">
        <v>23</v>
      </c>
      <c r="V44" s="150" t="s">
        <v>23</v>
      </c>
      <c r="W44" s="150" t="s">
        <v>23</v>
      </c>
      <c r="X44" s="150" t="s">
        <v>23</v>
      </c>
      <c r="Y44" s="150" t="s">
        <v>23</v>
      </c>
      <c r="Z44" s="150" t="s">
        <v>23</v>
      </c>
      <c r="AA44" s="150" t="s">
        <v>23</v>
      </c>
    </row>
    <row r="45" spans="1:27" s="150" customFormat="1" ht="14.1" customHeight="1">
      <c r="A45" s="162" t="s">
        <v>564</v>
      </c>
      <c r="B45" s="263" t="s">
        <v>23</v>
      </c>
      <c r="C45" s="262">
        <v>1.1100000000000001</v>
      </c>
      <c r="D45" s="262">
        <v>1.01</v>
      </c>
      <c r="E45" s="262">
        <v>0.11</v>
      </c>
      <c r="F45" s="262" t="s">
        <v>23</v>
      </c>
      <c r="G45" s="262" t="s">
        <v>23</v>
      </c>
      <c r="H45" s="262" t="s">
        <v>23</v>
      </c>
      <c r="I45" s="262" t="s">
        <v>23</v>
      </c>
      <c r="J45" s="262" t="s">
        <v>23</v>
      </c>
      <c r="K45" s="262">
        <v>0.5</v>
      </c>
      <c r="L45" s="262" t="s">
        <v>23</v>
      </c>
      <c r="P45" s="162" t="s">
        <v>564</v>
      </c>
      <c r="Q45" s="150" t="s">
        <v>23</v>
      </c>
      <c r="R45" s="150">
        <v>1.1100000000000001</v>
      </c>
      <c r="S45" s="150">
        <v>1.01</v>
      </c>
      <c r="T45" s="150">
        <v>0.11</v>
      </c>
      <c r="U45" s="150" t="s">
        <v>23</v>
      </c>
      <c r="V45" s="150" t="s">
        <v>23</v>
      </c>
      <c r="W45" s="150" t="s">
        <v>23</v>
      </c>
      <c r="X45" s="150" t="s">
        <v>23</v>
      </c>
      <c r="Y45" s="150" t="s">
        <v>23</v>
      </c>
      <c r="Z45" s="150">
        <v>0.5</v>
      </c>
      <c r="AA45" s="150" t="s">
        <v>23</v>
      </c>
    </row>
    <row r="46" spans="1:27" s="150" customFormat="1" ht="14.1" customHeight="1">
      <c r="A46" s="162" t="s">
        <v>563</v>
      </c>
      <c r="B46" s="263" t="s">
        <v>23</v>
      </c>
      <c r="C46" s="262">
        <v>39.21</v>
      </c>
      <c r="D46" s="262">
        <v>1.82</v>
      </c>
      <c r="E46" s="262">
        <v>8.19</v>
      </c>
      <c r="F46" s="262" t="s">
        <v>23</v>
      </c>
      <c r="G46" s="262" t="s">
        <v>23</v>
      </c>
      <c r="H46" s="262" t="s">
        <v>23</v>
      </c>
      <c r="I46" s="262" t="s">
        <v>23</v>
      </c>
      <c r="J46" s="262" t="s">
        <v>641</v>
      </c>
      <c r="K46" s="262">
        <v>0.09</v>
      </c>
      <c r="L46" s="262" t="s">
        <v>23</v>
      </c>
      <c r="P46" s="162" t="s">
        <v>563</v>
      </c>
      <c r="Q46" s="150" t="s">
        <v>23</v>
      </c>
      <c r="R46" s="150">
        <v>39.21</v>
      </c>
      <c r="S46" s="150">
        <v>1.82</v>
      </c>
      <c r="T46" s="150">
        <v>8.19</v>
      </c>
      <c r="U46" s="150" t="s">
        <v>23</v>
      </c>
      <c r="V46" s="150" t="s">
        <v>23</v>
      </c>
      <c r="W46" s="150" t="s">
        <v>23</v>
      </c>
      <c r="X46" s="150" t="s">
        <v>23</v>
      </c>
      <c r="Y46" s="150">
        <v>0.37</v>
      </c>
      <c r="Z46" s="150">
        <v>0.09</v>
      </c>
      <c r="AA46" s="150" t="s">
        <v>23</v>
      </c>
    </row>
    <row r="47" spans="1:27" s="150" customFormat="1" ht="25.5">
      <c r="A47" s="161" t="s">
        <v>640</v>
      </c>
      <c r="B47" s="263" t="s">
        <v>23</v>
      </c>
      <c r="C47" s="262" t="s">
        <v>23</v>
      </c>
      <c r="D47" s="262" t="s">
        <v>23</v>
      </c>
      <c r="E47" s="262">
        <v>1.4</v>
      </c>
      <c r="F47" s="262" t="s">
        <v>23</v>
      </c>
      <c r="G47" s="262" t="s">
        <v>23</v>
      </c>
      <c r="H47" s="262" t="s">
        <v>23</v>
      </c>
      <c r="I47" s="262" t="s">
        <v>23</v>
      </c>
      <c r="J47" s="262" t="s">
        <v>23</v>
      </c>
      <c r="K47" s="262">
        <v>1.49</v>
      </c>
      <c r="L47" s="262" t="s">
        <v>23</v>
      </c>
      <c r="P47" s="161" t="s">
        <v>640</v>
      </c>
      <c r="Q47" s="150" t="s">
        <v>23</v>
      </c>
      <c r="R47" s="150" t="s">
        <v>23</v>
      </c>
      <c r="S47" s="150" t="s">
        <v>23</v>
      </c>
      <c r="T47" s="150">
        <v>1.4</v>
      </c>
      <c r="U47" s="150" t="s">
        <v>23</v>
      </c>
      <c r="V47" s="150" t="s">
        <v>23</v>
      </c>
      <c r="W47" s="150" t="s">
        <v>23</v>
      </c>
      <c r="X47" s="150" t="s">
        <v>23</v>
      </c>
      <c r="Y47" s="150" t="s">
        <v>23</v>
      </c>
      <c r="Z47" s="150">
        <v>1.49</v>
      </c>
      <c r="AA47" s="150" t="s">
        <v>23</v>
      </c>
    </row>
    <row r="48" spans="1:27" s="150" customFormat="1" ht="14.1" customHeight="1" thickBot="1">
      <c r="A48" s="158" t="s">
        <v>561</v>
      </c>
      <c r="B48" s="261" t="s">
        <v>23</v>
      </c>
      <c r="C48" s="260">
        <v>5.68</v>
      </c>
      <c r="D48" s="260" t="s">
        <v>23</v>
      </c>
      <c r="E48" s="260">
        <v>1.27</v>
      </c>
      <c r="F48" s="260" t="s">
        <v>23</v>
      </c>
      <c r="G48" s="260" t="s">
        <v>23</v>
      </c>
      <c r="H48" s="260" t="s">
        <v>23</v>
      </c>
      <c r="I48" s="260" t="s">
        <v>23</v>
      </c>
      <c r="J48" s="260">
        <v>19.53</v>
      </c>
      <c r="K48" s="260" t="s">
        <v>23</v>
      </c>
      <c r="L48" s="260" t="s">
        <v>23</v>
      </c>
      <c r="P48" s="158" t="s">
        <v>561</v>
      </c>
      <c r="Q48" s="150" t="s">
        <v>23</v>
      </c>
      <c r="R48" s="150">
        <v>5.68</v>
      </c>
      <c r="S48" s="150" t="s">
        <v>23</v>
      </c>
      <c r="T48" s="150">
        <v>1.27</v>
      </c>
      <c r="U48" s="150" t="s">
        <v>23</v>
      </c>
      <c r="V48" s="150" t="s">
        <v>23</v>
      </c>
      <c r="W48" s="150" t="s">
        <v>23</v>
      </c>
      <c r="X48" s="150" t="s">
        <v>23</v>
      </c>
      <c r="Y48" s="150">
        <v>19.53</v>
      </c>
      <c r="Z48" s="150" t="s">
        <v>23</v>
      </c>
      <c r="AA48" s="150" t="s">
        <v>23</v>
      </c>
    </row>
    <row r="49" spans="1:13" s="258" customFormat="1" ht="11.1" customHeight="1">
      <c r="A49" s="150"/>
      <c r="B49" s="150"/>
      <c r="C49" s="150"/>
      <c r="D49" s="259"/>
      <c r="E49" s="150"/>
      <c r="F49" s="150"/>
      <c r="G49" s="150"/>
      <c r="H49" s="150"/>
      <c r="I49" s="150"/>
      <c r="J49" s="150"/>
      <c r="K49" s="150"/>
      <c r="L49" s="150"/>
      <c r="M49" s="150"/>
    </row>
    <row r="50" spans="1:13" s="258" customFormat="1" ht="11.1" customHeight="1">
      <c r="A50" s="150"/>
      <c r="B50" s="150"/>
      <c r="C50" s="150"/>
      <c r="D50" s="259"/>
      <c r="E50" s="150"/>
      <c r="F50" s="150"/>
      <c r="G50" s="150"/>
      <c r="H50" s="150"/>
      <c r="I50" s="150"/>
      <c r="J50" s="150"/>
      <c r="K50" s="150"/>
      <c r="L50" s="150"/>
      <c r="M50" s="150"/>
    </row>
    <row r="51" spans="1:13" s="258" customFormat="1" ht="11.1" customHeight="1">
      <c r="A51" s="150"/>
      <c r="B51" s="150"/>
      <c r="C51" s="150"/>
      <c r="D51" s="259"/>
      <c r="E51" s="150"/>
      <c r="F51" s="150"/>
      <c r="G51" s="150"/>
      <c r="H51" s="150"/>
      <c r="I51" s="150"/>
      <c r="J51" s="150"/>
      <c r="K51" s="150"/>
      <c r="L51" s="150"/>
      <c r="M51" s="150"/>
    </row>
    <row r="52" spans="1:13" s="258" customFormat="1" ht="11.1" customHeight="1">
      <c r="A52" s="150"/>
      <c r="B52" s="150"/>
      <c r="C52" s="150"/>
      <c r="D52" s="259"/>
      <c r="E52" s="150"/>
      <c r="F52" s="150"/>
      <c r="G52" s="150"/>
      <c r="H52" s="150"/>
      <c r="I52" s="150"/>
      <c r="J52" s="150"/>
      <c r="K52" s="150"/>
      <c r="L52" s="150"/>
      <c r="M52" s="150"/>
    </row>
  </sheetData>
  <sheetProtection formatCells="0" formatRows="0"/>
  <mergeCells count="2">
    <mergeCell ref="E2:L2"/>
    <mergeCell ref="A2:D2"/>
  </mergeCells>
  <phoneticPr fontId="3" type="noConversion"/>
  <conditionalFormatting sqref="P15:AA48">
    <cfRule type="cellIs" dxfId="4" priority="1" stopIfTrue="1" operator="equal">
      <formula>A15</formula>
    </cfRule>
  </conditionalFormatting>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view="pageBreakPreview" zoomScale="70" zoomScaleNormal="120" zoomScaleSheetLayoutView="70" workbookViewId="0">
      <selection activeCell="B17" sqref="B17"/>
    </sheetView>
  </sheetViews>
  <sheetFormatPr defaultRowHeight="12.75"/>
  <cols>
    <col min="1" max="1" width="59.125" style="150" customWidth="1"/>
    <col min="2" max="8" width="9.625" style="150" customWidth="1"/>
    <col min="9" max="12" width="9.375" style="150" customWidth="1"/>
    <col min="13" max="13" width="12.625" style="150" customWidth="1"/>
    <col min="14" max="14" width="10.125" style="150" customWidth="1"/>
    <col min="15" max="15" width="9.125" style="150" customWidth="1"/>
    <col min="16" max="16" width="55.125" style="152" hidden="1" customWidth="1"/>
    <col min="17" max="28" width="0" style="152" hidden="1" customWidth="1"/>
    <col min="29" max="16384" width="9" style="152"/>
  </cols>
  <sheetData>
    <row r="1" spans="1:28" ht="17.100000000000001" customHeight="1">
      <c r="A1" s="90" t="s">
        <v>87</v>
      </c>
      <c r="B1" s="152"/>
      <c r="F1" s="89"/>
      <c r="K1" s="89"/>
      <c r="L1" s="89"/>
      <c r="M1" s="89" t="s">
        <v>151</v>
      </c>
      <c r="O1" s="152"/>
    </row>
    <row r="2" spans="1:28" s="207" customFormat="1" ht="23.1" customHeight="1">
      <c r="A2" s="424" t="s">
        <v>687</v>
      </c>
      <c r="B2" s="424"/>
      <c r="C2" s="424"/>
      <c r="D2" s="424"/>
      <c r="E2" s="424" t="s">
        <v>686</v>
      </c>
      <c r="F2" s="424"/>
      <c r="G2" s="424"/>
      <c r="H2" s="424"/>
      <c r="I2" s="424"/>
      <c r="J2" s="424"/>
      <c r="K2" s="424"/>
      <c r="L2" s="424"/>
      <c r="M2" s="424"/>
      <c r="N2" s="171"/>
      <c r="O2" s="171"/>
    </row>
    <row r="3" spans="1:28" ht="12.95" customHeight="1" thickBot="1">
      <c r="A3" s="158"/>
      <c r="B3" s="250"/>
      <c r="C3" s="250"/>
      <c r="D3" s="256" t="s">
        <v>667</v>
      </c>
      <c r="E3" s="152"/>
      <c r="F3" s="152"/>
      <c r="H3" s="250"/>
      <c r="I3" s="250"/>
      <c r="J3" s="250"/>
      <c r="K3" s="152"/>
      <c r="L3" s="152"/>
      <c r="M3" s="89" t="s">
        <v>666</v>
      </c>
      <c r="O3" s="152"/>
    </row>
    <row r="4" spans="1:28" s="150" customFormat="1" ht="25.5" customHeight="1">
      <c r="A4" s="255" t="s">
        <v>632</v>
      </c>
      <c r="B4" s="254" t="s">
        <v>280</v>
      </c>
      <c r="C4" s="251" t="s">
        <v>629</v>
      </c>
      <c r="D4" s="251" t="s">
        <v>627</v>
      </c>
      <c r="E4" s="253" t="s">
        <v>625</v>
      </c>
      <c r="F4" s="253" t="s">
        <v>623</v>
      </c>
      <c r="G4" s="251" t="s">
        <v>621</v>
      </c>
      <c r="H4" s="251" t="s">
        <v>619</v>
      </c>
      <c r="I4" s="251" t="s">
        <v>617</v>
      </c>
      <c r="J4" s="251" t="s">
        <v>615</v>
      </c>
      <c r="K4" s="251" t="s">
        <v>613</v>
      </c>
      <c r="L4" s="252" t="s">
        <v>611</v>
      </c>
      <c r="M4" s="251" t="s">
        <v>609</v>
      </c>
    </row>
    <row r="5" spans="1:28" s="150" customFormat="1" ht="25.5" customHeight="1" thickBot="1">
      <c r="A5" s="250" t="s">
        <v>685</v>
      </c>
      <c r="B5" s="249" t="s">
        <v>684</v>
      </c>
      <c r="C5" s="246" t="s">
        <v>683</v>
      </c>
      <c r="D5" s="246" t="s">
        <v>682</v>
      </c>
      <c r="E5" s="248" t="s">
        <v>681</v>
      </c>
      <c r="F5" s="248" t="s">
        <v>680</v>
      </c>
      <c r="G5" s="246" t="s">
        <v>679</v>
      </c>
      <c r="H5" s="246" t="s">
        <v>678</v>
      </c>
      <c r="I5" s="246" t="s">
        <v>677</v>
      </c>
      <c r="J5" s="246" t="s">
        <v>599</v>
      </c>
      <c r="K5" s="246" t="s">
        <v>598</v>
      </c>
      <c r="L5" s="247" t="s">
        <v>597</v>
      </c>
      <c r="M5" s="246" t="s">
        <v>596</v>
      </c>
    </row>
    <row r="6" spans="1:28" s="150" customFormat="1" ht="13.5" customHeight="1">
      <c r="A6" s="161" t="s">
        <v>116</v>
      </c>
      <c r="B6" s="243">
        <v>2582.4</v>
      </c>
      <c r="C6" s="242">
        <v>166.73</v>
      </c>
      <c r="D6" s="242">
        <v>5.8</v>
      </c>
      <c r="E6" s="242">
        <v>8.2100000000000009</v>
      </c>
      <c r="F6" s="242">
        <v>16.690000000000001</v>
      </c>
      <c r="G6" s="242">
        <v>88.24</v>
      </c>
      <c r="H6" s="242">
        <v>1376.22</v>
      </c>
      <c r="I6" s="242">
        <v>16.53</v>
      </c>
      <c r="J6" s="242">
        <v>3.28</v>
      </c>
      <c r="K6" s="242">
        <v>4.97</v>
      </c>
      <c r="L6" s="242">
        <v>608.72</v>
      </c>
      <c r="M6" s="242">
        <v>0.17</v>
      </c>
    </row>
    <row r="7" spans="1:28" s="150" customFormat="1" ht="13.5" customHeight="1">
      <c r="A7" s="161" t="s">
        <v>115</v>
      </c>
      <c r="B7" s="243">
        <v>2898.3499999999995</v>
      </c>
      <c r="C7" s="242">
        <v>189.22000000000003</v>
      </c>
      <c r="D7" s="242">
        <v>21.69</v>
      </c>
      <c r="E7" s="242">
        <v>7.05</v>
      </c>
      <c r="F7" s="242">
        <v>22.4</v>
      </c>
      <c r="G7" s="242">
        <v>92.87</v>
      </c>
      <c r="H7" s="242">
        <v>1502.36</v>
      </c>
      <c r="I7" s="242">
        <v>19.899999999999999</v>
      </c>
      <c r="J7" s="242">
        <v>4.0199999999999996</v>
      </c>
      <c r="K7" s="242">
        <v>6.13</v>
      </c>
      <c r="L7" s="242">
        <v>611.18999999999994</v>
      </c>
      <c r="M7" s="242">
        <v>1.8699999999999999</v>
      </c>
    </row>
    <row r="8" spans="1:28" s="150" customFormat="1" ht="13.5" customHeight="1">
      <c r="A8" s="161" t="s">
        <v>114</v>
      </c>
      <c r="B8" s="243">
        <v>2898.3499999999995</v>
      </c>
      <c r="C8" s="242">
        <v>189.22000000000003</v>
      </c>
      <c r="D8" s="242">
        <v>21.69</v>
      </c>
      <c r="E8" s="242">
        <v>7.05</v>
      </c>
      <c r="F8" s="242">
        <v>22.4</v>
      </c>
      <c r="G8" s="242">
        <v>92.87</v>
      </c>
      <c r="H8" s="242">
        <v>1502.36</v>
      </c>
      <c r="I8" s="242">
        <v>19.899999999999999</v>
      </c>
      <c r="J8" s="242">
        <v>4.0199999999999996</v>
      </c>
      <c r="K8" s="242">
        <v>6.13</v>
      </c>
      <c r="L8" s="242">
        <v>611.18999999999994</v>
      </c>
      <c r="M8" s="242">
        <v>1.8699999999999999</v>
      </c>
    </row>
    <row r="9" spans="1:28" s="150" customFormat="1" ht="13.5" customHeight="1">
      <c r="A9" s="161" t="s">
        <v>113</v>
      </c>
      <c r="B9" s="243">
        <v>2906.86</v>
      </c>
      <c r="C9" s="242">
        <v>189.97000000000003</v>
      </c>
      <c r="D9" s="242">
        <v>21.78</v>
      </c>
      <c r="E9" s="242">
        <v>8.14</v>
      </c>
      <c r="F9" s="242">
        <v>22.4</v>
      </c>
      <c r="G9" s="242">
        <v>92.87</v>
      </c>
      <c r="H9" s="242">
        <v>1508.0499999999997</v>
      </c>
      <c r="I9" s="242">
        <v>19.899999999999999</v>
      </c>
      <c r="J9" s="242">
        <v>4.0199999999999996</v>
      </c>
      <c r="K9" s="242">
        <v>6.13</v>
      </c>
      <c r="L9" s="242">
        <v>611.18999999999994</v>
      </c>
      <c r="M9" s="242">
        <v>1.8699999999999999</v>
      </c>
    </row>
    <row r="10" spans="1:28" s="150" customFormat="1" ht="13.5" customHeight="1">
      <c r="A10" s="161" t="s">
        <v>112</v>
      </c>
      <c r="B10" s="243">
        <v>2920.9600000000005</v>
      </c>
      <c r="C10" s="242">
        <v>199.18000000000004</v>
      </c>
      <c r="D10" s="242">
        <v>22.32</v>
      </c>
      <c r="E10" s="242">
        <v>8.15</v>
      </c>
      <c r="F10" s="242">
        <v>22.57</v>
      </c>
      <c r="G10" s="242">
        <v>92.87</v>
      </c>
      <c r="H10" s="242">
        <v>1511</v>
      </c>
      <c r="I10" s="242">
        <v>20.92</v>
      </c>
      <c r="J10" s="242">
        <v>4.1500000000000004</v>
      </c>
      <c r="K10" s="242">
        <v>6.0699999999999994</v>
      </c>
      <c r="L10" s="242">
        <v>611.26999999999987</v>
      </c>
      <c r="M10" s="242">
        <v>1.8699999999999999</v>
      </c>
    </row>
    <row r="11" spans="1:28" s="150" customFormat="1" ht="13.5" customHeight="1">
      <c r="A11" s="161" t="s">
        <v>111</v>
      </c>
      <c r="B11" s="243">
        <v>2931.4800000000005</v>
      </c>
      <c r="C11" s="242">
        <v>197.31000000000003</v>
      </c>
      <c r="D11" s="242">
        <v>22.32</v>
      </c>
      <c r="E11" s="242">
        <v>8.2499999999999982</v>
      </c>
      <c r="F11" s="242">
        <v>23.36</v>
      </c>
      <c r="G11" s="242">
        <v>92.89</v>
      </c>
      <c r="H11" s="242">
        <v>1519.5</v>
      </c>
      <c r="I11" s="242">
        <v>21.290000000000003</v>
      </c>
      <c r="J11" s="242">
        <v>4.16</v>
      </c>
      <c r="K11" s="242">
        <v>6.28</v>
      </c>
      <c r="L11" s="242">
        <v>611.28</v>
      </c>
      <c r="M11" s="242">
        <v>1.8699999999999999</v>
      </c>
    </row>
    <row r="12" spans="1:28" s="150" customFormat="1" ht="13.5" customHeight="1">
      <c r="A12" s="161" t="s">
        <v>110</v>
      </c>
      <c r="B12" s="243">
        <v>2932.45</v>
      </c>
      <c r="C12" s="242">
        <v>198.68000000000004</v>
      </c>
      <c r="D12" s="242">
        <v>22.32</v>
      </c>
      <c r="E12" s="242">
        <v>8.2499999999999982</v>
      </c>
      <c r="F12" s="242">
        <v>23.919999999999998</v>
      </c>
      <c r="G12" s="242">
        <v>92.89</v>
      </c>
      <c r="H12" s="242">
        <v>1519.5</v>
      </c>
      <c r="I12" s="242">
        <v>21.290000000000003</v>
      </c>
      <c r="J12" s="242">
        <v>4.16</v>
      </c>
      <c r="K12" s="242">
        <v>6.28</v>
      </c>
      <c r="L12" s="242">
        <v>611.28</v>
      </c>
      <c r="M12" s="242">
        <v>1.8699999999999999</v>
      </c>
    </row>
    <row r="13" spans="1:28" s="150" customFormat="1" ht="13.5" customHeight="1">
      <c r="A13" s="161" t="s">
        <v>109</v>
      </c>
      <c r="B13" s="243">
        <v>2954.98</v>
      </c>
      <c r="C13" s="242">
        <v>199.75000000000003</v>
      </c>
      <c r="D13" s="242">
        <v>25.68</v>
      </c>
      <c r="E13" s="242">
        <v>8.32</v>
      </c>
      <c r="F13" s="242">
        <v>23.689999999999998</v>
      </c>
      <c r="G13" s="242">
        <v>93.09</v>
      </c>
      <c r="H13" s="242">
        <v>1538.12</v>
      </c>
      <c r="I13" s="242">
        <v>20.700000000000003</v>
      </c>
      <c r="J13" s="242">
        <v>4.2</v>
      </c>
      <c r="K13" s="242">
        <v>6.42</v>
      </c>
      <c r="L13" s="242">
        <v>610.91</v>
      </c>
      <c r="M13" s="242">
        <v>1.9899999999999998</v>
      </c>
    </row>
    <row r="14" spans="1:28" s="150" customFormat="1" ht="13.5" customHeight="1">
      <c r="A14" s="161" t="s">
        <v>108</v>
      </c>
      <c r="B14" s="243">
        <v>4643.1100000000006</v>
      </c>
      <c r="C14" s="242">
        <v>295.11999999999995</v>
      </c>
      <c r="D14" s="242">
        <v>80.930000000000007</v>
      </c>
      <c r="E14" s="242">
        <v>18.930000000000003</v>
      </c>
      <c r="F14" s="242">
        <v>38.269999999999996</v>
      </c>
      <c r="G14" s="242">
        <v>97.34</v>
      </c>
      <c r="H14" s="242">
        <v>2560.8199999999997</v>
      </c>
      <c r="I14" s="242">
        <v>28.559999999999992</v>
      </c>
      <c r="J14" s="242">
        <v>3.7900000000000005</v>
      </c>
      <c r="K14" s="242">
        <v>17.850000000000001</v>
      </c>
      <c r="L14" s="242">
        <v>639.69000000000005</v>
      </c>
      <c r="M14" s="242">
        <v>3.57</v>
      </c>
    </row>
    <row r="15" spans="1:28" s="150" customFormat="1" ht="13.5" customHeight="1">
      <c r="A15" s="161" t="s">
        <v>107</v>
      </c>
      <c r="B15" s="245">
        <f t="shared" ref="B15:M15" si="0">SUM(B16:B48)</f>
        <v>4646.5200000000004</v>
      </c>
      <c r="C15" s="244">
        <f t="shared" si="0"/>
        <v>369.16999999999996</v>
      </c>
      <c r="D15" s="244">
        <f t="shared" si="0"/>
        <v>80.930000000000007</v>
      </c>
      <c r="E15" s="244">
        <f t="shared" si="0"/>
        <v>18.930000000000003</v>
      </c>
      <c r="F15" s="244">
        <f t="shared" si="0"/>
        <v>38.269999999999996</v>
      </c>
      <c r="G15" s="244">
        <f t="shared" si="0"/>
        <v>26.3</v>
      </c>
      <c r="H15" s="244">
        <f t="shared" si="0"/>
        <v>2561.2200000000003</v>
      </c>
      <c r="I15" s="244">
        <f t="shared" si="0"/>
        <v>28.559999999999992</v>
      </c>
      <c r="J15" s="244">
        <f t="shared" si="0"/>
        <v>3.7900000000000005</v>
      </c>
      <c r="K15" s="244">
        <f t="shared" si="0"/>
        <v>17.850000000000001</v>
      </c>
      <c r="L15" s="244">
        <f t="shared" si="0"/>
        <v>639.69000000000005</v>
      </c>
      <c r="M15" s="244">
        <f t="shared" si="0"/>
        <v>3.57</v>
      </c>
      <c r="P15" s="161" t="s">
        <v>108</v>
      </c>
      <c r="Q15" s="243">
        <v>4643.1100000000006</v>
      </c>
      <c r="R15" s="242">
        <v>295.11999999999995</v>
      </c>
      <c r="S15" s="242">
        <v>80.930000000000007</v>
      </c>
      <c r="T15" s="242">
        <v>18.930000000000003</v>
      </c>
      <c r="U15" s="242">
        <v>38.269999999999996</v>
      </c>
      <c r="V15" s="242">
        <v>97.34</v>
      </c>
      <c r="W15" s="242">
        <v>2560.8199999999997</v>
      </c>
      <c r="X15" s="242">
        <v>28.559999999999992</v>
      </c>
      <c r="Y15" s="242">
        <v>3.7900000000000005</v>
      </c>
      <c r="Z15" s="242">
        <v>17.850000000000001</v>
      </c>
      <c r="AA15" s="242">
        <v>639.69000000000005</v>
      </c>
      <c r="AB15" s="242">
        <v>3.57</v>
      </c>
    </row>
    <row r="16" spans="1:28" s="150" customFormat="1" ht="25.5">
      <c r="A16" s="161" t="s">
        <v>595</v>
      </c>
      <c r="B16" s="241">
        <f>SUM(C16:M16,'5-8 續'!B16:L16)</f>
        <v>256.33999999999997</v>
      </c>
      <c r="C16" s="239" t="s">
        <v>23</v>
      </c>
      <c r="D16" s="239">
        <v>3.07</v>
      </c>
      <c r="E16" s="239">
        <v>0.5</v>
      </c>
      <c r="F16" s="239">
        <v>0.1</v>
      </c>
      <c r="G16" s="239" t="s">
        <v>23</v>
      </c>
      <c r="H16" s="239">
        <v>155.4</v>
      </c>
      <c r="I16" s="239">
        <v>2.66</v>
      </c>
      <c r="J16" s="239" t="s">
        <v>23</v>
      </c>
      <c r="K16" s="239">
        <v>0.92</v>
      </c>
      <c r="L16" s="239">
        <v>62.03</v>
      </c>
      <c r="M16" s="239">
        <v>0.01</v>
      </c>
      <c r="P16" s="161" t="s">
        <v>676</v>
      </c>
      <c r="Q16" s="240">
        <v>256.33999999999997</v>
      </c>
      <c r="R16" s="239" t="s">
        <v>23</v>
      </c>
      <c r="S16" s="239">
        <v>3.07</v>
      </c>
      <c r="T16" s="239">
        <v>0.5</v>
      </c>
      <c r="U16" s="239">
        <v>0.1</v>
      </c>
      <c r="V16" s="239" t="s">
        <v>23</v>
      </c>
      <c r="W16" s="239">
        <v>155.4</v>
      </c>
      <c r="X16" s="239">
        <v>2.66</v>
      </c>
      <c r="Y16" s="239" t="s">
        <v>23</v>
      </c>
      <c r="Z16" s="239">
        <v>0.92</v>
      </c>
      <c r="AA16" s="239">
        <v>62.03</v>
      </c>
      <c r="AB16" s="239">
        <v>0.01</v>
      </c>
    </row>
    <row r="17" spans="1:28" s="150" customFormat="1" ht="13.5" customHeight="1">
      <c r="A17" s="162" t="s">
        <v>593</v>
      </c>
      <c r="B17" s="241">
        <f>SUM(C17:M17,'5-8 續'!B17:L17)</f>
        <v>488.18999999999994</v>
      </c>
      <c r="C17" s="239">
        <v>39.409999999999997</v>
      </c>
      <c r="D17" s="239">
        <v>20.73</v>
      </c>
      <c r="E17" s="239">
        <v>2.4300000000000002</v>
      </c>
      <c r="F17" s="239">
        <v>1.18</v>
      </c>
      <c r="G17" s="239">
        <v>2</v>
      </c>
      <c r="H17" s="239">
        <v>259.76</v>
      </c>
      <c r="I17" s="239">
        <v>3.2</v>
      </c>
      <c r="J17" s="239">
        <v>0.89</v>
      </c>
      <c r="K17" s="239">
        <v>6.5</v>
      </c>
      <c r="L17" s="239">
        <v>112.8</v>
      </c>
      <c r="M17" s="239">
        <v>1.38</v>
      </c>
      <c r="P17" s="162" t="s">
        <v>593</v>
      </c>
      <c r="Q17" s="240">
        <v>487.40999999999997</v>
      </c>
      <c r="R17" s="239">
        <v>38.630000000000003</v>
      </c>
      <c r="S17" s="239">
        <v>20.73</v>
      </c>
      <c r="T17" s="239">
        <v>2.4300000000000002</v>
      </c>
      <c r="U17" s="239">
        <v>1.18</v>
      </c>
      <c r="V17" s="239">
        <v>2</v>
      </c>
      <c r="W17" s="239">
        <v>259.76</v>
      </c>
      <c r="X17" s="239">
        <v>3.2</v>
      </c>
      <c r="Y17" s="239">
        <v>0.89</v>
      </c>
      <c r="Z17" s="239">
        <v>6.5</v>
      </c>
      <c r="AA17" s="239">
        <v>112.8</v>
      </c>
      <c r="AB17" s="239">
        <v>1.38</v>
      </c>
    </row>
    <row r="18" spans="1:28" s="150" customFormat="1" ht="13.5" customHeight="1">
      <c r="A18" s="162" t="s">
        <v>592</v>
      </c>
      <c r="B18" s="241">
        <f>SUM(C18:M18,'5-8 續'!B18:L18)</f>
        <v>314.73</v>
      </c>
      <c r="C18" s="239">
        <v>1.85</v>
      </c>
      <c r="D18" s="239" t="s">
        <v>23</v>
      </c>
      <c r="E18" s="239">
        <v>0.16</v>
      </c>
      <c r="F18" s="239">
        <v>4.3499999999999996</v>
      </c>
      <c r="G18" s="239" t="s">
        <v>23</v>
      </c>
      <c r="H18" s="242">
        <v>114.47</v>
      </c>
      <c r="I18" s="239">
        <v>0.95</v>
      </c>
      <c r="J18" s="239">
        <v>0.15</v>
      </c>
      <c r="K18" s="239">
        <v>0.8</v>
      </c>
      <c r="L18" s="239">
        <v>24.37</v>
      </c>
      <c r="M18" s="239" t="s">
        <v>23</v>
      </c>
      <c r="P18" s="162" t="s">
        <v>592</v>
      </c>
      <c r="Q18" s="240">
        <v>314.62000000000006</v>
      </c>
      <c r="R18" s="239">
        <v>1.85</v>
      </c>
      <c r="S18" s="239" t="s">
        <v>23</v>
      </c>
      <c r="T18" s="239">
        <v>0.16</v>
      </c>
      <c r="U18" s="239">
        <v>4.3499999999999996</v>
      </c>
      <c r="V18" s="239" t="s">
        <v>23</v>
      </c>
      <c r="W18" s="242">
        <v>114.36</v>
      </c>
      <c r="X18" s="239">
        <v>0.95</v>
      </c>
      <c r="Y18" s="239">
        <v>0.15</v>
      </c>
      <c r="Z18" s="239">
        <v>0.8</v>
      </c>
      <c r="AA18" s="239">
        <v>24.37</v>
      </c>
      <c r="AB18" s="239" t="s">
        <v>23</v>
      </c>
    </row>
    <row r="19" spans="1:28" s="150" customFormat="1" ht="38.25">
      <c r="A19" s="161" t="s">
        <v>675</v>
      </c>
      <c r="B19" s="241">
        <f>SUM(C19:M19,'5-8 續'!B19:L19)</f>
        <v>56.260000000000005</v>
      </c>
      <c r="C19" s="239" t="s">
        <v>23</v>
      </c>
      <c r="D19" s="239">
        <v>0.09</v>
      </c>
      <c r="E19" s="239">
        <v>0.82</v>
      </c>
      <c r="F19" s="239">
        <v>1.23</v>
      </c>
      <c r="G19" s="239" t="s">
        <v>23</v>
      </c>
      <c r="H19" s="239">
        <v>45.67</v>
      </c>
      <c r="I19" s="239">
        <v>0.26</v>
      </c>
      <c r="J19" s="239" t="s">
        <v>23</v>
      </c>
      <c r="K19" s="239" t="s">
        <v>23</v>
      </c>
      <c r="L19" s="239">
        <v>4.66</v>
      </c>
      <c r="M19" s="239" t="s">
        <v>23</v>
      </c>
      <c r="P19" s="161" t="s">
        <v>675</v>
      </c>
      <c r="Q19" s="240">
        <v>56.260000000000005</v>
      </c>
      <c r="R19" s="239" t="s">
        <v>23</v>
      </c>
      <c r="S19" s="239">
        <v>0.09</v>
      </c>
      <c r="T19" s="239">
        <v>0.82</v>
      </c>
      <c r="U19" s="239">
        <v>1.23</v>
      </c>
      <c r="V19" s="239" t="s">
        <v>23</v>
      </c>
      <c r="W19" s="239">
        <v>45.67</v>
      </c>
      <c r="X19" s="239">
        <v>0.26</v>
      </c>
      <c r="Y19" s="239" t="s">
        <v>23</v>
      </c>
      <c r="Z19" s="239" t="s">
        <v>23</v>
      </c>
      <c r="AA19" s="239">
        <v>4.66</v>
      </c>
      <c r="AB19" s="239" t="s">
        <v>23</v>
      </c>
    </row>
    <row r="20" spans="1:28" s="150" customFormat="1" ht="13.5" customHeight="1">
      <c r="A20" s="162" t="s">
        <v>590</v>
      </c>
      <c r="B20" s="241">
        <f>SUM(C20:M20,'5-8 續'!B20:L20)</f>
        <v>345.86</v>
      </c>
      <c r="C20" s="239">
        <v>61.37</v>
      </c>
      <c r="D20" s="239">
        <v>2.15</v>
      </c>
      <c r="E20" s="239">
        <v>0.55000000000000004</v>
      </c>
      <c r="F20" s="239">
        <v>1.4</v>
      </c>
      <c r="G20" s="239">
        <v>3.69</v>
      </c>
      <c r="H20" s="239">
        <v>149.63</v>
      </c>
      <c r="I20" s="239">
        <v>1.26</v>
      </c>
      <c r="J20" s="239">
        <v>0.51</v>
      </c>
      <c r="K20" s="239">
        <v>3.08</v>
      </c>
      <c r="L20" s="239">
        <v>75.069999999999993</v>
      </c>
      <c r="M20" s="239">
        <v>0.3</v>
      </c>
      <c r="P20" s="162" t="s">
        <v>590</v>
      </c>
      <c r="Q20" s="240">
        <v>345.86</v>
      </c>
      <c r="R20" s="239">
        <v>61.37</v>
      </c>
      <c r="S20" s="239">
        <v>2.15</v>
      </c>
      <c r="T20" s="239">
        <v>0.55000000000000004</v>
      </c>
      <c r="U20" s="239">
        <v>1.4</v>
      </c>
      <c r="V20" s="239">
        <v>3.69</v>
      </c>
      <c r="W20" s="239">
        <v>149.63</v>
      </c>
      <c r="X20" s="239">
        <v>1.26</v>
      </c>
      <c r="Y20" s="239">
        <v>0.51</v>
      </c>
      <c r="Z20" s="239">
        <v>3.08</v>
      </c>
      <c r="AA20" s="239">
        <v>75.069999999999993</v>
      </c>
      <c r="AB20" s="239">
        <v>0.3</v>
      </c>
    </row>
    <row r="21" spans="1:28" s="150" customFormat="1" ht="30" customHeight="1">
      <c r="A21" s="161" t="s">
        <v>589</v>
      </c>
      <c r="B21" s="241">
        <f>SUM(C21:M21,'5-8 續'!B21:L21)</f>
        <v>215.72000000000003</v>
      </c>
      <c r="C21" s="239">
        <v>12.41</v>
      </c>
      <c r="D21" s="239">
        <v>0.87</v>
      </c>
      <c r="E21" s="239">
        <v>0.04</v>
      </c>
      <c r="F21" s="239">
        <v>2.93</v>
      </c>
      <c r="G21" s="239" t="s">
        <v>23</v>
      </c>
      <c r="H21" s="239">
        <v>128.37</v>
      </c>
      <c r="I21" s="239">
        <v>0.36</v>
      </c>
      <c r="J21" s="239" t="s">
        <v>23</v>
      </c>
      <c r="K21" s="239">
        <v>0.39</v>
      </c>
      <c r="L21" s="239">
        <v>33.979999999999997</v>
      </c>
      <c r="M21" s="239" t="s">
        <v>23</v>
      </c>
      <c r="P21" s="161" t="s">
        <v>589</v>
      </c>
      <c r="Q21" s="240">
        <v>215.72000000000003</v>
      </c>
      <c r="R21" s="239">
        <v>12.41</v>
      </c>
      <c r="S21" s="239">
        <v>0.87</v>
      </c>
      <c r="T21" s="239">
        <v>0.04</v>
      </c>
      <c r="U21" s="239">
        <v>2.93</v>
      </c>
      <c r="V21" s="239" t="s">
        <v>23</v>
      </c>
      <c r="W21" s="239">
        <v>128.37</v>
      </c>
      <c r="X21" s="239">
        <v>0.36</v>
      </c>
      <c r="Y21" s="239" t="s">
        <v>23</v>
      </c>
      <c r="Z21" s="239">
        <v>0.39</v>
      </c>
      <c r="AA21" s="239">
        <v>33.979999999999997</v>
      </c>
      <c r="AB21" s="239" t="s">
        <v>23</v>
      </c>
    </row>
    <row r="22" spans="1:28" s="150" customFormat="1" ht="13.5" customHeight="1">
      <c r="A22" s="162" t="s">
        <v>588</v>
      </c>
      <c r="B22" s="241">
        <f>SUM(C22:M22,'5-8 續'!B22:L22)</f>
        <v>42.08</v>
      </c>
      <c r="C22" s="239">
        <v>2.66</v>
      </c>
      <c r="D22" s="239">
        <v>0.06</v>
      </c>
      <c r="E22" s="239" t="s">
        <v>23</v>
      </c>
      <c r="F22" s="239">
        <v>0.05</v>
      </c>
      <c r="G22" s="239">
        <v>1.31</v>
      </c>
      <c r="H22" s="239">
        <v>22.56</v>
      </c>
      <c r="I22" s="239">
        <v>0.27</v>
      </c>
      <c r="J22" s="239" t="s">
        <v>23</v>
      </c>
      <c r="K22" s="239">
        <v>0.4</v>
      </c>
      <c r="L22" s="239">
        <v>13.68</v>
      </c>
      <c r="M22" s="239" t="s">
        <v>23</v>
      </c>
      <c r="P22" s="162" t="s">
        <v>588</v>
      </c>
      <c r="Q22" s="240">
        <v>42.08</v>
      </c>
      <c r="R22" s="239">
        <v>2.66</v>
      </c>
      <c r="S22" s="239">
        <v>0.06</v>
      </c>
      <c r="T22" s="239" t="s">
        <v>23</v>
      </c>
      <c r="U22" s="239">
        <v>0.05</v>
      </c>
      <c r="V22" s="239">
        <v>1.31</v>
      </c>
      <c r="W22" s="239">
        <v>22.56</v>
      </c>
      <c r="X22" s="239">
        <v>0.27</v>
      </c>
      <c r="Y22" s="239" t="s">
        <v>23</v>
      </c>
      <c r="Z22" s="239">
        <v>0.4</v>
      </c>
      <c r="AA22" s="239">
        <v>13.68</v>
      </c>
      <c r="AB22" s="239" t="s">
        <v>23</v>
      </c>
    </row>
    <row r="23" spans="1:28" s="150" customFormat="1" ht="13.5" customHeight="1">
      <c r="A23" s="162" t="s">
        <v>587</v>
      </c>
      <c r="B23" s="241">
        <f>SUM(C23:M23,'5-8 續'!B23:L23)</f>
        <v>107.3</v>
      </c>
      <c r="C23" s="239">
        <v>7.01</v>
      </c>
      <c r="D23" s="239">
        <v>0.12</v>
      </c>
      <c r="E23" s="239">
        <v>0.39</v>
      </c>
      <c r="F23" s="239">
        <v>3.1</v>
      </c>
      <c r="G23" s="239" t="s">
        <v>23</v>
      </c>
      <c r="H23" s="239">
        <v>55.17</v>
      </c>
      <c r="I23" s="239">
        <v>0.71</v>
      </c>
      <c r="J23" s="239" t="s">
        <v>23</v>
      </c>
      <c r="K23" s="239">
        <v>0.14000000000000001</v>
      </c>
      <c r="L23" s="239">
        <v>8.9499999999999993</v>
      </c>
      <c r="M23" s="239" t="s">
        <v>23</v>
      </c>
      <c r="P23" s="162" t="s">
        <v>587</v>
      </c>
      <c r="Q23" s="240">
        <v>107.3</v>
      </c>
      <c r="R23" s="239">
        <v>7.01</v>
      </c>
      <c r="S23" s="239">
        <v>0.12</v>
      </c>
      <c r="T23" s="239">
        <v>0.39</v>
      </c>
      <c r="U23" s="239">
        <v>3.1</v>
      </c>
      <c r="V23" s="239" t="s">
        <v>23</v>
      </c>
      <c r="W23" s="239">
        <v>55.17</v>
      </c>
      <c r="X23" s="239">
        <v>0.71</v>
      </c>
      <c r="Y23" s="239" t="s">
        <v>23</v>
      </c>
      <c r="Z23" s="239">
        <v>0.14000000000000001</v>
      </c>
      <c r="AA23" s="239">
        <v>8.9499999999999993</v>
      </c>
      <c r="AB23" s="239" t="s">
        <v>23</v>
      </c>
    </row>
    <row r="24" spans="1:28" s="150" customFormat="1" ht="13.5" customHeight="1">
      <c r="A24" s="162" t="s">
        <v>586</v>
      </c>
      <c r="B24" s="241">
        <f>SUM(C24:M24,'5-8 續'!B24:L24)</f>
        <v>304.64999999999998</v>
      </c>
      <c r="C24" s="239">
        <v>4.74</v>
      </c>
      <c r="D24" s="239">
        <v>5.29</v>
      </c>
      <c r="E24" s="239" t="s">
        <v>23</v>
      </c>
      <c r="F24" s="239">
        <v>1.28</v>
      </c>
      <c r="G24" s="239" t="s">
        <v>23</v>
      </c>
      <c r="H24" s="239">
        <v>193.06</v>
      </c>
      <c r="I24" s="239">
        <v>2.13</v>
      </c>
      <c r="J24" s="239">
        <v>0.41</v>
      </c>
      <c r="K24" s="239">
        <v>1.1599999999999999</v>
      </c>
      <c r="L24" s="239">
        <v>47.95</v>
      </c>
      <c r="M24" s="239" t="s">
        <v>23</v>
      </c>
      <c r="P24" s="162" t="s">
        <v>586</v>
      </c>
      <c r="Q24" s="240">
        <v>304.64999999999998</v>
      </c>
      <c r="R24" s="239">
        <v>4.74</v>
      </c>
      <c r="S24" s="239">
        <v>5.29</v>
      </c>
      <c r="T24" s="239" t="s">
        <v>23</v>
      </c>
      <c r="U24" s="239">
        <v>1.28</v>
      </c>
      <c r="V24" s="239" t="s">
        <v>23</v>
      </c>
      <c r="W24" s="239">
        <v>193.06</v>
      </c>
      <c r="X24" s="239">
        <v>2.13</v>
      </c>
      <c r="Y24" s="239">
        <v>0.41</v>
      </c>
      <c r="Z24" s="239">
        <v>1.1599999999999999</v>
      </c>
      <c r="AA24" s="239">
        <v>47.95</v>
      </c>
      <c r="AB24" s="239" t="s">
        <v>23</v>
      </c>
    </row>
    <row r="25" spans="1:28" s="150" customFormat="1" ht="13.5" customHeight="1">
      <c r="A25" s="162" t="s">
        <v>585</v>
      </c>
      <c r="B25" s="241">
        <f>SUM(C25:M25,'5-8 續'!B25:L25)</f>
        <v>23.310000000000002</v>
      </c>
      <c r="C25" s="239" t="s">
        <v>23</v>
      </c>
      <c r="D25" s="239" t="s">
        <v>23</v>
      </c>
      <c r="E25" s="239" t="s">
        <v>23</v>
      </c>
      <c r="F25" s="239">
        <v>0.26</v>
      </c>
      <c r="G25" s="239" t="s">
        <v>23</v>
      </c>
      <c r="H25" s="239">
        <v>13.89</v>
      </c>
      <c r="I25" s="239" t="s">
        <v>23</v>
      </c>
      <c r="J25" s="239" t="s">
        <v>23</v>
      </c>
      <c r="K25" s="239" t="s">
        <v>23</v>
      </c>
      <c r="L25" s="239" t="s">
        <v>23</v>
      </c>
      <c r="M25" s="239" t="s">
        <v>23</v>
      </c>
      <c r="P25" s="162" t="s">
        <v>585</v>
      </c>
      <c r="Q25" s="240">
        <v>23.310000000000002</v>
      </c>
      <c r="R25" s="239" t="s">
        <v>23</v>
      </c>
      <c r="S25" s="239" t="s">
        <v>23</v>
      </c>
      <c r="T25" s="239" t="s">
        <v>23</v>
      </c>
      <c r="U25" s="239">
        <v>0.26</v>
      </c>
      <c r="V25" s="239" t="s">
        <v>23</v>
      </c>
      <c r="W25" s="239">
        <v>13.89</v>
      </c>
      <c r="X25" s="239" t="s">
        <v>23</v>
      </c>
      <c r="Y25" s="239" t="s">
        <v>23</v>
      </c>
      <c r="Z25" s="239" t="s">
        <v>23</v>
      </c>
      <c r="AA25" s="239" t="s">
        <v>23</v>
      </c>
      <c r="AB25" s="239" t="s">
        <v>23</v>
      </c>
    </row>
    <row r="26" spans="1:28" s="150" customFormat="1" ht="13.5" customHeight="1">
      <c r="A26" s="162" t="s">
        <v>584</v>
      </c>
      <c r="B26" s="241">
        <f>SUM(C26:M26,'5-8 續'!B26:L26)</f>
        <v>57.06</v>
      </c>
      <c r="C26" s="239">
        <v>1.47</v>
      </c>
      <c r="D26" s="239" t="s">
        <v>23</v>
      </c>
      <c r="E26" s="239" t="s">
        <v>23</v>
      </c>
      <c r="F26" s="239">
        <v>0.44</v>
      </c>
      <c r="G26" s="239" t="s">
        <v>23</v>
      </c>
      <c r="H26" s="239">
        <v>23.86</v>
      </c>
      <c r="I26" s="239">
        <v>0.25</v>
      </c>
      <c r="J26" s="239" t="s">
        <v>23</v>
      </c>
      <c r="K26" s="239" t="s">
        <v>23</v>
      </c>
      <c r="L26" s="239">
        <v>5.5</v>
      </c>
      <c r="M26" s="239" t="s">
        <v>23</v>
      </c>
      <c r="P26" s="162" t="s">
        <v>584</v>
      </c>
      <c r="Q26" s="240">
        <v>57.040000000000006</v>
      </c>
      <c r="R26" s="239">
        <v>1.47</v>
      </c>
      <c r="S26" s="239" t="s">
        <v>23</v>
      </c>
      <c r="T26" s="239" t="s">
        <v>23</v>
      </c>
      <c r="U26" s="239">
        <v>0.44</v>
      </c>
      <c r="V26" s="239" t="s">
        <v>23</v>
      </c>
      <c r="W26" s="239">
        <v>23.84</v>
      </c>
      <c r="X26" s="239">
        <v>0.25</v>
      </c>
      <c r="Y26" s="239" t="s">
        <v>23</v>
      </c>
      <c r="Z26" s="239" t="s">
        <v>23</v>
      </c>
      <c r="AA26" s="239">
        <v>5.5</v>
      </c>
      <c r="AB26" s="239" t="s">
        <v>23</v>
      </c>
    </row>
    <row r="27" spans="1:28" s="150" customFormat="1" ht="13.5" customHeight="1">
      <c r="A27" s="162" t="s">
        <v>583</v>
      </c>
      <c r="B27" s="241">
        <f>SUM(C27:M27,'5-8 續'!B27:L27)</f>
        <v>63.49</v>
      </c>
      <c r="C27" s="239">
        <v>7.91</v>
      </c>
      <c r="D27" s="239">
        <v>1.03</v>
      </c>
      <c r="E27" s="239" t="s">
        <v>23</v>
      </c>
      <c r="F27" s="239" t="s">
        <v>23</v>
      </c>
      <c r="G27" s="239">
        <v>0.55000000000000004</v>
      </c>
      <c r="H27" s="239">
        <v>33.28</v>
      </c>
      <c r="I27" s="239" t="s">
        <v>23</v>
      </c>
      <c r="J27" s="239">
        <v>0.18</v>
      </c>
      <c r="K27" s="239">
        <v>1</v>
      </c>
      <c r="L27" s="239">
        <v>15.38</v>
      </c>
      <c r="M27" s="239" t="s">
        <v>23</v>
      </c>
      <c r="P27" s="162" t="s">
        <v>583</v>
      </c>
      <c r="Q27" s="240">
        <v>63.29</v>
      </c>
      <c r="R27" s="239">
        <v>7.91</v>
      </c>
      <c r="S27" s="239">
        <v>1.03</v>
      </c>
      <c r="T27" s="239" t="s">
        <v>23</v>
      </c>
      <c r="U27" s="239" t="s">
        <v>23</v>
      </c>
      <c r="V27" s="239">
        <v>0.55000000000000004</v>
      </c>
      <c r="W27" s="239">
        <v>33.08</v>
      </c>
      <c r="X27" s="239" t="s">
        <v>23</v>
      </c>
      <c r="Y27" s="239">
        <v>0.18</v>
      </c>
      <c r="Z27" s="239">
        <v>1</v>
      </c>
      <c r="AA27" s="239">
        <v>15.38</v>
      </c>
      <c r="AB27" s="239" t="s">
        <v>23</v>
      </c>
    </row>
    <row r="28" spans="1:28" s="150" customFormat="1" ht="13.5" customHeight="1">
      <c r="A28" s="162" t="s">
        <v>582</v>
      </c>
      <c r="B28" s="241">
        <f>SUM(C28:M28,'5-8 續'!B28:L28)</f>
        <v>21.189999999999998</v>
      </c>
      <c r="C28" s="239">
        <v>0.41</v>
      </c>
      <c r="D28" s="239" t="s">
        <v>23</v>
      </c>
      <c r="E28" s="239" t="s">
        <v>23</v>
      </c>
      <c r="F28" s="239" t="s">
        <v>23</v>
      </c>
      <c r="G28" s="239" t="s">
        <v>23</v>
      </c>
      <c r="H28" s="239">
        <v>15.76</v>
      </c>
      <c r="I28" s="239" t="s">
        <v>23</v>
      </c>
      <c r="J28" s="239" t="s">
        <v>23</v>
      </c>
      <c r="K28" s="239">
        <v>0.09</v>
      </c>
      <c r="L28" s="239">
        <v>2.1</v>
      </c>
      <c r="M28" s="239" t="s">
        <v>23</v>
      </c>
      <c r="P28" s="162" t="s">
        <v>582</v>
      </c>
      <c r="Q28" s="240">
        <v>21.189999999999998</v>
      </c>
      <c r="R28" s="239">
        <v>0.41</v>
      </c>
      <c r="S28" s="239" t="s">
        <v>23</v>
      </c>
      <c r="T28" s="239" t="s">
        <v>23</v>
      </c>
      <c r="U28" s="239" t="s">
        <v>23</v>
      </c>
      <c r="V28" s="239" t="s">
        <v>23</v>
      </c>
      <c r="W28" s="239">
        <v>15.76</v>
      </c>
      <c r="X28" s="239" t="s">
        <v>23</v>
      </c>
      <c r="Y28" s="239" t="s">
        <v>23</v>
      </c>
      <c r="Z28" s="239">
        <v>0.09</v>
      </c>
      <c r="AA28" s="239">
        <v>2.1</v>
      </c>
      <c r="AB28" s="239" t="s">
        <v>23</v>
      </c>
    </row>
    <row r="29" spans="1:28" s="150" customFormat="1" ht="13.5" customHeight="1">
      <c r="A29" s="162" t="s">
        <v>581</v>
      </c>
      <c r="B29" s="241">
        <f>SUM(C29:M29,'5-8 續'!B29:L29)</f>
        <v>110.14</v>
      </c>
      <c r="C29" s="239">
        <v>1.57</v>
      </c>
      <c r="D29" s="239">
        <v>1.24</v>
      </c>
      <c r="E29" s="239">
        <v>1.67</v>
      </c>
      <c r="F29" s="239">
        <v>2.48</v>
      </c>
      <c r="G29" s="239">
        <v>2.87</v>
      </c>
      <c r="H29" s="239">
        <v>60.6</v>
      </c>
      <c r="I29" s="239">
        <v>0.99</v>
      </c>
      <c r="J29" s="239">
        <v>0.3</v>
      </c>
      <c r="K29" s="239">
        <v>0.1</v>
      </c>
      <c r="L29" s="239">
        <v>28.44</v>
      </c>
      <c r="M29" s="239" t="s">
        <v>23</v>
      </c>
      <c r="P29" s="162" t="s">
        <v>581</v>
      </c>
      <c r="Q29" s="240">
        <v>110.14</v>
      </c>
      <c r="R29" s="239">
        <v>1.57</v>
      </c>
      <c r="S29" s="239">
        <v>1.24</v>
      </c>
      <c r="T29" s="239">
        <v>1.67</v>
      </c>
      <c r="U29" s="239">
        <v>2.48</v>
      </c>
      <c r="V29" s="239">
        <v>2.87</v>
      </c>
      <c r="W29" s="239">
        <v>60.6</v>
      </c>
      <c r="X29" s="239">
        <v>0.99</v>
      </c>
      <c r="Y29" s="239">
        <v>0.3</v>
      </c>
      <c r="Z29" s="239">
        <v>0.1</v>
      </c>
      <c r="AA29" s="239">
        <v>28.44</v>
      </c>
      <c r="AB29" s="239" t="s">
        <v>23</v>
      </c>
    </row>
    <row r="30" spans="1:28" s="150" customFormat="1" ht="13.5" customHeight="1">
      <c r="A30" s="162" t="s">
        <v>580</v>
      </c>
      <c r="B30" s="241">
        <f>SUM(C30:M30,'5-8 續'!B30:L30)</f>
        <v>614.58000000000004</v>
      </c>
      <c r="C30" s="239">
        <v>111.13</v>
      </c>
      <c r="D30" s="239">
        <v>2.69</v>
      </c>
      <c r="E30" s="239">
        <v>6.49</v>
      </c>
      <c r="F30" s="239" t="s">
        <v>23</v>
      </c>
      <c r="G30" s="239">
        <v>5.66</v>
      </c>
      <c r="H30" s="239">
        <v>273.87</v>
      </c>
      <c r="I30" s="239" t="s">
        <v>23</v>
      </c>
      <c r="J30" s="239" t="s">
        <v>23</v>
      </c>
      <c r="K30" s="239" t="s">
        <v>23</v>
      </c>
      <c r="L30" s="239">
        <v>31.32</v>
      </c>
      <c r="M30" s="239" t="s">
        <v>23</v>
      </c>
      <c r="P30" s="162" t="s">
        <v>580</v>
      </c>
      <c r="Q30" s="240">
        <v>612.35</v>
      </c>
      <c r="R30" s="239">
        <v>37.86</v>
      </c>
      <c r="S30" s="239">
        <v>2.69</v>
      </c>
      <c r="T30" s="239">
        <v>6.49</v>
      </c>
      <c r="U30" s="239" t="s">
        <v>23</v>
      </c>
      <c r="V30" s="239">
        <v>76.7</v>
      </c>
      <c r="W30" s="239">
        <v>273.87</v>
      </c>
      <c r="X30" s="239" t="s">
        <v>23</v>
      </c>
      <c r="Y30" s="239" t="s">
        <v>23</v>
      </c>
      <c r="Z30" s="239" t="s">
        <v>23</v>
      </c>
      <c r="AA30" s="239">
        <v>31.32</v>
      </c>
      <c r="AB30" s="239" t="s">
        <v>23</v>
      </c>
    </row>
    <row r="31" spans="1:28" s="150" customFormat="1" ht="13.5" customHeight="1">
      <c r="A31" s="162" t="s">
        <v>579</v>
      </c>
      <c r="B31" s="241">
        <f>SUM(C31:M31,'5-8 續'!B31:L31)</f>
        <v>100.67</v>
      </c>
      <c r="C31" s="239">
        <v>4.8</v>
      </c>
      <c r="D31" s="239">
        <v>2.23</v>
      </c>
      <c r="E31" s="239">
        <v>0.22</v>
      </c>
      <c r="F31" s="239">
        <v>5.03</v>
      </c>
      <c r="G31" s="239" t="s">
        <v>23</v>
      </c>
      <c r="H31" s="239">
        <v>43.51</v>
      </c>
      <c r="I31" s="239">
        <v>3.03</v>
      </c>
      <c r="J31" s="239" t="s">
        <v>23</v>
      </c>
      <c r="K31" s="239">
        <v>0.99</v>
      </c>
      <c r="L31" s="239">
        <v>11.08</v>
      </c>
      <c r="M31" s="239" t="s">
        <v>23</v>
      </c>
      <c r="P31" s="162" t="s">
        <v>579</v>
      </c>
      <c r="Q31" s="240">
        <v>100.67</v>
      </c>
      <c r="R31" s="239">
        <v>4.8</v>
      </c>
      <c r="S31" s="239">
        <v>2.23</v>
      </c>
      <c r="T31" s="239">
        <v>0.22</v>
      </c>
      <c r="U31" s="239">
        <v>5.03</v>
      </c>
      <c r="V31" s="239" t="s">
        <v>23</v>
      </c>
      <c r="W31" s="239">
        <v>43.51</v>
      </c>
      <c r="X31" s="239">
        <v>3.03</v>
      </c>
      <c r="Y31" s="239" t="s">
        <v>23</v>
      </c>
      <c r="Z31" s="239">
        <v>0.99</v>
      </c>
      <c r="AA31" s="239">
        <v>11.08</v>
      </c>
      <c r="AB31" s="239" t="s">
        <v>23</v>
      </c>
    </row>
    <row r="32" spans="1:28" s="150" customFormat="1" ht="13.5" customHeight="1">
      <c r="A32" s="162" t="s">
        <v>578</v>
      </c>
      <c r="B32" s="241">
        <f>SUM(C32:M32,'5-8 續'!B32:L32)</f>
        <v>55.110000000000007</v>
      </c>
      <c r="C32" s="239">
        <v>6.98</v>
      </c>
      <c r="D32" s="239">
        <v>1.84</v>
      </c>
      <c r="E32" s="239" t="s">
        <v>23</v>
      </c>
      <c r="F32" s="239">
        <v>0.14000000000000001</v>
      </c>
      <c r="G32" s="239" t="s">
        <v>23</v>
      </c>
      <c r="H32" s="239">
        <v>39.700000000000003</v>
      </c>
      <c r="I32" s="239" t="s">
        <v>23</v>
      </c>
      <c r="J32" s="239" t="s">
        <v>23</v>
      </c>
      <c r="K32" s="239">
        <v>0.13</v>
      </c>
      <c r="L32" s="239">
        <v>5.37</v>
      </c>
      <c r="M32" s="239" t="s">
        <v>23</v>
      </c>
      <c r="P32" s="162" t="s">
        <v>578</v>
      </c>
      <c r="Q32" s="240">
        <v>55.110000000000007</v>
      </c>
      <c r="R32" s="239">
        <v>6.98</v>
      </c>
      <c r="S32" s="239">
        <v>1.84</v>
      </c>
      <c r="T32" s="239" t="s">
        <v>23</v>
      </c>
      <c r="U32" s="239">
        <v>0.14000000000000001</v>
      </c>
      <c r="V32" s="239" t="s">
        <v>23</v>
      </c>
      <c r="W32" s="239">
        <v>39.700000000000003</v>
      </c>
      <c r="X32" s="239" t="s">
        <v>23</v>
      </c>
      <c r="Y32" s="239" t="s">
        <v>23</v>
      </c>
      <c r="Z32" s="239">
        <v>0.13</v>
      </c>
      <c r="AA32" s="239">
        <v>5.37</v>
      </c>
      <c r="AB32" s="239" t="s">
        <v>23</v>
      </c>
    </row>
    <row r="33" spans="1:28" s="150" customFormat="1" ht="13.5" customHeight="1">
      <c r="A33" s="162" t="s">
        <v>577</v>
      </c>
      <c r="B33" s="241">
        <f>SUM(C33:M33,'5-8 續'!B33:L33)</f>
        <v>97.72999999999999</v>
      </c>
      <c r="C33" s="239">
        <v>13.17</v>
      </c>
      <c r="D33" s="239" t="s">
        <v>23</v>
      </c>
      <c r="E33" s="239" t="s">
        <v>23</v>
      </c>
      <c r="F33" s="239" t="s">
        <v>23</v>
      </c>
      <c r="G33" s="239">
        <v>5.17</v>
      </c>
      <c r="H33" s="239">
        <v>55.5</v>
      </c>
      <c r="I33" s="239">
        <v>0.71</v>
      </c>
      <c r="J33" s="239">
        <v>0.16</v>
      </c>
      <c r="K33" s="239">
        <v>0.18</v>
      </c>
      <c r="L33" s="239">
        <v>21.18</v>
      </c>
      <c r="M33" s="239" t="s">
        <v>23</v>
      </c>
      <c r="P33" s="162" t="s">
        <v>577</v>
      </c>
      <c r="Q33" s="240">
        <v>97.72999999999999</v>
      </c>
      <c r="R33" s="239">
        <v>13.17</v>
      </c>
      <c r="S33" s="239" t="s">
        <v>23</v>
      </c>
      <c r="T33" s="239" t="s">
        <v>23</v>
      </c>
      <c r="U33" s="239" t="s">
        <v>23</v>
      </c>
      <c r="V33" s="239">
        <v>5.17</v>
      </c>
      <c r="W33" s="239">
        <v>55.5</v>
      </c>
      <c r="X33" s="239">
        <v>0.71</v>
      </c>
      <c r="Y33" s="239">
        <v>0.16</v>
      </c>
      <c r="Z33" s="239">
        <v>0.18</v>
      </c>
      <c r="AA33" s="239">
        <v>21.18</v>
      </c>
      <c r="AB33" s="239" t="s">
        <v>23</v>
      </c>
    </row>
    <row r="34" spans="1:28" s="150" customFormat="1" ht="13.5" customHeight="1">
      <c r="A34" s="162" t="s">
        <v>576</v>
      </c>
      <c r="B34" s="241">
        <f>SUM(C34:M34,'5-8 續'!B34:L34)</f>
        <v>33.159999999999997</v>
      </c>
      <c r="C34" s="239">
        <v>5.29</v>
      </c>
      <c r="D34" s="239" t="s">
        <v>23</v>
      </c>
      <c r="E34" s="239" t="s">
        <v>23</v>
      </c>
      <c r="F34" s="239">
        <v>0.34</v>
      </c>
      <c r="G34" s="239" t="s">
        <v>23</v>
      </c>
      <c r="H34" s="239">
        <v>17.78</v>
      </c>
      <c r="I34" s="239">
        <v>0.32</v>
      </c>
      <c r="J34" s="239" t="s">
        <v>23</v>
      </c>
      <c r="K34" s="239">
        <v>0.13</v>
      </c>
      <c r="L34" s="239">
        <v>6.91</v>
      </c>
      <c r="M34" s="239" t="s">
        <v>23</v>
      </c>
      <c r="P34" s="162" t="s">
        <v>576</v>
      </c>
      <c r="Q34" s="240">
        <v>33.159999999999997</v>
      </c>
      <c r="R34" s="239">
        <v>5.29</v>
      </c>
      <c r="S34" s="239" t="s">
        <v>23</v>
      </c>
      <c r="T34" s="239" t="s">
        <v>23</v>
      </c>
      <c r="U34" s="239">
        <v>0.34</v>
      </c>
      <c r="V34" s="239" t="s">
        <v>23</v>
      </c>
      <c r="W34" s="239">
        <v>17.78</v>
      </c>
      <c r="X34" s="239">
        <v>0.32</v>
      </c>
      <c r="Y34" s="239" t="s">
        <v>23</v>
      </c>
      <c r="Z34" s="239">
        <v>0.13</v>
      </c>
      <c r="AA34" s="239">
        <v>6.91</v>
      </c>
      <c r="AB34" s="239" t="s">
        <v>23</v>
      </c>
    </row>
    <row r="35" spans="1:28" s="150" customFormat="1" ht="13.5" customHeight="1">
      <c r="A35" s="162" t="s">
        <v>575</v>
      </c>
      <c r="B35" s="241">
        <f>SUM(C35:M35,'5-8 續'!B35:L35)</f>
        <v>26.810000000000002</v>
      </c>
      <c r="C35" s="239">
        <v>2.23</v>
      </c>
      <c r="D35" s="239" t="s">
        <v>23</v>
      </c>
      <c r="E35" s="239">
        <v>1.1000000000000001</v>
      </c>
      <c r="F35" s="239">
        <v>0.19</v>
      </c>
      <c r="G35" s="239" t="s">
        <v>23</v>
      </c>
      <c r="H35" s="239">
        <v>14.11</v>
      </c>
      <c r="I35" s="239">
        <v>0.2</v>
      </c>
      <c r="J35" s="239">
        <v>0.17</v>
      </c>
      <c r="K35" s="239">
        <v>0.25</v>
      </c>
      <c r="L35" s="239">
        <v>6.36</v>
      </c>
      <c r="M35" s="239" t="s">
        <v>23</v>
      </c>
      <c r="P35" s="162" t="s">
        <v>575</v>
      </c>
      <c r="Q35" s="240">
        <v>26.810000000000002</v>
      </c>
      <c r="R35" s="239">
        <v>2.23</v>
      </c>
      <c r="S35" s="239" t="s">
        <v>23</v>
      </c>
      <c r="T35" s="239">
        <v>1.1000000000000001</v>
      </c>
      <c r="U35" s="239">
        <v>0.19</v>
      </c>
      <c r="V35" s="239" t="s">
        <v>23</v>
      </c>
      <c r="W35" s="239">
        <v>14.11</v>
      </c>
      <c r="X35" s="239">
        <v>0.2</v>
      </c>
      <c r="Y35" s="239">
        <v>0.17</v>
      </c>
      <c r="Z35" s="239">
        <v>0.25</v>
      </c>
      <c r="AA35" s="239">
        <v>6.36</v>
      </c>
      <c r="AB35" s="239" t="s">
        <v>23</v>
      </c>
    </row>
    <row r="36" spans="1:28" s="150" customFormat="1" ht="13.5" customHeight="1">
      <c r="A36" s="162" t="s">
        <v>574</v>
      </c>
      <c r="B36" s="241">
        <f>SUM(C36:M36,'5-8 續'!B36:L36)</f>
        <v>19.96</v>
      </c>
      <c r="C36" s="239" t="s">
        <v>23</v>
      </c>
      <c r="D36" s="239" t="s">
        <v>23</v>
      </c>
      <c r="E36" s="239" t="s">
        <v>23</v>
      </c>
      <c r="F36" s="239">
        <v>0.51</v>
      </c>
      <c r="G36" s="239" t="s">
        <v>23</v>
      </c>
      <c r="H36" s="239">
        <v>11.85</v>
      </c>
      <c r="I36" s="239" t="s">
        <v>23</v>
      </c>
      <c r="J36" s="239" t="s">
        <v>23</v>
      </c>
      <c r="K36" s="239" t="s">
        <v>23</v>
      </c>
      <c r="L36" s="239">
        <v>7.05</v>
      </c>
      <c r="M36" s="239">
        <v>0.14000000000000001</v>
      </c>
      <c r="P36" s="162" t="s">
        <v>574</v>
      </c>
      <c r="Q36" s="240">
        <v>19.96</v>
      </c>
      <c r="R36" s="239" t="s">
        <v>23</v>
      </c>
      <c r="S36" s="239" t="s">
        <v>23</v>
      </c>
      <c r="T36" s="239" t="s">
        <v>23</v>
      </c>
      <c r="U36" s="239">
        <v>0.51</v>
      </c>
      <c r="V36" s="239" t="s">
        <v>23</v>
      </c>
      <c r="W36" s="239">
        <v>11.85</v>
      </c>
      <c r="X36" s="239" t="s">
        <v>23</v>
      </c>
      <c r="Y36" s="239" t="s">
        <v>23</v>
      </c>
      <c r="Z36" s="239" t="s">
        <v>23</v>
      </c>
      <c r="AA36" s="239">
        <v>7.05</v>
      </c>
      <c r="AB36" s="239">
        <v>0.14000000000000001</v>
      </c>
    </row>
    <row r="37" spans="1:28" s="150" customFormat="1" ht="13.5" customHeight="1">
      <c r="A37" s="162" t="s">
        <v>573</v>
      </c>
      <c r="B37" s="241">
        <f>SUM(C37:M37,'5-8 續'!B37:L37)</f>
        <v>49.940000000000005</v>
      </c>
      <c r="C37" s="239">
        <v>0.02</v>
      </c>
      <c r="D37" s="239">
        <v>0.3</v>
      </c>
      <c r="E37" s="239">
        <v>0.27</v>
      </c>
      <c r="F37" s="239">
        <v>1.55</v>
      </c>
      <c r="G37" s="239" t="s">
        <v>23</v>
      </c>
      <c r="H37" s="239">
        <v>39.71</v>
      </c>
      <c r="I37" s="239" t="s">
        <v>23</v>
      </c>
      <c r="J37" s="239" t="s">
        <v>23</v>
      </c>
      <c r="K37" s="239" t="s">
        <v>23</v>
      </c>
      <c r="L37" s="239">
        <v>5.66</v>
      </c>
      <c r="M37" s="239" t="s">
        <v>23</v>
      </c>
      <c r="P37" s="162" t="s">
        <v>573</v>
      </c>
      <c r="Q37" s="240">
        <v>49.940000000000005</v>
      </c>
      <c r="R37" s="239">
        <v>0.02</v>
      </c>
      <c r="S37" s="239">
        <v>0.3</v>
      </c>
      <c r="T37" s="239">
        <v>0.27</v>
      </c>
      <c r="U37" s="239">
        <v>1.55</v>
      </c>
      <c r="V37" s="239" t="s">
        <v>23</v>
      </c>
      <c r="W37" s="239">
        <v>39.71</v>
      </c>
      <c r="X37" s="239" t="s">
        <v>23</v>
      </c>
      <c r="Y37" s="239" t="s">
        <v>23</v>
      </c>
      <c r="Z37" s="239" t="s">
        <v>23</v>
      </c>
      <c r="AA37" s="239">
        <v>5.66</v>
      </c>
      <c r="AB37" s="239" t="s">
        <v>23</v>
      </c>
    </row>
    <row r="38" spans="1:28" s="150" customFormat="1" ht="13.5" customHeight="1">
      <c r="A38" s="162" t="s">
        <v>572</v>
      </c>
      <c r="B38" s="241">
        <f>SUM(C38:M38,'5-8 續'!B38:L38)</f>
        <v>11.660000000000002</v>
      </c>
      <c r="C38" s="239">
        <v>1.1399999999999999</v>
      </c>
      <c r="D38" s="239" t="s">
        <v>23</v>
      </c>
      <c r="E38" s="239" t="s">
        <v>23</v>
      </c>
      <c r="F38" s="239" t="s">
        <v>23</v>
      </c>
      <c r="G38" s="239" t="s">
        <v>23</v>
      </c>
      <c r="H38" s="239">
        <v>3.93</v>
      </c>
      <c r="I38" s="239">
        <v>0.95</v>
      </c>
      <c r="J38" s="239" t="s">
        <v>23</v>
      </c>
      <c r="K38" s="239" t="s">
        <v>23</v>
      </c>
      <c r="L38" s="239">
        <v>4.58</v>
      </c>
      <c r="M38" s="239" t="s">
        <v>23</v>
      </c>
      <c r="P38" s="162" t="s">
        <v>572</v>
      </c>
      <c r="Q38" s="240">
        <v>11.660000000000002</v>
      </c>
      <c r="R38" s="239">
        <v>1.1399999999999999</v>
      </c>
      <c r="S38" s="239" t="s">
        <v>23</v>
      </c>
      <c r="T38" s="239" t="s">
        <v>23</v>
      </c>
      <c r="U38" s="239" t="s">
        <v>23</v>
      </c>
      <c r="V38" s="239" t="s">
        <v>23</v>
      </c>
      <c r="W38" s="239">
        <v>3.93</v>
      </c>
      <c r="X38" s="239">
        <v>0.95</v>
      </c>
      <c r="Y38" s="239" t="s">
        <v>23</v>
      </c>
      <c r="Z38" s="239" t="s">
        <v>23</v>
      </c>
      <c r="AA38" s="239">
        <v>4.58</v>
      </c>
      <c r="AB38" s="239" t="s">
        <v>23</v>
      </c>
    </row>
    <row r="39" spans="1:28" s="150" customFormat="1" ht="13.5" customHeight="1">
      <c r="A39" s="162" t="s">
        <v>571</v>
      </c>
      <c r="B39" s="241">
        <f>SUM(C39:M39,'5-8 續'!B39:L39)</f>
        <v>94.38000000000001</v>
      </c>
      <c r="C39" s="239">
        <v>3.93</v>
      </c>
      <c r="D39" s="239">
        <v>3.69</v>
      </c>
      <c r="E39" s="239">
        <v>2.06</v>
      </c>
      <c r="F39" s="239">
        <v>0.02</v>
      </c>
      <c r="G39" s="239" t="s">
        <v>23</v>
      </c>
      <c r="H39" s="239">
        <v>47.95</v>
      </c>
      <c r="I39" s="239">
        <v>3.21</v>
      </c>
      <c r="J39" s="239" t="s">
        <v>23</v>
      </c>
      <c r="K39" s="239">
        <v>0.45</v>
      </c>
      <c r="L39" s="239">
        <v>9.43</v>
      </c>
      <c r="M39" s="239" t="s">
        <v>23</v>
      </c>
      <c r="P39" s="162" t="s">
        <v>571</v>
      </c>
      <c r="Q39" s="240">
        <v>94.38000000000001</v>
      </c>
      <c r="R39" s="239">
        <v>3.93</v>
      </c>
      <c r="S39" s="239">
        <v>3.69</v>
      </c>
      <c r="T39" s="239">
        <v>2.06</v>
      </c>
      <c r="U39" s="239">
        <v>0.02</v>
      </c>
      <c r="V39" s="239" t="s">
        <v>23</v>
      </c>
      <c r="W39" s="239">
        <v>47.95</v>
      </c>
      <c r="X39" s="239">
        <v>3.21</v>
      </c>
      <c r="Y39" s="239" t="s">
        <v>23</v>
      </c>
      <c r="Z39" s="239">
        <v>0.45</v>
      </c>
      <c r="AA39" s="239">
        <v>9.43</v>
      </c>
      <c r="AB39" s="239" t="s">
        <v>23</v>
      </c>
    </row>
    <row r="40" spans="1:28" s="150" customFormat="1" ht="13.5" customHeight="1">
      <c r="A40" s="162" t="s">
        <v>570</v>
      </c>
      <c r="B40" s="241">
        <f>SUM(C40:M40,'5-8 續'!B40:L40)</f>
        <v>20.369999999999997</v>
      </c>
      <c r="C40" s="239" t="s">
        <v>23</v>
      </c>
      <c r="D40" s="239" t="s">
        <v>23</v>
      </c>
      <c r="E40" s="239" t="s">
        <v>23</v>
      </c>
      <c r="F40" s="239" t="s">
        <v>23</v>
      </c>
      <c r="G40" s="239" t="s">
        <v>23</v>
      </c>
      <c r="H40" s="239">
        <v>18.059999999999999</v>
      </c>
      <c r="I40" s="239">
        <v>0.57999999999999996</v>
      </c>
      <c r="J40" s="239" t="s">
        <v>23</v>
      </c>
      <c r="K40" s="239" t="s">
        <v>23</v>
      </c>
      <c r="L40" s="239">
        <v>1.73</v>
      </c>
      <c r="M40" s="239" t="s">
        <v>23</v>
      </c>
      <c r="P40" s="162" t="s">
        <v>570</v>
      </c>
      <c r="Q40" s="240">
        <v>20.369999999999997</v>
      </c>
      <c r="R40" s="239" t="s">
        <v>23</v>
      </c>
      <c r="S40" s="239" t="s">
        <v>23</v>
      </c>
      <c r="T40" s="239" t="s">
        <v>23</v>
      </c>
      <c r="U40" s="239" t="s">
        <v>23</v>
      </c>
      <c r="V40" s="239" t="s">
        <v>23</v>
      </c>
      <c r="W40" s="239">
        <v>18.059999999999999</v>
      </c>
      <c r="X40" s="239">
        <v>0.57999999999999996</v>
      </c>
      <c r="Y40" s="239" t="s">
        <v>23</v>
      </c>
      <c r="Z40" s="239" t="s">
        <v>23</v>
      </c>
      <c r="AA40" s="239">
        <v>1.73</v>
      </c>
      <c r="AB40" s="239" t="s">
        <v>23</v>
      </c>
    </row>
    <row r="41" spans="1:28" s="150" customFormat="1" ht="13.5" customHeight="1">
      <c r="A41" s="162" t="s">
        <v>568</v>
      </c>
      <c r="B41" s="241">
        <f>SUM(C41:M41,'5-8 續'!B41:L41)</f>
        <v>614.88000000000022</v>
      </c>
      <c r="C41" s="239">
        <v>24.76</v>
      </c>
      <c r="D41" s="239">
        <v>25.44</v>
      </c>
      <c r="E41" s="239">
        <v>0.55000000000000004</v>
      </c>
      <c r="F41" s="239">
        <v>4.88</v>
      </c>
      <c r="G41" s="239" t="s">
        <v>23</v>
      </c>
      <c r="H41" s="239">
        <v>430.05</v>
      </c>
      <c r="I41" s="239">
        <v>0.2</v>
      </c>
      <c r="J41" s="239">
        <v>0.66</v>
      </c>
      <c r="K41" s="239">
        <v>0.2</v>
      </c>
      <c r="L41" s="239">
        <v>58.24</v>
      </c>
      <c r="M41" s="239">
        <v>1.59</v>
      </c>
      <c r="P41" s="162" t="s">
        <v>568</v>
      </c>
      <c r="Q41" s="240">
        <v>614.88000000000022</v>
      </c>
      <c r="R41" s="239">
        <v>24.76</v>
      </c>
      <c r="S41" s="239">
        <v>25.44</v>
      </c>
      <c r="T41" s="239">
        <v>0.55000000000000004</v>
      </c>
      <c r="U41" s="239">
        <v>4.88</v>
      </c>
      <c r="V41" s="239" t="s">
        <v>23</v>
      </c>
      <c r="W41" s="239">
        <v>430.05</v>
      </c>
      <c r="X41" s="239">
        <v>0.2</v>
      </c>
      <c r="Y41" s="239">
        <v>0.66</v>
      </c>
      <c r="Z41" s="239">
        <v>0.2</v>
      </c>
      <c r="AA41" s="239">
        <v>58.24</v>
      </c>
      <c r="AB41" s="239">
        <v>1.59</v>
      </c>
    </row>
    <row r="42" spans="1:28" s="150" customFormat="1" ht="13.5" customHeight="1">
      <c r="A42" s="162" t="s">
        <v>567</v>
      </c>
      <c r="B42" s="241">
        <f>SUM(C42:M42,'5-8 續'!B42:L42)</f>
        <v>29.250000000000004</v>
      </c>
      <c r="C42" s="239">
        <v>14.4</v>
      </c>
      <c r="D42" s="239" t="s">
        <v>23</v>
      </c>
      <c r="E42" s="239">
        <v>1.1200000000000001</v>
      </c>
      <c r="F42" s="239">
        <v>0.2</v>
      </c>
      <c r="G42" s="239" t="s">
        <v>23</v>
      </c>
      <c r="H42" s="239">
        <v>7.3</v>
      </c>
      <c r="I42" s="239" t="s">
        <v>23</v>
      </c>
      <c r="J42" s="239" t="s">
        <v>23</v>
      </c>
      <c r="K42" s="239" t="s">
        <v>23</v>
      </c>
      <c r="L42" s="239">
        <v>3.33</v>
      </c>
      <c r="M42" s="239" t="s">
        <v>23</v>
      </c>
      <c r="P42" s="162" t="s">
        <v>567</v>
      </c>
      <c r="Q42" s="240">
        <v>29.180000000000003</v>
      </c>
      <c r="R42" s="239">
        <v>14.4</v>
      </c>
      <c r="S42" s="239" t="s">
        <v>23</v>
      </c>
      <c r="T42" s="239">
        <v>1.1200000000000001</v>
      </c>
      <c r="U42" s="239">
        <v>0.2</v>
      </c>
      <c r="V42" s="239" t="s">
        <v>23</v>
      </c>
      <c r="W42" s="239">
        <v>7.23</v>
      </c>
      <c r="X42" s="239" t="s">
        <v>23</v>
      </c>
      <c r="Y42" s="239" t="s">
        <v>23</v>
      </c>
      <c r="Z42" s="239" t="s">
        <v>23</v>
      </c>
      <c r="AA42" s="239">
        <v>3.33</v>
      </c>
      <c r="AB42" s="239" t="s">
        <v>23</v>
      </c>
    </row>
    <row r="43" spans="1:28" s="150" customFormat="1" ht="13.5" customHeight="1">
      <c r="A43" s="162" t="s">
        <v>566</v>
      </c>
      <c r="B43" s="241">
        <f>SUM(C43:M43,'5-8 續'!B43:L43)</f>
        <v>23.45</v>
      </c>
      <c r="C43" s="239" t="s">
        <v>23</v>
      </c>
      <c r="D43" s="239">
        <v>0.21</v>
      </c>
      <c r="E43" s="239" t="s">
        <v>23</v>
      </c>
      <c r="F43" s="239">
        <v>0.41</v>
      </c>
      <c r="G43" s="239" t="s">
        <v>23</v>
      </c>
      <c r="H43" s="239">
        <v>10.15</v>
      </c>
      <c r="I43" s="239">
        <v>0.1</v>
      </c>
      <c r="J43" s="239">
        <v>0.18</v>
      </c>
      <c r="K43" s="239">
        <v>0.18</v>
      </c>
      <c r="L43" s="239">
        <v>4.57</v>
      </c>
      <c r="M43" s="239" t="s">
        <v>23</v>
      </c>
      <c r="P43" s="162" t="s">
        <v>566</v>
      </c>
      <c r="Q43" s="240">
        <v>23.45</v>
      </c>
      <c r="R43" s="239" t="s">
        <v>23</v>
      </c>
      <c r="S43" s="239">
        <v>0.21</v>
      </c>
      <c r="T43" s="239" t="s">
        <v>23</v>
      </c>
      <c r="U43" s="239">
        <v>0.41</v>
      </c>
      <c r="V43" s="239" t="s">
        <v>23</v>
      </c>
      <c r="W43" s="239">
        <v>10.15</v>
      </c>
      <c r="X43" s="239">
        <v>0.1</v>
      </c>
      <c r="Y43" s="239">
        <v>0.18</v>
      </c>
      <c r="Z43" s="239">
        <v>0.18</v>
      </c>
      <c r="AA43" s="239">
        <v>4.57</v>
      </c>
      <c r="AB43" s="239" t="s">
        <v>23</v>
      </c>
    </row>
    <row r="44" spans="1:28" s="150" customFormat="1" ht="13.5" customHeight="1">
      <c r="A44" s="162" t="s">
        <v>565</v>
      </c>
      <c r="B44" s="241">
        <f>SUM(C44:M44,'5-8 續'!B44:L44)</f>
        <v>85.730000000000018</v>
      </c>
      <c r="C44" s="239">
        <v>4.88</v>
      </c>
      <c r="D44" s="239">
        <v>0.59</v>
      </c>
      <c r="E44" s="239" t="s">
        <v>23</v>
      </c>
      <c r="F44" s="239">
        <v>2.04</v>
      </c>
      <c r="G44" s="239">
        <v>0.25</v>
      </c>
      <c r="H44" s="239">
        <v>70.739999999999995</v>
      </c>
      <c r="I44" s="239">
        <v>0.54</v>
      </c>
      <c r="J44" s="239">
        <v>0.18</v>
      </c>
      <c r="K44" s="239">
        <v>0.59</v>
      </c>
      <c r="L44" s="239">
        <v>5.18</v>
      </c>
      <c r="M44" s="239">
        <v>0.15</v>
      </c>
      <c r="P44" s="162" t="s">
        <v>565</v>
      </c>
      <c r="Q44" s="240">
        <v>85.730000000000018</v>
      </c>
      <c r="R44" s="239">
        <v>4.88</v>
      </c>
      <c r="S44" s="239">
        <v>0.59</v>
      </c>
      <c r="T44" s="239" t="s">
        <v>23</v>
      </c>
      <c r="U44" s="239">
        <v>2.04</v>
      </c>
      <c r="V44" s="239">
        <v>0.25</v>
      </c>
      <c r="W44" s="239">
        <v>70.739999999999995</v>
      </c>
      <c r="X44" s="239">
        <v>0.54</v>
      </c>
      <c r="Y44" s="239">
        <v>0.18</v>
      </c>
      <c r="Z44" s="239">
        <v>0.59</v>
      </c>
      <c r="AA44" s="239">
        <v>5.18</v>
      </c>
      <c r="AB44" s="239">
        <v>0.15</v>
      </c>
    </row>
    <row r="45" spans="1:28" s="150" customFormat="1" ht="13.5" customHeight="1">
      <c r="A45" s="162" t="s">
        <v>564</v>
      </c>
      <c r="B45" s="241">
        <f>SUM(C45:M45,'5-8 續'!B45:L45)</f>
        <v>10.360000000000001</v>
      </c>
      <c r="C45" s="239" t="s">
        <v>23</v>
      </c>
      <c r="D45" s="239" t="s">
        <v>23</v>
      </c>
      <c r="E45" s="239" t="s">
        <v>23</v>
      </c>
      <c r="F45" s="239" t="s">
        <v>23</v>
      </c>
      <c r="G45" s="239" t="s">
        <v>23</v>
      </c>
      <c r="H45" s="239">
        <v>7.73</v>
      </c>
      <c r="I45" s="239">
        <v>0.15</v>
      </c>
      <c r="J45" s="239" t="s">
        <v>23</v>
      </c>
      <c r="K45" s="239" t="s">
        <v>23</v>
      </c>
      <c r="L45" s="239">
        <v>0.22</v>
      </c>
      <c r="M45" s="239" t="s">
        <v>23</v>
      </c>
      <c r="P45" s="162" t="s">
        <v>564</v>
      </c>
      <c r="Q45" s="240">
        <v>10.360000000000001</v>
      </c>
      <c r="R45" s="239" t="s">
        <v>23</v>
      </c>
      <c r="S45" s="239" t="s">
        <v>23</v>
      </c>
      <c r="T45" s="239" t="s">
        <v>23</v>
      </c>
      <c r="U45" s="239" t="s">
        <v>23</v>
      </c>
      <c r="V45" s="239" t="s">
        <v>23</v>
      </c>
      <c r="W45" s="239">
        <v>7.73</v>
      </c>
      <c r="X45" s="239">
        <v>0.15</v>
      </c>
      <c r="Y45" s="239" t="s">
        <v>23</v>
      </c>
      <c r="Z45" s="239" t="s">
        <v>23</v>
      </c>
      <c r="AA45" s="239">
        <v>0.22</v>
      </c>
      <c r="AB45" s="239" t="s">
        <v>23</v>
      </c>
    </row>
    <row r="46" spans="1:28" s="150" customFormat="1" ht="13.5" customHeight="1">
      <c r="A46" s="162" t="s">
        <v>563</v>
      </c>
      <c r="B46" s="241">
        <f>SUM(C46:M46,'5-8 續'!B46:L46)</f>
        <v>134.17999999999998</v>
      </c>
      <c r="C46" s="239">
        <v>4.21</v>
      </c>
      <c r="D46" s="239" t="s">
        <v>23</v>
      </c>
      <c r="E46" s="239">
        <v>0.1</v>
      </c>
      <c r="F46" s="239">
        <v>1.3</v>
      </c>
      <c r="G46" s="239" t="s">
        <v>23</v>
      </c>
      <c r="H46" s="239">
        <v>68.11</v>
      </c>
      <c r="I46" s="239">
        <v>0.31</v>
      </c>
      <c r="J46" s="239" t="s">
        <v>23</v>
      </c>
      <c r="K46" s="239">
        <v>0.17</v>
      </c>
      <c r="L46" s="239">
        <v>12.6</v>
      </c>
      <c r="M46" s="239" t="s">
        <v>23</v>
      </c>
      <c r="P46" s="162" t="s">
        <v>563</v>
      </c>
      <c r="Q46" s="240">
        <v>134.17999999999998</v>
      </c>
      <c r="R46" s="239">
        <v>4.21</v>
      </c>
      <c r="S46" s="239" t="s">
        <v>23</v>
      </c>
      <c r="T46" s="239">
        <v>0.1</v>
      </c>
      <c r="U46" s="239">
        <v>1.3</v>
      </c>
      <c r="V46" s="239" t="s">
        <v>23</v>
      </c>
      <c r="W46" s="239">
        <v>68.11</v>
      </c>
      <c r="X46" s="239">
        <v>0.31</v>
      </c>
      <c r="Y46" s="239" t="s">
        <v>23</v>
      </c>
      <c r="Z46" s="239">
        <v>0.17</v>
      </c>
      <c r="AA46" s="239">
        <v>12.6</v>
      </c>
      <c r="AB46" s="239" t="s">
        <v>23</v>
      </c>
    </row>
    <row r="47" spans="1:28" s="150" customFormat="1" ht="30" customHeight="1">
      <c r="A47" s="161" t="s">
        <v>674</v>
      </c>
      <c r="B47" s="241">
        <f>SUM(C47:M47,'5-8 續'!B47:L47)</f>
        <v>61.35</v>
      </c>
      <c r="C47" s="239">
        <v>5</v>
      </c>
      <c r="D47" s="239" t="s">
        <v>23</v>
      </c>
      <c r="E47" s="239">
        <v>0.28000000000000003</v>
      </c>
      <c r="F47" s="239">
        <v>2.23</v>
      </c>
      <c r="G47" s="239" t="s">
        <v>23</v>
      </c>
      <c r="H47" s="239">
        <v>48.52</v>
      </c>
      <c r="I47" s="239">
        <v>2.65</v>
      </c>
      <c r="J47" s="239" t="s">
        <v>23</v>
      </c>
      <c r="K47" s="239" t="s">
        <v>23</v>
      </c>
      <c r="L47" s="239" t="s">
        <v>23</v>
      </c>
      <c r="M47" s="239" t="s">
        <v>23</v>
      </c>
      <c r="P47" s="161" t="s">
        <v>674</v>
      </c>
      <c r="Q47" s="240">
        <v>61.35</v>
      </c>
      <c r="R47" s="239">
        <v>5</v>
      </c>
      <c r="S47" s="239" t="s">
        <v>23</v>
      </c>
      <c r="T47" s="239">
        <v>0.28000000000000003</v>
      </c>
      <c r="U47" s="239">
        <v>2.23</v>
      </c>
      <c r="V47" s="239" t="s">
        <v>23</v>
      </c>
      <c r="W47" s="239">
        <v>48.52</v>
      </c>
      <c r="X47" s="239">
        <v>2.65</v>
      </c>
      <c r="Y47" s="239" t="s">
        <v>23</v>
      </c>
      <c r="Z47" s="239" t="s">
        <v>23</v>
      </c>
      <c r="AA47" s="239" t="s">
        <v>23</v>
      </c>
      <c r="AB47" s="239" t="s">
        <v>23</v>
      </c>
    </row>
    <row r="48" spans="1:28" s="150" customFormat="1" ht="13.5" customHeight="1" thickBot="1">
      <c r="A48" s="158" t="s">
        <v>561</v>
      </c>
      <c r="B48" s="238">
        <f>SUM(C48:M48,'5-8 續'!B48:L48)</f>
        <v>156.63000000000002</v>
      </c>
      <c r="C48" s="236">
        <v>26.42</v>
      </c>
      <c r="D48" s="236">
        <v>9.2899999999999991</v>
      </c>
      <c r="E48" s="236">
        <v>0.18</v>
      </c>
      <c r="F48" s="236">
        <v>0.63</v>
      </c>
      <c r="G48" s="236">
        <v>4.8</v>
      </c>
      <c r="H48" s="236">
        <v>81.17</v>
      </c>
      <c r="I48" s="236">
        <v>2.57</v>
      </c>
      <c r="J48" s="236" t="s">
        <v>23</v>
      </c>
      <c r="K48" s="236" t="s">
        <v>23</v>
      </c>
      <c r="L48" s="236">
        <v>9.9700000000000006</v>
      </c>
      <c r="M48" s="236" t="s">
        <v>23</v>
      </c>
      <c r="P48" s="158" t="s">
        <v>561</v>
      </c>
      <c r="Q48" s="237">
        <v>156.63000000000002</v>
      </c>
      <c r="R48" s="236">
        <v>26.42</v>
      </c>
      <c r="S48" s="236">
        <v>9.2899999999999991</v>
      </c>
      <c r="T48" s="236">
        <v>0.18</v>
      </c>
      <c r="U48" s="236">
        <v>0.63</v>
      </c>
      <c r="V48" s="236">
        <v>4.8</v>
      </c>
      <c r="W48" s="236">
        <v>81.17</v>
      </c>
      <c r="X48" s="236">
        <v>2.57</v>
      </c>
      <c r="Y48" s="236" t="s">
        <v>23</v>
      </c>
      <c r="Z48" s="236" t="s">
        <v>23</v>
      </c>
      <c r="AA48" s="236">
        <v>9.9700000000000006</v>
      </c>
      <c r="AB48" s="236" t="s">
        <v>23</v>
      </c>
    </row>
    <row r="49" spans="1:15" s="90" customFormat="1" ht="12" customHeight="1">
      <c r="A49" s="162" t="s">
        <v>329</v>
      </c>
      <c r="B49" s="235"/>
      <c r="C49" s="235"/>
      <c r="D49" s="235"/>
      <c r="E49" s="90" t="s">
        <v>673</v>
      </c>
      <c r="H49" s="235"/>
      <c r="I49" s="150"/>
      <c r="J49" s="235"/>
      <c r="K49" s="235"/>
      <c r="L49" s="235"/>
      <c r="M49" s="235"/>
      <c r="N49" s="150"/>
      <c r="O49" s="150"/>
    </row>
    <row r="50" spans="1:15" s="90" customFormat="1" ht="12" customHeight="1">
      <c r="A50" s="152" t="s">
        <v>672</v>
      </c>
      <c r="B50" s="235"/>
      <c r="C50" s="235"/>
      <c r="D50" s="235"/>
      <c r="E50" s="90" t="s">
        <v>671</v>
      </c>
      <c r="F50" s="235"/>
      <c r="H50" s="235"/>
      <c r="I50" s="150"/>
      <c r="J50" s="235"/>
      <c r="K50" s="235"/>
      <c r="L50" s="235"/>
      <c r="M50" s="235"/>
      <c r="N50" s="150"/>
      <c r="O50" s="150"/>
    </row>
    <row r="51" spans="1:15" s="90" customFormat="1" ht="11.1" customHeight="1">
      <c r="A51" s="162"/>
      <c r="B51" s="235"/>
      <c r="C51" s="235"/>
      <c r="D51" s="235"/>
      <c r="E51" s="235" t="s">
        <v>670</v>
      </c>
      <c r="F51" s="235"/>
      <c r="H51" s="235"/>
      <c r="I51" s="150"/>
      <c r="J51" s="235"/>
      <c r="K51" s="235"/>
      <c r="L51" s="235"/>
      <c r="M51" s="235"/>
      <c r="N51" s="150"/>
      <c r="O51" s="150"/>
    </row>
    <row r="52" spans="1:15" s="90" customFormat="1" ht="11.1" customHeight="1">
      <c r="A52" s="162"/>
      <c r="B52" s="235"/>
      <c r="C52" s="235"/>
      <c r="D52" s="235"/>
      <c r="E52" s="235"/>
      <c r="F52" s="235"/>
      <c r="H52" s="235"/>
      <c r="I52" s="150"/>
      <c r="J52" s="235"/>
      <c r="K52" s="235"/>
      <c r="L52" s="235"/>
      <c r="M52" s="235"/>
      <c r="N52" s="150"/>
      <c r="O52" s="150"/>
    </row>
  </sheetData>
  <sheetProtection formatCells="0" formatRows="0"/>
  <mergeCells count="2">
    <mergeCell ref="A2:D2"/>
    <mergeCell ref="E2:M2"/>
  </mergeCells>
  <phoneticPr fontId="3" type="noConversion"/>
  <conditionalFormatting sqref="P15:AB48">
    <cfRule type="cellIs" dxfId="3" priority="1" stopIfTrue="1" operator="equal">
      <formula>A15</formula>
    </cfRule>
  </conditionalFormatting>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view="pageBreakPreview" zoomScale="70" zoomScaleNormal="120" zoomScaleSheetLayoutView="70" workbookViewId="0">
      <selection activeCell="B17" sqref="B17"/>
    </sheetView>
  </sheetViews>
  <sheetFormatPr defaultRowHeight="12.75"/>
  <cols>
    <col min="1" max="1" width="59.125" style="150" customWidth="1"/>
    <col min="2" max="4" width="9.625" style="150" customWidth="1"/>
    <col min="5" max="5" width="13.375" style="150" customWidth="1"/>
    <col min="6" max="6" width="11.125" style="150" customWidth="1"/>
    <col min="7" max="7" width="10.625" style="150" customWidth="1"/>
    <col min="8" max="8" width="9.625" style="150" customWidth="1"/>
    <col min="9" max="9" width="9.125" style="150" customWidth="1"/>
    <col min="10" max="10" width="13.625" style="150" customWidth="1"/>
    <col min="11" max="11" width="11.625" style="150" customWidth="1"/>
    <col min="12" max="12" width="9.625" style="150" customWidth="1"/>
    <col min="13" max="13" width="10.125" style="150" customWidth="1"/>
    <col min="14" max="15" width="9" style="257"/>
    <col min="16" max="16" width="56.25" style="257" hidden="1" customWidth="1"/>
    <col min="17" max="27" width="0" style="257" hidden="1" customWidth="1"/>
    <col min="28" max="16384" width="9" style="257"/>
  </cols>
  <sheetData>
    <row r="1" spans="1:27" ht="18" customHeight="1">
      <c r="A1" s="90" t="s">
        <v>87</v>
      </c>
      <c r="B1" s="90"/>
      <c r="C1" s="90"/>
      <c r="D1" s="152"/>
      <c r="K1" s="257"/>
      <c r="L1" s="89" t="s">
        <v>151</v>
      </c>
      <c r="M1" s="257"/>
    </row>
    <row r="2" spans="1:27" s="271" customFormat="1" ht="24.95" customHeight="1">
      <c r="A2" s="424" t="s">
        <v>689</v>
      </c>
      <c r="B2" s="424"/>
      <c r="C2" s="424"/>
      <c r="D2" s="424"/>
      <c r="E2" s="424" t="s">
        <v>688</v>
      </c>
      <c r="F2" s="424"/>
      <c r="G2" s="424"/>
      <c r="H2" s="424"/>
      <c r="I2" s="424"/>
      <c r="J2" s="424"/>
      <c r="K2" s="424"/>
      <c r="L2" s="424"/>
      <c r="M2" s="171"/>
      <c r="N2" s="171"/>
      <c r="O2" s="171"/>
    </row>
    <row r="3" spans="1:27" ht="14.1" customHeight="1" thickBot="1">
      <c r="A3" s="89"/>
      <c r="B3" s="89"/>
      <c r="C3" s="257"/>
      <c r="D3" s="256" t="s">
        <v>667</v>
      </c>
      <c r="F3" s="257"/>
      <c r="G3" s="257"/>
      <c r="J3" s="256"/>
      <c r="K3" s="257"/>
      <c r="L3" s="256" t="s">
        <v>666</v>
      </c>
      <c r="M3" s="257"/>
    </row>
    <row r="4" spans="1:27" s="150" customFormat="1" ht="27" customHeight="1">
      <c r="A4" s="270" t="s">
        <v>632</v>
      </c>
      <c r="B4" s="254" t="s">
        <v>665</v>
      </c>
      <c r="C4" s="253" t="s">
        <v>664</v>
      </c>
      <c r="D4" s="251" t="s">
        <v>663</v>
      </c>
      <c r="E4" s="253" t="s">
        <v>662</v>
      </c>
      <c r="F4" s="253" t="s">
        <v>661</v>
      </c>
      <c r="G4" s="251" t="s">
        <v>660</v>
      </c>
      <c r="H4" s="251" t="s">
        <v>659</v>
      </c>
      <c r="I4" s="251" t="s">
        <v>658</v>
      </c>
      <c r="J4" s="251" t="s">
        <v>657</v>
      </c>
      <c r="K4" s="253" t="s">
        <v>656</v>
      </c>
      <c r="L4" s="252" t="s">
        <v>655</v>
      </c>
    </row>
    <row r="5" spans="1:27" s="150" customFormat="1" ht="39.950000000000003" customHeight="1" thickBot="1">
      <c r="A5" s="269" t="s">
        <v>685</v>
      </c>
      <c r="B5" s="249" t="s">
        <v>653</v>
      </c>
      <c r="C5" s="248" t="s">
        <v>652</v>
      </c>
      <c r="D5" s="246" t="s">
        <v>651</v>
      </c>
      <c r="E5" s="268" t="s">
        <v>650</v>
      </c>
      <c r="F5" s="248" t="s">
        <v>649</v>
      </c>
      <c r="G5" s="246" t="s">
        <v>648</v>
      </c>
      <c r="H5" s="246" t="s">
        <v>647</v>
      </c>
      <c r="I5" s="246" t="s">
        <v>646</v>
      </c>
      <c r="J5" s="246" t="s">
        <v>645</v>
      </c>
      <c r="K5" s="248" t="s">
        <v>644</v>
      </c>
      <c r="L5" s="247" t="s">
        <v>643</v>
      </c>
    </row>
    <row r="6" spans="1:27" s="150" customFormat="1" ht="14.1" customHeight="1">
      <c r="A6" s="161" t="s">
        <v>116</v>
      </c>
      <c r="B6" s="275">
        <v>1.34</v>
      </c>
      <c r="C6" s="274">
        <v>143.01</v>
      </c>
      <c r="D6" s="274">
        <v>5.26</v>
      </c>
      <c r="E6" s="274">
        <v>14.99</v>
      </c>
      <c r="F6" s="274">
        <v>1.61</v>
      </c>
      <c r="G6" s="239" t="s">
        <v>641</v>
      </c>
      <c r="H6" s="274">
        <v>41.03</v>
      </c>
      <c r="I6" s="239" t="s">
        <v>641</v>
      </c>
      <c r="J6" s="274">
        <v>5.0999999999999996</v>
      </c>
      <c r="K6" s="274">
        <v>10</v>
      </c>
      <c r="L6" s="274">
        <v>68.73</v>
      </c>
    </row>
    <row r="7" spans="1:27" s="150" customFormat="1" ht="14.1" customHeight="1">
      <c r="A7" s="161" t="s">
        <v>115</v>
      </c>
      <c r="B7" s="275">
        <v>1.3399999999999999</v>
      </c>
      <c r="C7" s="274">
        <v>245.57</v>
      </c>
      <c r="D7" s="274">
        <v>11.57</v>
      </c>
      <c r="E7" s="274">
        <v>15.64</v>
      </c>
      <c r="F7" s="274">
        <v>0.99</v>
      </c>
      <c r="G7" s="239" t="s">
        <v>641</v>
      </c>
      <c r="H7" s="274">
        <v>40.72</v>
      </c>
      <c r="I7" s="239" t="s">
        <v>641</v>
      </c>
      <c r="J7" s="274">
        <v>25.1</v>
      </c>
      <c r="K7" s="274">
        <v>10</v>
      </c>
      <c r="L7" s="274">
        <v>68.73</v>
      </c>
    </row>
    <row r="8" spans="1:27" s="150" customFormat="1" ht="14.1" customHeight="1">
      <c r="A8" s="161" t="s">
        <v>114</v>
      </c>
      <c r="B8" s="275">
        <v>1.3399999999999999</v>
      </c>
      <c r="C8" s="274">
        <v>245.57000000000002</v>
      </c>
      <c r="D8" s="274">
        <v>11.57</v>
      </c>
      <c r="E8" s="274">
        <v>15.639999999999999</v>
      </c>
      <c r="F8" s="274">
        <v>0.9900000000000001</v>
      </c>
      <c r="G8" s="239" t="s">
        <v>641</v>
      </c>
      <c r="H8" s="274">
        <v>40.72</v>
      </c>
      <c r="I8" s="239" t="s">
        <v>641</v>
      </c>
      <c r="J8" s="274">
        <v>25.1</v>
      </c>
      <c r="K8" s="274">
        <v>10</v>
      </c>
      <c r="L8" s="274">
        <v>68.73</v>
      </c>
    </row>
    <row r="9" spans="1:27" s="150" customFormat="1" ht="14.1" customHeight="1">
      <c r="A9" s="161" t="s">
        <v>113</v>
      </c>
      <c r="B9" s="275">
        <v>1.3399999999999999</v>
      </c>
      <c r="C9" s="274">
        <v>246.46</v>
      </c>
      <c r="D9" s="274">
        <v>11.57</v>
      </c>
      <c r="E9" s="274">
        <v>15.639999999999999</v>
      </c>
      <c r="F9" s="274">
        <v>0.9900000000000001</v>
      </c>
      <c r="G9" s="239" t="s">
        <v>641</v>
      </c>
      <c r="H9" s="274">
        <v>40.72</v>
      </c>
      <c r="I9" s="239" t="s">
        <v>641</v>
      </c>
      <c r="J9" s="276">
        <v>25.1</v>
      </c>
      <c r="K9" s="274">
        <v>10</v>
      </c>
      <c r="L9" s="274">
        <v>68.73</v>
      </c>
    </row>
    <row r="10" spans="1:27" s="150" customFormat="1" ht="14.1" customHeight="1">
      <c r="A10" s="161" t="s">
        <v>112</v>
      </c>
      <c r="B10" s="275">
        <v>1.3399999999999999</v>
      </c>
      <c r="C10" s="274">
        <v>246.19000000000003</v>
      </c>
      <c r="D10" s="274">
        <v>11.57</v>
      </c>
      <c r="E10" s="274">
        <v>15.639999999999999</v>
      </c>
      <c r="F10" s="274">
        <v>0.9900000000000001</v>
      </c>
      <c r="G10" s="239" t="s">
        <v>641</v>
      </c>
      <c r="H10" s="274">
        <v>41.03</v>
      </c>
      <c r="I10" s="239" t="s">
        <v>641</v>
      </c>
      <c r="J10" s="274">
        <v>25.1</v>
      </c>
      <c r="K10" s="274">
        <v>10</v>
      </c>
      <c r="L10" s="274">
        <v>68.73</v>
      </c>
    </row>
    <row r="11" spans="1:27" s="150" customFormat="1" ht="14.1" customHeight="1">
      <c r="A11" s="161" t="s">
        <v>111</v>
      </c>
      <c r="B11" s="275">
        <v>1.3399999999999999</v>
      </c>
      <c r="C11" s="274">
        <v>245.17000000000002</v>
      </c>
      <c r="D11" s="274">
        <v>13.39</v>
      </c>
      <c r="E11" s="274">
        <v>15.639999999999999</v>
      </c>
      <c r="F11" s="274">
        <v>0.9900000000000001</v>
      </c>
      <c r="G11" s="239" t="s">
        <v>641</v>
      </c>
      <c r="H11" s="274">
        <v>41.03</v>
      </c>
      <c r="I11" s="239" t="s">
        <v>641</v>
      </c>
      <c r="J11" s="274">
        <v>25.680000000000003</v>
      </c>
      <c r="K11" s="274">
        <v>10.09</v>
      </c>
      <c r="L11" s="274">
        <v>68.680000000000007</v>
      </c>
    </row>
    <row r="12" spans="1:27" s="150" customFormat="1" ht="14.1" customHeight="1">
      <c r="A12" s="161" t="s">
        <v>110</v>
      </c>
      <c r="B12" s="275">
        <v>1.3399999999999999</v>
      </c>
      <c r="C12" s="274">
        <v>245.17000000000002</v>
      </c>
      <c r="D12" s="274">
        <v>13.39</v>
      </c>
      <c r="E12" s="274">
        <v>15.639999999999999</v>
      </c>
      <c r="F12" s="274">
        <v>0.9900000000000001</v>
      </c>
      <c r="G12" s="239" t="s">
        <v>641</v>
      </c>
      <c r="H12" s="274">
        <v>41.03</v>
      </c>
      <c r="I12" s="239" t="s">
        <v>641</v>
      </c>
      <c r="J12" s="274">
        <v>25.680000000000003</v>
      </c>
      <c r="K12" s="274">
        <v>10.09</v>
      </c>
      <c r="L12" s="274">
        <v>68.680000000000007</v>
      </c>
    </row>
    <row r="13" spans="1:27" s="150" customFormat="1" ht="14.1" customHeight="1">
      <c r="A13" s="161" t="s">
        <v>109</v>
      </c>
      <c r="B13" s="275">
        <v>1.3399999999999999</v>
      </c>
      <c r="C13" s="274">
        <v>245.20000000000002</v>
      </c>
      <c r="D13" s="274">
        <v>13.39</v>
      </c>
      <c r="E13" s="274">
        <v>16.05</v>
      </c>
      <c r="F13" s="274">
        <v>0.9900000000000001</v>
      </c>
      <c r="G13" s="239" t="s">
        <v>641</v>
      </c>
      <c r="H13" s="274">
        <v>41.07</v>
      </c>
      <c r="I13" s="239" t="s">
        <v>641</v>
      </c>
      <c r="J13" s="274">
        <v>25.67</v>
      </c>
      <c r="K13" s="274">
        <v>10.119999999999999</v>
      </c>
      <c r="L13" s="274">
        <v>68.290000000000006</v>
      </c>
    </row>
    <row r="14" spans="1:27" s="150" customFormat="1" ht="14.1" customHeight="1">
      <c r="A14" s="161" t="s">
        <v>108</v>
      </c>
      <c r="B14" s="275">
        <v>18.11</v>
      </c>
      <c r="C14" s="274">
        <v>477.91000000000014</v>
      </c>
      <c r="D14" s="274">
        <v>63.89</v>
      </c>
      <c r="E14" s="274">
        <v>51.260000000000005</v>
      </c>
      <c r="F14" s="274">
        <v>0.33999999999999997</v>
      </c>
      <c r="G14" s="239" t="s">
        <v>641</v>
      </c>
      <c r="H14" s="274">
        <v>29.439999999999998</v>
      </c>
      <c r="I14" s="239" t="s">
        <v>641</v>
      </c>
      <c r="J14" s="274">
        <v>151.81</v>
      </c>
      <c r="K14" s="274">
        <v>55.750000000000007</v>
      </c>
      <c r="L14" s="274">
        <v>9.73</v>
      </c>
    </row>
    <row r="15" spans="1:27" s="150" customFormat="1" ht="14.1" customHeight="1">
      <c r="A15" s="161" t="s">
        <v>107</v>
      </c>
      <c r="B15" s="273">
        <f>SUM(B16:B48)</f>
        <v>18.11</v>
      </c>
      <c r="C15" s="272">
        <f>SUM(C16:C48)</f>
        <v>477.91000000000014</v>
      </c>
      <c r="D15" s="272">
        <f>SUM(D16:D48)</f>
        <v>63.89</v>
      </c>
      <c r="E15" s="272">
        <f>SUM(E16:E48)</f>
        <v>51.260000000000005</v>
      </c>
      <c r="F15" s="272">
        <f>SUM(F16:F48)</f>
        <v>0.33999999999999997</v>
      </c>
      <c r="G15" s="239" t="s">
        <v>641</v>
      </c>
      <c r="H15" s="272">
        <f>SUM(H16:H48)</f>
        <v>29.439999999999998</v>
      </c>
      <c r="I15" s="239" t="s">
        <v>641</v>
      </c>
      <c r="J15" s="272">
        <f>SUM(J16:J48)</f>
        <v>151.81</v>
      </c>
      <c r="K15" s="272">
        <f>SUM(K16:K48)</f>
        <v>55.750000000000007</v>
      </c>
      <c r="L15" s="272">
        <f>SUM(L16:L48)</f>
        <v>9.73</v>
      </c>
      <c r="P15" s="161" t="s">
        <v>108</v>
      </c>
      <c r="Q15" s="150">
        <v>18.11</v>
      </c>
      <c r="R15" s="150">
        <v>477.91000000000014</v>
      </c>
      <c r="S15" s="150">
        <v>63.89</v>
      </c>
      <c r="T15" s="150">
        <v>51.260000000000005</v>
      </c>
      <c r="U15" s="150">
        <v>0.33999999999999997</v>
      </c>
      <c r="V15" s="150" t="s">
        <v>23</v>
      </c>
      <c r="W15" s="150">
        <v>29.439999999999998</v>
      </c>
      <c r="X15" s="150" t="s">
        <v>23</v>
      </c>
      <c r="Y15" s="150">
        <v>151.81</v>
      </c>
      <c r="Z15" s="150">
        <v>55.750000000000007</v>
      </c>
      <c r="AA15" s="150">
        <v>9.73</v>
      </c>
    </row>
    <row r="16" spans="1:27" s="150" customFormat="1" ht="25.5">
      <c r="A16" s="161" t="s">
        <v>595</v>
      </c>
      <c r="B16" s="240" t="s">
        <v>23</v>
      </c>
      <c r="C16" s="239">
        <v>10.85</v>
      </c>
      <c r="D16" s="239">
        <v>1.97</v>
      </c>
      <c r="E16" s="239">
        <v>0.86</v>
      </c>
      <c r="F16" s="239" t="s">
        <v>23</v>
      </c>
      <c r="G16" s="239" t="s">
        <v>23</v>
      </c>
      <c r="H16" s="239">
        <v>3.32</v>
      </c>
      <c r="I16" s="239" t="s">
        <v>23</v>
      </c>
      <c r="J16" s="239">
        <v>0.56000000000000005</v>
      </c>
      <c r="K16" s="239">
        <v>12.77</v>
      </c>
      <c r="L16" s="239">
        <v>1.32</v>
      </c>
      <c r="P16" s="161" t="s">
        <v>595</v>
      </c>
      <c r="Q16" s="150" t="s">
        <v>23</v>
      </c>
      <c r="R16" s="150">
        <v>10.85</v>
      </c>
      <c r="S16" s="150">
        <v>1.97</v>
      </c>
      <c r="T16" s="150">
        <v>0.86</v>
      </c>
      <c r="U16" s="150" t="s">
        <v>23</v>
      </c>
      <c r="V16" s="150" t="s">
        <v>23</v>
      </c>
      <c r="W16" s="150">
        <v>3.32</v>
      </c>
      <c r="X16" s="150" t="s">
        <v>23</v>
      </c>
      <c r="Y16" s="150">
        <v>0.56000000000000005</v>
      </c>
      <c r="Z16" s="150">
        <v>12.77</v>
      </c>
      <c r="AA16" s="150">
        <v>1.32</v>
      </c>
    </row>
    <row r="17" spans="1:27" s="150" customFormat="1" ht="14.1" customHeight="1">
      <c r="A17" s="162" t="s">
        <v>593</v>
      </c>
      <c r="B17" s="240" t="s">
        <v>23</v>
      </c>
      <c r="C17" s="239">
        <v>16.47</v>
      </c>
      <c r="D17" s="239" t="s">
        <v>23</v>
      </c>
      <c r="E17" s="239">
        <v>1.0900000000000001</v>
      </c>
      <c r="F17" s="239" t="s">
        <v>23</v>
      </c>
      <c r="G17" s="239" t="s">
        <v>23</v>
      </c>
      <c r="H17" s="239">
        <v>0.06</v>
      </c>
      <c r="I17" s="239" t="s">
        <v>23</v>
      </c>
      <c r="J17" s="239">
        <v>20.260000000000002</v>
      </c>
      <c r="K17" s="239" t="s">
        <v>23</v>
      </c>
      <c r="L17" s="239">
        <v>0.03</v>
      </c>
      <c r="P17" s="162" t="s">
        <v>593</v>
      </c>
      <c r="Q17" s="150" t="s">
        <v>23</v>
      </c>
      <c r="R17" s="150">
        <v>16.47</v>
      </c>
      <c r="S17" s="150" t="s">
        <v>23</v>
      </c>
      <c r="T17" s="150">
        <v>1.0900000000000001</v>
      </c>
      <c r="U17" s="150" t="s">
        <v>23</v>
      </c>
      <c r="V17" s="150" t="s">
        <v>23</v>
      </c>
      <c r="W17" s="150">
        <v>0.06</v>
      </c>
      <c r="X17" s="150" t="s">
        <v>23</v>
      </c>
      <c r="Y17" s="150">
        <v>20.260000000000002</v>
      </c>
      <c r="Z17" s="150" t="s">
        <v>23</v>
      </c>
      <c r="AA17" s="150">
        <v>0.03</v>
      </c>
    </row>
    <row r="18" spans="1:27" s="150" customFormat="1" ht="14.1" customHeight="1">
      <c r="A18" s="162" t="s">
        <v>592</v>
      </c>
      <c r="B18" s="240" t="s">
        <v>23</v>
      </c>
      <c r="C18" s="239">
        <v>156.08000000000001</v>
      </c>
      <c r="D18" s="239">
        <v>7.44</v>
      </c>
      <c r="E18" s="239" t="s">
        <v>23</v>
      </c>
      <c r="F18" s="239" t="s">
        <v>23</v>
      </c>
      <c r="G18" s="239" t="s">
        <v>23</v>
      </c>
      <c r="H18" s="239">
        <v>4.1100000000000003</v>
      </c>
      <c r="I18" s="239" t="s">
        <v>23</v>
      </c>
      <c r="J18" s="239" t="s">
        <v>23</v>
      </c>
      <c r="K18" s="239" t="s">
        <v>23</v>
      </c>
      <c r="L18" s="239" t="s">
        <v>23</v>
      </c>
      <c r="P18" s="162" t="s">
        <v>592</v>
      </c>
      <c r="Q18" s="150" t="s">
        <v>23</v>
      </c>
      <c r="R18" s="150">
        <v>156.08000000000001</v>
      </c>
      <c r="S18" s="150">
        <v>7.44</v>
      </c>
      <c r="T18" s="150" t="s">
        <v>23</v>
      </c>
      <c r="U18" s="150" t="s">
        <v>23</v>
      </c>
      <c r="V18" s="150" t="s">
        <v>23</v>
      </c>
      <c r="W18" s="150">
        <v>4.1100000000000003</v>
      </c>
      <c r="X18" s="150" t="s">
        <v>23</v>
      </c>
      <c r="Y18" s="150" t="s">
        <v>23</v>
      </c>
      <c r="Z18" s="150" t="s">
        <v>23</v>
      </c>
      <c r="AA18" s="150" t="s">
        <v>23</v>
      </c>
    </row>
    <row r="19" spans="1:27" s="150" customFormat="1" ht="38.25">
      <c r="A19" s="161" t="s">
        <v>642</v>
      </c>
      <c r="B19" s="240" t="s">
        <v>23</v>
      </c>
      <c r="C19" s="239">
        <v>0.09</v>
      </c>
      <c r="D19" s="239" t="s">
        <v>23</v>
      </c>
      <c r="E19" s="239" t="s">
        <v>23</v>
      </c>
      <c r="F19" s="239" t="s">
        <v>23</v>
      </c>
      <c r="G19" s="239" t="s">
        <v>23</v>
      </c>
      <c r="H19" s="239">
        <v>0.25</v>
      </c>
      <c r="I19" s="239" t="s">
        <v>23</v>
      </c>
      <c r="J19" s="239">
        <v>3.19</v>
      </c>
      <c r="K19" s="239" t="s">
        <v>23</v>
      </c>
      <c r="L19" s="239" t="s">
        <v>23</v>
      </c>
      <c r="P19" s="161" t="s">
        <v>642</v>
      </c>
      <c r="Q19" s="150" t="s">
        <v>23</v>
      </c>
      <c r="R19" s="150">
        <v>0.09</v>
      </c>
      <c r="S19" s="150" t="s">
        <v>23</v>
      </c>
      <c r="T19" s="150" t="s">
        <v>23</v>
      </c>
      <c r="U19" s="150" t="s">
        <v>23</v>
      </c>
      <c r="V19" s="150" t="s">
        <v>23</v>
      </c>
      <c r="W19" s="150">
        <v>0.25</v>
      </c>
      <c r="X19" s="150" t="s">
        <v>23</v>
      </c>
      <c r="Y19" s="150">
        <v>3.19</v>
      </c>
      <c r="Z19" s="150" t="s">
        <v>23</v>
      </c>
      <c r="AA19" s="150" t="s">
        <v>23</v>
      </c>
    </row>
    <row r="20" spans="1:27" s="150" customFormat="1" ht="14.1" customHeight="1">
      <c r="A20" s="162" t="s">
        <v>590</v>
      </c>
      <c r="B20" s="240">
        <v>7.74</v>
      </c>
      <c r="C20" s="239">
        <v>31.43</v>
      </c>
      <c r="D20" s="239" t="s">
        <v>23</v>
      </c>
      <c r="E20" s="239">
        <v>0.79</v>
      </c>
      <c r="F20" s="239" t="s">
        <v>23</v>
      </c>
      <c r="G20" s="239" t="s">
        <v>23</v>
      </c>
      <c r="H20" s="239">
        <v>0.01</v>
      </c>
      <c r="I20" s="239" t="s">
        <v>23</v>
      </c>
      <c r="J20" s="239">
        <v>6.52</v>
      </c>
      <c r="K20" s="239" t="s">
        <v>23</v>
      </c>
      <c r="L20" s="239">
        <v>0.36</v>
      </c>
      <c r="P20" s="162" t="s">
        <v>590</v>
      </c>
      <c r="Q20" s="150">
        <v>7.74</v>
      </c>
      <c r="R20" s="150">
        <v>31.43</v>
      </c>
      <c r="S20" s="150" t="s">
        <v>23</v>
      </c>
      <c r="T20" s="150">
        <v>0.79</v>
      </c>
      <c r="U20" s="150" t="s">
        <v>23</v>
      </c>
      <c r="V20" s="150" t="s">
        <v>23</v>
      </c>
      <c r="W20" s="150">
        <v>0.01</v>
      </c>
      <c r="X20" s="150" t="s">
        <v>23</v>
      </c>
      <c r="Y20" s="150">
        <v>6.52</v>
      </c>
      <c r="Z20" s="150" t="s">
        <v>23</v>
      </c>
      <c r="AA20" s="150">
        <v>0.36</v>
      </c>
    </row>
    <row r="21" spans="1:27" s="150" customFormat="1" ht="30" customHeight="1">
      <c r="A21" s="161" t="s">
        <v>589</v>
      </c>
      <c r="B21" s="240">
        <v>6.69</v>
      </c>
      <c r="C21" s="239">
        <v>5.3</v>
      </c>
      <c r="D21" s="239" t="s">
        <v>23</v>
      </c>
      <c r="E21" s="239">
        <v>8.3000000000000007</v>
      </c>
      <c r="F21" s="239" t="s">
        <v>23</v>
      </c>
      <c r="G21" s="239" t="s">
        <v>23</v>
      </c>
      <c r="H21" s="239">
        <v>6.08</v>
      </c>
      <c r="I21" s="239" t="s">
        <v>23</v>
      </c>
      <c r="J21" s="239">
        <v>10</v>
      </c>
      <c r="K21" s="239" t="s">
        <v>23</v>
      </c>
      <c r="L21" s="239" t="s">
        <v>23</v>
      </c>
      <c r="P21" s="161" t="s">
        <v>589</v>
      </c>
      <c r="Q21" s="150">
        <v>6.69</v>
      </c>
      <c r="R21" s="150">
        <v>5.3</v>
      </c>
      <c r="S21" s="150" t="s">
        <v>23</v>
      </c>
      <c r="T21" s="150">
        <v>8.3000000000000007</v>
      </c>
      <c r="U21" s="150" t="s">
        <v>23</v>
      </c>
      <c r="V21" s="150" t="s">
        <v>23</v>
      </c>
      <c r="W21" s="150">
        <v>6.08</v>
      </c>
      <c r="X21" s="150" t="s">
        <v>23</v>
      </c>
      <c r="Y21" s="150">
        <v>10</v>
      </c>
      <c r="Z21" s="150" t="s">
        <v>23</v>
      </c>
      <c r="AA21" s="150" t="s">
        <v>23</v>
      </c>
    </row>
    <row r="22" spans="1:27" s="150" customFormat="1" ht="14.1" customHeight="1">
      <c r="A22" s="162" t="s">
        <v>588</v>
      </c>
      <c r="B22" s="240" t="s">
        <v>23</v>
      </c>
      <c r="C22" s="239">
        <v>1.0900000000000001</v>
      </c>
      <c r="D22" s="239" t="s">
        <v>23</v>
      </c>
      <c r="E22" s="239" t="s">
        <v>23</v>
      </c>
      <c r="F22" s="239" t="s">
        <v>23</v>
      </c>
      <c r="G22" s="239" t="s">
        <v>23</v>
      </c>
      <c r="H22" s="239" t="s">
        <v>23</v>
      </c>
      <c r="I22" s="239" t="s">
        <v>23</v>
      </c>
      <c r="J22" s="239" t="s">
        <v>23</v>
      </c>
      <c r="K22" s="239" t="s">
        <v>23</v>
      </c>
      <c r="L22" s="239" t="s">
        <v>23</v>
      </c>
      <c r="P22" s="162" t="s">
        <v>588</v>
      </c>
      <c r="Q22" s="150" t="s">
        <v>23</v>
      </c>
      <c r="R22" s="150">
        <v>1.0900000000000001</v>
      </c>
      <c r="S22" s="150" t="s">
        <v>23</v>
      </c>
      <c r="T22" s="150" t="s">
        <v>23</v>
      </c>
      <c r="U22" s="150" t="s">
        <v>23</v>
      </c>
      <c r="V22" s="150" t="s">
        <v>23</v>
      </c>
      <c r="W22" s="150" t="s">
        <v>23</v>
      </c>
      <c r="X22" s="150" t="s">
        <v>23</v>
      </c>
      <c r="Y22" s="150" t="s">
        <v>23</v>
      </c>
      <c r="Z22" s="150" t="s">
        <v>23</v>
      </c>
      <c r="AA22" s="150" t="s">
        <v>23</v>
      </c>
    </row>
    <row r="23" spans="1:27" s="150" customFormat="1" ht="14.1" customHeight="1">
      <c r="A23" s="162" t="s">
        <v>587</v>
      </c>
      <c r="B23" s="240" t="s">
        <v>23</v>
      </c>
      <c r="C23" s="239">
        <v>22.3</v>
      </c>
      <c r="D23" s="239" t="s">
        <v>23</v>
      </c>
      <c r="E23" s="239">
        <v>9.31</v>
      </c>
      <c r="F23" s="239" t="s">
        <v>23</v>
      </c>
      <c r="G23" s="239" t="s">
        <v>23</v>
      </c>
      <c r="H23" s="239" t="s">
        <v>23</v>
      </c>
      <c r="I23" s="239" t="s">
        <v>23</v>
      </c>
      <c r="J23" s="239" t="s">
        <v>23</v>
      </c>
      <c r="K23" s="239">
        <v>0.1</v>
      </c>
      <c r="L23" s="239" t="s">
        <v>23</v>
      </c>
      <c r="P23" s="162" t="s">
        <v>587</v>
      </c>
      <c r="Q23" s="150" t="s">
        <v>23</v>
      </c>
      <c r="R23" s="150">
        <v>22.3</v>
      </c>
      <c r="S23" s="150" t="s">
        <v>23</v>
      </c>
      <c r="T23" s="150">
        <v>9.31</v>
      </c>
      <c r="U23" s="150" t="s">
        <v>23</v>
      </c>
      <c r="V23" s="150" t="s">
        <v>23</v>
      </c>
      <c r="W23" s="150" t="s">
        <v>23</v>
      </c>
      <c r="X23" s="150" t="s">
        <v>23</v>
      </c>
      <c r="Y23" s="150" t="s">
        <v>23</v>
      </c>
      <c r="Z23" s="150">
        <v>0.1</v>
      </c>
      <c r="AA23" s="150" t="s">
        <v>23</v>
      </c>
    </row>
    <row r="24" spans="1:27" s="150" customFormat="1" ht="14.1" customHeight="1">
      <c r="A24" s="162" t="s">
        <v>586</v>
      </c>
      <c r="B24" s="240" t="s">
        <v>23</v>
      </c>
      <c r="C24" s="239">
        <v>22.69</v>
      </c>
      <c r="D24" s="239" t="s">
        <v>23</v>
      </c>
      <c r="E24" s="239">
        <v>0.5</v>
      </c>
      <c r="F24" s="239" t="s">
        <v>23</v>
      </c>
      <c r="G24" s="239" t="s">
        <v>23</v>
      </c>
      <c r="H24" s="239">
        <v>7</v>
      </c>
      <c r="I24" s="239" t="s">
        <v>23</v>
      </c>
      <c r="J24" s="239">
        <v>18.38</v>
      </c>
      <c r="K24" s="239">
        <v>0.06</v>
      </c>
      <c r="L24" s="239" t="s">
        <v>23</v>
      </c>
      <c r="P24" s="162" t="s">
        <v>586</v>
      </c>
      <c r="Q24" s="150" t="s">
        <v>23</v>
      </c>
      <c r="R24" s="150">
        <v>22.69</v>
      </c>
      <c r="S24" s="150" t="s">
        <v>23</v>
      </c>
      <c r="T24" s="150">
        <v>0.5</v>
      </c>
      <c r="U24" s="150" t="s">
        <v>23</v>
      </c>
      <c r="V24" s="150" t="s">
        <v>23</v>
      </c>
      <c r="W24" s="150">
        <v>7</v>
      </c>
      <c r="X24" s="150" t="s">
        <v>23</v>
      </c>
      <c r="Y24" s="150">
        <v>18.38</v>
      </c>
      <c r="Z24" s="150">
        <v>0.06</v>
      </c>
      <c r="AA24" s="150" t="s">
        <v>23</v>
      </c>
    </row>
    <row r="25" spans="1:27" s="150" customFormat="1" ht="14.1" customHeight="1">
      <c r="A25" s="162" t="s">
        <v>585</v>
      </c>
      <c r="B25" s="240" t="s">
        <v>23</v>
      </c>
      <c r="C25" s="239" t="s">
        <v>23</v>
      </c>
      <c r="D25" s="239">
        <v>9.16</v>
      </c>
      <c r="E25" s="239" t="s">
        <v>23</v>
      </c>
      <c r="F25" s="239" t="s">
        <v>23</v>
      </c>
      <c r="G25" s="239" t="s">
        <v>23</v>
      </c>
      <c r="H25" s="239" t="s">
        <v>23</v>
      </c>
      <c r="I25" s="239" t="s">
        <v>23</v>
      </c>
      <c r="J25" s="239" t="s">
        <v>23</v>
      </c>
      <c r="K25" s="239" t="s">
        <v>23</v>
      </c>
      <c r="L25" s="239" t="s">
        <v>23</v>
      </c>
      <c r="P25" s="162" t="s">
        <v>585</v>
      </c>
      <c r="Q25" s="150" t="s">
        <v>23</v>
      </c>
      <c r="R25" s="150" t="s">
        <v>23</v>
      </c>
      <c r="S25" s="150">
        <v>9.16</v>
      </c>
      <c r="T25" s="150" t="s">
        <v>23</v>
      </c>
      <c r="U25" s="150" t="s">
        <v>23</v>
      </c>
      <c r="V25" s="150" t="s">
        <v>23</v>
      </c>
      <c r="W25" s="150" t="s">
        <v>23</v>
      </c>
      <c r="X25" s="150" t="s">
        <v>23</v>
      </c>
      <c r="Y25" s="150" t="s">
        <v>23</v>
      </c>
      <c r="Z25" s="150" t="s">
        <v>23</v>
      </c>
      <c r="AA25" s="150" t="s">
        <v>23</v>
      </c>
    </row>
    <row r="26" spans="1:27" s="150" customFormat="1" ht="14.1" customHeight="1">
      <c r="A26" s="162" t="s">
        <v>584</v>
      </c>
      <c r="B26" s="240" t="s">
        <v>23</v>
      </c>
      <c r="C26" s="239">
        <v>0.43</v>
      </c>
      <c r="D26" s="239">
        <v>7.91</v>
      </c>
      <c r="E26" s="239" t="s">
        <v>23</v>
      </c>
      <c r="F26" s="239" t="s">
        <v>23</v>
      </c>
      <c r="G26" s="239" t="s">
        <v>23</v>
      </c>
      <c r="H26" s="239">
        <v>0.89</v>
      </c>
      <c r="I26" s="239" t="s">
        <v>23</v>
      </c>
      <c r="J26" s="239">
        <v>16.309999999999999</v>
      </c>
      <c r="K26" s="239" t="s">
        <v>23</v>
      </c>
      <c r="L26" s="239" t="s">
        <v>23</v>
      </c>
      <c r="P26" s="162" t="s">
        <v>584</v>
      </c>
      <c r="Q26" s="150" t="s">
        <v>23</v>
      </c>
      <c r="R26" s="150">
        <v>0.43</v>
      </c>
      <c r="S26" s="150">
        <v>7.91</v>
      </c>
      <c r="T26" s="150" t="s">
        <v>23</v>
      </c>
      <c r="U26" s="150" t="s">
        <v>23</v>
      </c>
      <c r="V26" s="150" t="s">
        <v>23</v>
      </c>
      <c r="W26" s="150">
        <v>0.89</v>
      </c>
      <c r="X26" s="150" t="s">
        <v>23</v>
      </c>
      <c r="Y26" s="150">
        <v>16.309999999999999</v>
      </c>
      <c r="Z26" s="150" t="s">
        <v>23</v>
      </c>
      <c r="AA26" s="150" t="s">
        <v>23</v>
      </c>
    </row>
    <row r="27" spans="1:27" s="150" customFormat="1" ht="14.1" customHeight="1">
      <c r="A27" s="162" t="s">
        <v>583</v>
      </c>
      <c r="B27" s="240" t="s">
        <v>23</v>
      </c>
      <c r="C27" s="239">
        <v>1.38</v>
      </c>
      <c r="D27" s="239">
        <v>2.37</v>
      </c>
      <c r="E27" s="239" t="s">
        <v>23</v>
      </c>
      <c r="F27" s="239" t="s">
        <v>23</v>
      </c>
      <c r="G27" s="239" t="s">
        <v>23</v>
      </c>
      <c r="H27" s="239" t="s">
        <v>23</v>
      </c>
      <c r="I27" s="239" t="s">
        <v>23</v>
      </c>
      <c r="J27" s="239">
        <v>0.41</v>
      </c>
      <c r="K27" s="239" t="s">
        <v>23</v>
      </c>
      <c r="L27" s="239" t="s">
        <v>23</v>
      </c>
      <c r="P27" s="162" t="s">
        <v>583</v>
      </c>
      <c r="Q27" s="150" t="s">
        <v>23</v>
      </c>
      <c r="R27" s="150">
        <v>1.38</v>
      </c>
      <c r="S27" s="150">
        <v>2.37</v>
      </c>
      <c r="T27" s="150" t="s">
        <v>23</v>
      </c>
      <c r="U27" s="150" t="s">
        <v>23</v>
      </c>
      <c r="V27" s="150" t="s">
        <v>23</v>
      </c>
      <c r="W27" s="150" t="s">
        <v>23</v>
      </c>
      <c r="X27" s="150" t="s">
        <v>23</v>
      </c>
      <c r="Y27" s="150">
        <v>0.41</v>
      </c>
      <c r="Z27" s="150" t="s">
        <v>23</v>
      </c>
      <c r="AA27" s="150" t="s">
        <v>23</v>
      </c>
    </row>
    <row r="28" spans="1:27" s="150" customFormat="1" ht="14.1" customHeight="1">
      <c r="A28" s="162" t="s">
        <v>582</v>
      </c>
      <c r="B28" s="240" t="s">
        <v>23</v>
      </c>
      <c r="C28" s="239">
        <v>1.06</v>
      </c>
      <c r="D28" s="239" t="s">
        <v>23</v>
      </c>
      <c r="E28" s="239" t="s">
        <v>23</v>
      </c>
      <c r="F28" s="239" t="s">
        <v>23</v>
      </c>
      <c r="G28" s="239" t="s">
        <v>23</v>
      </c>
      <c r="H28" s="239">
        <v>1.77</v>
      </c>
      <c r="I28" s="239" t="s">
        <v>23</v>
      </c>
      <c r="J28" s="239" t="s">
        <v>23</v>
      </c>
      <c r="K28" s="239" t="s">
        <v>23</v>
      </c>
      <c r="L28" s="239" t="s">
        <v>23</v>
      </c>
      <c r="P28" s="162" t="s">
        <v>582</v>
      </c>
      <c r="Q28" s="150" t="s">
        <v>23</v>
      </c>
      <c r="R28" s="150">
        <v>1.06</v>
      </c>
      <c r="S28" s="150" t="s">
        <v>23</v>
      </c>
      <c r="T28" s="150" t="s">
        <v>23</v>
      </c>
      <c r="U28" s="150" t="s">
        <v>23</v>
      </c>
      <c r="V28" s="150" t="s">
        <v>23</v>
      </c>
      <c r="W28" s="150">
        <v>1.77</v>
      </c>
      <c r="X28" s="150" t="s">
        <v>23</v>
      </c>
      <c r="Y28" s="150" t="s">
        <v>23</v>
      </c>
      <c r="Z28" s="150" t="s">
        <v>23</v>
      </c>
      <c r="AA28" s="150" t="s">
        <v>23</v>
      </c>
    </row>
    <row r="29" spans="1:27" s="150" customFormat="1" ht="14.1" customHeight="1">
      <c r="A29" s="162" t="s">
        <v>581</v>
      </c>
      <c r="B29" s="240" t="s">
        <v>23</v>
      </c>
      <c r="C29" s="239">
        <v>7.31</v>
      </c>
      <c r="D29" s="239">
        <v>0.84</v>
      </c>
      <c r="E29" s="239" t="s">
        <v>23</v>
      </c>
      <c r="F29" s="239">
        <v>0.28999999999999998</v>
      </c>
      <c r="G29" s="239" t="s">
        <v>23</v>
      </c>
      <c r="H29" s="239" t="s">
        <v>23</v>
      </c>
      <c r="I29" s="239" t="s">
        <v>23</v>
      </c>
      <c r="J29" s="239">
        <v>1.41</v>
      </c>
      <c r="K29" s="239" t="s">
        <v>23</v>
      </c>
      <c r="L29" s="239">
        <v>0.03</v>
      </c>
      <c r="P29" s="162" t="s">
        <v>581</v>
      </c>
      <c r="Q29" s="150" t="s">
        <v>23</v>
      </c>
      <c r="R29" s="150">
        <v>7.31</v>
      </c>
      <c r="S29" s="150">
        <v>0.84</v>
      </c>
      <c r="T29" s="150" t="s">
        <v>23</v>
      </c>
      <c r="U29" s="150">
        <v>0.28999999999999998</v>
      </c>
      <c r="V29" s="150" t="s">
        <v>23</v>
      </c>
      <c r="W29" s="150" t="s">
        <v>23</v>
      </c>
      <c r="X29" s="150" t="s">
        <v>23</v>
      </c>
      <c r="Y29" s="150">
        <v>1.41</v>
      </c>
      <c r="Z29" s="150" t="s">
        <v>23</v>
      </c>
      <c r="AA29" s="150">
        <v>0.03</v>
      </c>
    </row>
    <row r="30" spans="1:27" s="150" customFormat="1" ht="14.1" customHeight="1">
      <c r="A30" s="162" t="s">
        <v>580</v>
      </c>
      <c r="B30" s="240" t="s">
        <v>23</v>
      </c>
      <c r="C30" s="239">
        <v>94.36</v>
      </c>
      <c r="D30" s="239">
        <v>29.34</v>
      </c>
      <c r="E30" s="239">
        <v>6.05</v>
      </c>
      <c r="F30" s="239" t="s">
        <v>23</v>
      </c>
      <c r="G30" s="239" t="s">
        <v>23</v>
      </c>
      <c r="H30" s="239">
        <v>0.36</v>
      </c>
      <c r="I30" s="239" t="s">
        <v>23</v>
      </c>
      <c r="J30" s="239">
        <v>49.1</v>
      </c>
      <c r="K30" s="239">
        <v>4.21</v>
      </c>
      <c r="L30" s="239" t="s">
        <v>23</v>
      </c>
      <c r="P30" s="162" t="s">
        <v>580</v>
      </c>
      <c r="Q30" s="150" t="s">
        <v>23</v>
      </c>
      <c r="R30" s="150">
        <v>94.36</v>
      </c>
      <c r="S30" s="150">
        <v>29.34</v>
      </c>
      <c r="T30" s="150">
        <v>6.05</v>
      </c>
      <c r="U30" s="150" t="s">
        <v>23</v>
      </c>
      <c r="V30" s="150" t="s">
        <v>23</v>
      </c>
      <c r="W30" s="150">
        <v>0.36</v>
      </c>
      <c r="X30" s="150" t="s">
        <v>23</v>
      </c>
      <c r="Y30" s="150">
        <v>49.1</v>
      </c>
      <c r="Z30" s="150">
        <v>4.21</v>
      </c>
      <c r="AA30" s="150" t="s">
        <v>23</v>
      </c>
    </row>
    <row r="31" spans="1:27" s="150" customFormat="1" ht="14.1" customHeight="1">
      <c r="A31" s="162" t="s">
        <v>579</v>
      </c>
      <c r="B31" s="240" t="s">
        <v>23</v>
      </c>
      <c r="C31" s="239">
        <v>29.3</v>
      </c>
      <c r="D31" s="239" t="s">
        <v>23</v>
      </c>
      <c r="E31" s="239">
        <v>0.26</v>
      </c>
      <c r="F31" s="239" t="s">
        <v>23</v>
      </c>
      <c r="G31" s="239" t="s">
        <v>23</v>
      </c>
      <c r="H31" s="239">
        <v>0.16</v>
      </c>
      <c r="I31" s="239" t="s">
        <v>23</v>
      </c>
      <c r="J31" s="239" t="s">
        <v>23</v>
      </c>
      <c r="K31" s="239">
        <v>0.06</v>
      </c>
      <c r="L31" s="239" t="s">
        <v>23</v>
      </c>
      <c r="P31" s="162" t="s">
        <v>579</v>
      </c>
      <c r="Q31" s="150" t="s">
        <v>23</v>
      </c>
      <c r="R31" s="150">
        <v>29.3</v>
      </c>
      <c r="S31" s="150" t="s">
        <v>23</v>
      </c>
      <c r="T31" s="150">
        <v>0.26</v>
      </c>
      <c r="U31" s="150" t="s">
        <v>23</v>
      </c>
      <c r="V31" s="150" t="s">
        <v>23</v>
      </c>
      <c r="W31" s="150">
        <v>0.16</v>
      </c>
      <c r="X31" s="150" t="s">
        <v>23</v>
      </c>
      <c r="Y31" s="150" t="s">
        <v>23</v>
      </c>
      <c r="Z31" s="150">
        <v>0.06</v>
      </c>
      <c r="AA31" s="150" t="s">
        <v>23</v>
      </c>
    </row>
    <row r="32" spans="1:27" s="150" customFormat="1" ht="14.1" customHeight="1">
      <c r="A32" s="162" t="s">
        <v>578</v>
      </c>
      <c r="B32" s="240" t="s">
        <v>23</v>
      </c>
      <c r="C32" s="239">
        <v>0.56999999999999995</v>
      </c>
      <c r="D32" s="239" t="s">
        <v>23</v>
      </c>
      <c r="E32" s="239">
        <v>0.32</v>
      </c>
      <c r="F32" s="239" t="s">
        <v>23</v>
      </c>
      <c r="G32" s="239" t="s">
        <v>23</v>
      </c>
      <c r="H32" s="239">
        <v>0.06</v>
      </c>
      <c r="I32" s="239" t="s">
        <v>23</v>
      </c>
      <c r="J32" s="239" t="s">
        <v>23</v>
      </c>
      <c r="K32" s="239" t="s">
        <v>23</v>
      </c>
      <c r="L32" s="239" t="s">
        <v>23</v>
      </c>
      <c r="P32" s="162" t="s">
        <v>578</v>
      </c>
      <c r="Q32" s="150" t="s">
        <v>23</v>
      </c>
      <c r="R32" s="150">
        <v>0.56999999999999995</v>
      </c>
      <c r="S32" s="150" t="s">
        <v>23</v>
      </c>
      <c r="T32" s="150">
        <v>0.32</v>
      </c>
      <c r="U32" s="150" t="s">
        <v>23</v>
      </c>
      <c r="V32" s="150" t="s">
        <v>23</v>
      </c>
      <c r="W32" s="150">
        <v>0.06</v>
      </c>
      <c r="X32" s="150" t="s">
        <v>23</v>
      </c>
      <c r="Y32" s="150" t="s">
        <v>23</v>
      </c>
      <c r="Z32" s="150" t="s">
        <v>23</v>
      </c>
      <c r="AA32" s="150" t="s">
        <v>23</v>
      </c>
    </row>
    <row r="33" spans="1:27" s="150" customFormat="1" ht="14.1" customHeight="1">
      <c r="A33" s="162" t="s">
        <v>577</v>
      </c>
      <c r="B33" s="240" t="s">
        <v>23</v>
      </c>
      <c r="C33" s="239">
        <v>1.27</v>
      </c>
      <c r="D33" s="239" t="s">
        <v>23</v>
      </c>
      <c r="E33" s="239" t="s">
        <v>23</v>
      </c>
      <c r="F33" s="239" t="s">
        <v>23</v>
      </c>
      <c r="G33" s="239" t="s">
        <v>23</v>
      </c>
      <c r="H33" s="239" t="s">
        <v>23</v>
      </c>
      <c r="I33" s="239" t="s">
        <v>23</v>
      </c>
      <c r="J33" s="239">
        <v>0.39</v>
      </c>
      <c r="K33" s="239" t="s">
        <v>23</v>
      </c>
      <c r="L33" s="239" t="s">
        <v>23</v>
      </c>
      <c r="P33" s="162" t="s">
        <v>577</v>
      </c>
      <c r="Q33" s="150" t="s">
        <v>23</v>
      </c>
      <c r="R33" s="150">
        <v>1.27</v>
      </c>
      <c r="S33" s="150" t="s">
        <v>23</v>
      </c>
      <c r="T33" s="150" t="s">
        <v>23</v>
      </c>
      <c r="U33" s="150" t="s">
        <v>23</v>
      </c>
      <c r="V33" s="150" t="s">
        <v>23</v>
      </c>
      <c r="W33" s="150" t="s">
        <v>23</v>
      </c>
      <c r="X33" s="150" t="s">
        <v>23</v>
      </c>
      <c r="Y33" s="150">
        <v>0.39</v>
      </c>
      <c r="Z33" s="150" t="s">
        <v>23</v>
      </c>
      <c r="AA33" s="150" t="s">
        <v>23</v>
      </c>
    </row>
    <row r="34" spans="1:27" s="150" customFormat="1" ht="14.1" customHeight="1">
      <c r="A34" s="162" t="s">
        <v>576</v>
      </c>
      <c r="B34" s="240">
        <v>1.1599999999999999</v>
      </c>
      <c r="C34" s="239">
        <v>1.05</v>
      </c>
      <c r="D34" s="239" t="s">
        <v>23</v>
      </c>
      <c r="E34" s="239">
        <v>0.13</v>
      </c>
      <c r="F34" s="239">
        <v>0.05</v>
      </c>
      <c r="G34" s="239" t="s">
        <v>23</v>
      </c>
      <c r="H34" s="239" t="s">
        <v>23</v>
      </c>
      <c r="I34" s="239" t="s">
        <v>23</v>
      </c>
      <c r="J34" s="239" t="s">
        <v>23</v>
      </c>
      <c r="K34" s="239" t="s">
        <v>23</v>
      </c>
      <c r="L34" s="239" t="s">
        <v>23</v>
      </c>
      <c r="P34" s="162" t="s">
        <v>576</v>
      </c>
      <c r="Q34" s="150">
        <v>1.1599999999999999</v>
      </c>
      <c r="R34" s="150">
        <v>1.05</v>
      </c>
      <c r="S34" s="150" t="s">
        <v>23</v>
      </c>
      <c r="T34" s="150">
        <v>0.13</v>
      </c>
      <c r="U34" s="150">
        <v>0.05</v>
      </c>
      <c r="V34" s="150" t="s">
        <v>23</v>
      </c>
      <c r="W34" s="150" t="s">
        <v>23</v>
      </c>
      <c r="X34" s="150" t="s">
        <v>23</v>
      </c>
      <c r="Y34" s="150" t="s">
        <v>23</v>
      </c>
      <c r="Z34" s="150" t="s">
        <v>23</v>
      </c>
      <c r="AA34" s="150" t="s">
        <v>23</v>
      </c>
    </row>
    <row r="35" spans="1:27" s="150" customFormat="1" ht="14.1" customHeight="1">
      <c r="A35" s="162" t="s">
        <v>575</v>
      </c>
      <c r="B35" s="240" t="s">
        <v>23</v>
      </c>
      <c r="C35" s="239">
        <v>1.19</v>
      </c>
      <c r="D35" s="239" t="s">
        <v>23</v>
      </c>
      <c r="E35" s="239" t="s">
        <v>23</v>
      </c>
      <c r="F35" s="239" t="s">
        <v>23</v>
      </c>
      <c r="G35" s="239" t="s">
        <v>23</v>
      </c>
      <c r="H35" s="239">
        <v>1.01</v>
      </c>
      <c r="I35" s="239" t="s">
        <v>23</v>
      </c>
      <c r="J35" s="239" t="s">
        <v>23</v>
      </c>
      <c r="K35" s="239" t="s">
        <v>23</v>
      </c>
      <c r="L35" s="239" t="s">
        <v>23</v>
      </c>
      <c r="P35" s="162" t="s">
        <v>575</v>
      </c>
      <c r="Q35" s="150" t="s">
        <v>23</v>
      </c>
      <c r="R35" s="150">
        <v>1.19</v>
      </c>
      <c r="S35" s="150" t="s">
        <v>23</v>
      </c>
      <c r="T35" s="150" t="s">
        <v>23</v>
      </c>
      <c r="U35" s="150" t="s">
        <v>23</v>
      </c>
      <c r="V35" s="150" t="s">
        <v>23</v>
      </c>
      <c r="W35" s="150">
        <v>1.01</v>
      </c>
      <c r="X35" s="150" t="s">
        <v>23</v>
      </c>
      <c r="Y35" s="150" t="s">
        <v>23</v>
      </c>
      <c r="Z35" s="150" t="s">
        <v>23</v>
      </c>
      <c r="AA35" s="150" t="s">
        <v>23</v>
      </c>
    </row>
    <row r="36" spans="1:27" s="150" customFormat="1" ht="14.1" customHeight="1">
      <c r="A36" s="162" t="s">
        <v>574</v>
      </c>
      <c r="B36" s="240" t="s">
        <v>23</v>
      </c>
      <c r="C36" s="239">
        <v>0.35</v>
      </c>
      <c r="D36" s="239" t="s">
        <v>23</v>
      </c>
      <c r="E36" s="239">
        <v>0.06</v>
      </c>
      <c r="F36" s="239" t="s">
        <v>23</v>
      </c>
      <c r="G36" s="239" t="s">
        <v>23</v>
      </c>
      <c r="H36" s="239" t="s">
        <v>23</v>
      </c>
      <c r="I36" s="239" t="s">
        <v>23</v>
      </c>
      <c r="J36" s="239" t="s">
        <v>23</v>
      </c>
      <c r="K36" s="239" t="s">
        <v>23</v>
      </c>
      <c r="L36" s="239" t="s">
        <v>23</v>
      </c>
      <c r="P36" s="162" t="s">
        <v>574</v>
      </c>
      <c r="Q36" s="150" t="s">
        <v>23</v>
      </c>
      <c r="R36" s="150">
        <v>0.35</v>
      </c>
      <c r="S36" s="150" t="s">
        <v>23</v>
      </c>
      <c r="T36" s="150">
        <v>0.06</v>
      </c>
      <c r="U36" s="150" t="s">
        <v>23</v>
      </c>
      <c r="V36" s="150" t="s">
        <v>23</v>
      </c>
      <c r="W36" s="150" t="s">
        <v>23</v>
      </c>
      <c r="X36" s="150" t="s">
        <v>23</v>
      </c>
      <c r="Y36" s="150" t="s">
        <v>23</v>
      </c>
      <c r="Z36" s="150" t="s">
        <v>23</v>
      </c>
      <c r="AA36" s="150" t="s">
        <v>23</v>
      </c>
    </row>
    <row r="37" spans="1:27" s="150" customFormat="1" ht="14.1" customHeight="1">
      <c r="A37" s="162" t="s">
        <v>573</v>
      </c>
      <c r="B37" s="240" t="s">
        <v>23</v>
      </c>
      <c r="C37" s="239" t="s">
        <v>23</v>
      </c>
      <c r="D37" s="239" t="s">
        <v>23</v>
      </c>
      <c r="E37" s="239">
        <v>7.0000000000000007E-2</v>
      </c>
      <c r="F37" s="239" t="s">
        <v>23</v>
      </c>
      <c r="G37" s="239" t="s">
        <v>23</v>
      </c>
      <c r="H37" s="239">
        <v>2.36</v>
      </c>
      <c r="I37" s="239" t="s">
        <v>23</v>
      </c>
      <c r="J37" s="239" t="s">
        <v>23</v>
      </c>
      <c r="K37" s="239" t="s">
        <v>23</v>
      </c>
      <c r="L37" s="239" t="s">
        <v>23</v>
      </c>
      <c r="P37" s="162" t="s">
        <v>573</v>
      </c>
      <c r="Q37" s="150" t="s">
        <v>23</v>
      </c>
      <c r="R37" s="150" t="s">
        <v>23</v>
      </c>
      <c r="S37" s="150" t="s">
        <v>23</v>
      </c>
      <c r="T37" s="150">
        <v>7.0000000000000007E-2</v>
      </c>
      <c r="U37" s="150" t="s">
        <v>23</v>
      </c>
      <c r="V37" s="150" t="s">
        <v>23</v>
      </c>
      <c r="W37" s="150">
        <v>2.36</v>
      </c>
      <c r="X37" s="150" t="s">
        <v>23</v>
      </c>
      <c r="Y37" s="150" t="s">
        <v>23</v>
      </c>
      <c r="Z37" s="150" t="s">
        <v>23</v>
      </c>
      <c r="AA37" s="150" t="s">
        <v>23</v>
      </c>
    </row>
    <row r="38" spans="1:27" s="150" customFormat="1" ht="14.1" customHeight="1">
      <c r="A38" s="162" t="s">
        <v>572</v>
      </c>
      <c r="B38" s="240" t="s">
        <v>23</v>
      </c>
      <c r="C38" s="239">
        <v>1.06</v>
      </c>
      <c r="D38" s="239" t="s">
        <v>23</v>
      </c>
      <c r="E38" s="239" t="s">
        <v>23</v>
      </c>
      <c r="F38" s="239" t="s">
        <v>23</v>
      </c>
      <c r="G38" s="239" t="s">
        <v>23</v>
      </c>
      <c r="H38" s="239" t="s">
        <v>23</v>
      </c>
      <c r="I38" s="239" t="s">
        <v>23</v>
      </c>
      <c r="J38" s="239" t="s">
        <v>23</v>
      </c>
      <c r="K38" s="239" t="s">
        <v>23</v>
      </c>
      <c r="L38" s="239" t="s">
        <v>23</v>
      </c>
      <c r="P38" s="162" t="s">
        <v>572</v>
      </c>
      <c r="Q38" s="150" t="s">
        <v>23</v>
      </c>
      <c r="R38" s="150">
        <v>1.06</v>
      </c>
      <c r="S38" s="150" t="s">
        <v>23</v>
      </c>
      <c r="T38" s="150" t="s">
        <v>23</v>
      </c>
      <c r="U38" s="150" t="s">
        <v>23</v>
      </c>
      <c r="V38" s="150" t="s">
        <v>23</v>
      </c>
      <c r="W38" s="150" t="s">
        <v>23</v>
      </c>
      <c r="X38" s="150" t="s">
        <v>23</v>
      </c>
      <c r="Y38" s="150" t="s">
        <v>23</v>
      </c>
      <c r="Z38" s="150" t="s">
        <v>23</v>
      </c>
      <c r="AA38" s="150" t="s">
        <v>23</v>
      </c>
    </row>
    <row r="39" spans="1:27" s="150" customFormat="1" ht="14.1" customHeight="1">
      <c r="A39" s="162" t="s">
        <v>571</v>
      </c>
      <c r="B39" s="240" t="s">
        <v>23</v>
      </c>
      <c r="C39" s="239">
        <v>10.98</v>
      </c>
      <c r="D39" s="239" t="s">
        <v>23</v>
      </c>
      <c r="E39" s="239">
        <v>10.52</v>
      </c>
      <c r="F39" s="239" t="s">
        <v>23</v>
      </c>
      <c r="G39" s="239" t="s">
        <v>23</v>
      </c>
      <c r="H39" s="239" t="s">
        <v>23</v>
      </c>
      <c r="I39" s="239" t="s">
        <v>23</v>
      </c>
      <c r="J39" s="239" t="s">
        <v>23</v>
      </c>
      <c r="K39" s="239">
        <v>2.14</v>
      </c>
      <c r="L39" s="239" t="s">
        <v>23</v>
      </c>
      <c r="P39" s="162" t="s">
        <v>571</v>
      </c>
      <c r="Q39" s="150" t="s">
        <v>23</v>
      </c>
      <c r="R39" s="150">
        <v>10.98</v>
      </c>
      <c r="S39" s="150" t="s">
        <v>23</v>
      </c>
      <c r="T39" s="150">
        <v>10.52</v>
      </c>
      <c r="U39" s="150" t="s">
        <v>23</v>
      </c>
      <c r="V39" s="150" t="s">
        <v>23</v>
      </c>
      <c r="W39" s="150" t="s">
        <v>23</v>
      </c>
      <c r="X39" s="150" t="s">
        <v>23</v>
      </c>
      <c r="Y39" s="150" t="s">
        <v>23</v>
      </c>
      <c r="Z39" s="150">
        <v>2.14</v>
      </c>
      <c r="AA39" s="150" t="s">
        <v>23</v>
      </c>
    </row>
    <row r="40" spans="1:27" s="150" customFormat="1" ht="14.1" customHeight="1">
      <c r="A40" s="162" t="s">
        <v>570</v>
      </c>
      <c r="B40" s="240" t="s">
        <v>23</v>
      </c>
      <c r="C40" s="239" t="s">
        <v>23</v>
      </c>
      <c r="D40" s="239" t="s">
        <v>23</v>
      </c>
      <c r="E40" s="239" t="s">
        <v>23</v>
      </c>
      <c r="F40" s="239" t="s">
        <v>23</v>
      </c>
      <c r="G40" s="239" t="s">
        <v>23</v>
      </c>
      <c r="H40" s="239" t="s">
        <v>23</v>
      </c>
      <c r="I40" s="239" t="s">
        <v>23</v>
      </c>
      <c r="J40" s="239" t="s">
        <v>23</v>
      </c>
      <c r="K40" s="239" t="s">
        <v>23</v>
      </c>
      <c r="L40" s="239" t="s">
        <v>23</v>
      </c>
      <c r="P40" s="162" t="s">
        <v>570</v>
      </c>
      <c r="Q40" s="150" t="s">
        <v>23</v>
      </c>
      <c r="R40" s="150" t="s">
        <v>23</v>
      </c>
      <c r="S40" s="150" t="s">
        <v>23</v>
      </c>
      <c r="T40" s="150" t="s">
        <v>23</v>
      </c>
      <c r="U40" s="150" t="s">
        <v>23</v>
      </c>
      <c r="V40" s="150" t="s">
        <v>23</v>
      </c>
      <c r="W40" s="150" t="s">
        <v>23</v>
      </c>
      <c r="X40" s="150" t="s">
        <v>23</v>
      </c>
      <c r="Y40" s="150" t="s">
        <v>23</v>
      </c>
      <c r="Z40" s="150" t="s">
        <v>23</v>
      </c>
      <c r="AA40" s="150" t="s">
        <v>23</v>
      </c>
    </row>
    <row r="41" spans="1:27" s="150" customFormat="1" ht="14.1" customHeight="1">
      <c r="A41" s="162" t="s">
        <v>568</v>
      </c>
      <c r="B41" s="240" t="s">
        <v>23</v>
      </c>
      <c r="C41" s="239">
        <v>20.95</v>
      </c>
      <c r="D41" s="239">
        <v>1.6</v>
      </c>
      <c r="E41" s="239">
        <v>1.97</v>
      </c>
      <c r="F41" s="239" t="s">
        <v>23</v>
      </c>
      <c r="G41" s="239" t="s">
        <v>23</v>
      </c>
      <c r="H41" s="239" t="s">
        <v>23</v>
      </c>
      <c r="I41" s="239" t="s">
        <v>23</v>
      </c>
      <c r="J41" s="239">
        <v>22.44</v>
      </c>
      <c r="K41" s="239">
        <v>15.39</v>
      </c>
      <c r="L41" s="239">
        <v>5.96</v>
      </c>
      <c r="P41" s="162" t="s">
        <v>568</v>
      </c>
      <c r="Q41" s="150" t="s">
        <v>23</v>
      </c>
      <c r="R41" s="150">
        <v>20.95</v>
      </c>
      <c r="S41" s="150">
        <v>1.6</v>
      </c>
      <c r="T41" s="150">
        <v>1.97</v>
      </c>
      <c r="U41" s="150" t="s">
        <v>23</v>
      </c>
      <c r="V41" s="150" t="s">
        <v>23</v>
      </c>
      <c r="W41" s="150" t="s">
        <v>23</v>
      </c>
      <c r="X41" s="150" t="s">
        <v>23</v>
      </c>
      <c r="Y41" s="150">
        <v>22.44</v>
      </c>
      <c r="Z41" s="150">
        <v>15.39</v>
      </c>
      <c r="AA41" s="150">
        <v>5.96</v>
      </c>
    </row>
    <row r="42" spans="1:27" s="150" customFormat="1" ht="14.1" customHeight="1">
      <c r="A42" s="162" t="s">
        <v>567</v>
      </c>
      <c r="B42" s="240" t="s">
        <v>23</v>
      </c>
      <c r="C42" s="239">
        <v>0.51</v>
      </c>
      <c r="D42" s="239">
        <v>0.36</v>
      </c>
      <c r="E42" s="239" t="s">
        <v>23</v>
      </c>
      <c r="F42" s="239" t="s">
        <v>23</v>
      </c>
      <c r="G42" s="239" t="s">
        <v>23</v>
      </c>
      <c r="H42" s="239" t="s">
        <v>23</v>
      </c>
      <c r="I42" s="239" t="s">
        <v>23</v>
      </c>
      <c r="J42" s="239" t="s">
        <v>23</v>
      </c>
      <c r="K42" s="239" t="s">
        <v>23</v>
      </c>
      <c r="L42" s="239">
        <v>2.0299999999999998</v>
      </c>
      <c r="P42" s="162" t="s">
        <v>567</v>
      </c>
      <c r="Q42" s="150" t="s">
        <v>23</v>
      </c>
      <c r="R42" s="150">
        <v>0.51</v>
      </c>
      <c r="S42" s="150">
        <v>0.36</v>
      </c>
      <c r="T42" s="150" t="s">
        <v>23</v>
      </c>
      <c r="U42" s="150" t="s">
        <v>23</v>
      </c>
      <c r="V42" s="150" t="s">
        <v>23</v>
      </c>
      <c r="W42" s="150" t="s">
        <v>23</v>
      </c>
      <c r="X42" s="150" t="s">
        <v>23</v>
      </c>
      <c r="Y42" s="150" t="s">
        <v>23</v>
      </c>
      <c r="Z42" s="150" t="s">
        <v>23</v>
      </c>
      <c r="AA42" s="150">
        <v>2.0299999999999998</v>
      </c>
    </row>
    <row r="43" spans="1:27" s="150" customFormat="1" ht="14.1" customHeight="1">
      <c r="A43" s="162" t="s">
        <v>566</v>
      </c>
      <c r="B43" s="240">
        <v>2.52</v>
      </c>
      <c r="C43" s="239">
        <v>0.28999999999999998</v>
      </c>
      <c r="D43" s="239" t="s">
        <v>23</v>
      </c>
      <c r="E43" s="239" t="s">
        <v>23</v>
      </c>
      <c r="F43" s="239" t="s">
        <v>23</v>
      </c>
      <c r="G43" s="239" t="s">
        <v>23</v>
      </c>
      <c r="H43" s="239">
        <v>2</v>
      </c>
      <c r="I43" s="239" t="s">
        <v>23</v>
      </c>
      <c r="J43" s="239">
        <v>2.84</v>
      </c>
      <c r="K43" s="239" t="s">
        <v>23</v>
      </c>
      <c r="L43" s="239" t="s">
        <v>23</v>
      </c>
      <c r="P43" s="162" t="s">
        <v>566</v>
      </c>
      <c r="Q43" s="150">
        <v>2.52</v>
      </c>
      <c r="R43" s="150">
        <v>0.28999999999999998</v>
      </c>
      <c r="S43" s="150" t="s">
        <v>23</v>
      </c>
      <c r="T43" s="150" t="s">
        <v>23</v>
      </c>
      <c r="U43" s="150" t="s">
        <v>23</v>
      </c>
      <c r="V43" s="150" t="s">
        <v>23</v>
      </c>
      <c r="W43" s="150">
        <v>2</v>
      </c>
      <c r="X43" s="150" t="s">
        <v>23</v>
      </c>
      <c r="Y43" s="150">
        <v>2.84</v>
      </c>
      <c r="Z43" s="150" t="s">
        <v>23</v>
      </c>
      <c r="AA43" s="150" t="s">
        <v>23</v>
      </c>
    </row>
    <row r="44" spans="1:27" s="150" customFormat="1" ht="14.1" customHeight="1">
      <c r="A44" s="162" t="s">
        <v>565</v>
      </c>
      <c r="B44" s="240" t="s">
        <v>23</v>
      </c>
      <c r="C44" s="239">
        <v>0.25</v>
      </c>
      <c r="D44" s="239" t="s">
        <v>23</v>
      </c>
      <c r="E44" s="239">
        <v>0.34</v>
      </c>
      <c r="F44" s="239" t="s">
        <v>23</v>
      </c>
      <c r="G44" s="239" t="s">
        <v>23</v>
      </c>
      <c r="H44" s="239" t="s">
        <v>23</v>
      </c>
      <c r="I44" s="239" t="s">
        <v>23</v>
      </c>
      <c r="J44" s="239" t="s">
        <v>23</v>
      </c>
      <c r="K44" s="239" t="s">
        <v>23</v>
      </c>
      <c r="L44" s="239" t="s">
        <v>23</v>
      </c>
      <c r="P44" s="162" t="s">
        <v>565</v>
      </c>
      <c r="Q44" s="150" t="s">
        <v>23</v>
      </c>
      <c r="R44" s="150">
        <v>0.25</v>
      </c>
      <c r="S44" s="150" t="s">
        <v>23</v>
      </c>
      <c r="T44" s="150">
        <v>0.34</v>
      </c>
      <c r="U44" s="150" t="s">
        <v>23</v>
      </c>
      <c r="V44" s="150" t="s">
        <v>23</v>
      </c>
      <c r="W44" s="150" t="s">
        <v>23</v>
      </c>
      <c r="X44" s="150" t="s">
        <v>23</v>
      </c>
      <c r="Y44" s="150" t="s">
        <v>23</v>
      </c>
      <c r="Z44" s="150" t="s">
        <v>23</v>
      </c>
      <c r="AA44" s="150" t="s">
        <v>23</v>
      </c>
    </row>
    <row r="45" spans="1:27" s="150" customFormat="1" ht="14.1" customHeight="1">
      <c r="A45" s="162" t="s">
        <v>564</v>
      </c>
      <c r="B45" s="240" t="s">
        <v>23</v>
      </c>
      <c r="C45" s="239">
        <v>1.03</v>
      </c>
      <c r="D45" s="239">
        <v>1.08</v>
      </c>
      <c r="E45" s="239">
        <v>0.15</v>
      </c>
      <c r="F45" s="239" t="s">
        <v>23</v>
      </c>
      <c r="G45" s="239" t="s">
        <v>23</v>
      </c>
      <c r="H45" s="239" t="s">
        <v>23</v>
      </c>
      <c r="I45" s="239" t="s">
        <v>23</v>
      </c>
      <c r="J45" s="239" t="s">
        <v>23</v>
      </c>
      <c r="K45" s="239" t="s">
        <v>23</v>
      </c>
      <c r="L45" s="239" t="s">
        <v>23</v>
      </c>
      <c r="P45" s="162" t="s">
        <v>564</v>
      </c>
      <c r="Q45" s="150" t="s">
        <v>23</v>
      </c>
      <c r="R45" s="150">
        <v>1.03</v>
      </c>
      <c r="S45" s="150">
        <v>1.08</v>
      </c>
      <c r="T45" s="150">
        <v>0.15</v>
      </c>
      <c r="U45" s="150" t="s">
        <v>23</v>
      </c>
      <c r="V45" s="150" t="s">
        <v>23</v>
      </c>
      <c r="W45" s="150" t="s">
        <v>23</v>
      </c>
      <c r="X45" s="150" t="s">
        <v>23</v>
      </c>
      <c r="Y45" s="150" t="s">
        <v>23</v>
      </c>
      <c r="Z45" s="150" t="s">
        <v>23</v>
      </c>
      <c r="AA45" s="150" t="s">
        <v>23</v>
      </c>
    </row>
    <row r="46" spans="1:27" s="150" customFormat="1" ht="14.1" customHeight="1">
      <c r="A46" s="162" t="s">
        <v>563</v>
      </c>
      <c r="B46" s="240" t="s">
        <v>23</v>
      </c>
      <c r="C46" s="239">
        <v>37.47</v>
      </c>
      <c r="D46" s="239">
        <v>1.82</v>
      </c>
      <c r="E46" s="239">
        <v>8.09</v>
      </c>
      <c r="F46" s="239" t="s">
        <v>23</v>
      </c>
      <c r="G46" s="239" t="s">
        <v>23</v>
      </c>
      <c r="H46" s="239" t="s">
        <v>23</v>
      </c>
      <c r="I46" s="239" t="s">
        <v>23</v>
      </c>
      <c r="J46" s="239" t="s">
        <v>23</v>
      </c>
      <c r="K46" s="239" t="s">
        <v>23</v>
      </c>
      <c r="L46" s="239" t="s">
        <v>23</v>
      </c>
      <c r="P46" s="162" t="s">
        <v>563</v>
      </c>
      <c r="Q46" s="150" t="s">
        <v>23</v>
      </c>
      <c r="R46" s="150">
        <v>37.47</v>
      </c>
      <c r="S46" s="150">
        <v>1.82</v>
      </c>
      <c r="T46" s="150">
        <v>8.09</v>
      </c>
      <c r="U46" s="150" t="s">
        <v>23</v>
      </c>
      <c r="V46" s="150" t="s">
        <v>23</v>
      </c>
      <c r="W46" s="150" t="s">
        <v>23</v>
      </c>
      <c r="X46" s="150" t="s">
        <v>23</v>
      </c>
      <c r="Y46" s="150" t="s">
        <v>23</v>
      </c>
      <c r="Z46" s="150" t="s">
        <v>23</v>
      </c>
      <c r="AA46" s="150" t="s">
        <v>23</v>
      </c>
    </row>
    <row r="47" spans="1:27" s="150" customFormat="1" ht="25.5">
      <c r="A47" s="161" t="s">
        <v>640</v>
      </c>
      <c r="B47" s="240" t="s">
        <v>23</v>
      </c>
      <c r="C47" s="239" t="s">
        <v>23</v>
      </c>
      <c r="D47" s="239" t="s">
        <v>23</v>
      </c>
      <c r="E47" s="239">
        <v>1.18</v>
      </c>
      <c r="F47" s="239" t="s">
        <v>23</v>
      </c>
      <c r="G47" s="239" t="s">
        <v>23</v>
      </c>
      <c r="H47" s="239" t="s">
        <v>23</v>
      </c>
      <c r="I47" s="239" t="s">
        <v>23</v>
      </c>
      <c r="J47" s="239" t="s">
        <v>23</v>
      </c>
      <c r="K47" s="239">
        <v>1.49</v>
      </c>
      <c r="L47" s="239" t="s">
        <v>23</v>
      </c>
      <c r="P47" s="161" t="s">
        <v>640</v>
      </c>
      <c r="Q47" s="150" t="s">
        <v>23</v>
      </c>
      <c r="R47" s="150" t="s">
        <v>23</v>
      </c>
      <c r="S47" s="150" t="s">
        <v>23</v>
      </c>
      <c r="T47" s="150">
        <v>1.18</v>
      </c>
      <c r="U47" s="150" t="s">
        <v>23</v>
      </c>
      <c r="V47" s="150" t="s">
        <v>23</v>
      </c>
      <c r="W47" s="150" t="s">
        <v>23</v>
      </c>
      <c r="X47" s="150" t="s">
        <v>23</v>
      </c>
      <c r="Y47" s="150" t="s">
        <v>23</v>
      </c>
      <c r="Z47" s="150">
        <v>1.49</v>
      </c>
      <c r="AA47" s="150" t="s">
        <v>23</v>
      </c>
    </row>
    <row r="48" spans="1:27" s="150" customFormat="1" ht="14.1" customHeight="1" thickBot="1">
      <c r="A48" s="158" t="s">
        <v>561</v>
      </c>
      <c r="B48" s="237" t="s">
        <v>23</v>
      </c>
      <c r="C48" s="236">
        <v>0.8</v>
      </c>
      <c r="D48" s="236" t="s">
        <v>23</v>
      </c>
      <c r="E48" s="236">
        <v>1.27</v>
      </c>
      <c r="F48" s="236" t="s">
        <v>23</v>
      </c>
      <c r="G48" s="236" t="s">
        <v>23</v>
      </c>
      <c r="H48" s="236" t="s">
        <v>23</v>
      </c>
      <c r="I48" s="236" t="s">
        <v>23</v>
      </c>
      <c r="J48" s="236" t="s">
        <v>23</v>
      </c>
      <c r="K48" s="236">
        <v>19.53</v>
      </c>
      <c r="L48" s="236" t="s">
        <v>23</v>
      </c>
      <c r="P48" s="158" t="s">
        <v>561</v>
      </c>
      <c r="Q48" s="150" t="s">
        <v>23</v>
      </c>
      <c r="R48" s="150">
        <v>0.8</v>
      </c>
      <c r="S48" s="150" t="s">
        <v>23</v>
      </c>
      <c r="T48" s="150">
        <v>1.27</v>
      </c>
      <c r="U48" s="150" t="s">
        <v>23</v>
      </c>
      <c r="V48" s="150" t="s">
        <v>23</v>
      </c>
      <c r="W48" s="150" t="s">
        <v>23</v>
      </c>
      <c r="X48" s="150" t="s">
        <v>23</v>
      </c>
      <c r="Y48" s="150" t="s">
        <v>23</v>
      </c>
      <c r="Z48" s="150">
        <v>19.53</v>
      </c>
      <c r="AA48" s="150" t="s">
        <v>23</v>
      </c>
    </row>
    <row r="49" spans="1:13" s="258" customFormat="1" ht="11.1" customHeight="1">
      <c r="A49" s="150"/>
      <c r="B49" s="150"/>
      <c r="C49" s="150"/>
      <c r="D49" s="259"/>
      <c r="E49" s="150"/>
      <c r="F49" s="150"/>
      <c r="G49" s="150"/>
      <c r="H49" s="150"/>
      <c r="I49" s="150"/>
      <c r="J49" s="150"/>
      <c r="K49" s="150"/>
      <c r="L49" s="150"/>
      <c r="M49" s="150"/>
    </row>
    <row r="50" spans="1:13" s="258" customFormat="1" ht="11.1" customHeight="1">
      <c r="A50" s="150"/>
      <c r="B50" s="150"/>
      <c r="C50" s="150"/>
      <c r="D50" s="259"/>
      <c r="E50" s="150"/>
      <c r="F50" s="150"/>
      <c r="G50" s="150"/>
      <c r="H50" s="150"/>
      <c r="I50" s="150"/>
      <c r="J50" s="150"/>
      <c r="K50" s="150"/>
      <c r="L50" s="150"/>
      <c r="M50" s="150"/>
    </row>
    <row r="51" spans="1:13" s="258" customFormat="1" ht="11.1" customHeight="1">
      <c r="A51" s="150"/>
      <c r="B51" s="150"/>
      <c r="C51" s="150"/>
      <c r="D51" s="259"/>
      <c r="E51" s="150"/>
      <c r="F51" s="150"/>
      <c r="G51" s="150"/>
      <c r="H51" s="150"/>
      <c r="I51" s="150"/>
      <c r="J51" s="150"/>
      <c r="K51" s="150"/>
      <c r="L51" s="150"/>
      <c r="M51" s="150"/>
    </row>
    <row r="52" spans="1:13" s="258" customFormat="1" ht="11.1" customHeight="1">
      <c r="A52" s="150"/>
      <c r="B52" s="150"/>
      <c r="C52" s="150"/>
      <c r="D52" s="259"/>
      <c r="E52" s="150"/>
      <c r="F52" s="150"/>
      <c r="G52" s="150"/>
      <c r="H52" s="150"/>
      <c r="I52" s="150"/>
      <c r="J52" s="150"/>
      <c r="K52" s="150"/>
      <c r="L52" s="150"/>
      <c r="M52" s="150"/>
    </row>
  </sheetData>
  <sheetProtection formatCells="0" formatRows="0" insertRows="0" deleteRows="0"/>
  <mergeCells count="2">
    <mergeCell ref="A2:D2"/>
    <mergeCell ref="E2:L2"/>
  </mergeCells>
  <phoneticPr fontId="3" type="noConversion"/>
  <conditionalFormatting sqref="P15:AA48">
    <cfRule type="cellIs" dxfId="2" priority="1" stopIfTrue="1" operator="equal">
      <formula>A15</formula>
    </cfRule>
  </conditionalFormatting>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showGridLines="0" view="pageBreakPreview" zoomScale="70" zoomScaleNormal="85" zoomScaleSheetLayoutView="70" workbookViewId="0">
      <pane xSplit="1" ySplit="8" topLeftCell="B9"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6" width="14.625" style="277" customWidth="1"/>
    <col min="7" max="10" width="10.875" style="277" customWidth="1"/>
    <col min="11" max="11" width="12.625" style="277" customWidth="1"/>
    <col min="12" max="14" width="10.875" style="277" customWidth="1"/>
    <col min="15" max="16384" width="9" style="277"/>
  </cols>
  <sheetData>
    <row r="1" spans="1:23" ht="18" customHeight="1">
      <c r="A1" s="308" t="s">
        <v>87</v>
      </c>
      <c r="B1" s="305"/>
      <c r="C1" s="305"/>
      <c r="D1" s="305"/>
      <c r="E1" s="305"/>
      <c r="F1" s="305"/>
      <c r="G1" s="305"/>
      <c r="H1" s="305"/>
      <c r="I1" s="305"/>
      <c r="J1" s="305"/>
      <c r="K1" s="305"/>
      <c r="L1" s="305"/>
      <c r="M1" s="305"/>
      <c r="N1" s="303" t="s">
        <v>151</v>
      </c>
    </row>
    <row r="2" spans="1:23" s="307" customFormat="1" ht="24.95" customHeight="1">
      <c r="A2" s="484" t="s">
        <v>745</v>
      </c>
      <c r="B2" s="484"/>
      <c r="C2" s="484"/>
      <c r="D2" s="484"/>
      <c r="E2" s="484"/>
      <c r="F2" s="484"/>
      <c r="G2" s="484" t="s">
        <v>744</v>
      </c>
      <c r="H2" s="484"/>
      <c r="I2" s="484"/>
      <c r="J2" s="484"/>
      <c r="K2" s="484"/>
      <c r="L2" s="484"/>
      <c r="M2" s="484"/>
      <c r="N2" s="484"/>
    </row>
    <row r="3" spans="1:23" ht="15.95" customHeight="1" thickBot="1">
      <c r="A3" s="306"/>
      <c r="B3" s="306"/>
      <c r="C3" s="306"/>
      <c r="D3" s="306"/>
      <c r="E3" s="306"/>
      <c r="F3" s="303" t="s">
        <v>743</v>
      </c>
      <c r="G3" s="305"/>
      <c r="H3" s="304"/>
      <c r="I3" s="304"/>
      <c r="J3" s="304"/>
      <c r="K3" s="304"/>
      <c r="L3" s="304"/>
      <c r="M3" s="303"/>
      <c r="N3" s="302" t="s">
        <v>742</v>
      </c>
      <c r="P3" s="292"/>
      <c r="Q3" s="292"/>
      <c r="R3" s="292"/>
      <c r="S3" s="292"/>
      <c r="T3" s="292"/>
      <c r="U3" s="292"/>
      <c r="V3" s="292"/>
      <c r="W3" s="292"/>
    </row>
    <row r="4" spans="1:23" s="278" customFormat="1" ht="30" customHeight="1">
      <c r="A4" s="485" t="s">
        <v>741</v>
      </c>
      <c r="B4" s="488" t="s">
        <v>740</v>
      </c>
      <c r="C4" s="489"/>
      <c r="D4" s="489"/>
      <c r="E4" s="489"/>
      <c r="F4" s="490"/>
      <c r="G4" s="489" t="s">
        <v>739</v>
      </c>
      <c r="H4" s="489"/>
      <c r="I4" s="489"/>
      <c r="J4" s="489"/>
      <c r="K4" s="489"/>
      <c r="L4" s="489"/>
      <c r="M4" s="489"/>
      <c r="N4" s="489"/>
      <c r="P4" s="292"/>
      <c r="Q4" s="292"/>
      <c r="R4" s="292"/>
      <c r="S4" s="292"/>
      <c r="T4" s="292"/>
      <c r="U4" s="292"/>
      <c r="V4" s="292"/>
      <c r="W4" s="292"/>
    </row>
    <row r="5" spans="1:23" ht="20.100000000000001" customHeight="1">
      <c r="A5" s="486"/>
      <c r="B5" s="493" t="s">
        <v>736</v>
      </c>
      <c r="C5" s="499" t="s">
        <v>738</v>
      </c>
      <c r="D5" s="500"/>
      <c r="E5" s="499" t="s">
        <v>737</v>
      </c>
      <c r="F5" s="500"/>
      <c r="G5" s="500" t="s">
        <v>736</v>
      </c>
      <c r="H5" s="505" t="s">
        <v>735</v>
      </c>
      <c r="I5" s="505" t="s">
        <v>734</v>
      </c>
      <c r="J5" s="505" t="s">
        <v>733</v>
      </c>
      <c r="K5" s="505" t="s">
        <v>732</v>
      </c>
      <c r="L5" s="506" t="s">
        <v>731</v>
      </c>
      <c r="M5" s="505" t="s">
        <v>730</v>
      </c>
      <c r="N5" s="499" t="s">
        <v>729</v>
      </c>
      <c r="P5" s="292"/>
      <c r="Q5" s="292"/>
      <c r="R5" s="292"/>
      <c r="S5" s="292"/>
      <c r="T5" s="292"/>
      <c r="U5" s="292"/>
      <c r="V5" s="292"/>
      <c r="W5" s="292"/>
    </row>
    <row r="6" spans="1:23" ht="20.100000000000001" customHeight="1">
      <c r="A6" s="486"/>
      <c r="B6" s="494"/>
      <c r="C6" s="491" t="s">
        <v>728</v>
      </c>
      <c r="D6" s="492"/>
      <c r="E6" s="491" t="s">
        <v>727</v>
      </c>
      <c r="F6" s="492"/>
      <c r="G6" s="497"/>
      <c r="H6" s="495"/>
      <c r="I6" s="495"/>
      <c r="J6" s="495"/>
      <c r="K6" s="495"/>
      <c r="L6" s="503"/>
      <c r="M6" s="495"/>
      <c r="N6" s="501"/>
      <c r="P6" s="292"/>
      <c r="Q6" s="292"/>
      <c r="R6" s="292"/>
      <c r="S6" s="292"/>
      <c r="T6" s="292"/>
      <c r="U6" s="292"/>
      <c r="V6" s="292"/>
      <c r="W6" s="292"/>
    </row>
    <row r="7" spans="1:23" ht="20.100000000000001" customHeight="1">
      <c r="A7" s="486"/>
      <c r="B7" s="494"/>
      <c r="C7" s="300" t="s">
        <v>726</v>
      </c>
      <c r="D7" s="301" t="s">
        <v>724</v>
      </c>
      <c r="E7" s="301" t="s">
        <v>725</v>
      </c>
      <c r="F7" s="300" t="s">
        <v>724</v>
      </c>
      <c r="G7" s="497" t="s">
        <v>723</v>
      </c>
      <c r="H7" s="495" t="s">
        <v>722</v>
      </c>
      <c r="I7" s="495" t="s">
        <v>721</v>
      </c>
      <c r="J7" s="495" t="s">
        <v>720</v>
      </c>
      <c r="K7" s="495" t="s">
        <v>719</v>
      </c>
      <c r="L7" s="503" t="s">
        <v>718</v>
      </c>
      <c r="M7" s="495" t="s">
        <v>717</v>
      </c>
      <c r="N7" s="501" t="s">
        <v>716</v>
      </c>
      <c r="P7" s="292"/>
      <c r="Q7" s="292"/>
      <c r="R7" s="292"/>
      <c r="S7" s="292"/>
      <c r="T7" s="292"/>
      <c r="U7" s="292"/>
      <c r="V7" s="292"/>
      <c r="W7" s="292"/>
    </row>
    <row r="8" spans="1:23" ht="30" customHeight="1" thickBot="1">
      <c r="A8" s="487"/>
      <c r="B8" s="299" t="s">
        <v>715</v>
      </c>
      <c r="C8" s="296" t="s">
        <v>714</v>
      </c>
      <c r="D8" s="298" t="s">
        <v>713</v>
      </c>
      <c r="E8" s="297" t="s">
        <v>714</v>
      </c>
      <c r="F8" s="296" t="s">
        <v>713</v>
      </c>
      <c r="G8" s="498"/>
      <c r="H8" s="496"/>
      <c r="I8" s="496"/>
      <c r="J8" s="496"/>
      <c r="K8" s="496"/>
      <c r="L8" s="504"/>
      <c r="M8" s="496"/>
      <c r="N8" s="502"/>
      <c r="O8" s="278"/>
      <c r="P8" s="292"/>
      <c r="Q8" s="292"/>
      <c r="R8" s="292"/>
      <c r="S8" s="292"/>
      <c r="T8" s="292"/>
      <c r="U8" s="292"/>
      <c r="V8" s="292"/>
      <c r="W8" s="292"/>
    </row>
    <row r="9" spans="1:23" ht="27" customHeight="1">
      <c r="A9" s="289" t="s">
        <v>712</v>
      </c>
      <c r="B9" s="295">
        <v>4197712</v>
      </c>
      <c r="C9" s="293">
        <v>1689692</v>
      </c>
      <c r="D9" s="294">
        <v>2074904</v>
      </c>
      <c r="E9" s="293">
        <v>56980</v>
      </c>
      <c r="F9" s="293">
        <v>376136</v>
      </c>
      <c r="G9" s="293">
        <v>4197712</v>
      </c>
      <c r="H9" s="293">
        <v>12885</v>
      </c>
      <c r="I9" s="293">
        <v>393</v>
      </c>
      <c r="J9" s="293">
        <v>390754</v>
      </c>
      <c r="K9" s="293">
        <v>3460484</v>
      </c>
      <c r="L9" s="293">
        <v>324845</v>
      </c>
      <c r="M9" s="293" t="s">
        <v>23</v>
      </c>
      <c r="N9" s="293">
        <v>8351</v>
      </c>
      <c r="O9" s="278"/>
      <c r="P9" s="292"/>
      <c r="Q9" s="292"/>
      <c r="R9" s="292"/>
      <c r="S9" s="292"/>
      <c r="T9" s="292"/>
      <c r="U9" s="292"/>
      <c r="V9" s="292"/>
      <c r="W9" s="292"/>
    </row>
    <row r="10" spans="1:23" ht="27" customHeight="1">
      <c r="A10" s="289" t="s">
        <v>711</v>
      </c>
      <c r="B10" s="291">
        <v>2659435</v>
      </c>
      <c r="C10" s="188">
        <v>1468207</v>
      </c>
      <c r="D10" s="279">
        <v>1057536</v>
      </c>
      <c r="E10" s="188">
        <v>4359</v>
      </c>
      <c r="F10" s="188">
        <v>129333</v>
      </c>
      <c r="G10" s="188">
        <v>2659435</v>
      </c>
      <c r="H10" s="188">
        <v>11500</v>
      </c>
      <c r="I10" s="188" t="s">
        <v>23</v>
      </c>
      <c r="J10" s="188">
        <v>305152</v>
      </c>
      <c r="K10" s="188">
        <v>2304798</v>
      </c>
      <c r="L10" s="188">
        <v>33073</v>
      </c>
      <c r="M10" s="188" t="s">
        <v>23</v>
      </c>
      <c r="N10" s="188">
        <v>4912</v>
      </c>
      <c r="O10" s="278"/>
      <c r="P10" s="292"/>
      <c r="Q10" s="292"/>
      <c r="R10" s="292"/>
      <c r="S10" s="292"/>
      <c r="T10" s="292"/>
      <c r="U10" s="292"/>
      <c r="V10" s="292"/>
      <c r="W10" s="292"/>
    </row>
    <row r="11" spans="1:23" ht="27" customHeight="1">
      <c r="A11" s="289" t="s">
        <v>710</v>
      </c>
      <c r="B11" s="291">
        <v>2264242</v>
      </c>
      <c r="C11" s="188">
        <v>1023564</v>
      </c>
      <c r="D11" s="279">
        <v>1044866</v>
      </c>
      <c r="E11" s="188">
        <v>36347</v>
      </c>
      <c r="F11" s="188">
        <v>159465</v>
      </c>
      <c r="G11" s="188">
        <v>2264242</v>
      </c>
      <c r="H11" s="188">
        <v>11331</v>
      </c>
      <c r="I11" s="188">
        <v>459</v>
      </c>
      <c r="J11" s="188">
        <v>401444</v>
      </c>
      <c r="K11" s="188">
        <v>1786238</v>
      </c>
      <c r="L11" s="188">
        <v>64312</v>
      </c>
      <c r="M11" s="188" t="s">
        <v>23</v>
      </c>
      <c r="N11" s="188">
        <v>458</v>
      </c>
      <c r="O11" s="278"/>
      <c r="P11" s="292"/>
      <c r="Q11" s="292"/>
      <c r="R11" s="292"/>
      <c r="S11" s="292"/>
      <c r="T11" s="292"/>
      <c r="U11" s="292"/>
      <c r="V11" s="292"/>
      <c r="W11" s="292"/>
    </row>
    <row r="12" spans="1:23" ht="27" customHeight="1">
      <c r="A12" s="289" t="s">
        <v>709</v>
      </c>
      <c r="B12" s="291">
        <v>3002976</v>
      </c>
      <c r="C12" s="188">
        <v>1410460</v>
      </c>
      <c r="D12" s="279">
        <v>1322325</v>
      </c>
      <c r="E12" s="188">
        <v>60169</v>
      </c>
      <c r="F12" s="188">
        <v>210022</v>
      </c>
      <c r="G12" s="188">
        <v>3002976</v>
      </c>
      <c r="H12" s="188">
        <v>19775</v>
      </c>
      <c r="I12" s="188">
        <v>329</v>
      </c>
      <c r="J12" s="188">
        <v>511449</v>
      </c>
      <c r="K12" s="188">
        <v>2357731</v>
      </c>
      <c r="L12" s="188">
        <v>113012</v>
      </c>
      <c r="M12" s="188" t="s">
        <v>23</v>
      </c>
      <c r="N12" s="188">
        <v>680</v>
      </c>
      <c r="O12" s="278"/>
      <c r="P12" s="292"/>
      <c r="Q12" s="292"/>
      <c r="R12" s="292"/>
      <c r="S12" s="292"/>
      <c r="T12" s="292"/>
      <c r="U12" s="292"/>
      <c r="V12" s="292"/>
      <c r="W12" s="292"/>
    </row>
    <row r="13" spans="1:23" ht="27" customHeight="1">
      <c r="A13" s="289" t="s">
        <v>708</v>
      </c>
      <c r="B13" s="291">
        <v>3124408</v>
      </c>
      <c r="C13" s="188">
        <v>1399799</v>
      </c>
      <c r="D13" s="279">
        <v>1476591</v>
      </c>
      <c r="E13" s="188">
        <v>10911</v>
      </c>
      <c r="F13" s="188">
        <v>237107</v>
      </c>
      <c r="G13" s="188">
        <v>3124408</v>
      </c>
      <c r="H13" s="188">
        <v>12661</v>
      </c>
      <c r="I13" s="188">
        <v>720</v>
      </c>
      <c r="J13" s="188">
        <v>332549</v>
      </c>
      <c r="K13" s="188">
        <v>2724009</v>
      </c>
      <c r="L13" s="188">
        <v>52806</v>
      </c>
      <c r="M13" s="188" t="s">
        <v>23</v>
      </c>
      <c r="N13" s="188">
        <v>1663</v>
      </c>
      <c r="O13" s="278"/>
      <c r="P13" s="292"/>
      <c r="Q13" s="292"/>
      <c r="R13" s="292"/>
      <c r="S13" s="292"/>
      <c r="T13" s="292"/>
      <c r="U13" s="292"/>
      <c r="V13" s="292"/>
      <c r="W13" s="292"/>
    </row>
    <row r="14" spans="1:23" ht="27" customHeight="1">
      <c r="A14" s="289" t="s">
        <v>707</v>
      </c>
      <c r="B14" s="291">
        <v>4152387</v>
      </c>
      <c r="C14" s="188">
        <v>2044552</v>
      </c>
      <c r="D14" s="279">
        <v>1862149</v>
      </c>
      <c r="E14" s="188">
        <v>47774</v>
      </c>
      <c r="F14" s="188">
        <v>197912</v>
      </c>
      <c r="G14" s="188">
        <v>4152387</v>
      </c>
      <c r="H14" s="188">
        <v>8961</v>
      </c>
      <c r="I14" s="188">
        <v>541</v>
      </c>
      <c r="J14" s="188">
        <v>441844</v>
      </c>
      <c r="K14" s="188">
        <v>3430850</v>
      </c>
      <c r="L14" s="188">
        <v>269010</v>
      </c>
      <c r="M14" s="188" t="s">
        <v>23</v>
      </c>
      <c r="N14" s="188">
        <v>1181</v>
      </c>
      <c r="O14" s="278"/>
    </row>
    <row r="15" spans="1:23" ht="27" customHeight="1">
      <c r="A15" s="289" t="s">
        <v>706</v>
      </c>
      <c r="B15" s="291">
        <v>4197392</v>
      </c>
      <c r="C15" s="188">
        <v>2201350</v>
      </c>
      <c r="D15" s="279">
        <v>1686644</v>
      </c>
      <c r="E15" s="188">
        <v>75804</v>
      </c>
      <c r="F15" s="188">
        <v>233594</v>
      </c>
      <c r="G15" s="188">
        <v>4197392</v>
      </c>
      <c r="H15" s="188">
        <v>8014</v>
      </c>
      <c r="I15" s="188">
        <v>575</v>
      </c>
      <c r="J15" s="188">
        <v>496822</v>
      </c>
      <c r="K15" s="188">
        <v>3645543</v>
      </c>
      <c r="L15" s="188">
        <v>46307</v>
      </c>
      <c r="M15" s="188" t="s">
        <v>23</v>
      </c>
      <c r="N15" s="188">
        <v>131</v>
      </c>
      <c r="O15" s="278"/>
    </row>
    <row r="16" spans="1:23" ht="27" customHeight="1">
      <c r="A16" s="289" t="s">
        <v>705</v>
      </c>
      <c r="B16" s="291">
        <v>4771988</v>
      </c>
      <c r="C16" s="188">
        <v>2127982</v>
      </c>
      <c r="D16" s="279">
        <v>2349685</v>
      </c>
      <c r="E16" s="188">
        <v>24141</v>
      </c>
      <c r="F16" s="188">
        <v>270180</v>
      </c>
      <c r="G16" s="188">
        <v>4771988</v>
      </c>
      <c r="H16" s="188">
        <v>4844</v>
      </c>
      <c r="I16" s="188">
        <v>312</v>
      </c>
      <c r="J16" s="188">
        <v>678382</v>
      </c>
      <c r="K16" s="188">
        <v>4010361</v>
      </c>
      <c r="L16" s="188">
        <v>76755</v>
      </c>
      <c r="M16" s="188" t="s">
        <v>23</v>
      </c>
      <c r="N16" s="188">
        <v>1334</v>
      </c>
      <c r="O16" s="278"/>
    </row>
    <row r="17" spans="1:15" ht="27" customHeight="1">
      <c r="A17" s="289" t="s">
        <v>704</v>
      </c>
      <c r="B17" s="291">
        <v>5370050</v>
      </c>
      <c r="C17" s="188">
        <v>2500111</v>
      </c>
      <c r="D17" s="279">
        <v>2532812</v>
      </c>
      <c r="E17" s="188">
        <v>68410</v>
      </c>
      <c r="F17" s="188">
        <v>268717</v>
      </c>
      <c r="G17" s="188">
        <v>5370050</v>
      </c>
      <c r="H17" s="188">
        <v>4010</v>
      </c>
      <c r="I17" s="188">
        <v>159</v>
      </c>
      <c r="J17" s="188">
        <v>711464</v>
      </c>
      <c r="K17" s="188">
        <v>4572209</v>
      </c>
      <c r="L17" s="188">
        <v>78444</v>
      </c>
      <c r="M17" s="188" t="s">
        <v>23</v>
      </c>
      <c r="N17" s="188">
        <v>3764</v>
      </c>
      <c r="O17" s="278"/>
    </row>
    <row r="18" spans="1:15" ht="27" customHeight="1">
      <c r="A18" s="289" t="s">
        <v>703</v>
      </c>
      <c r="B18" s="290">
        <f t="shared" ref="B18:N18" si="0">SUM(B19:B30)</f>
        <v>3782998</v>
      </c>
      <c r="C18" s="287">
        <f t="shared" si="0"/>
        <v>1371351</v>
      </c>
      <c r="D18" s="287">
        <f t="shared" si="0"/>
        <v>2185468</v>
      </c>
      <c r="E18" s="287">
        <f t="shared" si="0"/>
        <v>109430</v>
      </c>
      <c r="F18" s="287">
        <f t="shared" si="0"/>
        <v>116749</v>
      </c>
      <c r="G18" s="287">
        <f t="shared" si="0"/>
        <v>3782998</v>
      </c>
      <c r="H18" s="287">
        <f t="shared" si="0"/>
        <v>11777</v>
      </c>
      <c r="I18" s="287">
        <f t="shared" si="0"/>
        <v>0</v>
      </c>
      <c r="J18" s="287">
        <f t="shared" si="0"/>
        <v>565297</v>
      </c>
      <c r="K18" s="287">
        <f t="shared" si="0"/>
        <v>2923338</v>
      </c>
      <c r="L18" s="287">
        <f t="shared" si="0"/>
        <v>282237</v>
      </c>
      <c r="M18" s="287">
        <f t="shared" si="0"/>
        <v>0</v>
      </c>
      <c r="N18" s="287">
        <f t="shared" si="0"/>
        <v>349</v>
      </c>
      <c r="O18" s="278"/>
    </row>
    <row r="19" spans="1:15" ht="27" customHeight="1">
      <c r="A19" s="289" t="s">
        <v>702</v>
      </c>
      <c r="B19" s="288">
        <v>329527</v>
      </c>
      <c r="C19" s="279">
        <v>150792</v>
      </c>
      <c r="D19" s="287">
        <f t="shared" ref="D19:D30" si="1">B19-SUM(C19,E19:F19)</f>
        <v>174572</v>
      </c>
      <c r="E19" s="188">
        <v>187</v>
      </c>
      <c r="F19" s="188">
        <v>3976</v>
      </c>
      <c r="G19" s="286">
        <f t="shared" ref="G19:G30" si="2">SUM(H19:N19)</f>
        <v>329527</v>
      </c>
      <c r="H19" s="286">
        <v>238</v>
      </c>
      <c r="I19" s="286" t="s">
        <v>691</v>
      </c>
      <c r="J19" s="286">
        <v>28874</v>
      </c>
      <c r="K19" s="286">
        <v>299691</v>
      </c>
      <c r="L19" s="286">
        <v>724</v>
      </c>
      <c r="M19" s="286" t="s">
        <v>691</v>
      </c>
      <c r="N19" s="188" t="s">
        <v>23</v>
      </c>
      <c r="O19" s="278"/>
    </row>
    <row r="20" spans="1:15" ht="27" customHeight="1">
      <c r="A20" s="289" t="s">
        <v>701</v>
      </c>
      <c r="B20" s="288">
        <v>298077</v>
      </c>
      <c r="C20" s="279">
        <v>68490</v>
      </c>
      <c r="D20" s="287">
        <f t="shared" si="1"/>
        <v>229056</v>
      </c>
      <c r="E20" s="188" t="s">
        <v>23</v>
      </c>
      <c r="F20" s="188">
        <v>531</v>
      </c>
      <c r="G20" s="286">
        <f t="shared" si="2"/>
        <v>298077</v>
      </c>
      <c r="H20" s="286">
        <v>66</v>
      </c>
      <c r="I20" s="188" t="s">
        <v>691</v>
      </c>
      <c r="J20" s="188">
        <v>20109</v>
      </c>
      <c r="K20" s="286">
        <v>224571</v>
      </c>
      <c r="L20" s="188">
        <v>53331</v>
      </c>
      <c r="M20" s="188" t="s">
        <v>691</v>
      </c>
      <c r="N20" s="188" t="s">
        <v>23</v>
      </c>
      <c r="O20" s="278"/>
    </row>
    <row r="21" spans="1:15" ht="27" customHeight="1">
      <c r="A21" s="289" t="s">
        <v>700</v>
      </c>
      <c r="B21" s="288">
        <v>385915</v>
      </c>
      <c r="C21" s="279">
        <v>143775</v>
      </c>
      <c r="D21" s="287">
        <f t="shared" si="1"/>
        <v>235344</v>
      </c>
      <c r="E21" s="188">
        <v>105</v>
      </c>
      <c r="F21" s="188">
        <v>6691</v>
      </c>
      <c r="G21" s="286">
        <f t="shared" si="2"/>
        <v>385915</v>
      </c>
      <c r="H21" s="286">
        <v>80</v>
      </c>
      <c r="I21" s="279" t="s">
        <v>691</v>
      </c>
      <c r="J21" s="286">
        <v>50190</v>
      </c>
      <c r="K21" s="286">
        <v>335167</v>
      </c>
      <c r="L21" s="286">
        <v>478</v>
      </c>
      <c r="M21" s="279" t="s">
        <v>691</v>
      </c>
      <c r="N21" s="188" t="s">
        <v>23</v>
      </c>
      <c r="O21" s="278"/>
    </row>
    <row r="22" spans="1:15" ht="27" customHeight="1">
      <c r="A22" s="289" t="s">
        <v>699</v>
      </c>
      <c r="B22" s="288">
        <v>297954</v>
      </c>
      <c r="C22" s="279">
        <v>91043</v>
      </c>
      <c r="D22" s="287">
        <f t="shared" si="1"/>
        <v>186233</v>
      </c>
      <c r="E22" s="188">
        <v>806</v>
      </c>
      <c r="F22" s="188">
        <v>19872</v>
      </c>
      <c r="G22" s="286">
        <f t="shared" si="2"/>
        <v>297954</v>
      </c>
      <c r="H22" s="286">
        <v>4385</v>
      </c>
      <c r="I22" s="188" t="s">
        <v>691</v>
      </c>
      <c r="J22" s="188">
        <v>119067</v>
      </c>
      <c r="K22" s="286">
        <v>174502</v>
      </c>
      <c r="L22" s="286" t="s">
        <v>23</v>
      </c>
      <c r="M22" s="188" t="s">
        <v>691</v>
      </c>
      <c r="N22" s="188" t="s">
        <v>23</v>
      </c>
      <c r="O22" s="278"/>
    </row>
    <row r="23" spans="1:15" ht="27" customHeight="1">
      <c r="A23" s="289" t="s">
        <v>698</v>
      </c>
      <c r="B23" s="288">
        <f>345142-58</f>
        <v>345084</v>
      </c>
      <c r="C23" s="279">
        <v>124381</v>
      </c>
      <c r="D23" s="287">
        <f t="shared" si="1"/>
        <v>210165</v>
      </c>
      <c r="E23" s="188">
        <v>3573</v>
      </c>
      <c r="F23" s="188">
        <v>6965</v>
      </c>
      <c r="G23" s="286">
        <f t="shared" si="2"/>
        <v>345084</v>
      </c>
      <c r="H23" s="286">
        <v>151</v>
      </c>
      <c r="I23" s="188" t="s">
        <v>691</v>
      </c>
      <c r="J23" s="286">
        <v>48544</v>
      </c>
      <c r="K23" s="286">
        <v>199270</v>
      </c>
      <c r="L23" s="286">
        <v>97119</v>
      </c>
      <c r="M23" s="188" t="s">
        <v>691</v>
      </c>
      <c r="N23" s="188" t="s">
        <v>23</v>
      </c>
      <c r="O23" s="278"/>
    </row>
    <row r="24" spans="1:15" ht="27" customHeight="1">
      <c r="A24" s="289" t="s">
        <v>697</v>
      </c>
      <c r="B24" s="288">
        <v>341819</v>
      </c>
      <c r="C24" s="279">
        <v>160598</v>
      </c>
      <c r="D24" s="287">
        <f t="shared" si="1"/>
        <v>142897</v>
      </c>
      <c r="E24" s="188" t="s">
        <v>23</v>
      </c>
      <c r="F24" s="188">
        <v>38324</v>
      </c>
      <c r="G24" s="286">
        <f t="shared" si="2"/>
        <v>341819</v>
      </c>
      <c r="H24" s="286">
        <v>3132</v>
      </c>
      <c r="I24" s="188" t="s">
        <v>691</v>
      </c>
      <c r="J24" s="188">
        <v>50890</v>
      </c>
      <c r="K24" s="286">
        <v>287552</v>
      </c>
      <c r="L24" s="279">
        <v>245</v>
      </c>
      <c r="M24" s="188" t="s">
        <v>691</v>
      </c>
      <c r="N24" s="188" t="s">
        <v>23</v>
      </c>
      <c r="O24" s="278"/>
    </row>
    <row r="25" spans="1:15" ht="27" customHeight="1">
      <c r="A25" s="289" t="s">
        <v>696</v>
      </c>
      <c r="B25" s="288">
        <v>125321</v>
      </c>
      <c r="C25" s="279">
        <v>34828</v>
      </c>
      <c r="D25" s="287">
        <f t="shared" si="1"/>
        <v>84693</v>
      </c>
      <c r="E25" s="188">
        <v>2510</v>
      </c>
      <c r="F25" s="188">
        <v>3290</v>
      </c>
      <c r="G25" s="286">
        <f t="shared" si="2"/>
        <v>125321</v>
      </c>
      <c r="H25" s="286">
        <v>168</v>
      </c>
      <c r="I25" s="188" t="s">
        <v>691</v>
      </c>
      <c r="J25" s="188">
        <v>25771</v>
      </c>
      <c r="K25" s="286">
        <v>99382</v>
      </c>
      <c r="L25" s="286" t="s">
        <v>23</v>
      </c>
      <c r="M25" s="188" t="s">
        <v>691</v>
      </c>
      <c r="N25" s="188" t="s">
        <v>23</v>
      </c>
      <c r="O25" s="278"/>
    </row>
    <row r="26" spans="1:15" ht="27" customHeight="1">
      <c r="A26" s="289" t="s">
        <v>695</v>
      </c>
      <c r="B26" s="288">
        <v>458783</v>
      </c>
      <c r="C26" s="279">
        <v>266684</v>
      </c>
      <c r="D26" s="287">
        <f t="shared" si="1"/>
        <v>109515</v>
      </c>
      <c r="E26" s="188">
        <v>77060</v>
      </c>
      <c r="F26" s="188">
        <v>5524</v>
      </c>
      <c r="G26" s="286">
        <f t="shared" si="2"/>
        <v>458783</v>
      </c>
      <c r="H26" s="286">
        <v>413</v>
      </c>
      <c r="I26" s="188" t="s">
        <v>691</v>
      </c>
      <c r="J26" s="188">
        <v>21925</v>
      </c>
      <c r="K26" s="286">
        <v>434701</v>
      </c>
      <c r="L26" s="286">
        <v>1395</v>
      </c>
      <c r="M26" s="188" t="s">
        <v>691</v>
      </c>
      <c r="N26" s="279">
        <v>349</v>
      </c>
      <c r="O26" s="278"/>
    </row>
    <row r="27" spans="1:15" ht="27" customHeight="1">
      <c r="A27" s="289" t="s">
        <v>694</v>
      </c>
      <c r="B27" s="288">
        <v>356902</v>
      </c>
      <c r="C27" s="279">
        <v>88764</v>
      </c>
      <c r="D27" s="287">
        <f t="shared" si="1"/>
        <v>260464</v>
      </c>
      <c r="E27" s="279">
        <v>2304</v>
      </c>
      <c r="F27" s="188">
        <v>5370</v>
      </c>
      <c r="G27" s="286">
        <f t="shared" si="2"/>
        <v>356902</v>
      </c>
      <c r="H27" s="286">
        <v>2795</v>
      </c>
      <c r="I27" s="188" t="s">
        <v>691</v>
      </c>
      <c r="J27" s="188">
        <v>49936</v>
      </c>
      <c r="K27" s="286">
        <v>257989</v>
      </c>
      <c r="L27" s="286">
        <v>46182</v>
      </c>
      <c r="M27" s="188" t="s">
        <v>691</v>
      </c>
      <c r="N27" s="188" t="s">
        <v>23</v>
      </c>
      <c r="O27" s="278"/>
    </row>
    <row r="28" spans="1:15" ht="27" customHeight="1">
      <c r="A28" s="289" t="s">
        <v>693</v>
      </c>
      <c r="B28" s="288">
        <v>281411</v>
      </c>
      <c r="C28" s="279">
        <v>66717</v>
      </c>
      <c r="D28" s="287">
        <f t="shared" si="1"/>
        <v>207575</v>
      </c>
      <c r="E28" s="188">
        <v>346</v>
      </c>
      <c r="F28" s="279">
        <v>6773</v>
      </c>
      <c r="G28" s="286">
        <f t="shared" si="2"/>
        <v>281411</v>
      </c>
      <c r="H28" s="286">
        <v>253</v>
      </c>
      <c r="I28" s="188" t="s">
        <v>691</v>
      </c>
      <c r="J28" s="188">
        <v>71093</v>
      </c>
      <c r="K28" s="286">
        <v>180270</v>
      </c>
      <c r="L28" s="188">
        <v>29795</v>
      </c>
      <c r="M28" s="188" t="s">
        <v>691</v>
      </c>
      <c r="N28" s="188" t="s">
        <v>23</v>
      </c>
      <c r="O28" s="278"/>
    </row>
    <row r="29" spans="1:15" ht="27" customHeight="1">
      <c r="A29" s="289" t="s">
        <v>692</v>
      </c>
      <c r="B29" s="288">
        <v>277267</v>
      </c>
      <c r="C29" s="279">
        <v>69077</v>
      </c>
      <c r="D29" s="287">
        <f t="shared" si="1"/>
        <v>181844</v>
      </c>
      <c r="E29" s="188">
        <v>9047</v>
      </c>
      <c r="F29" s="188">
        <v>17299</v>
      </c>
      <c r="G29" s="286">
        <f t="shared" si="2"/>
        <v>277267</v>
      </c>
      <c r="H29" s="286" t="s">
        <v>691</v>
      </c>
      <c r="I29" s="286" t="s">
        <v>691</v>
      </c>
      <c r="J29" s="188">
        <v>65056</v>
      </c>
      <c r="K29" s="286">
        <v>203505</v>
      </c>
      <c r="L29" s="286">
        <v>8706</v>
      </c>
      <c r="M29" s="286" t="s">
        <v>691</v>
      </c>
      <c r="N29" s="188" t="s">
        <v>23</v>
      </c>
      <c r="O29" s="278"/>
    </row>
    <row r="30" spans="1:15" ht="27" customHeight="1" thickBot="1">
      <c r="A30" s="285" t="s">
        <v>690</v>
      </c>
      <c r="B30" s="284">
        <v>284938</v>
      </c>
      <c r="C30" s="282">
        <v>106202</v>
      </c>
      <c r="D30" s="283">
        <f t="shared" si="1"/>
        <v>163110</v>
      </c>
      <c r="E30" s="282">
        <v>13492</v>
      </c>
      <c r="F30" s="280">
        <v>2134</v>
      </c>
      <c r="G30" s="281">
        <f t="shared" si="2"/>
        <v>284938</v>
      </c>
      <c r="H30" s="281">
        <v>96</v>
      </c>
      <c r="I30" s="280" t="s">
        <v>641</v>
      </c>
      <c r="J30" s="280">
        <v>13842</v>
      </c>
      <c r="K30" s="281">
        <v>226738</v>
      </c>
      <c r="L30" s="281">
        <v>44262</v>
      </c>
      <c r="M30" s="280" t="s">
        <v>641</v>
      </c>
      <c r="N30" s="280" t="s">
        <v>23</v>
      </c>
      <c r="O30" s="278"/>
    </row>
    <row r="31" spans="1:15" ht="15.75" customHeight="1">
      <c r="A31" s="162" t="s">
        <v>329</v>
      </c>
      <c r="B31" s="279"/>
      <c r="C31" s="279"/>
      <c r="D31" s="279"/>
      <c r="E31" s="279"/>
      <c r="F31" s="279"/>
      <c r="G31" s="90" t="s">
        <v>673</v>
      </c>
      <c r="I31" s="279"/>
      <c r="J31" s="279"/>
      <c r="K31" s="279"/>
      <c r="L31" s="279"/>
      <c r="M31" s="279"/>
      <c r="N31" s="279"/>
      <c r="O31" s="278"/>
    </row>
    <row r="32" spans="1:15">
      <c r="O32" s="278"/>
    </row>
  </sheetData>
  <sheetProtection formatCells="0" formatRows="0" insertRows="0" deleteRows="0"/>
  <mergeCells count="26">
    <mergeCell ref="J7:J8"/>
    <mergeCell ref="I7:I8"/>
    <mergeCell ref="H5:H6"/>
    <mergeCell ref="G5:G6"/>
    <mergeCell ref="N5:N6"/>
    <mergeCell ref="M5:M6"/>
    <mergeCell ref="L5:L6"/>
    <mergeCell ref="K5:K6"/>
    <mergeCell ref="J5:J6"/>
    <mergeCell ref="I5:I6"/>
    <mergeCell ref="A2:F2"/>
    <mergeCell ref="G2:N2"/>
    <mergeCell ref="A4:A8"/>
    <mergeCell ref="B4:F4"/>
    <mergeCell ref="C6:D6"/>
    <mergeCell ref="E6:F6"/>
    <mergeCell ref="B5:B7"/>
    <mergeCell ref="H7:H8"/>
    <mergeCell ref="G7:G8"/>
    <mergeCell ref="G4:N4"/>
    <mergeCell ref="C5:D5"/>
    <mergeCell ref="E5:F5"/>
    <mergeCell ref="N7:N8"/>
    <mergeCell ref="M7:M8"/>
    <mergeCell ref="L7:L8"/>
    <mergeCell ref="K7:K8"/>
  </mergeCells>
  <phoneticPr fontId="3" type="noConversion"/>
  <conditionalFormatting sqref="B18:B30">
    <cfRule type="cellIs" dxfId="1" priority="1" stopIfTrue="1" operator="notEqual">
      <formula>G18</formula>
    </cfRule>
  </conditionalFormatting>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view="pageBreakPreview" zoomScale="70" zoomScaleNormal="85" zoomScaleSheetLayoutView="70" workbookViewId="0">
      <pane xSplit="1" ySplit="6" topLeftCell="B7" activePane="bottomRight" state="frozen"/>
      <selection activeCell="B17" sqref="B17"/>
      <selection pane="topRight" activeCell="B17" sqref="B17"/>
      <selection pane="bottomLeft" activeCell="B17" sqref="B17"/>
      <selection pane="bottomRight" activeCell="B17" sqref="B17"/>
    </sheetView>
  </sheetViews>
  <sheetFormatPr defaultColWidth="12.625" defaultRowHeight="39.950000000000003" customHeight="1"/>
  <cols>
    <col min="1" max="1" width="18.125" style="309" customWidth="1"/>
    <col min="2" max="10" width="17.625" style="309" customWidth="1"/>
    <col min="11" max="16384" width="12.625" style="309"/>
  </cols>
  <sheetData>
    <row r="1" spans="1:10" ht="18" customHeight="1">
      <c r="A1" s="90" t="s">
        <v>780</v>
      </c>
      <c r="J1" s="89" t="s">
        <v>151</v>
      </c>
    </row>
    <row r="2" spans="1:10" s="336" customFormat="1" ht="24.95" customHeight="1">
      <c r="A2" s="509" t="s">
        <v>779</v>
      </c>
      <c r="B2" s="424"/>
      <c r="C2" s="424"/>
      <c r="D2" s="424"/>
      <c r="E2" s="424"/>
      <c r="F2" s="509" t="s">
        <v>778</v>
      </c>
      <c r="G2" s="510"/>
      <c r="H2" s="510"/>
      <c r="I2" s="510"/>
      <c r="J2" s="510"/>
    </row>
    <row r="3" spans="1:10" ht="15" customHeight="1" thickBot="1">
      <c r="A3" s="335"/>
      <c r="B3" s="335"/>
      <c r="C3" s="335"/>
      <c r="D3" s="335"/>
      <c r="E3" s="335"/>
      <c r="F3" s="335"/>
      <c r="G3" s="335"/>
      <c r="H3" s="335"/>
      <c r="I3" s="335"/>
      <c r="J3" s="334"/>
    </row>
    <row r="4" spans="1:10" ht="24.95" customHeight="1">
      <c r="A4" s="333"/>
      <c r="B4" s="507" t="s">
        <v>777</v>
      </c>
      <c r="C4" s="507"/>
      <c r="D4" s="332" t="s">
        <v>776</v>
      </c>
      <c r="E4" s="331" t="s">
        <v>775</v>
      </c>
      <c r="F4" s="511" t="s">
        <v>774</v>
      </c>
      <c r="G4" s="512"/>
      <c r="H4" s="508" t="s">
        <v>773</v>
      </c>
      <c r="I4" s="508"/>
      <c r="J4" s="330" t="s">
        <v>772</v>
      </c>
    </row>
    <row r="5" spans="1:10" s="320" customFormat="1" ht="35.1" customHeight="1">
      <c r="A5" s="329" t="s">
        <v>771</v>
      </c>
      <c r="B5" s="326" t="s">
        <v>769</v>
      </c>
      <c r="C5" s="326" t="s">
        <v>768</v>
      </c>
      <c r="D5" s="326" t="s">
        <v>770</v>
      </c>
      <c r="E5" s="328" t="s">
        <v>769</v>
      </c>
      <c r="F5" s="327" t="s">
        <v>768</v>
      </c>
      <c r="G5" s="327" t="s">
        <v>767</v>
      </c>
      <c r="H5" s="326" t="s">
        <v>769</v>
      </c>
      <c r="I5" s="326" t="s">
        <v>768</v>
      </c>
      <c r="J5" s="325" t="s">
        <v>767</v>
      </c>
    </row>
    <row r="6" spans="1:10" s="320" customFormat="1" ht="51" customHeight="1" thickBot="1">
      <c r="A6" s="324" t="s">
        <v>766</v>
      </c>
      <c r="B6" s="322" t="s">
        <v>763</v>
      </c>
      <c r="C6" s="322" t="s">
        <v>765</v>
      </c>
      <c r="D6" s="322" t="s">
        <v>764</v>
      </c>
      <c r="E6" s="323" t="s">
        <v>763</v>
      </c>
      <c r="F6" s="322" t="s">
        <v>762</v>
      </c>
      <c r="G6" s="322" t="s">
        <v>761</v>
      </c>
      <c r="H6" s="322" t="s">
        <v>760</v>
      </c>
      <c r="I6" s="322" t="s">
        <v>759</v>
      </c>
      <c r="J6" s="321" t="s">
        <v>758</v>
      </c>
    </row>
    <row r="7" spans="1:10" s="319" customFormat="1" ht="60" customHeight="1">
      <c r="A7" s="317" t="s">
        <v>757</v>
      </c>
      <c r="B7" s="315">
        <v>992027</v>
      </c>
      <c r="C7" s="315">
        <v>24984349521</v>
      </c>
      <c r="D7" s="315">
        <v>25185.150727752371</v>
      </c>
      <c r="E7" s="315">
        <v>14687</v>
      </c>
      <c r="F7" s="315">
        <v>19831300553</v>
      </c>
      <c r="G7" s="315">
        <v>1350262.1742357186</v>
      </c>
      <c r="H7" s="315">
        <v>977340</v>
      </c>
      <c r="I7" s="315">
        <v>5153048968</v>
      </c>
      <c r="J7" s="315">
        <v>5272.5243702293983</v>
      </c>
    </row>
    <row r="8" spans="1:10" ht="60" customHeight="1">
      <c r="A8" s="317" t="s">
        <v>756</v>
      </c>
      <c r="B8" s="315">
        <v>1011589</v>
      </c>
      <c r="C8" s="315">
        <v>24770327661</v>
      </c>
      <c r="D8" s="315">
        <v>24486.552998302672</v>
      </c>
      <c r="E8" s="315">
        <v>14666</v>
      </c>
      <c r="F8" s="315">
        <v>19485206473</v>
      </c>
      <c r="G8" s="315">
        <v>1328597.195758898</v>
      </c>
      <c r="H8" s="315">
        <v>996923</v>
      </c>
      <c r="I8" s="315">
        <v>5285121188</v>
      </c>
      <c r="J8" s="315">
        <v>5301.433699493341</v>
      </c>
    </row>
    <row r="9" spans="1:10" ht="60" customHeight="1">
      <c r="A9" s="317" t="s">
        <v>755</v>
      </c>
      <c r="B9" s="315">
        <v>1029978</v>
      </c>
      <c r="C9" s="315">
        <v>26929782667</v>
      </c>
      <c r="D9" s="315">
        <v>26145.978522842237</v>
      </c>
      <c r="E9" s="315">
        <v>14862</v>
      </c>
      <c r="F9" s="315">
        <v>21451769713</v>
      </c>
      <c r="G9" s="315">
        <v>1443397.2354326469</v>
      </c>
      <c r="H9" s="315">
        <v>1015116</v>
      </c>
      <c r="I9" s="315">
        <v>5478012954</v>
      </c>
      <c r="J9" s="315">
        <v>5396.4403614956318</v>
      </c>
    </row>
    <row r="10" spans="1:10" ht="60" customHeight="1">
      <c r="A10" s="317" t="s">
        <v>754</v>
      </c>
      <c r="B10" s="315">
        <v>1049862</v>
      </c>
      <c r="C10" s="315">
        <v>27576728667</v>
      </c>
      <c r="D10" s="315">
        <v>26267.003346154066</v>
      </c>
      <c r="E10" s="315">
        <v>14965</v>
      </c>
      <c r="F10" s="315">
        <v>21953367199</v>
      </c>
      <c r="G10" s="315">
        <v>1466980.7683929168</v>
      </c>
      <c r="H10" s="315">
        <v>1034897</v>
      </c>
      <c r="I10" s="315">
        <v>5623361468</v>
      </c>
      <c r="J10" s="315">
        <v>5433.7402350185575</v>
      </c>
    </row>
    <row r="11" spans="1:10" ht="60" customHeight="1">
      <c r="A11" s="318" t="s">
        <v>753</v>
      </c>
      <c r="B11" s="316">
        <v>1076692</v>
      </c>
      <c r="C11" s="315">
        <v>27272721637</v>
      </c>
      <c r="D11" s="315">
        <v>25330.105208360423</v>
      </c>
      <c r="E11" s="315">
        <v>15124</v>
      </c>
      <c r="F11" s="315">
        <v>21742254698</v>
      </c>
      <c r="G11" s="315">
        <v>1437599.4907431896</v>
      </c>
      <c r="H11" s="315">
        <v>1061568</v>
      </c>
      <c r="I11" s="315">
        <v>5530466939</v>
      </c>
      <c r="J11" s="315">
        <v>5209.7151939395308</v>
      </c>
    </row>
    <row r="12" spans="1:10" ht="60" customHeight="1">
      <c r="A12" s="318" t="s">
        <v>752</v>
      </c>
      <c r="B12" s="316">
        <v>1102443</v>
      </c>
      <c r="C12" s="315">
        <v>27789121020</v>
      </c>
      <c r="D12" s="315">
        <v>25206.855157137375</v>
      </c>
      <c r="E12" s="315">
        <v>15325</v>
      </c>
      <c r="F12" s="315">
        <v>22211714899</v>
      </c>
      <c r="G12" s="315">
        <v>1449377.8074388255</v>
      </c>
      <c r="H12" s="315">
        <v>1087118</v>
      </c>
      <c r="I12" s="315">
        <v>5577406121</v>
      </c>
      <c r="J12" s="315">
        <v>5130.4514514523726</v>
      </c>
    </row>
    <row r="13" spans="1:10" ht="60" customHeight="1">
      <c r="A13" s="317" t="s">
        <v>751</v>
      </c>
      <c r="B13" s="316">
        <v>1128992</v>
      </c>
      <c r="C13" s="315">
        <v>28063870494</v>
      </c>
      <c r="D13" s="315">
        <v>24857.457354879396</v>
      </c>
      <c r="E13" s="315">
        <v>15590</v>
      </c>
      <c r="F13" s="315">
        <v>22261882610</v>
      </c>
      <c r="G13" s="315">
        <v>1427959.1154586272</v>
      </c>
      <c r="H13" s="315">
        <v>1113402</v>
      </c>
      <c r="I13" s="315">
        <v>5801987884</v>
      </c>
      <c r="J13" s="315">
        <v>5211.0449630950907</v>
      </c>
    </row>
    <row r="14" spans="1:10" ht="60" customHeight="1">
      <c r="A14" s="317" t="s">
        <v>750</v>
      </c>
      <c r="B14" s="316">
        <v>1159018</v>
      </c>
      <c r="C14" s="315">
        <v>27814412311</v>
      </c>
      <c r="D14" s="315">
        <v>23998.257413603584</v>
      </c>
      <c r="E14" s="315">
        <v>15901</v>
      </c>
      <c r="F14" s="315">
        <v>22064938144</v>
      </c>
      <c r="G14" s="315">
        <v>1387644.6854914785</v>
      </c>
      <c r="H14" s="315">
        <v>1143117</v>
      </c>
      <c r="I14" s="315">
        <v>5749474167</v>
      </c>
      <c r="J14" s="315">
        <v>5029.6462803020167</v>
      </c>
    </row>
    <row r="15" spans="1:10" ht="60" customHeight="1">
      <c r="A15" s="317" t="s">
        <v>749</v>
      </c>
      <c r="B15" s="316">
        <v>1189699</v>
      </c>
      <c r="C15" s="315">
        <v>28440496287</v>
      </c>
      <c r="D15" s="315">
        <v>23905.623428278919</v>
      </c>
      <c r="E15" s="315">
        <v>16247</v>
      </c>
      <c r="F15" s="315">
        <v>22328546410</v>
      </c>
      <c r="G15" s="315">
        <v>1374318.1147288731</v>
      </c>
      <c r="H15" s="315">
        <v>1173452</v>
      </c>
      <c r="I15" s="315">
        <v>6111949877</v>
      </c>
      <c r="J15" s="315">
        <v>5208.5214197086889</v>
      </c>
    </row>
    <row r="16" spans="1:10" ht="60" customHeight="1" thickBot="1">
      <c r="A16" s="314" t="s">
        <v>748</v>
      </c>
      <c r="B16" s="313">
        <f>E16+H16</f>
        <v>1211708</v>
      </c>
      <c r="C16" s="312">
        <f>F16+I16</f>
        <v>28990540674</v>
      </c>
      <c r="D16" s="312">
        <f>C16/B16</f>
        <v>23925.352208617918</v>
      </c>
      <c r="E16" s="312">
        <v>16507</v>
      </c>
      <c r="F16" s="312">
        <v>22837288144</v>
      </c>
      <c r="G16" s="312">
        <f>F16/E16</f>
        <v>1383491.1337008541</v>
      </c>
      <c r="H16" s="312">
        <v>1195201</v>
      </c>
      <c r="I16" s="312">
        <v>6153252530</v>
      </c>
      <c r="J16" s="312">
        <f>I16/H16</f>
        <v>5148.2993488124594</v>
      </c>
    </row>
    <row r="17" spans="1:10" s="310" customFormat="1" ht="15" customHeight="1">
      <c r="A17" s="310" t="s">
        <v>747</v>
      </c>
      <c r="B17" s="311"/>
      <c r="C17" s="311"/>
      <c r="D17" s="311"/>
      <c r="E17" s="311"/>
      <c r="F17" s="311" t="s">
        <v>746</v>
      </c>
      <c r="H17" s="311"/>
      <c r="I17" s="311"/>
      <c r="J17" s="311"/>
    </row>
  </sheetData>
  <sheetProtection formatCells="0" formatRows="0" insertRows="0" deleteRows="0"/>
  <mergeCells count="5">
    <mergeCell ref="B4:C4"/>
    <mergeCell ref="H4:I4"/>
    <mergeCell ref="F2:J2"/>
    <mergeCell ref="A2:E2"/>
    <mergeCell ref="F4:G4"/>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showGridLines="0" view="pageBreakPreview" zoomScale="70" zoomScaleNormal="120" zoomScaleSheetLayoutView="70" workbookViewId="0">
      <pane xSplit="2" ySplit="6" topLeftCell="C7"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0" style="150" hidden="1" customWidth="1"/>
    <col min="2" max="2" width="20.125" style="150" customWidth="1"/>
    <col min="3" max="6" width="17.125" style="150" customWidth="1"/>
    <col min="7" max="7" width="9" style="150"/>
    <col min="8" max="10" width="9" style="150" hidden="1" customWidth="1"/>
    <col min="11" max="16" width="0" style="150" hidden="1" customWidth="1"/>
    <col min="17" max="16384" width="9" style="150"/>
  </cols>
  <sheetData>
    <row r="1" spans="2:16" ht="18" customHeight="1">
      <c r="B1" s="90" t="s">
        <v>833</v>
      </c>
      <c r="C1" s="90"/>
      <c r="D1" s="90"/>
    </row>
    <row r="2" spans="2:16" s="171" customFormat="1" ht="38.1" customHeight="1">
      <c r="B2" s="430" t="s">
        <v>832</v>
      </c>
      <c r="C2" s="424"/>
      <c r="D2" s="424"/>
      <c r="E2" s="424"/>
      <c r="F2" s="424"/>
    </row>
    <row r="3" spans="2:16" ht="15" customHeight="1" thickBot="1">
      <c r="B3" s="250"/>
      <c r="C3" s="359"/>
      <c r="D3" s="359"/>
      <c r="E3" s="359"/>
      <c r="F3" s="172"/>
    </row>
    <row r="4" spans="2:16" ht="30" customHeight="1">
      <c r="B4" s="513" t="s">
        <v>831</v>
      </c>
      <c r="C4" s="517" t="s">
        <v>830</v>
      </c>
      <c r="D4" s="518"/>
      <c r="E4" s="519"/>
      <c r="F4" s="515" t="s">
        <v>829</v>
      </c>
    </row>
    <row r="5" spans="2:16" ht="25.5" customHeight="1">
      <c r="B5" s="514"/>
      <c r="C5" s="358" t="s">
        <v>828</v>
      </c>
      <c r="D5" s="357" t="s">
        <v>827</v>
      </c>
      <c r="E5" s="356" t="s">
        <v>826</v>
      </c>
      <c r="F5" s="516"/>
    </row>
    <row r="6" spans="2:16" ht="30" customHeight="1" thickBot="1">
      <c r="B6" s="367"/>
      <c r="C6" s="249" t="s">
        <v>825</v>
      </c>
      <c r="D6" s="248" t="s">
        <v>824</v>
      </c>
      <c r="E6" s="246" t="s">
        <v>823</v>
      </c>
      <c r="F6" s="247" t="s">
        <v>822</v>
      </c>
    </row>
    <row r="7" spans="2:16" ht="26.25" customHeight="1">
      <c r="B7" s="354" t="s">
        <v>116</v>
      </c>
      <c r="C7" s="355">
        <v>1958686</v>
      </c>
      <c r="D7" s="153">
        <v>1938404</v>
      </c>
      <c r="E7" s="153">
        <v>1862851</v>
      </c>
      <c r="F7" s="242">
        <v>95.11</v>
      </c>
    </row>
    <row r="8" spans="2:16" ht="26.25" customHeight="1">
      <c r="B8" s="354" t="s">
        <v>115</v>
      </c>
      <c r="C8" s="355">
        <v>1978782</v>
      </c>
      <c r="D8" s="153">
        <v>1957943</v>
      </c>
      <c r="E8" s="153">
        <v>1873351</v>
      </c>
      <c r="F8" s="242">
        <v>94.67</v>
      </c>
    </row>
    <row r="9" spans="2:16" ht="26.25" customHeight="1">
      <c r="B9" s="354" t="s">
        <v>114</v>
      </c>
      <c r="C9" s="355">
        <v>2002060</v>
      </c>
      <c r="D9" s="153">
        <v>1983082</v>
      </c>
      <c r="E9" s="153">
        <v>1895703</v>
      </c>
      <c r="F9" s="242">
        <v>94.687621749597923</v>
      </c>
    </row>
    <row r="10" spans="2:16" ht="26.25" customHeight="1">
      <c r="B10" s="354" t="s">
        <v>113</v>
      </c>
      <c r="C10" s="288">
        <v>2013305</v>
      </c>
      <c r="D10" s="279">
        <v>1992417</v>
      </c>
      <c r="E10" s="279">
        <v>1909291</v>
      </c>
      <c r="F10" s="242">
        <v>94.833669016865301</v>
      </c>
    </row>
    <row r="11" spans="2:16" ht="26.25" customHeight="1" thickBot="1">
      <c r="B11" s="354" t="s">
        <v>112</v>
      </c>
      <c r="C11" s="288">
        <v>2030161</v>
      </c>
      <c r="D11" s="279">
        <v>2010024</v>
      </c>
      <c r="E11" s="279">
        <v>1929920</v>
      </c>
      <c r="F11" s="242">
        <v>95.062411306295402</v>
      </c>
    </row>
    <row r="12" spans="2:16" ht="26.25" customHeight="1">
      <c r="B12" s="354" t="s">
        <v>111</v>
      </c>
      <c r="C12" s="288">
        <v>2044023</v>
      </c>
      <c r="D12" s="279">
        <v>2022801</v>
      </c>
      <c r="E12" s="279">
        <v>1944009</v>
      </c>
      <c r="F12" s="242">
        <v>95.107002220620814</v>
      </c>
      <c r="I12" s="520" t="s">
        <v>821</v>
      </c>
      <c r="J12" s="523" t="s">
        <v>820</v>
      </c>
      <c r="K12" s="524"/>
      <c r="L12" s="527" t="s">
        <v>819</v>
      </c>
      <c r="M12" s="524"/>
      <c r="N12" s="523" t="s">
        <v>818</v>
      </c>
      <c r="O12" s="524"/>
      <c r="P12" s="529" t="s">
        <v>817</v>
      </c>
    </row>
    <row r="13" spans="2:16" ht="26.25" customHeight="1">
      <c r="B13" s="354" t="s">
        <v>110</v>
      </c>
      <c r="C13" s="288">
        <v>2058328</v>
      </c>
      <c r="D13" s="279">
        <v>2035666</v>
      </c>
      <c r="E13" s="279">
        <v>1959057</v>
      </c>
      <c r="F13" s="242">
        <v>95.177104912336617</v>
      </c>
      <c r="I13" s="521"/>
      <c r="J13" s="525"/>
      <c r="K13" s="526"/>
      <c r="L13" s="528"/>
      <c r="M13" s="526"/>
      <c r="N13" s="525"/>
      <c r="O13" s="526"/>
      <c r="P13" s="530"/>
    </row>
    <row r="14" spans="2:16" ht="26.25" customHeight="1">
      <c r="B14" s="354" t="s">
        <v>109</v>
      </c>
      <c r="C14" s="288">
        <v>2105780</v>
      </c>
      <c r="D14" s="279">
        <v>2082773</v>
      </c>
      <c r="E14" s="279">
        <v>2007765</v>
      </c>
      <c r="F14" s="242">
        <v>95.345430196886667</v>
      </c>
      <c r="I14" s="521"/>
      <c r="J14" s="531" t="s">
        <v>814</v>
      </c>
      <c r="K14" s="533" t="s">
        <v>816</v>
      </c>
      <c r="L14" s="535" t="s">
        <v>814</v>
      </c>
      <c r="M14" s="533" t="s">
        <v>815</v>
      </c>
      <c r="N14" s="535" t="s">
        <v>814</v>
      </c>
      <c r="O14" s="533" t="s">
        <v>813</v>
      </c>
      <c r="P14" s="537" t="s">
        <v>812</v>
      </c>
    </row>
    <row r="15" spans="2:16" ht="26.25" customHeight="1" thickBot="1">
      <c r="B15" s="354" t="s">
        <v>811</v>
      </c>
      <c r="C15" s="288">
        <v>2147763</v>
      </c>
      <c r="D15" s="279">
        <v>2124902</v>
      </c>
      <c r="E15" s="279">
        <v>2049885</v>
      </c>
      <c r="F15" s="242">
        <v>95.44</v>
      </c>
      <c r="I15" s="522"/>
      <c r="J15" s="532"/>
      <c r="K15" s="534"/>
      <c r="L15" s="536"/>
      <c r="M15" s="534"/>
      <c r="N15" s="536"/>
      <c r="O15" s="534"/>
      <c r="P15" s="538"/>
    </row>
    <row r="16" spans="2:16" ht="26.25" customHeight="1">
      <c r="B16" s="354" t="s">
        <v>810</v>
      </c>
      <c r="C16" s="353">
        <f>SUM(C17:C29)</f>
        <v>2188017</v>
      </c>
      <c r="D16" s="352">
        <f>SUM(D17:D29)</f>
        <v>2163048</v>
      </c>
      <c r="E16" s="352">
        <f>SUM(E17:E29)</f>
        <v>2088202</v>
      </c>
      <c r="F16" s="244">
        <f t="shared" ref="F16:F29" si="0">ROUND(E16/C16*100,2)</f>
        <v>95.44</v>
      </c>
      <c r="I16" s="351" t="s">
        <v>809</v>
      </c>
      <c r="J16" s="350">
        <f t="shared" ref="J16:O16" si="1">SUM(J17:J29)</f>
        <v>790376</v>
      </c>
      <c r="K16" s="349">
        <f t="shared" si="1"/>
        <v>2188017</v>
      </c>
      <c r="L16" s="348">
        <f t="shared" si="1"/>
        <v>781764</v>
      </c>
      <c r="M16" s="348">
        <f t="shared" si="1"/>
        <v>2163048</v>
      </c>
      <c r="N16" s="348">
        <f t="shared" si="1"/>
        <v>755413</v>
      </c>
      <c r="O16" s="348">
        <f t="shared" si="1"/>
        <v>2088202</v>
      </c>
      <c r="P16" s="347">
        <f t="shared" ref="P16:P29" si="2">ROUND(O16/K16*100,2)</f>
        <v>95.44</v>
      </c>
    </row>
    <row r="17" spans="1:16" ht="26.25" customHeight="1">
      <c r="A17" s="150" t="s">
        <v>808</v>
      </c>
      <c r="B17" s="345" t="s">
        <v>106</v>
      </c>
      <c r="C17" s="288">
        <f t="shared" ref="C17:C29" si="3">VLOOKUP($A17,$I$16:$O$29,3,0)</f>
        <v>440840</v>
      </c>
      <c r="D17" s="279">
        <f t="shared" ref="D17:D29" si="4">VLOOKUP($A17,$I$16:$O$29,5,0)</f>
        <v>440840</v>
      </c>
      <c r="E17" s="279">
        <f t="shared" ref="E17:E29" si="5">VLOOKUP($A17,$I$16:$O$29,7,0)</f>
        <v>430791</v>
      </c>
      <c r="F17" s="244">
        <f t="shared" si="0"/>
        <v>97.72</v>
      </c>
      <c r="H17" s="150">
        <v>440840</v>
      </c>
      <c r="I17" s="343" t="s">
        <v>807</v>
      </c>
      <c r="J17" s="342">
        <v>165916</v>
      </c>
      <c r="K17" s="341">
        <v>440840</v>
      </c>
      <c r="L17" s="340">
        <v>165916</v>
      </c>
      <c r="M17" s="340">
        <v>440840</v>
      </c>
      <c r="N17" s="340">
        <v>162134</v>
      </c>
      <c r="O17" s="340">
        <v>430791</v>
      </c>
      <c r="P17" s="339">
        <f t="shared" si="2"/>
        <v>97.72</v>
      </c>
    </row>
    <row r="18" spans="1:16" ht="26.25" customHeight="1">
      <c r="A18" s="150" t="s">
        <v>806</v>
      </c>
      <c r="B18" s="345" t="s">
        <v>105</v>
      </c>
      <c r="C18" s="288">
        <f t="shared" si="3"/>
        <v>405216</v>
      </c>
      <c r="D18" s="279">
        <f t="shared" si="4"/>
        <v>405178</v>
      </c>
      <c r="E18" s="279">
        <f t="shared" si="5"/>
        <v>402806</v>
      </c>
      <c r="F18" s="244">
        <f t="shared" si="0"/>
        <v>99.41</v>
      </c>
      <c r="H18" s="150">
        <v>405216</v>
      </c>
      <c r="I18" s="346" t="s">
        <v>805</v>
      </c>
      <c r="J18" s="342">
        <v>149484</v>
      </c>
      <c r="K18" s="341">
        <v>405216</v>
      </c>
      <c r="L18" s="340">
        <v>149470</v>
      </c>
      <c r="M18" s="340">
        <v>405178</v>
      </c>
      <c r="N18" s="340">
        <v>148595</v>
      </c>
      <c r="O18" s="340">
        <v>402806</v>
      </c>
      <c r="P18" s="339">
        <f t="shared" si="2"/>
        <v>99.41</v>
      </c>
    </row>
    <row r="19" spans="1:16" ht="26.25" customHeight="1">
      <c r="A19" s="150" t="s">
        <v>804</v>
      </c>
      <c r="B19" s="345" t="s">
        <v>104</v>
      </c>
      <c r="C19" s="288">
        <f t="shared" si="3"/>
        <v>94451</v>
      </c>
      <c r="D19" s="279">
        <f t="shared" si="4"/>
        <v>94451</v>
      </c>
      <c r="E19" s="279">
        <f t="shared" si="5"/>
        <v>83059</v>
      </c>
      <c r="F19" s="244">
        <f t="shared" si="0"/>
        <v>87.94</v>
      </c>
      <c r="H19" s="150">
        <v>94451</v>
      </c>
      <c r="I19" s="346" t="s">
        <v>803</v>
      </c>
      <c r="J19" s="342">
        <v>76977</v>
      </c>
      <c r="K19" s="341">
        <v>224219</v>
      </c>
      <c r="L19" s="340">
        <v>76966</v>
      </c>
      <c r="M19" s="340">
        <v>224187</v>
      </c>
      <c r="N19" s="340">
        <v>74516</v>
      </c>
      <c r="O19" s="340">
        <v>216821</v>
      </c>
      <c r="P19" s="339">
        <f t="shared" si="2"/>
        <v>96.7</v>
      </c>
    </row>
    <row r="20" spans="1:16" ht="26.25" customHeight="1">
      <c r="A20" s="150" t="s">
        <v>802</v>
      </c>
      <c r="B20" s="345" t="s">
        <v>103</v>
      </c>
      <c r="C20" s="288">
        <f t="shared" si="3"/>
        <v>167639</v>
      </c>
      <c r="D20" s="279">
        <f t="shared" si="4"/>
        <v>167601</v>
      </c>
      <c r="E20" s="279">
        <f t="shared" si="5"/>
        <v>150189</v>
      </c>
      <c r="F20" s="244">
        <f t="shared" si="0"/>
        <v>89.59</v>
      </c>
      <c r="H20" s="150">
        <v>167639</v>
      </c>
      <c r="I20" s="346" t="s">
        <v>801</v>
      </c>
      <c r="J20" s="342">
        <v>70481</v>
      </c>
      <c r="K20" s="341">
        <v>198074</v>
      </c>
      <c r="L20" s="340">
        <v>70481</v>
      </c>
      <c r="M20" s="340">
        <v>198074</v>
      </c>
      <c r="N20" s="340">
        <v>69771</v>
      </c>
      <c r="O20" s="340">
        <v>196079</v>
      </c>
      <c r="P20" s="339">
        <f t="shared" si="2"/>
        <v>98.99</v>
      </c>
    </row>
    <row r="21" spans="1:16" ht="26.25" customHeight="1">
      <c r="A21" s="150" t="s">
        <v>800</v>
      </c>
      <c r="B21" s="345" t="s">
        <v>102</v>
      </c>
      <c r="C21" s="288">
        <f t="shared" si="3"/>
        <v>161912</v>
      </c>
      <c r="D21" s="279">
        <f t="shared" si="4"/>
        <v>161912</v>
      </c>
      <c r="E21" s="279">
        <f t="shared" si="5"/>
        <v>160188</v>
      </c>
      <c r="F21" s="244">
        <f t="shared" si="0"/>
        <v>98.94</v>
      </c>
      <c r="H21" s="150">
        <v>161912</v>
      </c>
      <c r="I21" s="346" t="s">
        <v>799</v>
      </c>
      <c r="J21" s="342">
        <v>58089</v>
      </c>
      <c r="K21" s="341">
        <v>167639</v>
      </c>
      <c r="L21" s="340">
        <v>58077</v>
      </c>
      <c r="M21" s="340">
        <v>167601</v>
      </c>
      <c r="N21" s="340">
        <v>52043</v>
      </c>
      <c r="O21" s="340">
        <v>150189</v>
      </c>
      <c r="P21" s="339">
        <f t="shared" si="2"/>
        <v>89.59</v>
      </c>
    </row>
    <row r="22" spans="1:16" ht="26.25" customHeight="1">
      <c r="A22" s="150" t="s">
        <v>798</v>
      </c>
      <c r="B22" s="345" t="s">
        <v>101</v>
      </c>
      <c r="C22" s="288">
        <f t="shared" si="3"/>
        <v>89281</v>
      </c>
      <c r="D22" s="279">
        <f t="shared" si="4"/>
        <v>82700</v>
      </c>
      <c r="E22" s="279">
        <f t="shared" si="5"/>
        <v>78043</v>
      </c>
      <c r="F22" s="244">
        <f t="shared" si="0"/>
        <v>87.41</v>
      </c>
      <c r="H22" s="150">
        <v>89281</v>
      </c>
      <c r="I22" s="346" t="s">
        <v>797</v>
      </c>
      <c r="J22" s="342">
        <v>32377</v>
      </c>
      <c r="K22" s="341">
        <v>94451</v>
      </c>
      <c r="L22" s="340">
        <v>32377</v>
      </c>
      <c r="M22" s="340">
        <v>94451</v>
      </c>
      <c r="N22" s="340">
        <v>28472</v>
      </c>
      <c r="O22" s="340">
        <v>83059</v>
      </c>
      <c r="P22" s="339">
        <f t="shared" si="2"/>
        <v>87.94</v>
      </c>
    </row>
    <row r="23" spans="1:16" ht="26.25" customHeight="1">
      <c r="A23" s="150" t="s">
        <v>796</v>
      </c>
      <c r="B23" s="345" t="s">
        <v>100</v>
      </c>
      <c r="C23" s="288">
        <f t="shared" si="3"/>
        <v>157633</v>
      </c>
      <c r="D23" s="279">
        <f t="shared" si="4"/>
        <v>157633</v>
      </c>
      <c r="E23" s="279">
        <f t="shared" si="5"/>
        <v>153395</v>
      </c>
      <c r="F23" s="244">
        <f t="shared" si="0"/>
        <v>97.31</v>
      </c>
      <c r="H23" s="150">
        <v>157633</v>
      </c>
      <c r="I23" s="346" t="s">
        <v>795</v>
      </c>
      <c r="J23" s="342">
        <v>58227</v>
      </c>
      <c r="K23" s="341">
        <v>161912</v>
      </c>
      <c r="L23" s="340">
        <v>58227</v>
      </c>
      <c r="M23" s="340">
        <v>161912</v>
      </c>
      <c r="N23" s="340">
        <v>57607</v>
      </c>
      <c r="O23" s="340">
        <v>160188</v>
      </c>
      <c r="P23" s="339">
        <f t="shared" si="2"/>
        <v>98.94</v>
      </c>
    </row>
    <row r="24" spans="1:16" ht="26.25" customHeight="1">
      <c r="A24" s="150" t="s">
        <v>794</v>
      </c>
      <c r="B24" s="345" t="s">
        <v>99</v>
      </c>
      <c r="C24" s="288">
        <f t="shared" si="3"/>
        <v>198074</v>
      </c>
      <c r="D24" s="279">
        <f t="shared" si="4"/>
        <v>198074</v>
      </c>
      <c r="E24" s="279">
        <f t="shared" si="5"/>
        <v>196079</v>
      </c>
      <c r="F24" s="244">
        <f t="shared" si="0"/>
        <v>98.99</v>
      </c>
      <c r="H24" s="150">
        <v>198074</v>
      </c>
      <c r="I24" s="346" t="s">
        <v>793</v>
      </c>
      <c r="J24" s="342">
        <v>32988</v>
      </c>
      <c r="K24" s="341">
        <v>89281</v>
      </c>
      <c r="L24" s="340">
        <v>30575</v>
      </c>
      <c r="M24" s="340">
        <v>82700</v>
      </c>
      <c r="N24" s="340">
        <v>28862</v>
      </c>
      <c r="O24" s="340">
        <v>78043</v>
      </c>
      <c r="P24" s="339">
        <f t="shared" si="2"/>
        <v>87.41</v>
      </c>
    </row>
    <row r="25" spans="1:16" ht="26.25" customHeight="1">
      <c r="A25" s="150" t="s">
        <v>792</v>
      </c>
      <c r="B25" s="345" t="s">
        <v>98</v>
      </c>
      <c r="C25" s="288">
        <f t="shared" si="3"/>
        <v>121822</v>
      </c>
      <c r="D25" s="279">
        <f t="shared" si="4"/>
        <v>117714</v>
      </c>
      <c r="E25" s="279">
        <f t="shared" si="5"/>
        <v>111402</v>
      </c>
      <c r="F25" s="244">
        <f t="shared" si="0"/>
        <v>91.45</v>
      </c>
      <c r="H25" s="150">
        <v>121822</v>
      </c>
      <c r="I25" s="346" t="s">
        <v>791</v>
      </c>
      <c r="J25" s="342">
        <v>61323</v>
      </c>
      <c r="K25" s="341">
        <v>157633</v>
      </c>
      <c r="L25" s="340">
        <v>61323</v>
      </c>
      <c r="M25" s="340">
        <v>157633</v>
      </c>
      <c r="N25" s="340">
        <v>59676</v>
      </c>
      <c r="O25" s="340">
        <v>153395</v>
      </c>
      <c r="P25" s="339">
        <f t="shared" si="2"/>
        <v>97.31</v>
      </c>
    </row>
    <row r="26" spans="1:16" ht="26.25" customHeight="1">
      <c r="A26" s="150" t="s">
        <v>790</v>
      </c>
      <c r="B26" s="345" t="s">
        <v>97</v>
      </c>
      <c r="C26" s="288">
        <f t="shared" si="3"/>
        <v>224219</v>
      </c>
      <c r="D26" s="279">
        <f t="shared" si="4"/>
        <v>224187</v>
      </c>
      <c r="E26" s="279">
        <f t="shared" si="5"/>
        <v>216821</v>
      </c>
      <c r="F26" s="244">
        <f t="shared" si="0"/>
        <v>96.7</v>
      </c>
      <c r="H26" s="150">
        <v>224219</v>
      </c>
      <c r="I26" s="346" t="s">
        <v>789</v>
      </c>
      <c r="J26" s="342">
        <v>41726</v>
      </c>
      <c r="K26" s="341">
        <v>121822</v>
      </c>
      <c r="L26" s="340">
        <v>40319</v>
      </c>
      <c r="M26" s="340">
        <v>117714</v>
      </c>
      <c r="N26" s="340">
        <v>38157</v>
      </c>
      <c r="O26" s="340">
        <v>111402</v>
      </c>
      <c r="P26" s="339">
        <f t="shared" si="2"/>
        <v>91.45</v>
      </c>
    </row>
    <row r="27" spans="1:16" ht="26.25" customHeight="1">
      <c r="A27" s="150" t="s">
        <v>788</v>
      </c>
      <c r="B27" s="345" t="s">
        <v>96</v>
      </c>
      <c r="C27" s="288">
        <f t="shared" si="3"/>
        <v>48953</v>
      </c>
      <c r="D27" s="279">
        <f t="shared" si="4"/>
        <v>48953</v>
      </c>
      <c r="E27" s="279">
        <f t="shared" si="5"/>
        <v>45821</v>
      </c>
      <c r="F27" s="244">
        <f t="shared" si="0"/>
        <v>93.6</v>
      </c>
      <c r="H27" s="150">
        <v>48953</v>
      </c>
      <c r="I27" s="343" t="s">
        <v>787</v>
      </c>
      <c r="J27" s="342">
        <v>16287</v>
      </c>
      <c r="K27" s="341">
        <v>48953</v>
      </c>
      <c r="L27" s="340">
        <v>16287</v>
      </c>
      <c r="M27" s="340">
        <v>48953</v>
      </c>
      <c r="N27" s="340">
        <v>15245</v>
      </c>
      <c r="O27" s="340">
        <v>45821</v>
      </c>
      <c r="P27" s="339">
        <f t="shared" si="2"/>
        <v>93.6</v>
      </c>
    </row>
    <row r="28" spans="1:16" ht="26.25" customHeight="1">
      <c r="A28" s="150" t="s">
        <v>786</v>
      </c>
      <c r="B28" s="345" t="s">
        <v>95</v>
      </c>
      <c r="C28" s="288">
        <f t="shared" si="3"/>
        <v>66472</v>
      </c>
      <c r="D28" s="279">
        <f t="shared" si="4"/>
        <v>59623</v>
      </c>
      <c r="E28" s="279">
        <f t="shared" si="5"/>
        <v>57303</v>
      </c>
      <c r="F28" s="244">
        <f t="shared" si="0"/>
        <v>86.21</v>
      </c>
      <c r="H28" s="150">
        <v>66472</v>
      </c>
      <c r="I28" s="343" t="s">
        <v>785</v>
      </c>
      <c r="J28" s="342">
        <v>22713</v>
      </c>
      <c r="K28" s="341">
        <v>66472</v>
      </c>
      <c r="L28" s="340">
        <v>20369</v>
      </c>
      <c r="M28" s="340">
        <v>59623</v>
      </c>
      <c r="N28" s="340">
        <v>19576</v>
      </c>
      <c r="O28" s="340">
        <v>57303</v>
      </c>
      <c r="P28" s="339">
        <f t="shared" si="2"/>
        <v>86.21</v>
      </c>
    </row>
    <row r="29" spans="1:16" ht="26.25" customHeight="1" thickBot="1">
      <c r="A29" s="150" t="s">
        <v>784</v>
      </c>
      <c r="B29" s="344" t="s">
        <v>94</v>
      </c>
      <c r="C29" s="288">
        <f t="shared" si="3"/>
        <v>11505</v>
      </c>
      <c r="D29" s="282">
        <f t="shared" si="4"/>
        <v>4182</v>
      </c>
      <c r="E29" s="282">
        <f t="shared" si="5"/>
        <v>2305</v>
      </c>
      <c r="F29" s="244">
        <f t="shared" si="0"/>
        <v>20.03</v>
      </c>
      <c r="H29" s="150">
        <v>11505</v>
      </c>
      <c r="I29" s="343" t="s">
        <v>783</v>
      </c>
      <c r="J29" s="342">
        <v>3788</v>
      </c>
      <c r="K29" s="341">
        <v>11505</v>
      </c>
      <c r="L29" s="340">
        <v>1377</v>
      </c>
      <c r="M29" s="340">
        <v>4182</v>
      </c>
      <c r="N29" s="340">
        <v>759</v>
      </c>
      <c r="O29" s="340">
        <v>2305</v>
      </c>
      <c r="P29" s="339">
        <f t="shared" si="2"/>
        <v>20.03</v>
      </c>
    </row>
    <row r="30" spans="1:16" ht="14.45" customHeight="1">
      <c r="B30" s="338" t="s">
        <v>782</v>
      </c>
      <c r="C30" s="337"/>
      <c r="D30" s="90"/>
      <c r="E30" s="337"/>
      <c r="F30" s="337"/>
    </row>
    <row r="31" spans="1:16" ht="14.45" customHeight="1">
      <c r="B31" s="90" t="s">
        <v>781</v>
      </c>
    </row>
  </sheetData>
  <sheetProtection formatCells="0" formatRows="0" insertRows="0" deleteRows="0"/>
  <mergeCells count="16">
    <mergeCell ref="J12:K13"/>
    <mergeCell ref="L12:M13"/>
    <mergeCell ref="N12:O13"/>
    <mergeCell ref="P12:P13"/>
    <mergeCell ref="J14:J15"/>
    <mergeCell ref="K14:K15"/>
    <mergeCell ref="L14:L15"/>
    <mergeCell ref="M14:M15"/>
    <mergeCell ref="N14:N15"/>
    <mergeCell ref="O14:O15"/>
    <mergeCell ref="P14:P15"/>
    <mergeCell ref="B4:B6"/>
    <mergeCell ref="F4:F5"/>
    <mergeCell ref="B2:F2"/>
    <mergeCell ref="C4:E4"/>
    <mergeCell ref="I12:I15"/>
  </mergeCells>
  <phoneticPr fontId="3" type="noConversion"/>
  <conditionalFormatting sqref="C17:C29">
    <cfRule type="cellIs" dxfId="0" priority="1" stopIfTrue="1" operator="notEqual">
      <formula>H17</formula>
    </cfRule>
  </conditionalFormatting>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3"/>
  <sheetViews>
    <sheetView showGridLines="0" view="pageBreakPreview" zoomScale="90" zoomScaleNormal="100" zoomScaleSheetLayoutView="90" workbookViewId="0">
      <pane xSplit="1" ySplit="9" topLeftCell="B10" activePane="bottomRight" state="frozen"/>
      <selection pane="topRight"/>
      <selection pane="bottomLeft"/>
      <selection pane="bottomRight"/>
    </sheetView>
  </sheetViews>
  <sheetFormatPr defaultRowHeight="12.75"/>
  <cols>
    <col min="1" max="1" width="16.625" style="2" customWidth="1"/>
    <col min="2" max="2" width="8.375" style="2" customWidth="1"/>
    <col min="3" max="3" width="7.625" style="2" customWidth="1"/>
    <col min="4" max="4" width="6.375" style="2" customWidth="1"/>
    <col min="5" max="5" width="7.375" style="2" customWidth="1"/>
    <col min="6" max="6" width="6.375" style="2" customWidth="1"/>
    <col min="7" max="7" width="7.375" style="2" customWidth="1"/>
    <col min="8" max="8" width="6.625" style="2" customWidth="1"/>
    <col min="9" max="9" width="7.625" style="2" customWidth="1"/>
    <col min="10" max="10" width="6.625" style="2" customWidth="1"/>
    <col min="11" max="11" width="7.625" style="2" customWidth="1"/>
    <col min="12" max="12" width="9" style="2"/>
    <col min="13" max="13" width="10.125" style="2" bestFit="1" customWidth="1"/>
    <col min="14" max="256" width="9" style="2"/>
    <col min="257" max="257" width="16.625" style="2" customWidth="1"/>
    <col min="258" max="258" width="8.375" style="2" customWidth="1"/>
    <col min="259" max="259" width="7.625" style="2" customWidth="1"/>
    <col min="260" max="260" width="6.375" style="2" customWidth="1"/>
    <col min="261" max="261" width="7.375" style="2" customWidth="1"/>
    <col min="262" max="262" width="6.375" style="2" customWidth="1"/>
    <col min="263" max="263" width="7.375" style="2" customWidth="1"/>
    <col min="264" max="264" width="6.625" style="2" customWidth="1"/>
    <col min="265" max="265" width="7.625" style="2" customWidth="1"/>
    <col min="266" max="266" width="6.625" style="2" customWidth="1"/>
    <col min="267" max="267" width="7.625" style="2" customWidth="1"/>
    <col min="268" max="268" width="9" style="2"/>
    <col min="269" max="269" width="10.125" style="2" bestFit="1" customWidth="1"/>
    <col min="270" max="512" width="9" style="2"/>
    <col min="513" max="513" width="16.625" style="2" customWidth="1"/>
    <col min="514" max="514" width="8.375" style="2" customWidth="1"/>
    <col min="515" max="515" width="7.625" style="2" customWidth="1"/>
    <col min="516" max="516" width="6.375" style="2" customWidth="1"/>
    <col min="517" max="517" width="7.375" style="2" customWidth="1"/>
    <col min="518" max="518" width="6.375" style="2" customWidth="1"/>
    <col min="519" max="519" width="7.375" style="2" customWidth="1"/>
    <col min="520" max="520" width="6.625" style="2" customWidth="1"/>
    <col min="521" max="521" width="7.625" style="2" customWidth="1"/>
    <col min="522" max="522" width="6.625" style="2" customWidth="1"/>
    <col min="523" max="523" width="7.625" style="2" customWidth="1"/>
    <col min="524" max="524" width="9" style="2"/>
    <col min="525" max="525" width="10.125" style="2" bestFit="1" customWidth="1"/>
    <col min="526" max="768" width="9" style="2"/>
    <col min="769" max="769" width="16.625" style="2" customWidth="1"/>
    <col min="770" max="770" width="8.375" style="2" customWidth="1"/>
    <col min="771" max="771" width="7.625" style="2" customWidth="1"/>
    <col min="772" max="772" width="6.375" style="2" customWidth="1"/>
    <col min="773" max="773" width="7.375" style="2" customWidth="1"/>
    <col min="774" max="774" width="6.375" style="2" customWidth="1"/>
    <col min="775" max="775" width="7.375" style="2" customWidth="1"/>
    <col min="776" max="776" width="6.625" style="2" customWidth="1"/>
    <col min="777" max="777" width="7.625" style="2" customWidth="1"/>
    <col min="778" max="778" width="6.625" style="2" customWidth="1"/>
    <col min="779" max="779" width="7.625" style="2" customWidth="1"/>
    <col min="780" max="780" width="9" style="2"/>
    <col min="781" max="781" width="10.125" style="2" bestFit="1" customWidth="1"/>
    <col min="782" max="1024" width="9" style="2"/>
    <col min="1025" max="1025" width="16.625" style="2" customWidth="1"/>
    <col min="1026" max="1026" width="8.375" style="2" customWidth="1"/>
    <col min="1027" max="1027" width="7.625" style="2" customWidth="1"/>
    <col min="1028" max="1028" width="6.375" style="2" customWidth="1"/>
    <col min="1029" max="1029" width="7.375" style="2" customWidth="1"/>
    <col min="1030" max="1030" width="6.375" style="2" customWidth="1"/>
    <col min="1031" max="1031" width="7.375" style="2" customWidth="1"/>
    <col min="1032" max="1032" width="6.625" style="2" customWidth="1"/>
    <col min="1033" max="1033" width="7.625" style="2" customWidth="1"/>
    <col min="1034" max="1034" width="6.625" style="2" customWidth="1"/>
    <col min="1035" max="1035" width="7.625" style="2" customWidth="1"/>
    <col min="1036" max="1036" width="9" style="2"/>
    <col min="1037" max="1037" width="10.125" style="2" bestFit="1" customWidth="1"/>
    <col min="1038" max="1280" width="9" style="2"/>
    <col min="1281" max="1281" width="16.625" style="2" customWidth="1"/>
    <col min="1282" max="1282" width="8.375" style="2" customWidth="1"/>
    <col min="1283" max="1283" width="7.625" style="2" customWidth="1"/>
    <col min="1284" max="1284" width="6.375" style="2" customWidth="1"/>
    <col min="1285" max="1285" width="7.375" style="2" customWidth="1"/>
    <col min="1286" max="1286" width="6.375" style="2" customWidth="1"/>
    <col min="1287" max="1287" width="7.375" style="2" customWidth="1"/>
    <col min="1288" max="1288" width="6.625" style="2" customWidth="1"/>
    <col min="1289" max="1289" width="7.625" style="2" customWidth="1"/>
    <col min="1290" max="1290" width="6.625" style="2" customWidth="1"/>
    <col min="1291" max="1291" width="7.625" style="2" customWidth="1"/>
    <col min="1292" max="1292" width="9" style="2"/>
    <col min="1293" max="1293" width="10.125" style="2" bestFit="1" customWidth="1"/>
    <col min="1294" max="1536" width="9" style="2"/>
    <col min="1537" max="1537" width="16.625" style="2" customWidth="1"/>
    <col min="1538" max="1538" width="8.375" style="2" customWidth="1"/>
    <col min="1539" max="1539" width="7.625" style="2" customWidth="1"/>
    <col min="1540" max="1540" width="6.375" style="2" customWidth="1"/>
    <col min="1541" max="1541" width="7.375" style="2" customWidth="1"/>
    <col min="1542" max="1542" width="6.375" style="2" customWidth="1"/>
    <col min="1543" max="1543" width="7.375" style="2" customWidth="1"/>
    <col min="1544" max="1544" width="6.625" style="2" customWidth="1"/>
    <col min="1545" max="1545" width="7.625" style="2" customWidth="1"/>
    <col min="1546" max="1546" width="6.625" style="2" customWidth="1"/>
    <col min="1547" max="1547" width="7.625" style="2" customWidth="1"/>
    <col min="1548" max="1548" width="9" style="2"/>
    <col min="1549" max="1549" width="10.125" style="2" bestFit="1" customWidth="1"/>
    <col min="1550" max="1792" width="9" style="2"/>
    <col min="1793" max="1793" width="16.625" style="2" customWidth="1"/>
    <col min="1794" max="1794" width="8.375" style="2" customWidth="1"/>
    <col min="1795" max="1795" width="7.625" style="2" customWidth="1"/>
    <col min="1796" max="1796" width="6.375" style="2" customWidth="1"/>
    <col min="1797" max="1797" width="7.375" style="2" customWidth="1"/>
    <col min="1798" max="1798" width="6.375" style="2" customWidth="1"/>
    <col min="1799" max="1799" width="7.375" style="2" customWidth="1"/>
    <col min="1800" max="1800" width="6.625" style="2" customWidth="1"/>
    <col min="1801" max="1801" width="7.625" style="2" customWidth="1"/>
    <col min="1802" max="1802" width="6.625" style="2" customWidth="1"/>
    <col min="1803" max="1803" width="7.625" style="2" customWidth="1"/>
    <col min="1804" max="1804" width="9" style="2"/>
    <col min="1805" max="1805" width="10.125" style="2" bestFit="1" customWidth="1"/>
    <col min="1806" max="2048" width="9" style="2"/>
    <col min="2049" max="2049" width="16.625" style="2" customWidth="1"/>
    <col min="2050" max="2050" width="8.375" style="2" customWidth="1"/>
    <col min="2051" max="2051" width="7.625" style="2" customWidth="1"/>
    <col min="2052" max="2052" width="6.375" style="2" customWidth="1"/>
    <col min="2053" max="2053" width="7.375" style="2" customWidth="1"/>
    <col min="2054" max="2054" width="6.375" style="2" customWidth="1"/>
    <col min="2055" max="2055" width="7.375" style="2" customWidth="1"/>
    <col min="2056" max="2056" width="6.625" style="2" customWidth="1"/>
    <col min="2057" max="2057" width="7.625" style="2" customWidth="1"/>
    <col min="2058" max="2058" width="6.625" style="2" customWidth="1"/>
    <col min="2059" max="2059" width="7.625" style="2" customWidth="1"/>
    <col min="2060" max="2060" width="9" style="2"/>
    <col min="2061" max="2061" width="10.125" style="2" bestFit="1" customWidth="1"/>
    <col min="2062" max="2304" width="9" style="2"/>
    <col min="2305" max="2305" width="16.625" style="2" customWidth="1"/>
    <col min="2306" max="2306" width="8.375" style="2" customWidth="1"/>
    <col min="2307" max="2307" width="7.625" style="2" customWidth="1"/>
    <col min="2308" max="2308" width="6.375" style="2" customWidth="1"/>
    <col min="2309" max="2309" width="7.375" style="2" customWidth="1"/>
    <col min="2310" max="2310" width="6.375" style="2" customWidth="1"/>
    <col min="2311" max="2311" width="7.375" style="2" customWidth="1"/>
    <col min="2312" max="2312" width="6.625" style="2" customWidth="1"/>
    <col min="2313" max="2313" width="7.625" style="2" customWidth="1"/>
    <col min="2314" max="2314" width="6.625" style="2" customWidth="1"/>
    <col min="2315" max="2315" width="7.625" style="2" customWidth="1"/>
    <col min="2316" max="2316" width="9" style="2"/>
    <col min="2317" max="2317" width="10.125" style="2" bestFit="1" customWidth="1"/>
    <col min="2318" max="2560" width="9" style="2"/>
    <col min="2561" max="2561" width="16.625" style="2" customWidth="1"/>
    <col min="2562" max="2562" width="8.375" style="2" customWidth="1"/>
    <col min="2563" max="2563" width="7.625" style="2" customWidth="1"/>
    <col min="2564" max="2564" width="6.375" style="2" customWidth="1"/>
    <col min="2565" max="2565" width="7.375" style="2" customWidth="1"/>
    <col min="2566" max="2566" width="6.375" style="2" customWidth="1"/>
    <col min="2567" max="2567" width="7.375" style="2" customWidth="1"/>
    <col min="2568" max="2568" width="6.625" style="2" customWidth="1"/>
    <col min="2569" max="2569" width="7.625" style="2" customWidth="1"/>
    <col min="2570" max="2570" width="6.625" style="2" customWidth="1"/>
    <col min="2571" max="2571" width="7.625" style="2" customWidth="1"/>
    <col min="2572" max="2572" width="9" style="2"/>
    <col min="2573" max="2573" width="10.125" style="2" bestFit="1" customWidth="1"/>
    <col min="2574" max="2816" width="9" style="2"/>
    <col min="2817" max="2817" width="16.625" style="2" customWidth="1"/>
    <col min="2818" max="2818" width="8.375" style="2" customWidth="1"/>
    <col min="2819" max="2819" width="7.625" style="2" customWidth="1"/>
    <col min="2820" max="2820" width="6.375" style="2" customWidth="1"/>
    <col min="2821" max="2821" width="7.375" style="2" customWidth="1"/>
    <col min="2822" max="2822" width="6.375" style="2" customWidth="1"/>
    <col min="2823" max="2823" width="7.375" style="2" customWidth="1"/>
    <col min="2824" max="2824" width="6.625" style="2" customWidth="1"/>
    <col min="2825" max="2825" width="7.625" style="2" customWidth="1"/>
    <col min="2826" max="2826" width="6.625" style="2" customWidth="1"/>
    <col min="2827" max="2827" width="7.625" style="2" customWidth="1"/>
    <col min="2828" max="2828" width="9" style="2"/>
    <col min="2829" max="2829" width="10.125" style="2" bestFit="1" customWidth="1"/>
    <col min="2830" max="3072" width="9" style="2"/>
    <col min="3073" max="3073" width="16.625" style="2" customWidth="1"/>
    <col min="3074" max="3074" width="8.375" style="2" customWidth="1"/>
    <col min="3075" max="3075" width="7.625" style="2" customWidth="1"/>
    <col min="3076" max="3076" width="6.375" style="2" customWidth="1"/>
    <col min="3077" max="3077" width="7.375" style="2" customWidth="1"/>
    <col min="3078" max="3078" width="6.375" style="2" customWidth="1"/>
    <col min="3079" max="3079" width="7.375" style="2" customWidth="1"/>
    <col min="3080" max="3080" width="6.625" style="2" customWidth="1"/>
    <col min="3081" max="3081" width="7.625" style="2" customWidth="1"/>
    <col min="3082" max="3082" width="6.625" style="2" customWidth="1"/>
    <col min="3083" max="3083" width="7.625" style="2" customWidth="1"/>
    <col min="3084" max="3084" width="9" style="2"/>
    <col min="3085" max="3085" width="10.125" style="2" bestFit="1" customWidth="1"/>
    <col min="3086" max="3328" width="9" style="2"/>
    <col min="3329" max="3329" width="16.625" style="2" customWidth="1"/>
    <col min="3330" max="3330" width="8.375" style="2" customWidth="1"/>
    <col min="3331" max="3331" width="7.625" style="2" customWidth="1"/>
    <col min="3332" max="3332" width="6.375" style="2" customWidth="1"/>
    <col min="3333" max="3333" width="7.375" style="2" customWidth="1"/>
    <col min="3334" max="3334" width="6.375" style="2" customWidth="1"/>
    <col min="3335" max="3335" width="7.375" style="2" customWidth="1"/>
    <col min="3336" max="3336" width="6.625" style="2" customWidth="1"/>
    <col min="3337" max="3337" width="7.625" style="2" customWidth="1"/>
    <col min="3338" max="3338" width="6.625" style="2" customWidth="1"/>
    <col min="3339" max="3339" width="7.625" style="2" customWidth="1"/>
    <col min="3340" max="3340" width="9" style="2"/>
    <col min="3341" max="3341" width="10.125" style="2" bestFit="1" customWidth="1"/>
    <col min="3342" max="3584" width="9" style="2"/>
    <col min="3585" max="3585" width="16.625" style="2" customWidth="1"/>
    <col min="3586" max="3586" width="8.375" style="2" customWidth="1"/>
    <col min="3587" max="3587" width="7.625" style="2" customWidth="1"/>
    <col min="3588" max="3588" width="6.375" style="2" customWidth="1"/>
    <col min="3589" max="3589" width="7.375" style="2" customWidth="1"/>
    <col min="3590" max="3590" width="6.375" style="2" customWidth="1"/>
    <col min="3591" max="3591" width="7.375" style="2" customWidth="1"/>
    <col min="3592" max="3592" width="6.625" style="2" customWidth="1"/>
    <col min="3593" max="3593" width="7.625" style="2" customWidth="1"/>
    <col min="3594" max="3594" width="6.625" style="2" customWidth="1"/>
    <col min="3595" max="3595" width="7.625" style="2" customWidth="1"/>
    <col min="3596" max="3596" width="9" style="2"/>
    <col min="3597" max="3597" width="10.125" style="2" bestFit="1" customWidth="1"/>
    <col min="3598" max="3840" width="9" style="2"/>
    <col min="3841" max="3841" width="16.625" style="2" customWidth="1"/>
    <col min="3842" max="3842" width="8.375" style="2" customWidth="1"/>
    <col min="3843" max="3843" width="7.625" style="2" customWidth="1"/>
    <col min="3844" max="3844" width="6.375" style="2" customWidth="1"/>
    <col min="3845" max="3845" width="7.375" style="2" customWidth="1"/>
    <col min="3846" max="3846" width="6.375" style="2" customWidth="1"/>
    <col min="3847" max="3847" width="7.375" style="2" customWidth="1"/>
    <col min="3848" max="3848" width="6.625" style="2" customWidth="1"/>
    <col min="3849" max="3849" width="7.625" style="2" customWidth="1"/>
    <col min="3850" max="3850" width="6.625" style="2" customWidth="1"/>
    <col min="3851" max="3851" width="7.625" style="2" customWidth="1"/>
    <col min="3852" max="3852" width="9" style="2"/>
    <col min="3853" max="3853" width="10.125" style="2" bestFit="1" customWidth="1"/>
    <col min="3854" max="4096" width="9" style="2"/>
    <col min="4097" max="4097" width="16.625" style="2" customWidth="1"/>
    <col min="4098" max="4098" width="8.375" style="2" customWidth="1"/>
    <col min="4099" max="4099" width="7.625" style="2" customWidth="1"/>
    <col min="4100" max="4100" width="6.375" style="2" customWidth="1"/>
    <col min="4101" max="4101" width="7.375" style="2" customWidth="1"/>
    <col min="4102" max="4102" width="6.375" style="2" customWidth="1"/>
    <col min="4103" max="4103" width="7.375" style="2" customWidth="1"/>
    <col min="4104" max="4104" width="6.625" style="2" customWidth="1"/>
    <col min="4105" max="4105" width="7.625" style="2" customWidth="1"/>
    <col min="4106" max="4106" width="6.625" style="2" customWidth="1"/>
    <col min="4107" max="4107" width="7.625" style="2" customWidth="1"/>
    <col min="4108" max="4108" width="9" style="2"/>
    <col min="4109" max="4109" width="10.125" style="2" bestFit="1" customWidth="1"/>
    <col min="4110" max="4352" width="9" style="2"/>
    <col min="4353" max="4353" width="16.625" style="2" customWidth="1"/>
    <col min="4354" max="4354" width="8.375" style="2" customWidth="1"/>
    <col min="4355" max="4355" width="7.625" style="2" customWidth="1"/>
    <col min="4356" max="4356" width="6.375" style="2" customWidth="1"/>
    <col min="4357" max="4357" width="7.375" style="2" customWidth="1"/>
    <col min="4358" max="4358" width="6.375" style="2" customWidth="1"/>
    <col min="4359" max="4359" width="7.375" style="2" customWidth="1"/>
    <col min="4360" max="4360" width="6.625" style="2" customWidth="1"/>
    <col min="4361" max="4361" width="7.625" style="2" customWidth="1"/>
    <col min="4362" max="4362" width="6.625" style="2" customWidth="1"/>
    <col min="4363" max="4363" width="7.625" style="2" customWidth="1"/>
    <col min="4364" max="4364" width="9" style="2"/>
    <col min="4365" max="4365" width="10.125" style="2" bestFit="1" customWidth="1"/>
    <col min="4366" max="4608" width="9" style="2"/>
    <col min="4609" max="4609" width="16.625" style="2" customWidth="1"/>
    <col min="4610" max="4610" width="8.375" style="2" customWidth="1"/>
    <col min="4611" max="4611" width="7.625" style="2" customWidth="1"/>
    <col min="4612" max="4612" width="6.375" style="2" customWidth="1"/>
    <col min="4613" max="4613" width="7.375" style="2" customWidth="1"/>
    <col min="4614" max="4614" width="6.375" style="2" customWidth="1"/>
    <col min="4615" max="4615" width="7.375" style="2" customWidth="1"/>
    <col min="4616" max="4616" width="6.625" style="2" customWidth="1"/>
    <col min="4617" max="4617" width="7.625" style="2" customWidth="1"/>
    <col min="4618" max="4618" width="6.625" style="2" customWidth="1"/>
    <col min="4619" max="4619" width="7.625" style="2" customWidth="1"/>
    <col min="4620" max="4620" width="9" style="2"/>
    <col min="4621" max="4621" width="10.125" style="2" bestFit="1" customWidth="1"/>
    <col min="4622" max="4864" width="9" style="2"/>
    <col min="4865" max="4865" width="16.625" style="2" customWidth="1"/>
    <col min="4866" max="4866" width="8.375" style="2" customWidth="1"/>
    <col min="4867" max="4867" width="7.625" style="2" customWidth="1"/>
    <col min="4868" max="4868" width="6.375" style="2" customWidth="1"/>
    <col min="4869" max="4869" width="7.375" style="2" customWidth="1"/>
    <col min="4870" max="4870" width="6.375" style="2" customWidth="1"/>
    <col min="4871" max="4871" width="7.375" style="2" customWidth="1"/>
    <col min="4872" max="4872" width="6.625" style="2" customWidth="1"/>
    <col min="4873" max="4873" width="7.625" style="2" customWidth="1"/>
    <col min="4874" max="4874" width="6.625" style="2" customWidth="1"/>
    <col min="4875" max="4875" width="7.625" style="2" customWidth="1"/>
    <col min="4876" max="4876" width="9" style="2"/>
    <col min="4877" max="4877" width="10.125" style="2" bestFit="1" customWidth="1"/>
    <col min="4878" max="5120" width="9" style="2"/>
    <col min="5121" max="5121" width="16.625" style="2" customWidth="1"/>
    <col min="5122" max="5122" width="8.375" style="2" customWidth="1"/>
    <col min="5123" max="5123" width="7.625" style="2" customWidth="1"/>
    <col min="5124" max="5124" width="6.375" style="2" customWidth="1"/>
    <col min="5125" max="5125" width="7.375" style="2" customWidth="1"/>
    <col min="5126" max="5126" width="6.375" style="2" customWidth="1"/>
    <col min="5127" max="5127" width="7.375" style="2" customWidth="1"/>
    <col min="5128" max="5128" width="6.625" style="2" customWidth="1"/>
    <col min="5129" max="5129" width="7.625" style="2" customWidth="1"/>
    <col min="5130" max="5130" width="6.625" style="2" customWidth="1"/>
    <col min="5131" max="5131" width="7.625" style="2" customWidth="1"/>
    <col min="5132" max="5132" width="9" style="2"/>
    <col min="5133" max="5133" width="10.125" style="2" bestFit="1" customWidth="1"/>
    <col min="5134" max="5376" width="9" style="2"/>
    <col min="5377" max="5377" width="16.625" style="2" customWidth="1"/>
    <col min="5378" max="5378" width="8.375" style="2" customWidth="1"/>
    <col min="5379" max="5379" width="7.625" style="2" customWidth="1"/>
    <col min="5380" max="5380" width="6.375" style="2" customWidth="1"/>
    <col min="5381" max="5381" width="7.375" style="2" customWidth="1"/>
    <col min="5382" max="5382" width="6.375" style="2" customWidth="1"/>
    <col min="5383" max="5383" width="7.375" style="2" customWidth="1"/>
    <col min="5384" max="5384" width="6.625" style="2" customWidth="1"/>
    <col min="5385" max="5385" width="7.625" style="2" customWidth="1"/>
    <col min="5386" max="5386" width="6.625" style="2" customWidth="1"/>
    <col min="5387" max="5387" width="7.625" style="2" customWidth="1"/>
    <col min="5388" max="5388" width="9" style="2"/>
    <col min="5389" max="5389" width="10.125" style="2" bestFit="1" customWidth="1"/>
    <col min="5390" max="5632" width="9" style="2"/>
    <col min="5633" max="5633" width="16.625" style="2" customWidth="1"/>
    <col min="5634" max="5634" width="8.375" style="2" customWidth="1"/>
    <col min="5635" max="5635" width="7.625" style="2" customWidth="1"/>
    <col min="5636" max="5636" width="6.375" style="2" customWidth="1"/>
    <col min="5637" max="5637" width="7.375" style="2" customWidth="1"/>
    <col min="5638" max="5638" width="6.375" style="2" customWidth="1"/>
    <col min="5639" max="5639" width="7.375" style="2" customWidth="1"/>
    <col min="5640" max="5640" width="6.625" style="2" customWidth="1"/>
    <col min="5641" max="5641" width="7.625" style="2" customWidth="1"/>
    <col min="5642" max="5642" width="6.625" style="2" customWidth="1"/>
    <col min="5643" max="5643" width="7.625" style="2" customWidth="1"/>
    <col min="5644" max="5644" width="9" style="2"/>
    <col min="5645" max="5645" width="10.125" style="2" bestFit="1" customWidth="1"/>
    <col min="5646" max="5888" width="9" style="2"/>
    <col min="5889" max="5889" width="16.625" style="2" customWidth="1"/>
    <col min="5890" max="5890" width="8.375" style="2" customWidth="1"/>
    <col min="5891" max="5891" width="7.625" style="2" customWidth="1"/>
    <col min="5892" max="5892" width="6.375" style="2" customWidth="1"/>
    <col min="5893" max="5893" width="7.375" style="2" customWidth="1"/>
    <col min="5894" max="5894" width="6.375" style="2" customWidth="1"/>
    <col min="5895" max="5895" width="7.375" style="2" customWidth="1"/>
    <col min="5896" max="5896" width="6.625" style="2" customWidth="1"/>
    <col min="5897" max="5897" width="7.625" style="2" customWidth="1"/>
    <col min="5898" max="5898" width="6.625" style="2" customWidth="1"/>
    <col min="5899" max="5899" width="7.625" style="2" customWidth="1"/>
    <col min="5900" max="5900" width="9" style="2"/>
    <col min="5901" max="5901" width="10.125" style="2" bestFit="1" customWidth="1"/>
    <col min="5902" max="6144" width="9" style="2"/>
    <col min="6145" max="6145" width="16.625" style="2" customWidth="1"/>
    <col min="6146" max="6146" width="8.375" style="2" customWidth="1"/>
    <col min="6147" max="6147" width="7.625" style="2" customWidth="1"/>
    <col min="6148" max="6148" width="6.375" style="2" customWidth="1"/>
    <col min="6149" max="6149" width="7.375" style="2" customWidth="1"/>
    <col min="6150" max="6150" width="6.375" style="2" customWidth="1"/>
    <col min="6151" max="6151" width="7.375" style="2" customWidth="1"/>
    <col min="6152" max="6152" width="6.625" style="2" customWidth="1"/>
    <col min="6153" max="6153" width="7.625" style="2" customWidth="1"/>
    <col min="6154" max="6154" width="6.625" style="2" customWidth="1"/>
    <col min="6155" max="6155" width="7.625" style="2" customWidth="1"/>
    <col min="6156" max="6156" width="9" style="2"/>
    <col min="6157" max="6157" width="10.125" style="2" bestFit="1" customWidth="1"/>
    <col min="6158" max="6400" width="9" style="2"/>
    <col min="6401" max="6401" width="16.625" style="2" customWidth="1"/>
    <col min="6402" max="6402" width="8.375" style="2" customWidth="1"/>
    <col min="6403" max="6403" width="7.625" style="2" customWidth="1"/>
    <col min="6404" max="6404" width="6.375" style="2" customWidth="1"/>
    <col min="6405" max="6405" width="7.375" style="2" customWidth="1"/>
    <col min="6406" max="6406" width="6.375" style="2" customWidth="1"/>
    <col min="6407" max="6407" width="7.375" style="2" customWidth="1"/>
    <col min="6408" max="6408" width="6.625" style="2" customWidth="1"/>
    <col min="6409" max="6409" width="7.625" style="2" customWidth="1"/>
    <col min="6410" max="6410" width="6.625" style="2" customWidth="1"/>
    <col min="6411" max="6411" width="7.625" style="2" customWidth="1"/>
    <col min="6412" max="6412" width="9" style="2"/>
    <col min="6413" max="6413" width="10.125" style="2" bestFit="1" customWidth="1"/>
    <col min="6414" max="6656" width="9" style="2"/>
    <col min="6657" max="6657" width="16.625" style="2" customWidth="1"/>
    <col min="6658" max="6658" width="8.375" style="2" customWidth="1"/>
    <col min="6659" max="6659" width="7.625" style="2" customWidth="1"/>
    <col min="6660" max="6660" width="6.375" style="2" customWidth="1"/>
    <col min="6661" max="6661" width="7.375" style="2" customWidth="1"/>
    <col min="6662" max="6662" width="6.375" style="2" customWidth="1"/>
    <col min="6663" max="6663" width="7.375" style="2" customWidth="1"/>
    <col min="6664" max="6664" width="6.625" style="2" customWidth="1"/>
    <col min="6665" max="6665" width="7.625" style="2" customWidth="1"/>
    <col min="6666" max="6666" width="6.625" style="2" customWidth="1"/>
    <col min="6667" max="6667" width="7.625" style="2" customWidth="1"/>
    <col min="6668" max="6668" width="9" style="2"/>
    <col min="6669" max="6669" width="10.125" style="2" bestFit="1" customWidth="1"/>
    <col min="6670" max="6912" width="9" style="2"/>
    <col min="6913" max="6913" width="16.625" style="2" customWidth="1"/>
    <col min="6914" max="6914" width="8.375" style="2" customWidth="1"/>
    <col min="6915" max="6915" width="7.625" style="2" customWidth="1"/>
    <col min="6916" max="6916" width="6.375" style="2" customWidth="1"/>
    <col min="6917" max="6917" width="7.375" style="2" customWidth="1"/>
    <col min="6918" max="6918" width="6.375" style="2" customWidth="1"/>
    <col min="6919" max="6919" width="7.375" style="2" customWidth="1"/>
    <col min="6920" max="6920" width="6.625" style="2" customWidth="1"/>
    <col min="6921" max="6921" width="7.625" style="2" customWidth="1"/>
    <col min="6922" max="6922" width="6.625" style="2" customWidth="1"/>
    <col min="6923" max="6923" width="7.625" style="2" customWidth="1"/>
    <col min="6924" max="6924" width="9" style="2"/>
    <col min="6925" max="6925" width="10.125" style="2" bestFit="1" customWidth="1"/>
    <col min="6926" max="7168" width="9" style="2"/>
    <col min="7169" max="7169" width="16.625" style="2" customWidth="1"/>
    <col min="7170" max="7170" width="8.375" style="2" customWidth="1"/>
    <col min="7171" max="7171" width="7.625" style="2" customWidth="1"/>
    <col min="7172" max="7172" width="6.375" style="2" customWidth="1"/>
    <col min="7173" max="7173" width="7.375" style="2" customWidth="1"/>
    <col min="7174" max="7174" width="6.375" style="2" customWidth="1"/>
    <col min="7175" max="7175" width="7.375" style="2" customWidth="1"/>
    <col min="7176" max="7176" width="6.625" style="2" customWidth="1"/>
    <col min="7177" max="7177" width="7.625" style="2" customWidth="1"/>
    <col min="7178" max="7178" width="6.625" style="2" customWidth="1"/>
    <col min="7179" max="7179" width="7.625" style="2" customWidth="1"/>
    <col min="7180" max="7180" width="9" style="2"/>
    <col min="7181" max="7181" width="10.125" style="2" bestFit="1" customWidth="1"/>
    <col min="7182" max="7424" width="9" style="2"/>
    <col min="7425" max="7425" width="16.625" style="2" customWidth="1"/>
    <col min="7426" max="7426" width="8.375" style="2" customWidth="1"/>
    <col min="7427" max="7427" width="7.625" style="2" customWidth="1"/>
    <col min="7428" max="7428" width="6.375" style="2" customWidth="1"/>
    <col min="7429" max="7429" width="7.375" style="2" customWidth="1"/>
    <col min="7430" max="7430" width="6.375" style="2" customWidth="1"/>
    <col min="7431" max="7431" width="7.375" style="2" customWidth="1"/>
    <col min="7432" max="7432" width="6.625" style="2" customWidth="1"/>
    <col min="7433" max="7433" width="7.625" style="2" customWidth="1"/>
    <col min="7434" max="7434" width="6.625" style="2" customWidth="1"/>
    <col min="7435" max="7435" width="7.625" style="2" customWidth="1"/>
    <col min="7436" max="7436" width="9" style="2"/>
    <col min="7437" max="7437" width="10.125" style="2" bestFit="1" customWidth="1"/>
    <col min="7438" max="7680" width="9" style="2"/>
    <col min="7681" max="7681" width="16.625" style="2" customWidth="1"/>
    <col min="7682" max="7682" width="8.375" style="2" customWidth="1"/>
    <col min="7683" max="7683" width="7.625" style="2" customWidth="1"/>
    <col min="7684" max="7684" width="6.375" style="2" customWidth="1"/>
    <col min="7685" max="7685" width="7.375" style="2" customWidth="1"/>
    <col min="7686" max="7686" width="6.375" style="2" customWidth="1"/>
    <col min="7687" max="7687" width="7.375" style="2" customWidth="1"/>
    <col min="7688" max="7688" width="6.625" style="2" customWidth="1"/>
    <col min="7689" max="7689" width="7.625" style="2" customWidth="1"/>
    <col min="7690" max="7690" width="6.625" style="2" customWidth="1"/>
    <col min="7691" max="7691" width="7.625" style="2" customWidth="1"/>
    <col min="7692" max="7692" width="9" style="2"/>
    <col min="7693" max="7693" width="10.125" style="2" bestFit="1" customWidth="1"/>
    <col min="7694" max="7936" width="9" style="2"/>
    <col min="7937" max="7937" width="16.625" style="2" customWidth="1"/>
    <col min="7938" max="7938" width="8.375" style="2" customWidth="1"/>
    <col min="7939" max="7939" width="7.625" style="2" customWidth="1"/>
    <col min="7940" max="7940" width="6.375" style="2" customWidth="1"/>
    <col min="7941" max="7941" width="7.375" style="2" customWidth="1"/>
    <col min="7942" max="7942" width="6.375" style="2" customWidth="1"/>
    <col min="7943" max="7943" width="7.375" style="2" customWidth="1"/>
    <col min="7944" max="7944" width="6.625" style="2" customWidth="1"/>
    <col min="7945" max="7945" width="7.625" style="2" customWidth="1"/>
    <col min="7946" max="7946" width="6.625" style="2" customWidth="1"/>
    <col min="7947" max="7947" width="7.625" style="2" customWidth="1"/>
    <col min="7948" max="7948" width="9" style="2"/>
    <col min="7949" max="7949" width="10.125" style="2" bestFit="1" customWidth="1"/>
    <col min="7950" max="8192" width="9" style="2"/>
    <col min="8193" max="8193" width="16.625" style="2" customWidth="1"/>
    <col min="8194" max="8194" width="8.375" style="2" customWidth="1"/>
    <col min="8195" max="8195" width="7.625" style="2" customWidth="1"/>
    <col min="8196" max="8196" width="6.375" style="2" customWidth="1"/>
    <col min="8197" max="8197" width="7.375" style="2" customWidth="1"/>
    <col min="8198" max="8198" width="6.375" style="2" customWidth="1"/>
    <col min="8199" max="8199" width="7.375" style="2" customWidth="1"/>
    <col min="8200" max="8200" width="6.625" style="2" customWidth="1"/>
    <col min="8201" max="8201" width="7.625" style="2" customWidth="1"/>
    <col min="8202" max="8202" width="6.625" style="2" customWidth="1"/>
    <col min="8203" max="8203" width="7.625" style="2" customWidth="1"/>
    <col min="8204" max="8204" width="9" style="2"/>
    <col min="8205" max="8205" width="10.125" style="2" bestFit="1" customWidth="1"/>
    <col min="8206" max="8448" width="9" style="2"/>
    <col min="8449" max="8449" width="16.625" style="2" customWidth="1"/>
    <col min="8450" max="8450" width="8.375" style="2" customWidth="1"/>
    <col min="8451" max="8451" width="7.625" style="2" customWidth="1"/>
    <col min="8452" max="8452" width="6.375" style="2" customWidth="1"/>
    <col min="8453" max="8453" width="7.375" style="2" customWidth="1"/>
    <col min="8454" max="8454" width="6.375" style="2" customWidth="1"/>
    <col min="8455" max="8455" width="7.375" style="2" customWidth="1"/>
    <col min="8456" max="8456" width="6.625" style="2" customWidth="1"/>
    <col min="8457" max="8457" width="7.625" style="2" customWidth="1"/>
    <col min="8458" max="8458" width="6.625" style="2" customWidth="1"/>
    <col min="8459" max="8459" width="7.625" style="2" customWidth="1"/>
    <col min="8460" max="8460" width="9" style="2"/>
    <col min="8461" max="8461" width="10.125" style="2" bestFit="1" customWidth="1"/>
    <col min="8462" max="8704" width="9" style="2"/>
    <col min="8705" max="8705" width="16.625" style="2" customWidth="1"/>
    <col min="8706" max="8706" width="8.375" style="2" customWidth="1"/>
    <col min="8707" max="8707" width="7.625" style="2" customWidth="1"/>
    <col min="8708" max="8708" width="6.375" style="2" customWidth="1"/>
    <col min="8709" max="8709" width="7.375" style="2" customWidth="1"/>
    <col min="8710" max="8710" width="6.375" style="2" customWidth="1"/>
    <col min="8711" max="8711" width="7.375" style="2" customWidth="1"/>
    <col min="8712" max="8712" width="6.625" style="2" customWidth="1"/>
    <col min="8713" max="8713" width="7.625" style="2" customWidth="1"/>
    <col min="8714" max="8714" width="6.625" style="2" customWidth="1"/>
    <col min="8715" max="8715" width="7.625" style="2" customWidth="1"/>
    <col min="8716" max="8716" width="9" style="2"/>
    <col min="8717" max="8717" width="10.125" style="2" bestFit="1" customWidth="1"/>
    <col min="8718" max="8960" width="9" style="2"/>
    <col min="8961" max="8961" width="16.625" style="2" customWidth="1"/>
    <col min="8962" max="8962" width="8.375" style="2" customWidth="1"/>
    <col min="8963" max="8963" width="7.625" style="2" customWidth="1"/>
    <col min="8964" max="8964" width="6.375" style="2" customWidth="1"/>
    <col min="8965" max="8965" width="7.375" style="2" customWidth="1"/>
    <col min="8966" max="8966" width="6.375" style="2" customWidth="1"/>
    <col min="8967" max="8967" width="7.375" style="2" customWidth="1"/>
    <col min="8968" max="8968" width="6.625" style="2" customWidth="1"/>
    <col min="8969" max="8969" width="7.625" style="2" customWidth="1"/>
    <col min="8970" max="8970" width="6.625" style="2" customWidth="1"/>
    <col min="8971" max="8971" width="7.625" style="2" customWidth="1"/>
    <col min="8972" max="8972" width="9" style="2"/>
    <col min="8973" max="8973" width="10.125" style="2" bestFit="1" customWidth="1"/>
    <col min="8974" max="9216" width="9" style="2"/>
    <col min="9217" max="9217" width="16.625" style="2" customWidth="1"/>
    <col min="9218" max="9218" width="8.375" style="2" customWidth="1"/>
    <col min="9219" max="9219" width="7.625" style="2" customWidth="1"/>
    <col min="9220" max="9220" width="6.375" style="2" customWidth="1"/>
    <col min="9221" max="9221" width="7.375" style="2" customWidth="1"/>
    <col min="9222" max="9222" width="6.375" style="2" customWidth="1"/>
    <col min="9223" max="9223" width="7.375" style="2" customWidth="1"/>
    <col min="9224" max="9224" width="6.625" style="2" customWidth="1"/>
    <col min="9225" max="9225" width="7.625" style="2" customWidth="1"/>
    <col min="9226" max="9226" width="6.625" style="2" customWidth="1"/>
    <col min="9227" max="9227" width="7.625" style="2" customWidth="1"/>
    <col min="9228" max="9228" width="9" style="2"/>
    <col min="9229" max="9229" width="10.125" style="2" bestFit="1" customWidth="1"/>
    <col min="9230" max="9472" width="9" style="2"/>
    <col min="9473" max="9473" width="16.625" style="2" customWidth="1"/>
    <col min="9474" max="9474" width="8.375" style="2" customWidth="1"/>
    <col min="9475" max="9475" width="7.625" style="2" customWidth="1"/>
    <col min="9476" max="9476" width="6.375" style="2" customWidth="1"/>
    <col min="9477" max="9477" width="7.375" style="2" customWidth="1"/>
    <col min="9478" max="9478" width="6.375" style="2" customWidth="1"/>
    <col min="9479" max="9479" width="7.375" style="2" customWidth="1"/>
    <col min="9480" max="9480" width="6.625" style="2" customWidth="1"/>
    <col min="9481" max="9481" width="7.625" style="2" customWidth="1"/>
    <col min="9482" max="9482" width="6.625" style="2" customWidth="1"/>
    <col min="9483" max="9483" width="7.625" style="2" customWidth="1"/>
    <col min="9484" max="9484" width="9" style="2"/>
    <col min="9485" max="9485" width="10.125" style="2" bestFit="1" customWidth="1"/>
    <col min="9486" max="9728" width="9" style="2"/>
    <col min="9729" max="9729" width="16.625" style="2" customWidth="1"/>
    <col min="9730" max="9730" width="8.375" style="2" customWidth="1"/>
    <col min="9731" max="9731" width="7.625" style="2" customWidth="1"/>
    <col min="9732" max="9732" width="6.375" style="2" customWidth="1"/>
    <col min="9733" max="9733" width="7.375" style="2" customWidth="1"/>
    <col min="9734" max="9734" width="6.375" style="2" customWidth="1"/>
    <col min="9735" max="9735" width="7.375" style="2" customWidth="1"/>
    <col min="9736" max="9736" width="6.625" style="2" customWidth="1"/>
    <col min="9737" max="9737" width="7.625" style="2" customWidth="1"/>
    <col min="9738" max="9738" width="6.625" style="2" customWidth="1"/>
    <col min="9739" max="9739" width="7.625" style="2" customWidth="1"/>
    <col min="9740" max="9740" width="9" style="2"/>
    <col min="9741" max="9741" width="10.125" style="2" bestFit="1" customWidth="1"/>
    <col min="9742" max="9984" width="9" style="2"/>
    <col min="9985" max="9985" width="16.625" style="2" customWidth="1"/>
    <col min="9986" max="9986" width="8.375" style="2" customWidth="1"/>
    <col min="9987" max="9987" width="7.625" style="2" customWidth="1"/>
    <col min="9988" max="9988" width="6.375" style="2" customWidth="1"/>
    <col min="9989" max="9989" width="7.375" style="2" customWidth="1"/>
    <col min="9990" max="9990" width="6.375" style="2" customWidth="1"/>
    <col min="9991" max="9991" width="7.375" style="2" customWidth="1"/>
    <col min="9992" max="9992" width="6.625" style="2" customWidth="1"/>
    <col min="9993" max="9993" width="7.625" style="2" customWidth="1"/>
    <col min="9994" max="9994" width="6.625" style="2" customWidth="1"/>
    <col min="9995" max="9995" width="7.625" style="2" customWidth="1"/>
    <col min="9996" max="9996" width="9" style="2"/>
    <col min="9997" max="9997" width="10.125" style="2" bestFit="1" customWidth="1"/>
    <col min="9998" max="10240" width="9" style="2"/>
    <col min="10241" max="10241" width="16.625" style="2" customWidth="1"/>
    <col min="10242" max="10242" width="8.375" style="2" customWidth="1"/>
    <col min="10243" max="10243" width="7.625" style="2" customWidth="1"/>
    <col min="10244" max="10244" width="6.375" style="2" customWidth="1"/>
    <col min="10245" max="10245" width="7.375" style="2" customWidth="1"/>
    <col min="10246" max="10246" width="6.375" style="2" customWidth="1"/>
    <col min="10247" max="10247" width="7.375" style="2" customWidth="1"/>
    <col min="10248" max="10248" width="6.625" style="2" customWidth="1"/>
    <col min="10249" max="10249" width="7.625" style="2" customWidth="1"/>
    <col min="10250" max="10250" width="6.625" style="2" customWidth="1"/>
    <col min="10251" max="10251" width="7.625" style="2" customWidth="1"/>
    <col min="10252" max="10252" width="9" style="2"/>
    <col min="10253" max="10253" width="10.125" style="2" bestFit="1" customWidth="1"/>
    <col min="10254" max="10496" width="9" style="2"/>
    <col min="10497" max="10497" width="16.625" style="2" customWidth="1"/>
    <col min="10498" max="10498" width="8.375" style="2" customWidth="1"/>
    <col min="10499" max="10499" width="7.625" style="2" customWidth="1"/>
    <col min="10500" max="10500" width="6.375" style="2" customWidth="1"/>
    <col min="10501" max="10501" width="7.375" style="2" customWidth="1"/>
    <col min="10502" max="10502" width="6.375" style="2" customWidth="1"/>
    <col min="10503" max="10503" width="7.375" style="2" customWidth="1"/>
    <col min="10504" max="10504" width="6.625" style="2" customWidth="1"/>
    <col min="10505" max="10505" width="7.625" style="2" customWidth="1"/>
    <col min="10506" max="10506" width="6.625" style="2" customWidth="1"/>
    <col min="10507" max="10507" width="7.625" style="2" customWidth="1"/>
    <col min="10508" max="10508" width="9" style="2"/>
    <col min="10509" max="10509" width="10.125" style="2" bestFit="1" customWidth="1"/>
    <col min="10510" max="10752" width="9" style="2"/>
    <col min="10753" max="10753" width="16.625" style="2" customWidth="1"/>
    <col min="10754" max="10754" width="8.375" style="2" customWidth="1"/>
    <col min="10755" max="10755" width="7.625" style="2" customWidth="1"/>
    <col min="10756" max="10756" width="6.375" style="2" customWidth="1"/>
    <col min="10757" max="10757" width="7.375" style="2" customWidth="1"/>
    <col min="10758" max="10758" width="6.375" style="2" customWidth="1"/>
    <col min="10759" max="10759" width="7.375" style="2" customWidth="1"/>
    <col min="10760" max="10760" width="6.625" style="2" customWidth="1"/>
    <col min="10761" max="10761" width="7.625" style="2" customWidth="1"/>
    <col min="10762" max="10762" width="6.625" style="2" customWidth="1"/>
    <col min="10763" max="10763" width="7.625" style="2" customWidth="1"/>
    <col min="10764" max="10764" width="9" style="2"/>
    <col min="10765" max="10765" width="10.125" style="2" bestFit="1" customWidth="1"/>
    <col min="10766" max="11008" width="9" style="2"/>
    <col min="11009" max="11009" width="16.625" style="2" customWidth="1"/>
    <col min="11010" max="11010" width="8.375" style="2" customWidth="1"/>
    <col min="11011" max="11011" width="7.625" style="2" customWidth="1"/>
    <col min="11012" max="11012" width="6.375" style="2" customWidth="1"/>
    <col min="11013" max="11013" width="7.375" style="2" customWidth="1"/>
    <col min="11014" max="11014" width="6.375" style="2" customWidth="1"/>
    <col min="11015" max="11015" width="7.375" style="2" customWidth="1"/>
    <col min="11016" max="11016" width="6.625" style="2" customWidth="1"/>
    <col min="11017" max="11017" width="7.625" style="2" customWidth="1"/>
    <col min="11018" max="11018" width="6.625" style="2" customWidth="1"/>
    <col min="11019" max="11019" width="7.625" style="2" customWidth="1"/>
    <col min="11020" max="11020" width="9" style="2"/>
    <col min="11021" max="11021" width="10.125" style="2" bestFit="1" customWidth="1"/>
    <col min="11022" max="11264" width="9" style="2"/>
    <col min="11265" max="11265" width="16.625" style="2" customWidth="1"/>
    <col min="11266" max="11266" width="8.375" style="2" customWidth="1"/>
    <col min="11267" max="11267" width="7.625" style="2" customWidth="1"/>
    <col min="11268" max="11268" width="6.375" style="2" customWidth="1"/>
    <col min="11269" max="11269" width="7.375" style="2" customWidth="1"/>
    <col min="11270" max="11270" width="6.375" style="2" customWidth="1"/>
    <col min="11271" max="11271" width="7.375" style="2" customWidth="1"/>
    <col min="11272" max="11272" width="6.625" style="2" customWidth="1"/>
    <col min="11273" max="11273" width="7.625" style="2" customWidth="1"/>
    <col min="11274" max="11274" width="6.625" style="2" customWidth="1"/>
    <col min="11275" max="11275" width="7.625" style="2" customWidth="1"/>
    <col min="11276" max="11276" width="9" style="2"/>
    <col min="11277" max="11277" width="10.125" style="2" bestFit="1" customWidth="1"/>
    <col min="11278" max="11520" width="9" style="2"/>
    <col min="11521" max="11521" width="16.625" style="2" customWidth="1"/>
    <col min="11522" max="11522" width="8.375" style="2" customWidth="1"/>
    <col min="11523" max="11523" width="7.625" style="2" customWidth="1"/>
    <col min="11524" max="11524" width="6.375" style="2" customWidth="1"/>
    <col min="11525" max="11525" width="7.375" style="2" customWidth="1"/>
    <col min="11526" max="11526" width="6.375" style="2" customWidth="1"/>
    <col min="11527" max="11527" width="7.375" style="2" customWidth="1"/>
    <col min="11528" max="11528" width="6.625" style="2" customWidth="1"/>
    <col min="11529" max="11529" width="7.625" style="2" customWidth="1"/>
    <col min="11530" max="11530" width="6.625" style="2" customWidth="1"/>
    <col min="11531" max="11531" width="7.625" style="2" customWidth="1"/>
    <col min="11532" max="11532" width="9" style="2"/>
    <col min="11533" max="11533" width="10.125" style="2" bestFit="1" customWidth="1"/>
    <col min="11534" max="11776" width="9" style="2"/>
    <col min="11777" max="11777" width="16.625" style="2" customWidth="1"/>
    <col min="11778" max="11778" width="8.375" style="2" customWidth="1"/>
    <col min="11779" max="11779" width="7.625" style="2" customWidth="1"/>
    <col min="11780" max="11780" width="6.375" style="2" customWidth="1"/>
    <col min="11781" max="11781" width="7.375" style="2" customWidth="1"/>
    <col min="11782" max="11782" width="6.375" style="2" customWidth="1"/>
    <col min="11783" max="11783" width="7.375" style="2" customWidth="1"/>
    <col min="11784" max="11784" width="6.625" style="2" customWidth="1"/>
    <col min="11785" max="11785" width="7.625" style="2" customWidth="1"/>
    <col min="11786" max="11786" width="6.625" style="2" customWidth="1"/>
    <col min="11787" max="11787" width="7.625" style="2" customWidth="1"/>
    <col min="11788" max="11788" width="9" style="2"/>
    <col min="11789" max="11789" width="10.125" style="2" bestFit="1" customWidth="1"/>
    <col min="11790" max="12032" width="9" style="2"/>
    <col min="12033" max="12033" width="16.625" style="2" customWidth="1"/>
    <col min="12034" max="12034" width="8.375" style="2" customWidth="1"/>
    <col min="12035" max="12035" width="7.625" style="2" customWidth="1"/>
    <col min="12036" max="12036" width="6.375" style="2" customWidth="1"/>
    <col min="12037" max="12037" width="7.375" style="2" customWidth="1"/>
    <col min="12038" max="12038" width="6.375" style="2" customWidth="1"/>
    <col min="12039" max="12039" width="7.375" style="2" customWidth="1"/>
    <col min="12040" max="12040" width="6.625" style="2" customWidth="1"/>
    <col min="12041" max="12041" width="7.625" style="2" customWidth="1"/>
    <col min="12042" max="12042" width="6.625" style="2" customWidth="1"/>
    <col min="12043" max="12043" width="7.625" style="2" customWidth="1"/>
    <col min="12044" max="12044" width="9" style="2"/>
    <col min="12045" max="12045" width="10.125" style="2" bestFit="1" customWidth="1"/>
    <col min="12046" max="12288" width="9" style="2"/>
    <col min="12289" max="12289" width="16.625" style="2" customWidth="1"/>
    <col min="12290" max="12290" width="8.375" style="2" customWidth="1"/>
    <col min="12291" max="12291" width="7.625" style="2" customWidth="1"/>
    <col min="12292" max="12292" width="6.375" style="2" customWidth="1"/>
    <col min="12293" max="12293" width="7.375" style="2" customWidth="1"/>
    <col min="12294" max="12294" width="6.375" style="2" customWidth="1"/>
    <col min="12295" max="12295" width="7.375" style="2" customWidth="1"/>
    <col min="12296" max="12296" width="6.625" style="2" customWidth="1"/>
    <col min="12297" max="12297" width="7.625" style="2" customWidth="1"/>
    <col min="12298" max="12298" width="6.625" style="2" customWidth="1"/>
    <col min="12299" max="12299" width="7.625" style="2" customWidth="1"/>
    <col min="12300" max="12300" width="9" style="2"/>
    <col min="12301" max="12301" width="10.125" style="2" bestFit="1" customWidth="1"/>
    <col min="12302" max="12544" width="9" style="2"/>
    <col min="12545" max="12545" width="16.625" style="2" customWidth="1"/>
    <col min="12546" max="12546" width="8.375" style="2" customWidth="1"/>
    <col min="12547" max="12547" width="7.625" style="2" customWidth="1"/>
    <col min="12548" max="12548" width="6.375" style="2" customWidth="1"/>
    <col min="12549" max="12549" width="7.375" style="2" customWidth="1"/>
    <col min="12550" max="12550" width="6.375" style="2" customWidth="1"/>
    <col min="12551" max="12551" width="7.375" style="2" customWidth="1"/>
    <col min="12552" max="12552" width="6.625" style="2" customWidth="1"/>
    <col min="12553" max="12553" width="7.625" style="2" customWidth="1"/>
    <col min="12554" max="12554" width="6.625" style="2" customWidth="1"/>
    <col min="12555" max="12555" width="7.625" style="2" customWidth="1"/>
    <col min="12556" max="12556" width="9" style="2"/>
    <col min="12557" max="12557" width="10.125" style="2" bestFit="1" customWidth="1"/>
    <col min="12558" max="12800" width="9" style="2"/>
    <col min="12801" max="12801" width="16.625" style="2" customWidth="1"/>
    <col min="12802" max="12802" width="8.375" style="2" customWidth="1"/>
    <col min="12803" max="12803" width="7.625" style="2" customWidth="1"/>
    <col min="12804" max="12804" width="6.375" style="2" customWidth="1"/>
    <col min="12805" max="12805" width="7.375" style="2" customWidth="1"/>
    <col min="12806" max="12806" width="6.375" style="2" customWidth="1"/>
    <col min="12807" max="12807" width="7.375" style="2" customWidth="1"/>
    <col min="12808" max="12808" width="6.625" style="2" customWidth="1"/>
    <col min="12809" max="12809" width="7.625" style="2" customWidth="1"/>
    <col min="12810" max="12810" width="6.625" style="2" customWidth="1"/>
    <col min="12811" max="12811" width="7.625" style="2" customWidth="1"/>
    <col min="12812" max="12812" width="9" style="2"/>
    <col min="12813" max="12813" width="10.125" style="2" bestFit="1" customWidth="1"/>
    <col min="12814" max="13056" width="9" style="2"/>
    <col min="13057" max="13057" width="16.625" style="2" customWidth="1"/>
    <col min="13058" max="13058" width="8.375" style="2" customWidth="1"/>
    <col min="13059" max="13059" width="7.625" style="2" customWidth="1"/>
    <col min="13060" max="13060" width="6.375" style="2" customWidth="1"/>
    <col min="13061" max="13061" width="7.375" style="2" customWidth="1"/>
    <col min="13062" max="13062" width="6.375" style="2" customWidth="1"/>
    <col min="13063" max="13063" width="7.375" style="2" customWidth="1"/>
    <col min="13064" max="13064" width="6.625" style="2" customWidth="1"/>
    <col min="13065" max="13065" width="7.625" style="2" customWidth="1"/>
    <col min="13066" max="13066" width="6.625" style="2" customWidth="1"/>
    <col min="13067" max="13067" width="7.625" style="2" customWidth="1"/>
    <col min="13068" max="13068" width="9" style="2"/>
    <col min="13069" max="13069" width="10.125" style="2" bestFit="1" customWidth="1"/>
    <col min="13070" max="13312" width="9" style="2"/>
    <col min="13313" max="13313" width="16.625" style="2" customWidth="1"/>
    <col min="13314" max="13314" width="8.375" style="2" customWidth="1"/>
    <col min="13315" max="13315" width="7.625" style="2" customWidth="1"/>
    <col min="13316" max="13316" width="6.375" style="2" customWidth="1"/>
    <col min="13317" max="13317" width="7.375" style="2" customWidth="1"/>
    <col min="13318" max="13318" width="6.375" style="2" customWidth="1"/>
    <col min="13319" max="13319" width="7.375" style="2" customWidth="1"/>
    <col min="13320" max="13320" width="6.625" style="2" customWidth="1"/>
    <col min="13321" max="13321" width="7.625" style="2" customWidth="1"/>
    <col min="13322" max="13322" width="6.625" style="2" customWidth="1"/>
    <col min="13323" max="13323" width="7.625" style="2" customWidth="1"/>
    <col min="13324" max="13324" width="9" style="2"/>
    <col min="13325" max="13325" width="10.125" style="2" bestFit="1" customWidth="1"/>
    <col min="13326" max="13568" width="9" style="2"/>
    <col min="13569" max="13569" width="16.625" style="2" customWidth="1"/>
    <col min="13570" max="13570" width="8.375" style="2" customWidth="1"/>
    <col min="13571" max="13571" width="7.625" style="2" customWidth="1"/>
    <col min="13572" max="13572" width="6.375" style="2" customWidth="1"/>
    <col min="13573" max="13573" width="7.375" style="2" customWidth="1"/>
    <col min="13574" max="13574" width="6.375" style="2" customWidth="1"/>
    <col min="13575" max="13575" width="7.375" style="2" customWidth="1"/>
    <col min="13576" max="13576" width="6.625" style="2" customWidth="1"/>
    <col min="13577" max="13577" width="7.625" style="2" customWidth="1"/>
    <col min="13578" max="13578" width="6.625" style="2" customWidth="1"/>
    <col min="13579" max="13579" width="7.625" style="2" customWidth="1"/>
    <col min="13580" max="13580" width="9" style="2"/>
    <col min="13581" max="13581" width="10.125" style="2" bestFit="1" customWidth="1"/>
    <col min="13582" max="13824" width="9" style="2"/>
    <col min="13825" max="13825" width="16.625" style="2" customWidth="1"/>
    <col min="13826" max="13826" width="8.375" style="2" customWidth="1"/>
    <col min="13827" max="13827" width="7.625" style="2" customWidth="1"/>
    <col min="13828" max="13828" width="6.375" style="2" customWidth="1"/>
    <col min="13829" max="13829" width="7.375" style="2" customWidth="1"/>
    <col min="13830" max="13830" width="6.375" style="2" customWidth="1"/>
    <col min="13831" max="13831" width="7.375" style="2" customWidth="1"/>
    <col min="13832" max="13832" width="6.625" style="2" customWidth="1"/>
    <col min="13833" max="13833" width="7.625" style="2" customWidth="1"/>
    <col min="13834" max="13834" width="6.625" style="2" customWidth="1"/>
    <col min="13835" max="13835" width="7.625" style="2" customWidth="1"/>
    <col min="13836" max="13836" width="9" style="2"/>
    <col min="13837" max="13837" width="10.125" style="2" bestFit="1" customWidth="1"/>
    <col min="13838" max="14080" width="9" style="2"/>
    <col min="14081" max="14081" width="16.625" style="2" customWidth="1"/>
    <col min="14082" max="14082" width="8.375" style="2" customWidth="1"/>
    <col min="14083" max="14083" width="7.625" style="2" customWidth="1"/>
    <col min="14084" max="14084" width="6.375" style="2" customWidth="1"/>
    <col min="14085" max="14085" width="7.375" style="2" customWidth="1"/>
    <col min="14086" max="14086" width="6.375" style="2" customWidth="1"/>
    <col min="14087" max="14087" width="7.375" style="2" customWidth="1"/>
    <col min="14088" max="14088" width="6.625" style="2" customWidth="1"/>
    <col min="14089" max="14089" width="7.625" style="2" customWidth="1"/>
    <col min="14090" max="14090" width="6.625" style="2" customWidth="1"/>
    <col min="14091" max="14091" width="7.625" style="2" customWidth="1"/>
    <col min="14092" max="14092" width="9" style="2"/>
    <col min="14093" max="14093" width="10.125" style="2" bestFit="1" customWidth="1"/>
    <col min="14094" max="14336" width="9" style="2"/>
    <col min="14337" max="14337" width="16.625" style="2" customWidth="1"/>
    <col min="14338" max="14338" width="8.375" style="2" customWidth="1"/>
    <col min="14339" max="14339" width="7.625" style="2" customWidth="1"/>
    <col min="14340" max="14340" width="6.375" style="2" customWidth="1"/>
    <col min="14341" max="14341" width="7.375" style="2" customWidth="1"/>
    <col min="14342" max="14342" width="6.375" style="2" customWidth="1"/>
    <col min="14343" max="14343" width="7.375" style="2" customWidth="1"/>
    <col min="14344" max="14344" width="6.625" style="2" customWidth="1"/>
    <col min="14345" max="14345" width="7.625" style="2" customWidth="1"/>
    <col min="14346" max="14346" width="6.625" style="2" customWidth="1"/>
    <col min="14347" max="14347" width="7.625" style="2" customWidth="1"/>
    <col min="14348" max="14348" width="9" style="2"/>
    <col min="14349" max="14349" width="10.125" style="2" bestFit="1" customWidth="1"/>
    <col min="14350" max="14592" width="9" style="2"/>
    <col min="14593" max="14593" width="16.625" style="2" customWidth="1"/>
    <col min="14594" max="14594" width="8.375" style="2" customWidth="1"/>
    <col min="14595" max="14595" width="7.625" style="2" customWidth="1"/>
    <col min="14596" max="14596" width="6.375" style="2" customWidth="1"/>
    <col min="14597" max="14597" width="7.375" style="2" customWidth="1"/>
    <col min="14598" max="14598" width="6.375" style="2" customWidth="1"/>
    <col min="14599" max="14599" width="7.375" style="2" customWidth="1"/>
    <col min="14600" max="14600" width="6.625" style="2" customWidth="1"/>
    <col min="14601" max="14601" width="7.625" style="2" customWidth="1"/>
    <col min="14602" max="14602" width="6.625" style="2" customWidth="1"/>
    <col min="14603" max="14603" width="7.625" style="2" customWidth="1"/>
    <col min="14604" max="14604" width="9" style="2"/>
    <col min="14605" max="14605" width="10.125" style="2" bestFit="1" customWidth="1"/>
    <col min="14606" max="14848" width="9" style="2"/>
    <col min="14849" max="14849" width="16.625" style="2" customWidth="1"/>
    <col min="14850" max="14850" width="8.375" style="2" customWidth="1"/>
    <col min="14851" max="14851" width="7.625" style="2" customWidth="1"/>
    <col min="14852" max="14852" width="6.375" style="2" customWidth="1"/>
    <col min="14853" max="14853" width="7.375" style="2" customWidth="1"/>
    <col min="14854" max="14854" width="6.375" style="2" customWidth="1"/>
    <col min="14855" max="14855" width="7.375" style="2" customWidth="1"/>
    <col min="14856" max="14856" width="6.625" style="2" customWidth="1"/>
    <col min="14857" max="14857" width="7.625" style="2" customWidth="1"/>
    <col min="14858" max="14858" width="6.625" style="2" customWidth="1"/>
    <col min="14859" max="14859" width="7.625" style="2" customWidth="1"/>
    <col min="14860" max="14860" width="9" style="2"/>
    <col min="14861" max="14861" width="10.125" style="2" bestFit="1" customWidth="1"/>
    <col min="14862" max="15104" width="9" style="2"/>
    <col min="15105" max="15105" width="16.625" style="2" customWidth="1"/>
    <col min="15106" max="15106" width="8.375" style="2" customWidth="1"/>
    <col min="15107" max="15107" width="7.625" style="2" customWidth="1"/>
    <col min="15108" max="15108" width="6.375" style="2" customWidth="1"/>
    <col min="15109" max="15109" width="7.375" style="2" customWidth="1"/>
    <col min="15110" max="15110" width="6.375" style="2" customWidth="1"/>
    <col min="15111" max="15111" width="7.375" style="2" customWidth="1"/>
    <col min="15112" max="15112" width="6.625" style="2" customWidth="1"/>
    <col min="15113" max="15113" width="7.625" style="2" customWidth="1"/>
    <col min="15114" max="15114" width="6.625" style="2" customWidth="1"/>
    <col min="15115" max="15115" width="7.625" style="2" customWidth="1"/>
    <col min="15116" max="15116" width="9" style="2"/>
    <col min="15117" max="15117" width="10.125" style="2" bestFit="1" customWidth="1"/>
    <col min="15118" max="15360" width="9" style="2"/>
    <col min="15361" max="15361" width="16.625" style="2" customWidth="1"/>
    <col min="15362" max="15362" width="8.375" style="2" customWidth="1"/>
    <col min="15363" max="15363" width="7.625" style="2" customWidth="1"/>
    <col min="15364" max="15364" width="6.375" style="2" customWidth="1"/>
    <col min="15365" max="15365" width="7.375" style="2" customWidth="1"/>
    <col min="15366" max="15366" width="6.375" style="2" customWidth="1"/>
    <col min="15367" max="15367" width="7.375" style="2" customWidth="1"/>
    <col min="15368" max="15368" width="6.625" style="2" customWidth="1"/>
    <col min="15369" max="15369" width="7.625" style="2" customWidth="1"/>
    <col min="15370" max="15370" width="6.625" style="2" customWidth="1"/>
    <col min="15371" max="15371" width="7.625" style="2" customWidth="1"/>
    <col min="15372" max="15372" width="9" style="2"/>
    <col min="15373" max="15373" width="10.125" style="2" bestFit="1" customWidth="1"/>
    <col min="15374" max="15616" width="9" style="2"/>
    <col min="15617" max="15617" width="16.625" style="2" customWidth="1"/>
    <col min="15618" max="15618" width="8.375" style="2" customWidth="1"/>
    <col min="15619" max="15619" width="7.625" style="2" customWidth="1"/>
    <col min="15620" max="15620" width="6.375" style="2" customWidth="1"/>
    <col min="15621" max="15621" width="7.375" style="2" customWidth="1"/>
    <col min="15622" max="15622" width="6.375" style="2" customWidth="1"/>
    <col min="15623" max="15623" width="7.375" style="2" customWidth="1"/>
    <col min="15624" max="15624" width="6.625" style="2" customWidth="1"/>
    <col min="15625" max="15625" width="7.625" style="2" customWidth="1"/>
    <col min="15626" max="15626" width="6.625" style="2" customWidth="1"/>
    <col min="15627" max="15627" width="7.625" style="2" customWidth="1"/>
    <col min="15628" max="15628" width="9" style="2"/>
    <col min="15629" max="15629" width="10.125" style="2" bestFit="1" customWidth="1"/>
    <col min="15630" max="15872" width="9" style="2"/>
    <col min="15873" max="15873" width="16.625" style="2" customWidth="1"/>
    <col min="15874" max="15874" width="8.375" style="2" customWidth="1"/>
    <col min="15875" max="15875" width="7.625" style="2" customWidth="1"/>
    <col min="15876" max="15876" width="6.375" style="2" customWidth="1"/>
    <col min="15877" max="15877" width="7.375" style="2" customWidth="1"/>
    <col min="15878" max="15878" width="6.375" style="2" customWidth="1"/>
    <col min="15879" max="15879" width="7.375" style="2" customWidth="1"/>
    <col min="15880" max="15880" width="6.625" style="2" customWidth="1"/>
    <col min="15881" max="15881" width="7.625" style="2" customWidth="1"/>
    <col min="15882" max="15882" width="6.625" style="2" customWidth="1"/>
    <col min="15883" max="15883" width="7.625" style="2" customWidth="1"/>
    <col min="15884" max="15884" width="9" style="2"/>
    <col min="15885" max="15885" width="10.125" style="2" bestFit="1" customWidth="1"/>
    <col min="15886" max="16128" width="9" style="2"/>
    <col min="16129" max="16129" width="16.625" style="2" customWidth="1"/>
    <col min="16130" max="16130" width="8.375" style="2" customWidth="1"/>
    <col min="16131" max="16131" width="7.625" style="2" customWidth="1"/>
    <col min="16132" max="16132" width="6.375" style="2" customWidth="1"/>
    <col min="16133" max="16133" width="7.375" style="2" customWidth="1"/>
    <col min="16134" max="16134" width="6.375" style="2" customWidth="1"/>
    <col min="16135" max="16135" width="7.375" style="2" customWidth="1"/>
    <col min="16136" max="16136" width="6.625" style="2" customWidth="1"/>
    <col min="16137" max="16137" width="7.625" style="2" customWidth="1"/>
    <col min="16138" max="16138" width="6.625" style="2" customWidth="1"/>
    <col min="16139" max="16139" width="7.625" style="2" customWidth="1"/>
    <col min="16140" max="16140" width="9" style="2"/>
    <col min="16141" max="16141" width="10.125" style="2" bestFit="1" customWidth="1"/>
    <col min="16142" max="16384" width="9" style="2"/>
  </cols>
  <sheetData>
    <row r="1" spans="1:11" ht="18" customHeight="1">
      <c r="A1" s="1"/>
      <c r="B1" s="1"/>
      <c r="C1" s="1"/>
      <c r="K1" s="3" t="s">
        <v>0</v>
      </c>
    </row>
    <row r="2" spans="1:11" s="67" customFormat="1" ht="21.95" customHeight="1">
      <c r="A2" s="541" t="s">
        <v>1</v>
      </c>
      <c r="B2" s="541"/>
      <c r="C2" s="541"/>
      <c r="D2" s="542"/>
      <c r="E2" s="542"/>
      <c r="F2" s="542"/>
      <c r="G2" s="542"/>
      <c r="H2" s="542"/>
      <c r="I2" s="542"/>
      <c r="J2" s="542"/>
      <c r="K2" s="542"/>
    </row>
    <row r="3" spans="1:11" s="67" customFormat="1" ht="30" customHeight="1">
      <c r="A3" s="543" t="s">
        <v>47</v>
      </c>
      <c r="B3" s="543"/>
      <c r="C3" s="543"/>
      <c r="D3" s="544"/>
      <c r="E3" s="544"/>
      <c r="F3" s="544"/>
      <c r="G3" s="544"/>
      <c r="H3" s="544"/>
      <c r="I3" s="544"/>
      <c r="J3" s="544"/>
      <c r="K3" s="544"/>
    </row>
    <row r="4" spans="1:11" ht="12.95" customHeight="1">
      <c r="A4" s="4"/>
      <c r="B4" s="4"/>
      <c r="C4" s="4"/>
      <c r="D4" s="4"/>
      <c r="E4" s="4"/>
      <c r="F4" s="4"/>
      <c r="H4" s="5"/>
      <c r="I4" s="5"/>
      <c r="J4" s="4"/>
      <c r="K4" s="6" t="s">
        <v>2</v>
      </c>
    </row>
    <row r="5" spans="1:11" ht="12.95" customHeight="1" thickBot="1">
      <c r="A5" s="4"/>
      <c r="B5" s="4"/>
      <c r="C5" s="4"/>
      <c r="D5" s="4"/>
      <c r="E5" s="4"/>
      <c r="F5" s="4"/>
      <c r="G5" s="6"/>
      <c r="H5" s="5"/>
      <c r="I5" s="5"/>
      <c r="J5" s="4"/>
      <c r="K5" s="7" t="s">
        <v>3</v>
      </c>
    </row>
    <row r="6" spans="1:11" ht="30" customHeight="1">
      <c r="A6" s="545" t="s">
        <v>4</v>
      </c>
      <c r="B6" s="547" t="s">
        <v>5</v>
      </c>
      <c r="C6" s="548"/>
      <c r="D6" s="8" t="s">
        <v>6</v>
      </c>
      <c r="E6" s="9"/>
      <c r="F6" s="9" t="s">
        <v>7</v>
      </c>
      <c r="G6" s="10"/>
      <c r="H6" s="8" t="s">
        <v>8</v>
      </c>
      <c r="I6" s="10"/>
      <c r="J6" s="9" t="s">
        <v>9</v>
      </c>
      <c r="K6" s="8"/>
    </row>
    <row r="7" spans="1:11" ht="42" customHeight="1">
      <c r="A7" s="546"/>
      <c r="B7" s="549" t="s">
        <v>10</v>
      </c>
      <c r="C7" s="550"/>
      <c r="D7" s="551" t="s">
        <v>11</v>
      </c>
      <c r="E7" s="552"/>
      <c r="F7" s="553" t="s">
        <v>12</v>
      </c>
      <c r="G7" s="552"/>
      <c r="H7" s="551" t="s">
        <v>13</v>
      </c>
      <c r="I7" s="554"/>
      <c r="J7" s="553" t="s">
        <v>14</v>
      </c>
      <c r="K7" s="555"/>
    </row>
    <row r="8" spans="1:11" ht="19.149999999999999" customHeight="1">
      <c r="A8" s="539" t="s">
        <v>15</v>
      </c>
      <c r="B8" s="11" t="s">
        <v>16</v>
      </c>
      <c r="C8" s="12" t="s">
        <v>17</v>
      </c>
      <c r="D8" s="13" t="s">
        <v>16</v>
      </c>
      <c r="E8" s="12" t="s">
        <v>17</v>
      </c>
      <c r="F8" s="12" t="s">
        <v>16</v>
      </c>
      <c r="G8" s="12" t="s">
        <v>17</v>
      </c>
      <c r="H8" s="12" t="s">
        <v>16</v>
      </c>
      <c r="I8" s="12" t="s">
        <v>17</v>
      </c>
      <c r="J8" s="12" t="s">
        <v>16</v>
      </c>
      <c r="K8" s="14" t="s">
        <v>17</v>
      </c>
    </row>
    <row r="9" spans="1:11" ht="19.149999999999999" customHeight="1" thickBot="1">
      <c r="A9" s="540"/>
      <c r="B9" s="15" t="s">
        <v>18</v>
      </c>
      <c r="C9" s="16" t="s">
        <v>19</v>
      </c>
      <c r="D9" s="17" t="s">
        <v>20</v>
      </c>
      <c r="E9" s="16" t="s">
        <v>19</v>
      </c>
      <c r="F9" s="16" t="s">
        <v>21</v>
      </c>
      <c r="G9" s="16" t="s">
        <v>19</v>
      </c>
      <c r="H9" s="18" t="s">
        <v>18</v>
      </c>
      <c r="I9" s="18" t="s">
        <v>19</v>
      </c>
      <c r="J9" s="16" t="s">
        <v>20</v>
      </c>
      <c r="K9" s="19" t="s">
        <v>19</v>
      </c>
    </row>
    <row r="10" spans="1:11" ht="23.1" customHeight="1">
      <c r="A10" s="20" t="s">
        <v>22</v>
      </c>
      <c r="B10" s="62">
        <v>46202</v>
      </c>
      <c r="C10" s="62">
        <v>78221</v>
      </c>
      <c r="D10" s="63" t="s">
        <v>23</v>
      </c>
      <c r="E10" s="63" t="s">
        <v>23</v>
      </c>
      <c r="F10" s="63" t="s">
        <v>23</v>
      </c>
      <c r="G10" s="63">
        <v>239</v>
      </c>
      <c r="H10" s="63" t="s">
        <v>23</v>
      </c>
      <c r="I10" s="63" t="s">
        <v>23</v>
      </c>
      <c r="J10" s="63" t="s">
        <v>23</v>
      </c>
      <c r="K10" s="63">
        <v>41</v>
      </c>
    </row>
    <row r="11" spans="1:11" s="21" customFormat="1" ht="23.1" customHeight="1">
      <c r="A11" s="20" t="s">
        <v>24</v>
      </c>
      <c r="B11" s="62">
        <v>46202</v>
      </c>
      <c r="C11" s="62">
        <v>78221</v>
      </c>
      <c r="D11" s="63" t="s">
        <v>23</v>
      </c>
      <c r="E11" s="63" t="s">
        <v>23</v>
      </c>
      <c r="F11" s="63" t="s">
        <v>23</v>
      </c>
      <c r="G11" s="63">
        <v>1987</v>
      </c>
      <c r="H11" s="63" t="s">
        <v>23</v>
      </c>
      <c r="I11" s="63" t="s">
        <v>23</v>
      </c>
      <c r="J11" s="63" t="s">
        <v>23</v>
      </c>
      <c r="K11" s="63" t="s">
        <v>23</v>
      </c>
    </row>
    <row r="12" spans="1:11" ht="23.1" customHeight="1">
      <c r="A12" s="20" t="s">
        <v>25</v>
      </c>
      <c r="B12" s="62">
        <v>46604</v>
      </c>
      <c r="C12" s="62">
        <v>144356</v>
      </c>
      <c r="D12" s="63" t="s">
        <v>23</v>
      </c>
      <c r="E12" s="63">
        <v>428</v>
      </c>
      <c r="F12" s="63" t="s">
        <v>23</v>
      </c>
      <c r="G12" s="63">
        <v>2197</v>
      </c>
      <c r="H12" s="63" t="s">
        <v>23</v>
      </c>
      <c r="I12" s="63" t="s">
        <v>23</v>
      </c>
      <c r="J12" s="63" t="s">
        <v>23</v>
      </c>
      <c r="K12" s="63">
        <v>60</v>
      </c>
    </row>
    <row r="13" spans="1:11" ht="23.1" customHeight="1">
      <c r="A13" s="20" t="s">
        <v>26</v>
      </c>
      <c r="B13" s="62">
        <v>45678</v>
      </c>
      <c r="C13" s="62">
        <v>144129</v>
      </c>
      <c r="D13" s="63" t="s">
        <v>23</v>
      </c>
      <c r="E13" s="63">
        <v>200</v>
      </c>
      <c r="F13" s="63">
        <v>634</v>
      </c>
      <c r="G13" s="63">
        <v>897</v>
      </c>
      <c r="H13" s="63" t="s">
        <v>23</v>
      </c>
      <c r="I13" s="63" t="s">
        <v>23</v>
      </c>
      <c r="J13" s="63" t="s">
        <v>23</v>
      </c>
      <c r="K13" s="63" t="s">
        <v>23</v>
      </c>
    </row>
    <row r="14" spans="1:11" ht="23.1" customHeight="1">
      <c r="A14" s="20" t="s">
        <v>27</v>
      </c>
      <c r="B14" s="62">
        <v>45885</v>
      </c>
      <c r="C14" s="62">
        <v>144129</v>
      </c>
      <c r="D14" s="63" t="s">
        <v>23</v>
      </c>
      <c r="E14" s="63" t="s">
        <v>23</v>
      </c>
      <c r="F14" s="63" t="s">
        <v>23</v>
      </c>
      <c r="G14" s="63" t="s">
        <v>23</v>
      </c>
      <c r="H14" s="63">
        <v>207</v>
      </c>
      <c r="I14" s="63" t="s">
        <v>23</v>
      </c>
      <c r="J14" s="63" t="s">
        <v>23</v>
      </c>
      <c r="K14" s="63">
        <v>915</v>
      </c>
    </row>
    <row r="15" spans="1:11" ht="23.1" customHeight="1">
      <c r="A15" s="20" t="s">
        <v>28</v>
      </c>
      <c r="B15" s="62">
        <v>46634</v>
      </c>
      <c r="C15" s="62">
        <v>144649</v>
      </c>
      <c r="D15" s="63" t="s">
        <v>23</v>
      </c>
      <c r="E15" s="63">
        <v>1550</v>
      </c>
      <c r="F15" s="63">
        <v>749</v>
      </c>
      <c r="G15" s="63">
        <v>520</v>
      </c>
      <c r="H15" s="63">
        <v>207</v>
      </c>
      <c r="I15" s="63" t="s">
        <v>23</v>
      </c>
      <c r="J15" s="63">
        <v>33</v>
      </c>
      <c r="K15" s="63">
        <v>897</v>
      </c>
    </row>
    <row r="16" spans="1:11" ht="23.1" customHeight="1">
      <c r="A16" s="20" t="s">
        <v>29</v>
      </c>
      <c r="B16" s="62">
        <v>47810</v>
      </c>
      <c r="C16" s="62">
        <v>147883</v>
      </c>
      <c r="D16" s="63">
        <v>520</v>
      </c>
      <c r="E16" s="63">
        <v>3374</v>
      </c>
      <c r="F16" s="63" t="s">
        <v>23</v>
      </c>
      <c r="G16" s="63" t="s">
        <v>23</v>
      </c>
      <c r="H16" s="63">
        <v>656</v>
      </c>
      <c r="I16" s="63">
        <v>140</v>
      </c>
      <c r="J16" s="63" t="s">
        <v>23</v>
      </c>
      <c r="K16" s="63">
        <v>1007</v>
      </c>
    </row>
    <row r="17" spans="1:13" ht="23.1" customHeight="1">
      <c r="A17" s="20" t="s">
        <v>30</v>
      </c>
      <c r="B17" s="62">
        <v>48150</v>
      </c>
      <c r="C17" s="62">
        <v>148842</v>
      </c>
      <c r="D17" s="63">
        <v>243</v>
      </c>
      <c r="E17" s="63">
        <v>1229</v>
      </c>
      <c r="F17" s="63" t="s">
        <v>23</v>
      </c>
      <c r="G17" s="63" t="s">
        <v>23</v>
      </c>
      <c r="H17" s="63" t="s">
        <v>23</v>
      </c>
      <c r="I17" s="63" t="s">
        <v>23</v>
      </c>
      <c r="J17" s="63" t="s">
        <v>23</v>
      </c>
      <c r="K17" s="63">
        <v>378</v>
      </c>
    </row>
    <row r="18" spans="1:13" ht="23.1" customHeight="1">
      <c r="A18" s="20" t="s">
        <v>86</v>
      </c>
      <c r="B18" s="62">
        <v>48150</v>
      </c>
      <c r="C18" s="62">
        <v>148922</v>
      </c>
      <c r="D18" s="63" t="s">
        <v>23</v>
      </c>
      <c r="E18" s="63">
        <v>2140</v>
      </c>
      <c r="F18" s="63" t="s">
        <v>23</v>
      </c>
      <c r="G18" s="63" t="s">
        <v>23</v>
      </c>
      <c r="H18" s="63" t="s">
        <v>23</v>
      </c>
      <c r="I18" s="63" t="s">
        <v>23</v>
      </c>
      <c r="J18" s="63">
        <v>92</v>
      </c>
      <c r="K18" s="63" t="s">
        <v>23</v>
      </c>
    </row>
    <row r="19" spans="1:13" ht="23.1" customHeight="1">
      <c r="A19" s="20" t="s">
        <v>31</v>
      </c>
      <c r="B19" s="62">
        <f>SUM(B20,B22,B30)</f>
        <v>48150</v>
      </c>
      <c r="C19" s="62">
        <f>SUM(C20,C22,C30)</f>
        <v>148922</v>
      </c>
      <c r="D19" s="63" t="s">
        <v>23</v>
      </c>
      <c r="E19" s="62">
        <f t="shared" ref="E19" si="0">SUM(E30,E22,E20)</f>
        <v>191</v>
      </c>
      <c r="F19" s="63" t="s">
        <v>23</v>
      </c>
      <c r="G19" s="63" t="s">
        <v>23</v>
      </c>
      <c r="H19" s="63" t="s">
        <v>23</v>
      </c>
      <c r="I19" s="63" t="s">
        <v>23</v>
      </c>
      <c r="J19" s="63" t="s">
        <v>23</v>
      </c>
      <c r="K19" s="63" t="s">
        <v>23</v>
      </c>
    </row>
    <row r="20" spans="1:13" ht="27" customHeight="1">
      <c r="A20" s="20" t="s">
        <v>32</v>
      </c>
      <c r="B20" s="62">
        <v>1880</v>
      </c>
      <c r="C20" s="62" t="s">
        <v>33</v>
      </c>
      <c r="D20" s="62" t="s">
        <v>23</v>
      </c>
      <c r="E20" s="62" t="s">
        <v>23</v>
      </c>
      <c r="F20" s="62" t="s">
        <v>23</v>
      </c>
      <c r="G20" s="62" t="s">
        <v>23</v>
      </c>
      <c r="H20" s="62" t="s">
        <v>23</v>
      </c>
      <c r="I20" s="62" t="s">
        <v>23</v>
      </c>
      <c r="J20" s="62" t="s">
        <v>23</v>
      </c>
      <c r="K20" s="62" t="s">
        <v>23</v>
      </c>
    </row>
    <row r="21" spans="1:13" ht="27" customHeight="1">
      <c r="A21" s="20" t="s">
        <v>34</v>
      </c>
      <c r="B21" s="62">
        <v>1880</v>
      </c>
      <c r="C21" s="62" t="s">
        <v>33</v>
      </c>
      <c r="D21" s="62" t="s">
        <v>23</v>
      </c>
      <c r="E21" s="62" t="s">
        <v>23</v>
      </c>
      <c r="F21" s="62" t="s">
        <v>23</v>
      </c>
      <c r="G21" s="62" t="s">
        <v>23</v>
      </c>
      <c r="H21" s="62" t="s">
        <v>23</v>
      </c>
      <c r="I21" s="62" t="s">
        <v>23</v>
      </c>
      <c r="J21" s="62" t="s">
        <v>23</v>
      </c>
      <c r="K21" s="62" t="s">
        <v>23</v>
      </c>
      <c r="M21" s="22"/>
    </row>
    <row r="22" spans="1:13" ht="27" customHeight="1">
      <c r="A22" s="20" t="s">
        <v>35</v>
      </c>
      <c r="B22" s="62">
        <f>SUM(B23:B29)</f>
        <v>40872</v>
      </c>
      <c r="C22" s="62">
        <f>SUM(C23:C29)</f>
        <v>145872</v>
      </c>
      <c r="D22" s="62" t="s">
        <v>23</v>
      </c>
      <c r="E22" s="62">
        <f>SUM(E23:E29)</f>
        <v>191</v>
      </c>
      <c r="F22" s="62" t="s">
        <v>23</v>
      </c>
      <c r="G22" s="62" t="s">
        <v>23</v>
      </c>
      <c r="H22" s="62" t="s">
        <v>23</v>
      </c>
      <c r="I22" s="62" t="s">
        <v>23</v>
      </c>
      <c r="J22" s="62" t="s">
        <v>23</v>
      </c>
      <c r="K22" s="62" t="s">
        <v>23</v>
      </c>
    </row>
    <row r="23" spans="1:13" ht="27" customHeight="1">
      <c r="A23" s="20" t="s">
        <v>36</v>
      </c>
      <c r="B23" s="62">
        <v>15374</v>
      </c>
      <c r="C23" s="62">
        <v>56970</v>
      </c>
      <c r="D23" s="63" t="s">
        <v>33</v>
      </c>
      <c r="E23" s="63">
        <v>71</v>
      </c>
      <c r="F23" s="64" t="s">
        <v>23</v>
      </c>
      <c r="G23" s="63" t="s">
        <v>23</v>
      </c>
      <c r="H23" s="63" t="s">
        <v>23</v>
      </c>
      <c r="I23" s="62" t="s">
        <v>23</v>
      </c>
      <c r="J23" s="62" t="s">
        <v>23</v>
      </c>
      <c r="K23" s="63" t="s">
        <v>23</v>
      </c>
    </row>
    <row r="24" spans="1:13" ht="27" customHeight="1">
      <c r="A24" s="20" t="s">
        <v>37</v>
      </c>
      <c r="B24" s="62">
        <v>12503</v>
      </c>
      <c r="C24" s="62">
        <v>21807</v>
      </c>
      <c r="D24" s="63" t="s">
        <v>23</v>
      </c>
      <c r="E24" s="63">
        <v>120</v>
      </c>
      <c r="F24" s="63" t="s">
        <v>23</v>
      </c>
      <c r="G24" s="63" t="s">
        <v>23</v>
      </c>
      <c r="H24" s="63" t="s">
        <v>23</v>
      </c>
      <c r="I24" s="63" t="s">
        <v>23</v>
      </c>
      <c r="J24" s="63" t="s">
        <v>23</v>
      </c>
      <c r="K24" s="63" t="s">
        <v>23</v>
      </c>
    </row>
    <row r="25" spans="1:13" ht="27" customHeight="1">
      <c r="A25" s="20" t="s">
        <v>38</v>
      </c>
      <c r="B25" s="62">
        <v>9652</v>
      </c>
      <c r="C25" s="62">
        <v>11936</v>
      </c>
      <c r="D25" s="63" t="s">
        <v>23</v>
      </c>
      <c r="E25" s="63" t="s">
        <v>23</v>
      </c>
      <c r="F25" s="63" t="s">
        <v>23</v>
      </c>
      <c r="G25" s="63" t="s">
        <v>23</v>
      </c>
      <c r="H25" s="63" t="s">
        <v>23</v>
      </c>
      <c r="I25" s="63" t="s">
        <v>23</v>
      </c>
      <c r="J25" s="63" t="s">
        <v>23</v>
      </c>
      <c r="K25" s="63" t="s">
        <v>23</v>
      </c>
    </row>
    <row r="26" spans="1:13" ht="27" customHeight="1">
      <c r="A26" s="20" t="s">
        <v>39</v>
      </c>
      <c r="B26" s="62" t="s">
        <v>33</v>
      </c>
      <c r="C26" s="62">
        <v>9672</v>
      </c>
      <c r="D26" s="63" t="s">
        <v>23</v>
      </c>
      <c r="E26" s="63" t="s">
        <v>23</v>
      </c>
      <c r="F26" s="63" t="s">
        <v>23</v>
      </c>
      <c r="G26" s="63" t="s">
        <v>23</v>
      </c>
      <c r="H26" s="63" t="s">
        <v>23</v>
      </c>
      <c r="I26" s="63" t="s">
        <v>23</v>
      </c>
      <c r="J26" s="63" t="s">
        <v>23</v>
      </c>
      <c r="K26" s="63" t="s">
        <v>23</v>
      </c>
    </row>
    <row r="27" spans="1:13" ht="27" customHeight="1">
      <c r="A27" s="20" t="s">
        <v>40</v>
      </c>
      <c r="B27" s="62" t="s">
        <v>33</v>
      </c>
      <c r="C27" s="62">
        <v>20568</v>
      </c>
      <c r="D27" s="63" t="s">
        <v>23</v>
      </c>
      <c r="E27" s="63" t="s">
        <v>23</v>
      </c>
      <c r="F27" s="63" t="s">
        <v>23</v>
      </c>
      <c r="G27" s="63" t="s">
        <v>23</v>
      </c>
      <c r="H27" s="63" t="s">
        <v>23</v>
      </c>
      <c r="I27" s="63" t="s">
        <v>23</v>
      </c>
      <c r="J27" s="63" t="s">
        <v>23</v>
      </c>
      <c r="K27" s="63" t="s">
        <v>23</v>
      </c>
    </row>
    <row r="28" spans="1:13" ht="27" customHeight="1">
      <c r="A28" s="20" t="s">
        <v>41</v>
      </c>
      <c r="B28" s="62" t="s">
        <v>33</v>
      </c>
      <c r="C28" s="62">
        <v>11927</v>
      </c>
      <c r="D28" s="63" t="s">
        <v>23</v>
      </c>
      <c r="E28" s="63" t="s">
        <v>23</v>
      </c>
      <c r="F28" s="63" t="s">
        <v>23</v>
      </c>
      <c r="G28" s="63" t="s">
        <v>23</v>
      </c>
      <c r="H28" s="63" t="s">
        <v>23</v>
      </c>
      <c r="I28" s="63" t="s">
        <v>23</v>
      </c>
      <c r="J28" s="63" t="s">
        <v>23</v>
      </c>
      <c r="K28" s="63" t="s">
        <v>23</v>
      </c>
    </row>
    <row r="29" spans="1:13" ht="27" customHeight="1">
      <c r="A29" s="20" t="s">
        <v>42</v>
      </c>
      <c r="B29" s="62">
        <v>3343</v>
      </c>
      <c r="C29" s="62">
        <v>12992</v>
      </c>
      <c r="D29" s="63" t="s">
        <v>23</v>
      </c>
      <c r="E29" s="63" t="s">
        <v>23</v>
      </c>
      <c r="F29" s="63" t="s">
        <v>23</v>
      </c>
      <c r="G29" s="63" t="s">
        <v>23</v>
      </c>
      <c r="H29" s="63" t="s">
        <v>23</v>
      </c>
      <c r="I29" s="63" t="s">
        <v>23</v>
      </c>
      <c r="J29" s="63" t="s">
        <v>23</v>
      </c>
      <c r="K29" s="63" t="s">
        <v>23</v>
      </c>
    </row>
    <row r="30" spans="1:13" ht="27" customHeight="1">
      <c r="A30" s="20" t="s">
        <v>43</v>
      </c>
      <c r="B30" s="62">
        <v>5398</v>
      </c>
      <c r="C30" s="62">
        <v>3050</v>
      </c>
      <c r="D30" s="62" t="s">
        <v>23</v>
      </c>
      <c r="E30" s="62" t="s">
        <v>23</v>
      </c>
      <c r="F30" s="62" t="s">
        <v>23</v>
      </c>
      <c r="G30" s="62" t="s">
        <v>23</v>
      </c>
      <c r="H30" s="62" t="s">
        <v>23</v>
      </c>
      <c r="I30" s="62" t="s">
        <v>23</v>
      </c>
      <c r="J30" s="62" t="s">
        <v>23</v>
      </c>
      <c r="K30" s="62" t="s">
        <v>23</v>
      </c>
    </row>
    <row r="31" spans="1:13" ht="27" customHeight="1" thickBot="1">
      <c r="A31" s="23" t="s">
        <v>44</v>
      </c>
      <c r="B31" s="65">
        <v>5398</v>
      </c>
      <c r="C31" s="65">
        <v>3050</v>
      </c>
      <c r="D31" s="66" t="s">
        <v>23</v>
      </c>
      <c r="E31" s="66" t="s">
        <v>23</v>
      </c>
      <c r="F31" s="66" t="s">
        <v>23</v>
      </c>
      <c r="G31" s="66" t="s">
        <v>23</v>
      </c>
      <c r="H31" s="66" t="s">
        <v>23</v>
      </c>
      <c r="I31" s="66" t="s">
        <v>23</v>
      </c>
      <c r="J31" s="66" t="s">
        <v>23</v>
      </c>
      <c r="K31" s="66" t="s">
        <v>23</v>
      </c>
    </row>
    <row r="32" spans="1:13" ht="14.1" customHeight="1">
      <c r="A32" s="24" t="s">
        <v>45</v>
      </c>
      <c r="B32" s="24"/>
      <c r="C32" s="24"/>
      <c r="D32" s="25"/>
      <c r="E32" s="25"/>
      <c r="F32" s="25"/>
      <c r="G32" s="25"/>
      <c r="H32" s="26"/>
      <c r="I32" s="25"/>
      <c r="J32" s="25"/>
      <c r="K32" s="25"/>
    </row>
    <row r="33" spans="1:20" ht="15" customHeight="1">
      <c r="A33" s="27" t="s">
        <v>46</v>
      </c>
      <c r="B33" s="27"/>
      <c r="C33" s="27"/>
      <c r="D33" s="28"/>
      <c r="E33" s="28"/>
      <c r="F33" s="28"/>
      <c r="G33" s="28"/>
      <c r="H33" s="28"/>
      <c r="I33" s="28"/>
      <c r="J33" s="28"/>
      <c r="K33" s="28"/>
      <c r="Q33" s="29"/>
      <c r="R33" s="29"/>
      <c r="S33" s="29"/>
      <c r="T33" s="29"/>
    </row>
  </sheetData>
  <sheetProtection formatCells="0" formatRows="0" insertRows="0" deleteRows="0"/>
  <mergeCells count="10">
    <mergeCell ref="A8:A9"/>
    <mergeCell ref="A2:K2"/>
    <mergeCell ref="A3:K3"/>
    <mergeCell ref="A6:A7"/>
    <mergeCell ref="B6:C6"/>
    <mergeCell ref="B7:C7"/>
    <mergeCell ref="D7:E7"/>
    <mergeCell ref="F7:G7"/>
    <mergeCell ref="H7:I7"/>
    <mergeCell ref="J7:K7"/>
  </mergeCells>
  <phoneticPr fontId="3" type="noConversion"/>
  <printOptions horizontalCentered="1"/>
  <pageMargins left="0.59055118110236227" right="0.70866141732283472" top="0.6692913385826772" bottom="0.6692913385826772" header="0.27559055118110237" footer="0.27559055118110237"/>
  <pageSetup paperSize="9" firstPageNumber="156" fitToHeight="0" orientation="portrait" useFirstPageNumber="1"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1"/>
  <sheetViews>
    <sheetView showGridLines="0" view="pageBreakPreview" zoomScaleNormal="100" zoomScaleSheetLayoutView="100" workbookViewId="0">
      <pane xSplit="1" ySplit="9" topLeftCell="B10" activePane="bottomRight" state="frozen"/>
      <selection pane="topRight"/>
      <selection pane="bottomLeft"/>
      <selection pane="bottomRight"/>
    </sheetView>
  </sheetViews>
  <sheetFormatPr defaultRowHeight="12.75"/>
  <cols>
    <col min="1" max="1" width="12.375" style="33" customWidth="1"/>
    <col min="2" max="11" width="7.625" style="33" customWidth="1"/>
    <col min="12" max="12" width="9" style="33"/>
    <col min="13" max="13" width="10.125" style="33" bestFit="1" customWidth="1"/>
    <col min="14" max="256" width="9" style="33"/>
    <col min="257" max="257" width="12.375" style="33" customWidth="1"/>
    <col min="258" max="267" width="7.625" style="33" customWidth="1"/>
    <col min="268" max="268" width="9" style="33"/>
    <col min="269" max="269" width="10.125" style="33" bestFit="1" customWidth="1"/>
    <col min="270" max="512" width="9" style="33"/>
    <col min="513" max="513" width="12.375" style="33" customWidth="1"/>
    <col min="514" max="523" width="7.625" style="33" customWidth="1"/>
    <col min="524" max="524" width="9" style="33"/>
    <col min="525" max="525" width="10.125" style="33" bestFit="1" customWidth="1"/>
    <col min="526" max="768" width="9" style="33"/>
    <col min="769" max="769" width="12.375" style="33" customWidth="1"/>
    <col min="770" max="779" width="7.625" style="33" customWidth="1"/>
    <col min="780" max="780" width="9" style="33"/>
    <col min="781" max="781" width="10.125" style="33" bestFit="1" customWidth="1"/>
    <col min="782" max="1024" width="9" style="33"/>
    <col min="1025" max="1025" width="12.375" style="33" customWidth="1"/>
    <col min="1026" max="1035" width="7.625" style="33" customWidth="1"/>
    <col min="1036" max="1036" width="9" style="33"/>
    <col min="1037" max="1037" width="10.125" style="33" bestFit="1" customWidth="1"/>
    <col min="1038" max="1280" width="9" style="33"/>
    <col min="1281" max="1281" width="12.375" style="33" customWidth="1"/>
    <col min="1282" max="1291" width="7.625" style="33" customWidth="1"/>
    <col min="1292" max="1292" width="9" style="33"/>
    <col min="1293" max="1293" width="10.125" style="33" bestFit="1" customWidth="1"/>
    <col min="1294" max="1536" width="9" style="33"/>
    <col min="1537" max="1537" width="12.375" style="33" customWidth="1"/>
    <col min="1538" max="1547" width="7.625" style="33" customWidth="1"/>
    <col min="1548" max="1548" width="9" style="33"/>
    <col min="1549" max="1549" width="10.125" style="33" bestFit="1" customWidth="1"/>
    <col min="1550" max="1792" width="9" style="33"/>
    <col min="1793" max="1793" width="12.375" style="33" customWidth="1"/>
    <col min="1794" max="1803" width="7.625" style="33" customWidth="1"/>
    <col min="1804" max="1804" width="9" style="33"/>
    <col min="1805" max="1805" width="10.125" style="33" bestFit="1" customWidth="1"/>
    <col min="1806" max="2048" width="9" style="33"/>
    <col min="2049" max="2049" width="12.375" style="33" customWidth="1"/>
    <col min="2050" max="2059" width="7.625" style="33" customWidth="1"/>
    <col min="2060" max="2060" width="9" style="33"/>
    <col min="2061" max="2061" width="10.125" style="33" bestFit="1" customWidth="1"/>
    <col min="2062" max="2304" width="9" style="33"/>
    <col min="2305" max="2305" width="12.375" style="33" customWidth="1"/>
    <col min="2306" max="2315" width="7.625" style="33" customWidth="1"/>
    <col min="2316" max="2316" width="9" style="33"/>
    <col min="2317" max="2317" width="10.125" style="33" bestFit="1" customWidth="1"/>
    <col min="2318" max="2560" width="9" style="33"/>
    <col min="2561" max="2561" width="12.375" style="33" customWidth="1"/>
    <col min="2562" max="2571" width="7.625" style="33" customWidth="1"/>
    <col min="2572" max="2572" width="9" style="33"/>
    <col min="2573" max="2573" width="10.125" style="33" bestFit="1" customWidth="1"/>
    <col min="2574" max="2816" width="9" style="33"/>
    <col min="2817" max="2817" width="12.375" style="33" customWidth="1"/>
    <col min="2818" max="2827" width="7.625" style="33" customWidth="1"/>
    <col min="2828" max="2828" width="9" style="33"/>
    <col min="2829" max="2829" width="10.125" style="33" bestFit="1" customWidth="1"/>
    <col min="2830" max="3072" width="9" style="33"/>
    <col min="3073" max="3073" width="12.375" style="33" customWidth="1"/>
    <col min="3074" max="3083" width="7.625" style="33" customWidth="1"/>
    <col min="3084" max="3084" width="9" style="33"/>
    <col min="3085" max="3085" width="10.125" style="33" bestFit="1" customWidth="1"/>
    <col min="3086" max="3328" width="9" style="33"/>
    <col min="3329" max="3329" width="12.375" style="33" customWidth="1"/>
    <col min="3330" max="3339" width="7.625" style="33" customWidth="1"/>
    <col min="3340" max="3340" width="9" style="33"/>
    <col min="3341" max="3341" width="10.125" style="33" bestFit="1" customWidth="1"/>
    <col min="3342" max="3584" width="9" style="33"/>
    <col min="3585" max="3585" width="12.375" style="33" customWidth="1"/>
    <col min="3586" max="3595" width="7.625" style="33" customWidth="1"/>
    <col min="3596" max="3596" width="9" style="33"/>
    <col min="3597" max="3597" width="10.125" style="33" bestFit="1" customWidth="1"/>
    <col min="3598" max="3840" width="9" style="33"/>
    <col min="3841" max="3841" width="12.375" style="33" customWidth="1"/>
    <col min="3842" max="3851" width="7.625" style="33" customWidth="1"/>
    <col min="3852" max="3852" width="9" style="33"/>
    <col min="3853" max="3853" width="10.125" style="33" bestFit="1" customWidth="1"/>
    <col min="3854" max="4096" width="9" style="33"/>
    <col min="4097" max="4097" width="12.375" style="33" customWidth="1"/>
    <col min="4098" max="4107" width="7.625" style="33" customWidth="1"/>
    <col min="4108" max="4108" width="9" style="33"/>
    <col min="4109" max="4109" width="10.125" style="33" bestFit="1" customWidth="1"/>
    <col min="4110" max="4352" width="9" style="33"/>
    <col min="4353" max="4353" width="12.375" style="33" customWidth="1"/>
    <col min="4354" max="4363" width="7.625" style="33" customWidth="1"/>
    <col min="4364" max="4364" width="9" style="33"/>
    <col min="4365" max="4365" width="10.125" style="33" bestFit="1" customWidth="1"/>
    <col min="4366" max="4608" width="9" style="33"/>
    <col min="4609" max="4609" width="12.375" style="33" customWidth="1"/>
    <col min="4610" max="4619" width="7.625" style="33" customWidth="1"/>
    <col min="4620" max="4620" width="9" style="33"/>
    <col min="4621" max="4621" width="10.125" style="33" bestFit="1" customWidth="1"/>
    <col min="4622" max="4864" width="9" style="33"/>
    <col min="4865" max="4865" width="12.375" style="33" customWidth="1"/>
    <col min="4866" max="4875" width="7.625" style="33" customWidth="1"/>
    <col min="4876" max="4876" width="9" style="33"/>
    <col min="4877" max="4877" width="10.125" style="33" bestFit="1" customWidth="1"/>
    <col min="4878" max="5120" width="9" style="33"/>
    <col min="5121" max="5121" width="12.375" style="33" customWidth="1"/>
    <col min="5122" max="5131" width="7.625" style="33" customWidth="1"/>
    <col min="5132" max="5132" width="9" style="33"/>
    <col min="5133" max="5133" width="10.125" style="33" bestFit="1" customWidth="1"/>
    <col min="5134" max="5376" width="9" style="33"/>
    <col min="5377" max="5377" width="12.375" style="33" customWidth="1"/>
    <col min="5378" max="5387" width="7.625" style="33" customWidth="1"/>
    <col min="5388" max="5388" width="9" style="33"/>
    <col min="5389" max="5389" width="10.125" style="33" bestFit="1" customWidth="1"/>
    <col min="5390" max="5632" width="9" style="33"/>
    <col min="5633" max="5633" width="12.375" style="33" customWidth="1"/>
    <col min="5634" max="5643" width="7.625" style="33" customWidth="1"/>
    <col min="5644" max="5644" width="9" style="33"/>
    <col min="5645" max="5645" width="10.125" style="33" bestFit="1" customWidth="1"/>
    <col min="5646" max="5888" width="9" style="33"/>
    <col min="5889" max="5889" width="12.375" style="33" customWidth="1"/>
    <col min="5890" max="5899" width="7.625" style="33" customWidth="1"/>
    <col min="5900" max="5900" width="9" style="33"/>
    <col min="5901" max="5901" width="10.125" style="33" bestFit="1" customWidth="1"/>
    <col min="5902" max="6144" width="9" style="33"/>
    <col min="6145" max="6145" width="12.375" style="33" customWidth="1"/>
    <col min="6146" max="6155" width="7.625" style="33" customWidth="1"/>
    <col min="6156" max="6156" width="9" style="33"/>
    <col min="6157" max="6157" width="10.125" style="33" bestFit="1" customWidth="1"/>
    <col min="6158" max="6400" width="9" style="33"/>
    <col min="6401" max="6401" width="12.375" style="33" customWidth="1"/>
    <col min="6402" max="6411" width="7.625" style="33" customWidth="1"/>
    <col min="6412" max="6412" width="9" style="33"/>
    <col min="6413" max="6413" width="10.125" style="33" bestFit="1" customWidth="1"/>
    <col min="6414" max="6656" width="9" style="33"/>
    <col min="6657" max="6657" width="12.375" style="33" customWidth="1"/>
    <col min="6658" max="6667" width="7.625" style="33" customWidth="1"/>
    <col min="6668" max="6668" width="9" style="33"/>
    <col min="6669" max="6669" width="10.125" style="33" bestFit="1" customWidth="1"/>
    <col min="6670" max="6912" width="9" style="33"/>
    <col min="6913" max="6913" width="12.375" style="33" customWidth="1"/>
    <col min="6914" max="6923" width="7.625" style="33" customWidth="1"/>
    <col min="6924" max="6924" width="9" style="33"/>
    <col min="6925" max="6925" width="10.125" style="33" bestFit="1" customWidth="1"/>
    <col min="6926" max="7168" width="9" style="33"/>
    <col min="7169" max="7169" width="12.375" style="33" customWidth="1"/>
    <col min="7170" max="7179" width="7.625" style="33" customWidth="1"/>
    <col min="7180" max="7180" width="9" style="33"/>
    <col min="7181" max="7181" width="10.125" style="33" bestFit="1" customWidth="1"/>
    <col min="7182" max="7424" width="9" style="33"/>
    <col min="7425" max="7425" width="12.375" style="33" customWidth="1"/>
    <col min="7426" max="7435" width="7.625" style="33" customWidth="1"/>
    <col min="7436" max="7436" width="9" style="33"/>
    <col min="7437" max="7437" width="10.125" style="33" bestFit="1" customWidth="1"/>
    <col min="7438" max="7680" width="9" style="33"/>
    <col min="7681" max="7681" width="12.375" style="33" customWidth="1"/>
    <col min="7682" max="7691" width="7.625" style="33" customWidth="1"/>
    <col min="7692" max="7692" width="9" style="33"/>
    <col min="7693" max="7693" width="10.125" style="33" bestFit="1" customWidth="1"/>
    <col min="7694" max="7936" width="9" style="33"/>
    <col min="7937" max="7937" width="12.375" style="33" customWidth="1"/>
    <col min="7938" max="7947" width="7.625" style="33" customWidth="1"/>
    <col min="7948" max="7948" width="9" style="33"/>
    <col min="7949" max="7949" width="10.125" style="33" bestFit="1" customWidth="1"/>
    <col min="7950" max="8192" width="9" style="33"/>
    <col min="8193" max="8193" width="12.375" style="33" customWidth="1"/>
    <col min="8194" max="8203" width="7.625" style="33" customWidth="1"/>
    <col min="8204" max="8204" width="9" style="33"/>
    <col min="8205" max="8205" width="10.125" style="33" bestFit="1" customWidth="1"/>
    <col min="8206" max="8448" width="9" style="33"/>
    <col min="8449" max="8449" width="12.375" style="33" customWidth="1"/>
    <col min="8450" max="8459" width="7.625" style="33" customWidth="1"/>
    <col min="8460" max="8460" width="9" style="33"/>
    <col min="8461" max="8461" width="10.125" style="33" bestFit="1" customWidth="1"/>
    <col min="8462" max="8704" width="9" style="33"/>
    <col min="8705" max="8705" width="12.375" style="33" customWidth="1"/>
    <col min="8706" max="8715" width="7.625" style="33" customWidth="1"/>
    <col min="8716" max="8716" width="9" style="33"/>
    <col min="8717" max="8717" width="10.125" style="33" bestFit="1" customWidth="1"/>
    <col min="8718" max="8960" width="9" style="33"/>
    <col min="8961" max="8961" width="12.375" style="33" customWidth="1"/>
    <col min="8962" max="8971" width="7.625" style="33" customWidth="1"/>
    <col min="8972" max="8972" width="9" style="33"/>
    <col min="8973" max="8973" width="10.125" style="33" bestFit="1" customWidth="1"/>
    <col min="8974" max="9216" width="9" style="33"/>
    <col min="9217" max="9217" width="12.375" style="33" customWidth="1"/>
    <col min="9218" max="9227" width="7.625" style="33" customWidth="1"/>
    <col min="9228" max="9228" width="9" style="33"/>
    <col min="9229" max="9229" width="10.125" style="33" bestFit="1" customWidth="1"/>
    <col min="9230" max="9472" width="9" style="33"/>
    <col min="9473" max="9473" width="12.375" style="33" customWidth="1"/>
    <col min="9474" max="9483" width="7.625" style="33" customWidth="1"/>
    <col min="9484" max="9484" width="9" style="33"/>
    <col min="9485" max="9485" width="10.125" style="33" bestFit="1" customWidth="1"/>
    <col min="9486" max="9728" width="9" style="33"/>
    <col min="9729" max="9729" width="12.375" style="33" customWidth="1"/>
    <col min="9730" max="9739" width="7.625" style="33" customWidth="1"/>
    <col min="9740" max="9740" width="9" style="33"/>
    <col min="9741" max="9741" width="10.125" style="33" bestFit="1" customWidth="1"/>
    <col min="9742" max="9984" width="9" style="33"/>
    <col min="9985" max="9985" width="12.375" style="33" customWidth="1"/>
    <col min="9986" max="9995" width="7.625" style="33" customWidth="1"/>
    <col min="9996" max="9996" width="9" style="33"/>
    <col min="9997" max="9997" width="10.125" style="33" bestFit="1" customWidth="1"/>
    <col min="9998" max="10240" width="9" style="33"/>
    <col min="10241" max="10241" width="12.375" style="33" customWidth="1"/>
    <col min="10242" max="10251" width="7.625" style="33" customWidth="1"/>
    <col min="10252" max="10252" width="9" style="33"/>
    <col min="10253" max="10253" width="10.125" style="33" bestFit="1" customWidth="1"/>
    <col min="10254" max="10496" width="9" style="33"/>
    <col min="10497" max="10497" width="12.375" style="33" customWidth="1"/>
    <col min="10498" max="10507" width="7.625" style="33" customWidth="1"/>
    <col min="10508" max="10508" width="9" style="33"/>
    <col min="10509" max="10509" width="10.125" style="33" bestFit="1" customWidth="1"/>
    <col min="10510" max="10752" width="9" style="33"/>
    <col min="10753" max="10753" width="12.375" style="33" customWidth="1"/>
    <col min="10754" max="10763" width="7.625" style="33" customWidth="1"/>
    <col min="10764" max="10764" width="9" style="33"/>
    <col min="10765" max="10765" width="10.125" style="33" bestFit="1" customWidth="1"/>
    <col min="10766" max="11008" width="9" style="33"/>
    <col min="11009" max="11009" width="12.375" style="33" customWidth="1"/>
    <col min="11010" max="11019" width="7.625" style="33" customWidth="1"/>
    <col min="11020" max="11020" width="9" style="33"/>
    <col min="11021" max="11021" width="10.125" style="33" bestFit="1" customWidth="1"/>
    <col min="11022" max="11264" width="9" style="33"/>
    <col min="11265" max="11265" width="12.375" style="33" customWidth="1"/>
    <col min="11266" max="11275" width="7.625" style="33" customWidth="1"/>
    <col min="11276" max="11276" width="9" style="33"/>
    <col min="11277" max="11277" width="10.125" style="33" bestFit="1" customWidth="1"/>
    <col min="11278" max="11520" width="9" style="33"/>
    <col min="11521" max="11521" width="12.375" style="33" customWidth="1"/>
    <col min="11522" max="11531" width="7.625" style="33" customWidth="1"/>
    <col min="11532" max="11532" width="9" style="33"/>
    <col min="11533" max="11533" width="10.125" style="33" bestFit="1" customWidth="1"/>
    <col min="11534" max="11776" width="9" style="33"/>
    <col min="11777" max="11777" width="12.375" style="33" customWidth="1"/>
    <col min="11778" max="11787" width="7.625" style="33" customWidth="1"/>
    <col min="11788" max="11788" width="9" style="33"/>
    <col min="11789" max="11789" width="10.125" style="33" bestFit="1" customWidth="1"/>
    <col min="11790" max="12032" width="9" style="33"/>
    <col min="12033" max="12033" width="12.375" style="33" customWidth="1"/>
    <col min="12034" max="12043" width="7.625" style="33" customWidth="1"/>
    <col min="12044" max="12044" width="9" style="33"/>
    <col min="12045" max="12045" width="10.125" style="33" bestFit="1" customWidth="1"/>
    <col min="12046" max="12288" width="9" style="33"/>
    <col min="12289" max="12289" width="12.375" style="33" customWidth="1"/>
    <col min="12290" max="12299" width="7.625" style="33" customWidth="1"/>
    <col min="12300" max="12300" width="9" style="33"/>
    <col min="12301" max="12301" width="10.125" style="33" bestFit="1" customWidth="1"/>
    <col min="12302" max="12544" width="9" style="33"/>
    <col min="12545" max="12545" width="12.375" style="33" customWidth="1"/>
    <col min="12546" max="12555" width="7.625" style="33" customWidth="1"/>
    <col min="12556" max="12556" width="9" style="33"/>
    <col min="12557" max="12557" width="10.125" style="33" bestFit="1" customWidth="1"/>
    <col min="12558" max="12800" width="9" style="33"/>
    <col min="12801" max="12801" width="12.375" style="33" customWidth="1"/>
    <col min="12802" max="12811" width="7.625" style="33" customWidth="1"/>
    <col min="12812" max="12812" width="9" style="33"/>
    <col min="12813" max="12813" width="10.125" style="33" bestFit="1" customWidth="1"/>
    <col min="12814" max="13056" width="9" style="33"/>
    <col min="13057" max="13057" width="12.375" style="33" customWidth="1"/>
    <col min="13058" max="13067" width="7.625" style="33" customWidth="1"/>
    <col min="13068" max="13068" width="9" style="33"/>
    <col min="13069" max="13069" width="10.125" style="33" bestFit="1" customWidth="1"/>
    <col min="13070" max="13312" width="9" style="33"/>
    <col min="13313" max="13313" width="12.375" style="33" customWidth="1"/>
    <col min="13314" max="13323" width="7.625" style="33" customWidth="1"/>
    <col min="13324" max="13324" width="9" style="33"/>
    <col min="13325" max="13325" width="10.125" style="33" bestFit="1" customWidth="1"/>
    <col min="13326" max="13568" width="9" style="33"/>
    <col min="13569" max="13569" width="12.375" style="33" customWidth="1"/>
    <col min="13570" max="13579" width="7.625" style="33" customWidth="1"/>
    <col min="13580" max="13580" width="9" style="33"/>
    <col min="13581" max="13581" width="10.125" style="33" bestFit="1" customWidth="1"/>
    <col min="13582" max="13824" width="9" style="33"/>
    <col min="13825" max="13825" width="12.375" style="33" customWidth="1"/>
    <col min="13826" max="13835" width="7.625" style="33" customWidth="1"/>
    <col min="13836" max="13836" width="9" style="33"/>
    <col min="13837" max="13837" width="10.125" style="33" bestFit="1" customWidth="1"/>
    <col min="13838" max="14080" width="9" style="33"/>
    <col min="14081" max="14081" width="12.375" style="33" customWidth="1"/>
    <col min="14082" max="14091" width="7.625" style="33" customWidth="1"/>
    <col min="14092" max="14092" width="9" style="33"/>
    <col min="14093" max="14093" width="10.125" style="33" bestFit="1" customWidth="1"/>
    <col min="14094" max="14336" width="9" style="33"/>
    <col min="14337" max="14337" width="12.375" style="33" customWidth="1"/>
    <col min="14338" max="14347" width="7.625" style="33" customWidth="1"/>
    <col min="14348" max="14348" width="9" style="33"/>
    <col min="14349" max="14349" width="10.125" style="33" bestFit="1" customWidth="1"/>
    <col min="14350" max="14592" width="9" style="33"/>
    <col min="14593" max="14593" width="12.375" style="33" customWidth="1"/>
    <col min="14594" max="14603" width="7.625" style="33" customWidth="1"/>
    <col min="14604" max="14604" width="9" style="33"/>
    <col min="14605" max="14605" width="10.125" style="33" bestFit="1" customWidth="1"/>
    <col min="14606" max="14848" width="9" style="33"/>
    <col min="14849" max="14849" width="12.375" style="33" customWidth="1"/>
    <col min="14850" max="14859" width="7.625" style="33" customWidth="1"/>
    <col min="14860" max="14860" width="9" style="33"/>
    <col min="14861" max="14861" width="10.125" style="33" bestFit="1" customWidth="1"/>
    <col min="14862" max="15104" width="9" style="33"/>
    <col min="15105" max="15105" width="12.375" style="33" customWidth="1"/>
    <col min="15106" max="15115" width="7.625" style="33" customWidth="1"/>
    <col min="15116" max="15116" width="9" style="33"/>
    <col min="15117" max="15117" width="10.125" style="33" bestFit="1" customWidth="1"/>
    <col min="15118" max="15360" width="9" style="33"/>
    <col min="15361" max="15361" width="12.375" style="33" customWidth="1"/>
    <col min="15362" max="15371" width="7.625" style="33" customWidth="1"/>
    <col min="15372" max="15372" width="9" style="33"/>
    <col min="15373" max="15373" width="10.125" style="33" bestFit="1" customWidth="1"/>
    <col min="15374" max="15616" width="9" style="33"/>
    <col min="15617" max="15617" width="12.375" style="33" customWidth="1"/>
    <col min="15618" max="15627" width="7.625" style="33" customWidth="1"/>
    <col min="15628" max="15628" width="9" style="33"/>
    <col min="15629" max="15629" width="10.125" style="33" bestFit="1" customWidth="1"/>
    <col min="15630" max="15872" width="9" style="33"/>
    <col min="15873" max="15873" width="12.375" style="33" customWidth="1"/>
    <col min="15874" max="15883" width="7.625" style="33" customWidth="1"/>
    <col min="15884" max="15884" width="9" style="33"/>
    <col min="15885" max="15885" width="10.125" style="33" bestFit="1" customWidth="1"/>
    <col min="15886" max="16128" width="9" style="33"/>
    <col min="16129" max="16129" width="12.375" style="33" customWidth="1"/>
    <col min="16130" max="16139" width="7.625" style="33" customWidth="1"/>
    <col min="16140" max="16140" width="9" style="33"/>
    <col min="16141" max="16141" width="10.125" style="33" bestFit="1" customWidth="1"/>
    <col min="16142" max="16384" width="9" style="33"/>
  </cols>
  <sheetData>
    <row r="1" spans="1:11" ht="18" customHeight="1">
      <c r="A1" s="30" t="s">
        <v>87</v>
      </c>
      <c r="B1" s="31"/>
      <c r="C1" s="31"/>
      <c r="D1" s="31"/>
      <c r="E1" s="31"/>
      <c r="F1" s="31"/>
      <c r="G1" s="31"/>
      <c r="H1" s="31"/>
      <c r="I1" s="31"/>
      <c r="J1" s="31"/>
      <c r="K1" s="32"/>
    </row>
    <row r="2" spans="1:11" s="34" customFormat="1" ht="36" customHeight="1">
      <c r="A2" s="561" t="s">
        <v>88</v>
      </c>
      <c r="B2" s="562"/>
      <c r="C2" s="562"/>
      <c r="D2" s="562"/>
      <c r="E2" s="562"/>
      <c r="F2" s="562"/>
      <c r="G2" s="562"/>
      <c r="H2" s="563"/>
      <c r="I2" s="563"/>
      <c r="J2" s="563"/>
      <c r="K2" s="563"/>
    </row>
    <row r="3" spans="1:11" ht="14.1" customHeight="1">
      <c r="A3" s="35"/>
      <c r="B3" s="35"/>
      <c r="C3" s="35"/>
      <c r="D3" s="35"/>
      <c r="E3" s="35"/>
      <c r="F3" s="35"/>
      <c r="G3" s="31"/>
      <c r="H3" s="35"/>
      <c r="I3" s="35"/>
      <c r="J3" s="35"/>
      <c r="K3" s="36" t="s">
        <v>2</v>
      </c>
    </row>
    <row r="4" spans="1:11" ht="14.1" customHeight="1" thickBot="1">
      <c r="A4" s="35"/>
      <c r="B4" s="35"/>
      <c r="C4" s="35"/>
      <c r="D4" s="35"/>
      <c r="E4" s="35"/>
      <c r="F4" s="35"/>
      <c r="G4" s="36"/>
      <c r="H4" s="35"/>
      <c r="I4" s="35"/>
      <c r="J4" s="35"/>
      <c r="K4" s="36" t="s">
        <v>85</v>
      </c>
    </row>
    <row r="5" spans="1:11" ht="18" customHeight="1">
      <c r="A5" s="37"/>
      <c r="B5" s="38" t="s">
        <v>48</v>
      </c>
      <c r="C5" s="39"/>
      <c r="D5" s="39"/>
      <c r="E5" s="40"/>
      <c r="F5" s="40" t="s">
        <v>49</v>
      </c>
      <c r="G5" s="41"/>
      <c r="H5" s="39" t="s">
        <v>50</v>
      </c>
      <c r="I5" s="41"/>
      <c r="J5" s="40" t="s">
        <v>9</v>
      </c>
      <c r="K5" s="39"/>
    </row>
    <row r="6" spans="1:11" ht="39.950000000000003" customHeight="1">
      <c r="A6" s="42" t="s">
        <v>51</v>
      </c>
      <c r="B6" s="564" t="s">
        <v>52</v>
      </c>
      <c r="C6" s="565"/>
      <c r="D6" s="565"/>
      <c r="E6" s="566"/>
      <c r="F6" s="567" t="s">
        <v>53</v>
      </c>
      <c r="G6" s="566"/>
      <c r="H6" s="568" t="s">
        <v>54</v>
      </c>
      <c r="I6" s="569"/>
      <c r="J6" s="567" t="s">
        <v>55</v>
      </c>
      <c r="K6" s="565"/>
    </row>
    <row r="7" spans="1:11" ht="39.950000000000003" customHeight="1">
      <c r="A7" s="42"/>
      <c r="B7" s="570" t="s">
        <v>56</v>
      </c>
      <c r="C7" s="559" t="s">
        <v>57</v>
      </c>
      <c r="D7" s="573" t="s">
        <v>89</v>
      </c>
      <c r="E7" s="574"/>
      <c r="F7" s="556" t="s">
        <v>56</v>
      </c>
      <c r="G7" s="558" t="s">
        <v>57</v>
      </c>
      <c r="H7" s="556" t="s">
        <v>56</v>
      </c>
      <c r="I7" s="558" t="s">
        <v>57</v>
      </c>
      <c r="J7" s="556" t="s">
        <v>56</v>
      </c>
      <c r="K7" s="559" t="s">
        <v>57</v>
      </c>
    </row>
    <row r="8" spans="1:11" ht="27.6" customHeight="1">
      <c r="A8" s="42" t="s">
        <v>58</v>
      </c>
      <c r="B8" s="571"/>
      <c r="C8" s="572"/>
      <c r="D8" s="68" t="s">
        <v>90</v>
      </c>
      <c r="E8" s="69" t="s">
        <v>91</v>
      </c>
      <c r="F8" s="557"/>
      <c r="G8" s="557"/>
      <c r="H8" s="557"/>
      <c r="I8" s="557"/>
      <c r="J8" s="557"/>
      <c r="K8" s="560"/>
    </row>
    <row r="9" spans="1:11" ht="39.950000000000003" customHeight="1" thickBot="1">
      <c r="A9" s="43"/>
      <c r="B9" s="44" t="s">
        <v>59</v>
      </c>
      <c r="C9" s="45" t="s">
        <v>60</v>
      </c>
      <c r="D9" s="45" t="s">
        <v>61</v>
      </c>
      <c r="E9" s="45" t="s">
        <v>62</v>
      </c>
      <c r="F9" s="46" t="s">
        <v>63</v>
      </c>
      <c r="G9" s="45" t="s">
        <v>64</v>
      </c>
      <c r="H9" s="47" t="s">
        <v>65</v>
      </c>
      <c r="I9" s="45" t="s">
        <v>66</v>
      </c>
      <c r="J9" s="46" t="s">
        <v>65</v>
      </c>
      <c r="K9" s="48" t="s">
        <v>64</v>
      </c>
    </row>
    <row r="10" spans="1:11" ht="51" customHeight="1">
      <c r="A10" s="49" t="s">
        <v>67</v>
      </c>
      <c r="B10" s="50">
        <v>500</v>
      </c>
      <c r="C10" s="51" t="s">
        <v>23</v>
      </c>
      <c r="D10" s="51" t="s">
        <v>23</v>
      </c>
      <c r="E10" s="52" t="s">
        <v>23</v>
      </c>
      <c r="F10" s="51" t="s">
        <v>23</v>
      </c>
      <c r="G10" s="51" t="s">
        <v>23</v>
      </c>
      <c r="H10" s="51" t="s">
        <v>23</v>
      </c>
      <c r="I10" s="51" t="s">
        <v>23</v>
      </c>
      <c r="J10" s="51">
        <v>100</v>
      </c>
      <c r="K10" s="51" t="s">
        <v>23</v>
      </c>
    </row>
    <row r="11" spans="1:11" s="53" customFormat="1" ht="51" customHeight="1">
      <c r="A11" s="49" t="s">
        <v>68</v>
      </c>
      <c r="B11" s="50">
        <v>1110</v>
      </c>
      <c r="C11" s="51" t="s">
        <v>23</v>
      </c>
      <c r="D11" s="51" t="s">
        <v>23</v>
      </c>
      <c r="E11" s="51" t="s">
        <v>23</v>
      </c>
      <c r="F11" s="51" t="s">
        <v>23</v>
      </c>
      <c r="G11" s="51" t="s">
        <v>23</v>
      </c>
      <c r="H11" s="51" t="s">
        <v>23</v>
      </c>
      <c r="I11" s="51" t="s">
        <v>23</v>
      </c>
      <c r="J11" s="51" t="s">
        <v>23</v>
      </c>
      <c r="K11" s="51" t="s">
        <v>23</v>
      </c>
    </row>
    <row r="12" spans="1:11" ht="51" customHeight="1">
      <c r="A12" s="49" t="s">
        <v>69</v>
      </c>
      <c r="B12" s="50" t="s">
        <v>23</v>
      </c>
      <c r="C12" s="51">
        <v>450</v>
      </c>
      <c r="D12" s="51" t="s">
        <v>23</v>
      </c>
      <c r="E12" s="51" t="s">
        <v>23</v>
      </c>
      <c r="F12" s="51" t="s">
        <v>23</v>
      </c>
      <c r="G12" s="51" t="s">
        <v>23</v>
      </c>
      <c r="H12" s="51" t="s">
        <v>23</v>
      </c>
      <c r="I12" s="51" t="s">
        <v>23</v>
      </c>
      <c r="J12" s="51" t="s">
        <v>23</v>
      </c>
      <c r="K12" s="51">
        <v>34</v>
      </c>
    </row>
    <row r="13" spans="1:11" ht="51" customHeight="1">
      <c r="A13" s="49" t="s">
        <v>70</v>
      </c>
      <c r="B13" s="50" t="s">
        <v>23</v>
      </c>
      <c r="C13" s="51">
        <v>700</v>
      </c>
      <c r="D13" s="51" t="s">
        <v>23</v>
      </c>
      <c r="E13" s="51" t="s">
        <v>23</v>
      </c>
      <c r="F13" s="51" t="s">
        <v>23</v>
      </c>
      <c r="G13" s="51" t="s">
        <v>23</v>
      </c>
      <c r="H13" s="51" t="s">
        <v>23</v>
      </c>
      <c r="I13" s="51" t="s">
        <v>23</v>
      </c>
      <c r="J13" s="51" t="s">
        <v>23</v>
      </c>
      <c r="K13" s="51" t="s">
        <v>23</v>
      </c>
    </row>
    <row r="14" spans="1:11" ht="51" customHeight="1">
      <c r="A14" s="49" t="s">
        <v>71</v>
      </c>
      <c r="B14" s="50" t="s">
        <v>23</v>
      </c>
      <c r="C14" s="51">
        <v>1047</v>
      </c>
      <c r="D14" s="51" t="s">
        <v>23</v>
      </c>
      <c r="E14" s="51" t="s">
        <v>23</v>
      </c>
      <c r="F14" s="51" t="s">
        <v>23</v>
      </c>
      <c r="G14" s="51" t="s">
        <v>23</v>
      </c>
      <c r="H14" s="51" t="s">
        <v>23</v>
      </c>
      <c r="I14" s="51" t="s">
        <v>23</v>
      </c>
      <c r="J14" s="51" t="s">
        <v>23</v>
      </c>
      <c r="K14" s="51" t="s">
        <v>23</v>
      </c>
    </row>
    <row r="15" spans="1:11" ht="51" customHeight="1">
      <c r="A15" s="49" t="s">
        <v>72</v>
      </c>
      <c r="B15" s="50" t="s">
        <v>23</v>
      </c>
      <c r="C15" s="51">
        <v>250</v>
      </c>
      <c r="D15" s="51" t="s">
        <v>23</v>
      </c>
      <c r="E15" s="51" t="s">
        <v>23</v>
      </c>
      <c r="F15" s="51" t="s">
        <v>23</v>
      </c>
      <c r="G15" s="51" t="s">
        <v>23</v>
      </c>
      <c r="H15" s="51" t="s">
        <v>23</v>
      </c>
      <c r="I15" s="51" t="s">
        <v>23</v>
      </c>
      <c r="J15" s="51" t="s">
        <v>23</v>
      </c>
      <c r="K15" s="51" t="s">
        <v>23</v>
      </c>
    </row>
    <row r="16" spans="1:11" ht="51" customHeight="1">
      <c r="A16" s="49" t="s">
        <v>73</v>
      </c>
      <c r="B16" s="50" t="s">
        <v>23</v>
      </c>
      <c r="C16" s="51" t="s">
        <v>23</v>
      </c>
      <c r="D16" s="51" t="s">
        <v>23</v>
      </c>
      <c r="E16" s="51" t="s">
        <v>23</v>
      </c>
      <c r="F16" s="51" t="s">
        <v>23</v>
      </c>
      <c r="G16" s="51" t="s">
        <v>23</v>
      </c>
      <c r="H16" s="51" t="s">
        <v>23</v>
      </c>
      <c r="I16" s="51" t="s">
        <v>23</v>
      </c>
      <c r="J16" s="51" t="s">
        <v>23</v>
      </c>
      <c r="K16" s="51">
        <v>22</v>
      </c>
    </row>
    <row r="17" spans="1:20" ht="51" customHeight="1">
      <c r="A17" s="49" t="s">
        <v>74</v>
      </c>
      <c r="B17" s="50" t="s">
        <v>23</v>
      </c>
      <c r="C17" s="51" t="s">
        <v>23</v>
      </c>
      <c r="D17" s="51" t="s">
        <v>23</v>
      </c>
      <c r="E17" s="51" t="s">
        <v>23</v>
      </c>
      <c r="F17" s="51" t="s">
        <v>23</v>
      </c>
      <c r="G17" s="51" t="s">
        <v>23</v>
      </c>
      <c r="H17" s="51" t="s">
        <v>23</v>
      </c>
      <c r="I17" s="51" t="s">
        <v>23</v>
      </c>
      <c r="J17" s="51" t="s">
        <v>23</v>
      </c>
      <c r="K17" s="51" t="s">
        <v>23</v>
      </c>
    </row>
    <row r="18" spans="1:20" ht="51" customHeight="1">
      <c r="A18" s="49" t="s">
        <v>75</v>
      </c>
      <c r="B18" s="50" t="s">
        <v>76</v>
      </c>
      <c r="C18" s="51" t="s">
        <v>77</v>
      </c>
      <c r="D18" s="51" t="s">
        <v>78</v>
      </c>
      <c r="E18" s="52" t="s">
        <v>79</v>
      </c>
      <c r="F18" s="51" t="s">
        <v>80</v>
      </c>
      <c r="G18" s="51" t="s">
        <v>76</v>
      </c>
      <c r="H18" s="51" t="s">
        <v>80</v>
      </c>
      <c r="I18" s="51" t="s">
        <v>76</v>
      </c>
      <c r="J18" s="51" t="s">
        <v>76</v>
      </c>
      <c r="K18" s="51" t="s">
        <v>79</v>
      </c>
    </row>
    <row r="19" spans="1:20" s="53" customFormat="1" ht="51" customHeight="1" thickBot="1">
      <c r="A19" s="54" t="s">
        <v>81</v>
      </c>
      <c r="B19" s="55" t="s">
        <v>77</v>
      </c>
      <c r="C19" s="56" t="s">
        <v>76</v>
      </c>
      <c r="D19" s="56" t="s">
        <v>82</v>
      </c>
      <c r="E19" s="57" t="s">
        <v>83</v>
      </c>
      <c r="F19" s="56" t="s">
        <v>83</v>
      </c>
      <c r="G19" s="56" t="s">
        <v>83</v>
      </c>
      <c r="H19" s="56" t="s">
        <v>83</v>
      </c>
      <c r="I19" s="56" t="s">
        <v>83</v>
      </c>
      <c r="J19" s="56" t="s">
        <v>83</v>
      </c>
      <c r="K19" s="56" t="s">
        <v>83</v>
      </c>
    </row>
    <row r="20" spans="1:20" ht="15" customHeight="1">
      <c r="A20" s="30" t="s">
        <v>45</v>
      </c>
      <c r="B20" s="58"/>
      <c r="C20" s="58"/>
      <c r="D20" s="58"/>
      <c r="E20" s="58"/>
      <c r="F20" s="58"/>
      <c r="G20" s="58"/>
      <c r="H20" s="59"/>
      <c r="I20" s="58"/>
      <c r="J20" s="58"/>
      <c r="K20" s="58"/>
    </row>
    <row r="21" spans="1:20" ht="15" customHeight="1">
      <c r="A21" s="60" t="s">
        <v>84</v>
      </c>
      <c r="B21" s="58"/>
      <c r="C21" s="58"/>
      <c r="D21" s="58"/>
      <c r="E21" s="58"/>
      <c r="F21" s="58"/>
      <c r="G21" s="58"/>
      <c r="H21" s="58"/>
      <c r="I21" s="58"/>
      <c r="J21" s="58"/>
      <c r="K21" s="58"/>
      <c r="Q21" s="61"/>
      <c r="R21" s="61"/>
      <c r="S21" s="61"/>
      <c r="T21" s="61"/>
    </row>
  </sheetData>
  <sheetProtection formatCells="0" formatRows="0" insertRows="0" deleteRows="0"/>
  <mergeCells count="14">
    <mergeCell ref="H7:H8"/>
    <mergeCell ref="I7:I8"/>
    <mergeCell ref="J7:J8"/>
    <mergeCell ref="K7:K8"/>
    <mergeCell ref="A2:K2"/>
    <mergeCell ref="B6:E6"/>
    <mergeCell ref="F6:G6"/>
    <mergeCell ref="H6:I6"/>
    <mergeCell ref="J6:K6"/>
    <mergeCell ref="B7:B8"/>
    <mergeCell ref="C7:C8"/>
    <mergeCell ref="D7:E7"/>
    <mergeCell ref="F7:F8"/>
    <mergeCell ref="G7:G8"/>
  </mergeCells>
  <phoneticPr fontId="3" type="noConversion"/>
  <printOptions horizontalCentered="1"/>
  <pageMargins left="0.59055118110236227" right="0.70866141732283472" top="0.6692913385826772" bottom="0.6692913385826772" header="0.27559055118110237" footer="0.27559055118110237"/>
  <pageSetup paperSize="9" firstPageNumber="156" fitToHeight="0" orientation="portrait" useFirstPageNumber="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view="pageBreakPreview" zoomScale="70" zoomScaleNormal="120" zoomScaleSheetLayoutView="70" workbookViewId="0">
      <pane xSplit="1" ySplit="6" topLeftCell="B7"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19.625" style="70" customWidth="1"/>
    <col min="2" max="4" width="11.625" style="70" customWidth="1"/>
    <col min="5" max="5" width="10.625" style="70" customWidth="1"/>
    <col min="6" max="7" width="11.625" style="70" customWidth="1"/>
    <col min="8" max="14" width="12.625" style="70" customWidth="1"/>
    <col min="15" max="16384" width="9" style="70"/>
  </cols>
  <sheetData>
    <row r="1" spans="1:15" ht="18" customHeight="1">
      <c r="A1" s="90" t="s">
        <v>87</v>
      </c>
      <c r="E1" s="101"/>
      <c r="F1" s="101"/>
      <c r="K1" s="100"/>
      <c r="N1" s="89" t="s">
        <v>151</v>
      </c>
    </row>
    <row r="2" spans="1:15" s="88" customFormat="1" ht="24.95" customHeight="1">
      <c r="A2" s="360" t="s">
        <v>182</v>
      </c>
      <c r="B2" s="360"/>
      <c r="C2" s="360"/>
      <c r="D2" s="360"/>
      <c r="E2" s="360"/>
      <c r="F2" s="360"/>
      <c r="G2" s="360"/>
      <c r="H2" s="360" t="s">
        <v>181</v>
      </c>
      <c r="I2" s="360"/>
      <c r="J2" s="360"/>
      <c r="K2" s="360"/>
      <c r="L2" s="360"/>
      <c r="M2" s="360"/>
      <c r="N2" s="360"/>
    </row>
    <row r="3" spans="1:15" ht="15" customHeight="1" thickBot="1">
      <c r="A3" s="86"/>
      <c r="B3" s="85"/>
      <c r="C3" s="85"/>
      <c r="D3" s="85"/>
      <c r="E3" s="85"/>
      <c r="G3" s="87" t="s">
        <v>148</v>
      </c>
      <c r="H3" s="85"/>
      <c r="I3" s="85"/>
      <c r="J3" s="85"/>
      <c r="N3" s="84" t="s">
        <v>147</v>
      </c>
    </row>
    <row r="4" spans="1:15" ht="39.950000000000003" customHeight="1">
      <c r="A4" s="99" t="s">
        <v>180</v>
      </c>
      <c r="B4" s="97" t="s">
        <v>179</v>
      </c>
      <c r="C4" s="97" t="s">
        <v>178</v>
      </c>
      <c r="D4" s="97" t="s">
        <v>177</v>
      </c>
      <c r="E4" s="97" t="s">
        <v>176</v>
      </c>
      <c r="F4" s="97" t="s">
        <v>175</v>
      </c>
      <c r="G4" s="97" t="s">
        <v>174</v>
      </c>
      <c r="H4" s="98" t="s">
        <v>173</v>
      </c>
      <c r="I4" s="97" t="s">
        <v>172</v>
      </c>
      <c r="J4" s="97" t="s">
        <v>171</v>
      </c>
      <c r="K4" s="97" t="s">
        <v>170</v>
      </c>
      <c r="L4" s="97" t="s">
        <v>169</v>
      </c>
      <c r="M4" s="97" t="s">
        <v>168</v>
      </c>
      <c r="N4" s="96" t="s">
        <v>167</v>
      </c>
    </row>
    <row r="5" spans="1:15" ht="32.25" customHeight="1">
      <c r="A5" s="362" t="s">
        <v>131</v>
      </c>
      <c r="B5" s="378" t="s">
        <v>166</v>
      </c>
      <c r="C5" s="380" t="s">
        <v>165</v>
      </c>
      <c r="D5" s="380" t="s">
        <v>164</v>
      </c>
      <c r="E5" s="380" t="s">
        <v>163</v>
      </c>
      <c r="F5" s="380" t="s">
        <v>162</v>
      </c>
      <c r="G5" s="380" t="s">
        <v>161</v>
      </c>
      <c r="H5" s="385" t="s">
        <v>160</v>
      </c>
      <c r="I5" s="380" t="s">
        <v>159</v>
      </c>
      <c r="J5" s="370" t="s">
        <v>158</v>
      </c>
      <c r="K5" s="376" t="s">
        <v>157</v>
      </c>
      <c r="L5" s="370" t="s">
        <v>156</v>
      </c>
      <c r="M5" s="370" t="s">
        <v>155</v>
      </c>
      <c r="N5" s="382" t="s">
        <v>154</v>
      </c>
    </row>
    <row r="6" spans="1:15" ht="32.25" customHeight="1" thickBot="1">
      <c r="A6" s="377"/>
      <c r="B6" s="379"/>
      <c r="C6" s="381"/>
      <c r="D6" s="381"/>
      <c r="E6" s="381"/>
      <c r="F6" s="381"/>
      <c r="G6" s="381"/>
      <c r="H6" s="386"/>
      <c r="I6" s="381"/>
      <c r="J6" s="384"/>
      <c r="K6" s="387"/>
      <c r="L6" s="384"/>
      <c r="M6" s="384"/>
      <c r="N6" s="383"/>
    </row>
    <row r="7" spans="1:15" ht="27.2" customHeight="1">
      <c r="A7" s="95" t="s">
        <v>153</v>
      </c>
      <c r="B7" s="83">
        <v>104</v>
      </c>
      <c r="C7" s="82">
        <v>816</v>
      </c>
      <c r="D7" s="82">
        <v>236</v>
      </c>
      <c r="E7" s="82">
        <v>349</v>
      </c>
      <c r="F7" s="82">
        <v>1224</v>
      </c>
      <c r="G7" s="82">
        <v>1169</v>
      </c>
      <c r="H7" s="82">
        <v>473</v>
      </c>
      <c r="I7" s="82">
        <v>438</v>
      </c>
      <c r="J7" s="82">
        <v>2310</v>
      </c>
      <c r="K7" s="82">
        <v>352</v>
      </c>
      <c r="L7" s="82">
        <v>56</v>
      </c>
      <c r="M7" s="82">
        <v>113</v>
      </c>
      <c r="N7" s="82">
        <v>250</v>
      </c>
      <c r="O7" s="94"/>
    </row>
    <row r="8" spans="1:15" ht="27.2" customHeight="1">
      <c r="A8" s="95" t="s">
        <v>152</v>
      </c>
      <c r="B8" s="81">
        <v>108</v>
      </c>
      <c r="C8" s="77">
        <v>801</v>
      </c>
      <c r="D8" s="77">
        <v>232</v>
      </c>
      <c r="E8" s="77">
        <v>342</v>
      </c>
      <c r="F8" s="77">
        <v>1208</v>
      </c>
      <c r="G8" s="77">
        <v>1107</v>
      </c>
      <c r="H8" s="77">
        <v>431</v>
      </c>
      <c r="I8" s="77">
        <v>435</v>
      </c>
      <c r="J8" s="77">
        <v>2249</v>
      </c>
      <c r="K8" s="77">
        <v>346</v>
      </c>
      <c r="L8" s="77">
        <v>55</v>
      </c>
      <c r="M8" s="77">
        <v>115</v>
      </c>
      <c r="N8" s="77">
        <v>248</v>
      </c>
      <c r="O8" s="94"/>
    </row>
    <row r="9" spans="1:15" ht="27.2" customHeight="1">
      <c r="A9" s="93" t="s">
        <v>114</v>
      </c>
      <c r="B9" s="81">
        <v>108</v>
      </c>
      <c r="C9" s="77">
        <v>810</v>
      </c>
      <c r="D9" s="77">
        <v>238</v>
      </c>
      <c r="E9" s="77">
        <v>339</v>
      </c>
      <c r="F9" s="77">
        <v>1235</v>
      </c>
      <c r="G9" s="77">
        <v>1120</v>
      </c>
      <c r="H9" s="77">
        <v>419</v>
      </c>
      <c r="I9" s="77">
        <v>455</v>
      </c>
      <c r="J9" s="77">
        <v>2300</v>
      </c>
      <c r="K9" s="77">
        <v>350</v>
      </c>
      <c r="L9" s="77">
        <v>54</v>
      </c>
      <c r="M9" s="77">
        <v>116</v>
      </c>
      <c r="N9" s="77">
        <v>258</v>
      </c>
      <c r="O9" s="94"/>
    </row>
    <row r="10" spans="1:15" ht="27.2" customHeight="1">
      <c r="A10" s="93" t="s">
        <v>113</v>
      </c>
      <c r="B10" s="81">
        <v>109</v>
      </c>
      <c r="C10" s="77">
        <v>807</v>
      </c>
      <c r="D10" s="77">
        <v>241</v>
      </c>
      <c r="E10" s="77">
        <v>345</v>
      </c>
      <c r="F10" s="77">
        <v>1306</v>
      </c>
      <c r="G10" s="77">
        <v>1099</v>
      </c>
      <c r="H10" s="77">
        <v>405</v>
      </c>
      <c r="I10" s="77">
        <v>464</v>
      </c>
      <c r="J10" s="77">
        <v>2337</v>
      </c>
      <c r="K10" s="77">
        <v>341</v>
      </c>
      <c r="L10" s="77">
        <v>55</v>
      </c>
      <c r="M10" s="77">
        <v>114</v>
      </c>
      <c r="N10" s="77">
        <v>259</v>
      </c>
      <c r="O10" s="94"/>
    </row>
    <row r="11" spans="1:15" ht="27.2" customHeight="1">
      <c r="A11" s="93" t="s">
        <v>112</v>
      </c>
      <c r="B11" s="81">
        <v>113</v>
      </c>
      <c r="C11" s="77">
        <v>835</v>
      </c>
      <c r="D11" s="77">
        <v>252</v>
      </c>
      <c r="E11" s="77">
        <v>351</v>
      </c>
      <c r="F11" s="77">
        <v>1384</v>
      </c>
      <c r="G11" s="77">
        <v>1071</v>
      </c>
      <c r="H11" s="77">
        <v>407</v>
      </c>
      <c r="I11" s="77">
        <v>462</v>
      </c>
      <c r="J11" s="77">
        <v>2409</v>
      </c>
      <c r="K11" s="77">
        <v>358</v>
      </c>
      <c r="L11" s="77">
        <v>57</v>
      </c>
      <c r="M11" s="77">
        <v>125</v>
      </c>
      <c r="N11" s="77">
        <v>276</v>
      </c>
      <c r="O11" s="94"/>
    </row>
    <row r="12" spans="1:15" ht="27.2" customHeight="1">
      <c r="A12" s="93" t="s">
        <v>111</v>
      </c>
      <c r="B12" s="81">
        <v>115</v>
      </c>
      <c r="C12" s="77">
        <v>876</v>
      </c>
      <c r="D12" s="77">
        <v>255</v>
      </c>
      <c r="E12" s="77">
        <v>347</v>
      </c>
      <c r="F12" s="77">
        <v>1482</v>
      </c>
      <c r="G12" s="77">
        <v>1003</v>
      </c>
      <c r="H12" s="77">
        <v>393</v>
      </c>
      <c r="I12" s="77">
        <v>459</v>
      </c>
      <c r="J12" s="77">
        <v>2461</v>
      </c>
      <c r="K12" s="77">
        <v>363</v>
      </c>
      <c r="L12" s="77">
        <v>59</v>
      </c>
      <c r="M12" s="77">
        <v>122</v>
      </c>
      <c r="N12" s="77">
        <v>273</v>
      </c>
    </row>
    <row r="13" spans="1:15" ht="27.2" customHeight="1">
      <c r="A13" s="93" t="s">
        <v>110</v>
      </c>
      <c r="B13" s="81">
        <v>121</v>
      </c>
      <c r="C13" s="77">
        <v>887</v>
      </c>
      <c r="D13" s="77">
        <v>260</v>
      </c>
      <c r="E13" s="77">
        <v>321</v>
      </c>
      <c r="F13" s="77">
        <v>1545</v>
      </c>
      <c r="G13" s="77">
        <v>973</v>
      </c>
      <c r="H13" s="77">
        <v>372</v>
      </c>
      <c r="I13" s="77">
        <v>454</v>
      </c>
      <c r="J13" s="77">
        <v>2444</v>
      </c>
      <c r="K13" s="77">
        <v>365</v>
      </c>
      <c r="L13" s="77">
        <v>59</v>
      </c>
      <c r="M13" s="77">
        <v>127</v>
      </c>
      <c r="N13" s="77">
        <v>267</v>
      </c>
    </row>
    <row r="14" spans="1:15" ht="27.2" customHeight="1">
      <c r="A14" s="93" t="s">
        <v>109</v>
      </c>
      <c r="B14" s="81">
        <v>122</v>
      </c>
      <c r="C14" s="77">
        <v>899</v>
      </c>
      <c r="D14" s="77">
        <v>257</v>
      </c>
      <c r="E14" s="77">
        <v>312</v>
      </c>
      <c r="F14" s="77">
        <v>1641</v>
      </c>
      <c r="G14" s="77">
        <v>953</v>
      </c>
      <c r="H14" s="77">
        <v>354</v>
      </c>
      <c r="I14" s="77">
        <v>452</v>
      </c>
      <c r="J14" s="77">
        <v>2428</v>
      </c>
      <c r="K14" s="77">
        <v>358</v>
      </c>
      <c r="L14" s="77">
        <v>56</v>
      </c>
      <c r="M14" s="77">
        <v>127</v>
      </c>
      <c r="N14" s="77">
        <v>265</v>
      </c>
    </row>
    <row r="15" spans="1:15" ht="27.2" customHeight="1">
      <c r="A15" s="93" t="s">
        <v>108</v>
      </c>
      <c r="B15" s="81">
        <v>129</v>
      </c>
      <c r="C15" s="77">
        <v>912</v>
      </c>
      <c r="D15" s="77">
        <v>259</v>
      </c>
      <c r="E15" s="77">
        <v>306</v>
      </c>
      <c r="F15" s="77">
        <v>1750</v>
      </c>
      <c r="G15" s="77">
        <v>918</v>
      </c>
      <c r="H15" s="77">
        <v>346</v>
      </c>
      <c r="I15" s="77">
        <v>449</v>
      </c>
      <c r="J15" s="77">
        <v>2424</v>
      </c>
      <c r="K15" s="77">
        <v>365</v>
      </c>
      <c r="L15" s="77">
        <v>58</v>
      </c>
      <c r="M15" s="77">
        <v>123</v>
      </c>
      <c r="N15" s="77">
        <v>254</v>
      </c>
    </row>
    <row r="16" spans="1:15" ht="27.2" customHeight="1">
      <c r="A16" s="93" t="s">
        <v>107</v>
      </c>
      <c r="B16" s="78">
        <f t="shared" ref="B16:N16" si="0">SUM(B17:B29)</f>
        <v>129</v>
      </c>
      <c r="C16" s="92">
        <f t="shared" si="0"/>
        <v>942</v>
      </c>
      <c r="D16" s="92">
        <f t="shared" si="0"/>
        <v>261</v>
      </c>
      <c r="E16" s="92">
        <f t="shared" si="0"/>
        <v>301</v>
      </c>
      <c r="F16" s="92">
        <f t="shared" si="0"/>
        <v>1884</v>
      </c>
      <c r="G16" s="92">
        <f t="shared" si="0"/>
        <v>894</v>
      </c>
      <c r="H16" s="92">
        <f t="shared" si="0"/>
        <v>345</v>
      </c>
      <c r="I16" s="92">
        <f t="shared" si="0"/>
        <v>440</v>
      </c>
      <c r="J16" s="92">
        <f t="shared" si="0"/>
        <v>2473</v>
      </c>
      <c r="K16" s="92">
        <f t="shared" si="0"/>
        <v>365</v>
      </c>
      <c r="L16" s="92">
        <f t="shared" si="0"/>
        <v>61</v>
      </c>
      <c r="M16" s="92">
        <f t="shared" si="0"/>
        <v>129</v>
      </c>
      <c r="N16" s="92">
        <f t="shared" si="0"/>
        <v>258</v>
      </c>
    </row>
    <row r="17" spans="1:14" ht="27.2" customHeight="1">
      <c r="A17" s="79" t="s">
        <v>106</v>
      </c>
      <c r="B17" s="81">
        <v>2</v>
      </c>
      <c r="C17" s="77">
        <v>70</v>
      </c>
      <c r="D17" s="77">
        <v>4</v>
      </c>
      <c r="E17" s="77">
        <v>19</v>
      </c>
      <c r="F17" s="77">
        <v>139</v>
      </c>
      <c r="G17" s="77">
        <v>78</v>
      </c>
      <c r="H17" s="77">
        <v>49</v>
      </c>
      <c r="I17" s="77">
        <v>32</v>
      </c>
      <c r="J17" s="77">
        <v>240</v>
      </c>
      <c r="K17" s="77">
        <v>22</v>
      </c>
      <c r="L17" s="77">
        <v>3</v>
      </c>
      <c r="M17" s="77">
        <v>12</v>
      </c>
      <c r="N17" s="77">
        <v>26</v>
      </c>
    </row>
    <row r="18" spans="1:14" ht="27.2" customHeight="1">
      <c r="A18" s="79" t="s">
        <v>105</v>
      </c>
      <c r="B18" s="81">
        <v>15</v>
      </c>
      <c r="C18" s="77">
        <v>102</v>
      </c>
      <c r="D18" s="77">
        <v>21</v>
      </c>
      <c r="E18" s="77">
        <v>34</v>
      </c>
      <c r="F18" s="77">
        <v>186</v>
      </c>
      <c r="G18" s="77">
        <v>129</v>
      </c>
      <c r="H18" s="77">
        <v>44</v>
      </c>
      <c r="I18" s="77">
        <v>58</v>
      </c>
      <c r="J18" s="77">
        <v>302</v>
      </c>
      <c r="K18" s="77">
        <v>34</v>
      </c>
      <c r="L18" s="77">
        <v>10</v>
      </c>
      <c r="M18" s="77">
        <v>10</v>
      </c>
      <c r="N18" s="77">
        <v>32</v>
      </c>
    </row>
    <row r="19" spans="1:14" ht="27.2" customHeight="1">
      <c r="A19" s="79" t="s">
        <v>104</v>
      </c>
      <c r="B19" s="81" t="s">
        <v>23</v>
      </c>
      <c r="C19" s="77">
        <v>15</v>
      </c>
      <c r="D19" s="77">
        <v>14</v>
      </c>
      <c r="E19" s="77">
        <v>8</v>
      </c>
      <c r="F19" s="77">
        <v>25</v>
      </c>
      <c r="G19" s="77">
        <v>9</v>
      </c>
      <c r="H19" s="77">
        <v>11</v>
      </c>
      <c r="I19" s="77">
        <v>10</v>
      </c>
      <c r="J19" s="77">
        <v>50</v>
      </c>
      <c r="K19" s="77">
        <v>9</v>
      </c>
      <c r="L19" s="77" t="s">
        <v>23</v>
      </c>
      <c r="M19" s="77">
        <v>9</v>
      </c>
      <c r="N19" s="77">
        <v>7</v>
      </c>
    </row>
    <row r="20" spans="1:14" ht="27.2" customHeight="1">
      <c r="A20" s="79" t="s">
        <v>103</v>
      </c>
      <c r="B20" s="81">
        <v>13</v>
      </c>
      <c r="C20" s="77">
        <v>106</v>
      </c>
      <c r="D20" s="77">
        <v>38</v>
      </c>
      <c r="E20" s="77">
        <v>32</v>
      </c>
      <c r="F20" s="77">
        <v>180</v>
      </c>
      <c r="G20" s="77">
        <v>55</v>
      </c>
      <c r="H20" s="77">
        <v>16</v>
      </c>
      <c r="I20" s="77">
        <v>38</v>
      </c>
      <c r="J20" s="77">
        <v>212</v>
      </c>
      <c r="K20" s="77">
        <v>61</v>
      </c>
      <c r="L20" s="77">
        <v>1</v>
      </c>
      <c r="M20" s="77">
        <v>9</v>
      </c>
      <c r="N20" s="77">
        <v>27</v>
      </c>
    </row>
    <row r="21" spans="1:14" ht="27.2" customHeight="1">
      <c r="A21" s="79" t="s">
        <v>102</v>
      </c>
      <c r="B21" s="81">
        <v>16</v>
      </c>
      <c r="C21" s="77">
        <v>147</v>
      </c>
      <c r="D21" s="77">
        <v>40</v>
      </c>
      <c r="E21" s="77">
        <v>54</v>
      </c>
      <c r="F21" s="77">
        <v>383</v>
      </c>
      <c r="G21" s="77">
        <v>212</v>
      </c>
      <c r="H21" s="77">
        <v>49</v>
      </c>
      <c r="I21" s="77">
        <v>71</v>
      </c>
      <c r="J21" s="77">
        <v>466</v>
      </c>
      <c r="K21" s="77">
        <v>61</v>
      </c>
      <c r="L21" s="77">
        <v>13</v>
      </c>
      <c r="M21" s="77">
        <v>25</v>
      </c>
      <c r="N21" s="77">
        <v>40</v>
      </c>
    </row>
    <row r="22" spans="1:14" ht="27.2" customHeight="1">
      <c r="A22" s="79" t="s">
        <v>101</v>
      </c>
      <c r="B22" s="81">
        <v>6</v>
      </c>
      <c r="C22" s="77">
        <v>41</v>
      </c>
      <c r="D22" s="77">
        <v>9</v>
      </c>
      <c r="E22" s="77">
        <v>22</v>
      </c>
      <c r="F22" s="77">
        <v>87</v>
      </c>
      <c r="G22" s="77">
        <v>27</v>
      </c>
      <c r="H22" s="77">
        <v>14</v>
      </c>
      <c r="I22" s="77">
        <v>16</v>
      </c>
      <c r="J22" s="77">
        <v>67</v>
      </c>
      <c r="K22" s="77">
        <v>17</v>
      </c>
      <c r="L22" s="77">
        <v>5</v>
      </c>
      <c r="M22" s="77">
        <v>6</v>
      </c>
      <c r="N22" s="77">
        <v>15</v>
      </c>
    </row>
    <row r="23" spans="1:14" ht="27.2" customHeight="1">
      <c r="A23" s="79" t="s">
        <v>100</v>
      </c>
      <c r="B23" s="81">
        <v>16</v>
      </c>
      <c r="C23" s="77">
        <v>168</v>
      </c>
      <c r="D23" s="77">
        <v>23</v>
      </c>
      <c r="E23" s="77">
        <v>39</v>
      </c>
      <c r="F23" s="77">
        <v>292</v>
      </c>
      <c r="G23" s="77">
        <v>150</v>
      </c>
      <c r="H23" s="77">
        <v>77</v>
      </c>
      <c r="I23" s="77">
        <v>82</v>
      </c>
      <c r="J23" s="77">
        <v>331</v>
      </c>
      <c r="K23" s="77">
        <v>28</v>
      </c>
      <c r="L23" s="77">
        <v>14</v>
      </c>
      <c r="M23" s="77">
        <v>17</v>
      </c>
      <c r="N23" s="77">
        <v>47</v>
      </c>
    </row>
    <row r="24" spans="1:14" ht="27.2" customHeight="1">
      <c r="A24" s="79" t="s">
        <v>99</v>
      </c>
      <c r="B24" s="81">
        <v>7</v>
      </c>
      <c r="C24" s="77">
        <v>69</v>
      </c>
      <c r="D24" s="77">
        <v>21</v>
      </c>
      <c r="E24" s="77">
        <v>14</v>
      </c>
      <c r="F24" s="77">
        <v>193</v>
      </c>
      <c r="G24" s="77">
        <v>78</v>
      </c>
      <c r="H24" s="77">
        <v>23</v>
      </c>
      <c r="I24" s="77">
        <v>32</v>
      </c>
      <c r="J24" s="77">
        <v>307</v>
      </c>
      <c r="K24" s="77">
        <v>33</v>
      </c>
      <c r="L24" s="77">
        <v>4</v>
      </c>
      <c r="M24" s="77">
        <v>12</v>
      </c>
      <c r="N24" s="77">
        <v>11</v>
      </c>
    </row>
    <row r="25" spans="1:14" ht="27.2" customHeight="1">
      <c r="A25" s="79" t="s">
        <v>98</v>
      </c>
      <c r="B25" s="81">
        <v>15</v>
      </c>
      <c r="C25" s="77">
        <v>65</v>
      </c>
      <c r="D25" s="77">
        <v>21</v>
      </c>
      <c r="E25" s="77">
        <v>12</v>
      </c>
      <c r="F25" s="77">
        <v>104</v>
      </c>
      <c r="G25" s="77">
        <v>36</v>
      </c>
      <c r="H25" s="77">
        <v>14</v>
      </c>
      <c r="I25" s="77">
        <v>21</v>
      </c>
      <c r="J25" s="77">
        <v>152</v>
      </c>
      <c r="K25" s="77">
        <v>34</v>
      </c>
      <c r="L25" s="77">
        <v>1</v>
      </c>
      <c r="M25" s="77">
        <v>10</v>
      </c>
      <c r="N25" s="77">
        <v>16</v>
      </c>
    </row>
    <row r="26" spans="1:14" ht="27.2" customHeight="1">
      <c r="A26" s="79" t="s">
        <v>97</v>
      </c>
      <c r="B26" s="81">
        <v>14</v>
      </c>
      <c r="C26" s="77">
        <v>72</v>
      </c>
      <c r="D26" s="77">
        <v>15</v>
      </c>
      <c r="E26" s="77">
        <v>16</v>
      </c>
      <c r="F26" s="77">
        <v>115</v>
      </c>
      <c r="G26" s="77">
        <v>76</v>
      </c>
      <c r="H26" s="77">
        <v>33</v>
      </c>
      <c r="I26" s="77">
        <v>33</v>
      </c>
      <c r="J26" s="77">
        <v>210</v>
      </c>
      <c r="K26" s="77">
        <v>26</v>
      </c>
      <c r="L26" s="77">
        <v>3</v>
      </c>
      <c r="M26" s="77">
        <v>8</v>
      </c>
      <c r="N26" s="77">
        <v>14</v>
      </c>
    </row>
    <row r="27" spans="1:14" ht="27.2" customHeight="1">
      <c r="A27" s="79" t="s">
        <v>96</v>
      </c>
      <c r="B27" s="81">
        <v>8</v>
      </c>
      <c r="C27" s="77">
        <v>33</v>
      </c>
      <c r="D27" s="77">
        <v>23</v>
      </c>
      <c r="E27" s="77">
        <v>16</v>
      </c>
      <c r="F27" s="77">
        <v>83</v>
      </c>
      <c r="G27" s="77">
        <v>16</v>
      </c>
      <c r="H27" s="77">
        <v>5</v>
      </c>
      <c r="I27" s="77">
        <v>16</v>
      </c>
      <c r="J27" s="77">
        <v>69</v>
      </c>
      <c r="K27" s="77">
        <v>15</v>
      </c>
      <c r="L27" s="77">
        <v>5</v>
      </c>
      <c r="M27" s="77">
        <v>6</v>
      </c>
      <c r="N27" s="77">
        <v>10</v>
      </c>
    </row>
    <row r="28" spans="1:14" ht="27.2" customHeight="1">
      <c r="A28" s="79" t="s">
        <v>95</v>
      </c>
      <c r="B28" s="81">
        <v>17</v>
      </c>
      <c r="C28" s="77">
        <v>54</v>
      </c>
      <c r="D28" s="77">
        <v>32</v>
      </c>
      <c r="E28" s="77">
        <v>35</v>
      </c>
      <c r="F28" s="77">
        <v>97</v>
      </c>
      <c r="G28" s="77">
        <v>28</v>
      </c>
      <c r="H28" s="77">
        <v>10</v>
      </c>
      <c r="I28" s="77">
        <v>31</v>
      </c>
      <c r="J28" s="77">
        <v>67</v>
      </c>
      <c r="K28" s="77">
        <v>25</v>
      </c>
      <c r="L28" s="77">
        <v>2</v>
      </c>
      <c r="M28" s="77">
        <v>5</v>
      </c>
      <c r="N28" s="77">
        <v>13</v>
      </c>
    </row>
    <row r="29" spans="1:14" ht="27.2" customHeight="1" thickBot="1">
      <c r="A29" s="76" t="s">
        <v>94</v>
      </c>
      <c r="B29" s="91" t="s">
        <v>23</v>
      </c>
      <c r="C29" s="74" t="s">
        <v>23</v>
      </c>
      <c r="D29" s="74" t="s">
        <v>23</v>
      </c>
      <c r="E29" s="74" t="s">
        <v>23</v>
      </c>
      <c r="F29" s="74" t="s">
        <v>23</v>
      </c>
      <c r="G29" s="74" t="s">
        <v>23</v>
      </c>
      <c r="H29" s="74" t="s">
        <v>23</v>
      </c>
      <c r="I29" s="74" t="s">
        <v>23</v>
      </c>
      <c r="J29" s="74" t="s">
        <v>23</v>
      </c>
      <c r="K29" s="74" t="s">
        <v>23</v>
      </c>
      <c r="L29" s="74" t="s">
        <v>23</v>
      </c>
      <c r="M29" s="74" t="s">
        <v>23</v>
      </c>
      <c r="N29" s="74" t="s">
        <v>23</v>
      </c>
    </row>
    <row r="30" spans="1:14" ht="15" customHeight="1">
      <c r="A30" s="73"/>
      <c r="B30" s="71"/>
      <c r="C30" s="71"/>
      <c r="D30" s="71"/>
      <c r="E30" s="71"/>
      <c r="F30" s="71"/>
      <c r="H30" s="72"/>
      <c r="I30" s="71"/>
      <c r="J30" s="71"/>
      <c r="K30" s="71"/>
      <c r="L30" s="71"/>
    </row>
  </sheetData>
  <sheetProtection formatCells="0" formatRows="0" insertRows="0" deleteRows="0"/>
  <mergeCells count="16">
    <mergeCell ref="H2:N2"/>
    <mergeCell ref="A2:G2"/>
    <mergeCell ref="A5:A6"/>
    <mergeCell ref="B5:B6"/>
    <mergeCell ref="C5:C6"/>
    <mergeCell ref="D5:D6"/>
    <mergeCell ref="E5:E6"/>
    <mergeCell ref="F5:F6"/>
    <mergeCell ref="G5:G6"/>
    <mergeCell ref="N5:N6"/>
    <mergeCell ref="L5:L6"/>
    <mergeCell ref="M5:M6"/>
    <mergeCell ref="H5:H6"/>
    <mergeCell ref="I5:I6"/>
    <mergeCell ref="J5:J6"/>
    <mergeCell ref="K5:K6"/>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view="pageBreakPreview" zoomScale="70" zoomScaleNormal="120" zoomScaleSheetLayoutView="70" workbookViewId="0">
      <pane xSplit="1" ySplit="7" topLeftCell="B8"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11.125" style="70" customWidth="1"/>
    <col min="2" max="2" width="7.625" style="70" customWidth="1"/>
    <col min="3" max="3" width="8.875" style="70" customWidth="1"/>
    <col min="4" max="11" width="7.625" style="70" customWidth="1"/>
    <col min="12" max="21" width="8.625" style="70" customWidth="1"/>
    <col min="22" max="16384" width="9" style="70"/>
  </cols>
  <sheetData>
    <row r="1" spans="1:21" ht="18" customHeight="1">
      <c r="A1" s="90" t="s">
        <v>87</v>
      </c>
      <c r="Q1" s="101"/>
      <c r="R1" s="101"/>
      <c r="U1" s="89" t="s">
        <v>151</v>
      </c>
    </row>
    <row r="2" spans="1:21" s="88" customFormat="1" ht="24.95" customHeight="1">
      <c r="A2" s="360" t="s">
        <v>226</v>
      </c>
      <c r="B2" s="360"/>
      <c r="C2" s="360"/>
      <c r="D2" s="360"/>
      <c r="E2" s="360"/>
      <c r="F2" s="360"/>
      <c r="G2" s="360"/>
      <c r="H2" s="360"/>
      <c r="I2" s="360"/>
      <c r="J2" s="360"/>
      <c r="K2" s="360"/>
      <c r="L2" s="360" t="s">
        <v>225</v>
      </c>
      <c r="M2" s="360"/>
      <c r="N2" s="360"/>
      <c r="O2" s="360"/>
      <c r="P2" s="360"/>
      <c r="Q2" s="360"/>
      <c r="R2" s="360"/>
      <c r="S2" s="360"/>
      <c r="T2" s="360"/>
      <c r="U2" s="360"/>
    </row>
    <row r="3" spans="1:21" ht="15" customHeight="1" thickBot="1">
      <c r="A3" s="86"/>
      <c r="B3" s="86"/>
      <c r="C3" s="86"/>
      <c r="D3" s="86"/>
      <c r="E3" s="86"/>
      <c r="F3" s="86"/>
      <c r="G3" s="86"/>
      <c r="H3" s="86"/>
      <c r="I3" s="119"/>
      <c r="J3" s="119"/>
      <c r="K3" s="117" t="s">
        <v>224</v>
      </c>
      <c r="L3" s="86"/>
      <c r="M3" s="86"/>
      <c r="N3" s="86"/>
      <c r="O3" s="118"/>
      <c r="P3" s="118"/>
      <c r="Q3" s="118"/>
      <c r="R3" s="118"/>
      <c r="S3" s="86"/>
      <c r="T3" s="117"/>
      <c r="U3" s="116" t="s">
        <v>223</v>
      </c>
    </row>
    <row r="4" spans="1:21" s="85" customFormat="1" ht="41.45" customHeight="1">
      <c r="A4" s="392" t="s">
        <v>222</v>
      </c>
      <c r="B4" s="394" t="s">
        <v>221</v>
      </c>
      <c r="C4" s="389"/>
      <c r="D4" s="395" t="s">
        <v>220</v>
      </c>
      <c r="E4" s="396"/>
      <c r="F4" s="388" t="s">
        <v>219</v>
      </c>
      <c r="G4" s="389"/>
      <c r="H4" s="388" t="s">
        <v>218</v>
      </c>
      <c r="I4" s="389"/>
      <c r="J4" s="388" t="s">
        <v>217</v>
      </c>
      <c r="K4" s="389"/>
      <c r="L4" s="402" t="s">
        <v>216</v>
      </c>
      <c r="M4" s="403"/>
      <c r="N4" s="401" t="s">
        <v>215</v>
      </c>
      <c r="O4" s="389"/>
      <c r="P4" s="388" t="s">
        <v>214</v>
      </c>
      <c r="Q4" s="389"/>
      <c r="R4" s="388" t="s">
        <v>213</v>
      </c>
      <c r="S4" s="389"/>
      <c r="T4" s="388" t="s">
        <v>212</v>
      </c>
      <c r="U4" s="389"/>
    </row>
    <row r="5" spans="1:21" s="85" customFormat="1" ht="41.45" customHeight="1">
      <c r="A5" s="392"/>
      <c r="B5" s="397" t="s">
        <v>211</v>
      </c>
      <c r="C5" s="391"/>
      <c r="D5" s="390" t="s">
        <v>210</v>
      </c>
      <c r="E5" s="391"/>
      <c r="F5" s="390" t="s">
        <v>209</v>
      </c>
      <c r="G5" s="391"/>
      <c r="H5" s="390" t="s">
        <v>208</v>
      </c>
      <c r="I5" s="391"/>
      <c r="J5" s="390" t="s">
        <v>207</v>
      </c>
      <c r="K5" s="391"/>
      <c r="L5" s="398" t="s">
        <v>206</v>
      </c>
      <c r="M5" s="399"/>
      <c r="N5" s="400" t="s">
        <v>205</v>
      </c>
      <c r="O5" s="391"/>
      <c r="P5" s="390" t="s">
        <v>204</v>
      </c>
      <c r="Q5" s="391"/>
      <c r="R5" s="390" t="s">
        <v>203</v>
      </c>
      <c r="S5" s="391"/>
      <c r="T5" s="390" t="s">
        <v>202</v>
      </c>
      <c r="U5" s="391"/>
    </row>
    <row r="6" spans="1:21" s="85" customFormat="1" ht="41.45" customHeight="1">
      <c r="A6" s="392"/>
      <c r="B6" s="115" t="s">
        <v>201</v>
      </c>
      <c r="C6" s="112" t="s">
        <v>200</v>
      </c>
      <c r="D6" s="113" t="s">
        <v>201</v>
      </c>
      <c r="E6" s="112" t="s">
        <v>200</v>
      </c>
      <c r="F6" s="113" t="s">
        <v>201</v>
      </c>
      <c r="G6" s="112" t="s">
        <v>200</v>
      </c>
      <c r="H6" s="113" t="s">
        <v>201</v>
      </c>
      <c r="I6" s="112" t="s">
        <v>200</v>
      </c>
      <c r="J6" s="113" t="s">
        <v>201</v>
      </c>
      <c r="K6" s="112" t="s">
        <v>200</v>
      </c>
      <c r="L6" s="114" t="s">
        <v>201</v>
      </c>
      <c r="M6" s="112" t="s">
        <v>200</v>
      </c>
      <c r="N6" s="113" t="s">
        <v>201</v>
      </c>
      <c r="O6" s="112" t="s">
        <v>200</v>
      </c>
      <c r="P6" s="113" t="s">
        <v>201</v>
      </c>
      <c r="Q6" s="112" t="s">
        <v>200</v>
      </c>
      <c r="R6" s="113" t="s">
        <v>201</v>
      </c>
      <c r="S6" s="112" t="s">
        <v>200</v>
      </c>
      <c r="T6" s="113" t="s">
        <v>201</v>
      </c>
      <c r="U6" s="112" t="s">
        <v>200</v>
      </c>
    </row>
    <row r="7" spans="1:21" s="85" customFormat="1" ht="41.45" customHeight="1" thickBot="1">
      <c r="A7" s="393"/>
      <c r="B7" s="111" t="s">
        <v>199</v>
      </c>
      <c r="C7" s="109" t="s">
        <v>198</v>
      </c>
      <c r="D7" s="108" t="s">
        <v>199</v>
      </c>
      <c r="E7" s="109" t="s">
        <v>198</v>
      </c>
      <c r="F7" s="108" t="s">
        <v>199</v>
      </c>
      <c r="G7" s="109" t="s">
        <v>198</v>
      </c>
      <c r="H7" s="108" t="s">
        <v>199</v>
      </c>
      <c r="I7" s="109" t="s">
        <v>198</v>
      </c>
      <c r="J7" s="110" t="s">
        <v>199</v>
      </c>
      <c r="K7" s="109" t="s">
        <v>198</v>
      </c>
      <c r="L7" s="108" t="s">
        <v>199</v>
      </c>
      <c r="M7" s="109" t="s">
        <v>198</v>
      </c>
      <c r="N7" s="108" t="s">
        <v>199</v>
      </c>
      <c r="O7" s="109" t="s">
        <v>198</v>
      </c>
      <c r="P7" s="108" t="s">
        <v>199</v>
      </c>
      <c r="Q7" s="109" t="s">
        <v>198</v>
      </c>
      <c r="R7" s="108" t="s">
        <v>199</v>
      </c>
      <c r="S7" s="109" t="s">
        <v>198</v>
      </c>
      <c r="T7" s="108" t="s">
        <v>199</v>
      </c>
      <c r="U7" s="107" t="s">
        <v>198</v>
      </c>
    </row>
    <row r="8" spans="1:21" s="85" customFormat="1" ht="52.15" customHeight="1">
      <c r="A8" s="106" t="s">
        <v>197</v>
      </c>
      <c r="B8" s="83">
        <v>41615</v>
      </c>
      <c r="C8" s="82">
        <v>11125834</v>
      </c>
      <c r="D8" s="82">
        <v>88</v>
      </c>
      <c r="E8" s="82">
        <v>71834</v>
      </c>
      <c r="F8" s="82">
        <v>20</v>
      </c>
      <c r="G8" s="82">
        <v>8373</v>
      </c>
      <c r="H8" s="82">
        <v>897</v>
      </c>
      <c r="I8" s="82">
        <v>734712</v>
      </c>
      <c r="J8" s="82">
        <v>7</v>
      </c>
      <c r="K8" s="82">
        <v>3331</v>
      </c>
      <c r="L8" s="82">
        <v>237</v>
      </c>
      <c r="M8" s="82">
        <v>86623</v>
      </c>
      <c r="N8" s="82">
        <v>3972</v>
      </c>
      <c r="O8" s="82">
        <v>1775467</v>
      </c>
      <c r="P8" s="82">
        <v>25188</v>
      </c>
      <c r="Q8" s="82">
        <v>5110697</v>
      </c>
      <c r="R8" s="82">
        <v>1573</v>
      </c>
      <c r="S8" s="82">
        <v>437216</v>
      </c>
      <c r="T8" s="82">
        <v>3278</v>
      </c>
      <c r="U8" s="82">
        <v>1336822</v>
      </c>
    </row>
    <row r="9" spans="1:21" s="85" customFormat="1" ht="52.15" customHeight="1">
      <c r="A9" s="106" t="s">
        <v>196</v>
      </c>
      <c r="B9" s="81">
        <v>42756</v>
      </c>
      <c r="C9" s="77">
        <v>11439745</v>
      </c>
      <c r="D9" s="77">
        <v>113</v>
      </c>
      <c r="E9" s="77">
        <v>74637</v>
      </c>
      <c r="F9" s="77">
        <v>20</v>
      </c>
      <c r="G9" s="77">
        <v>8423</v>
      </c>
      <c r="H9" s="77">
        <v>905</v>
      </c>
      <c r="I9" s="77">
        <v>754935</v>
      </c>
      <c r="J9" s="77">
        <v>7</v>
      </c>
      <c r="K9" s="77">
        <v>3331</v>
      </c>
      <c r="L9" s="77">
        <v>236</v>
      </c>
      <c r="M9" s="77">
        <v>94437</v>
      </c>
      <c r="N9" s="77">
        <v>4124</v>
      </c>
      <c r="O9" s="77">
        <v>1876438</v>
      </c>
      <c r="P9" s="77">
        <v>25496</v>
      </c>
      <c r="Q9" s="77">
        <v>5269520</v>
      </c>
      <c r="R9" s="77">
        <v>1562</v>
      </c>
      <c r="S9" s="77">
        <v>433038</v>
      </c>
      <c r="T9" s="77">
        <v>3668</v>
      </c>
      <c r="U9" s="77">
        <v>1350482</v>
      </c>
    </row>
    <row r="10" spans="1:21" s="85" customFormat="1" ht="52.15" customHeight="1">
      <c r="A10" s="106" t="s">
        <v>195</v>
      </c>
      <c r="B10" s="81">
        <v>42843</v>
      </c>
      <c r="C10" s="77">
        <v>10882160</v>
      </c>
      <c r="D10" s="77">
        <v>129</v>
      </c>
      <c r="E10" s="77">
        <v>74752</v>
      </c>
      <c r="F10" s="77">
        <v>17</v>
      </c>
      <c r="G10" s="77">
        <v>7713</v>
      </c>
      <c r="H10" s="77">
        <v>927</v>
      </c>
      <c r="I10" s="77">
        <v>718211</v>
      </c>
      <c r="J10" s="77">
        <v>7</v>
      </c>
      <c r="K10" s="77">
        <v>3331</v>
      </c>
      <c r="L10" s="77">
        <v>235</v>
      </c>
      <c r="M10" s="77">
        <v>93131</v>
      </c>
      <c r="N10" s="77">
        <v>4265</v>
      </c>
      <c r="O10" s="77">
        <v>1963135</v>
      </c>
      <c r="P10" s="77">
        <v>25061</v>
      </c>
      <c r="Q10" s="77">
        <v>4654894</v>
      </c>
      <c r="R10" s="77">
        <v>1545</v>
      </c>
      <c r="S10" s="77">
        <v>413171</v>
      </c>
      <c r="T10" s="77">
        <v>3954</v>
      </c>
      <c r="U10" s="77">
        <v>1391447</v>
      </c>
    </row>
    <row r="11" spans="1:21" s="85" customFormat="1" ht="52.15" customHeight="1">
      <c r="A11" s="106" t="s">
        <v>194</v>
      </c>
      <c r="B11" s="81">
        <v>43677</v>
      </c>
      <c r="C11" s="77">
        <v>11040331</v>
      </c>
      <c r="D11" s="77">
        <v>148</v>
      </c>
      <c r="E11" s="77">
        <v>77533</v>
      </c>
      <c r="F11" s="77">
        <v>16</v>
      </c>
      <c r="G11" s="77">
        <v>4445</v>
      </c>
      <c r="H11" s="77">
        <v>983</v>
      </c>
      <c r="I11" s="77">
        <v>732602</v>
      </c>
      <c r="J11" s="77">
        <v>7</v>
      </c>
      <c r="K11" s="77">
        <v>3331</v>
      </c>
      <c r="L11" s="77">
        <v>241</v>
      </c>
      <c r="M11" s="77">
        <v>95981</v>
      </c>
      <c r="N11" s="77">
        <v>4411</v>
      </c>
      <c r="O11" s="77">
        <v>2006966</v>
      </c>
      <c r="P11" s="77">
        <v>25270</v>
      </c>
      <c r="Q11" s="77">
        <v>4656497</v>
      </c>
      <c r="R11" s="77">
        <v>1553</v>
      </c>
      <c r="S11" s="77">
        <v>397516</v>
      </c>
      <c r="T11" s="77">
        <v>4133</v>
      </c>
      <c r="U11" s="77">
        <v>1449042</v>
      </c>
    </row>
    <row r="12" spans="1:21" s="85" customFormat="1" ht="52.15" customHeight="1">
      <c r="A12" s="106" t="s">
        <v>193</v>
      </c>
      <c r="B12" s="81">
        <v>44765</v>
      </c>
      <c r="C12" s="77">
        <v>11391266</v>
      </c>
      <c r="D12" s="77">
        <v>174</v>
      </c>
      <c r="E12" s="77">
        <v>84205</v>
      </c>
      <c r="F12" s="77">
        <v>15</v>
      </c>
      <c r="G12" s="77">
        <v>4440</v>
      </c>
      <c r="H12" s="77">
        <v>1034</v>
      </c>
      <c r="I12" s="77">
        <v>767557</v>
      </c>
      <c r="J12" s="77">
        <v>7</v>
      </c>
      <c r="K12" s="77">
        <v>2331</v>
      </c>
      <c r="L12" s="77">
        <v>258</v>
      </c>
      <c r="M12" s="77">
        <v>100106</v>
      </c>
      <c r="N12" s="77">
        <v>4625</v>
      </c>
      <c r="O12" s="77">
        <v>2071729</v>
      </c>
      <c r="P12" s="77">
        <v>25578</v>
      </c>
      <c r="Q12" s="77">
        <v>4834539</v>
      </c>
      <c r="R12" s="77">
        <v>1551</v>
      </c>
      <c r="S12" s="77">
        <v>384966</v>
      </c>
      <c r="T12" s="77">
        <v>4353</v>
      </c>
      <c r="U12" s="77">
        <v>1497559</v>
      </c>
    </row>
    <row r="13" spans="1:21" s="85" customFormat="1" ht="52.15" customHeight="1">
      <c r="A13" s="106" t="s">
        <v>192</v>
      </c>
      <c r="B13" s="81">
        <v>46629</v>
      </c>
      <c r="C13" s="77">
        <v>11778583</v>
      </c>
      <c r="D13" s="77">
        <v>210</v>
      </c>
      <c r="E13" s="77">
        <v>94301</v>
      </c>
      <c r="F13" s="77">
        <v>16</v>
      </c>
      <c r="G13" s="77">
        <v>4640</v>
      </c>
      <c r="H13" s="77">
        <v>1101</v>
      </c>
      <c r="I13" s="77">
        <v>767608</v>
      </c>
      <c r="J13" s="77">
        <v>8</v>
      </c>
      <c r="K13" s="77">
        <v>2381</v>
      </c>
      <c r="L13" s="77">
        <v>260</v>
      </c>
      <c r="M13" s="77">
        <v>107742</v>
      </c>
      <c r="N13" s="77">
        <v>4933</v>
      </c>
      <c r="O13" s="77">
        <v>2165260</v>
      </c>
      <c r="P13" s="77">
        <v>25925</v>
      </c>
      <c r="Q13" s="77">
        <v>4994404</v>
      </c>
      <c r="R13" s="77">
        <v>1557</v>
      </c>
      <c r="S13" s="77">
        <v>346726</v>
      </c>
      <c r="T13" s="77">
        <v>4651</v>
      </c>
      <c r="U13" s="77">
        <v>1536230</v>
      </c>
    </row>
    <row r="14" spans="1:21" s="85" customFormat="1" ht="52.15" customHeight="1">
      <c r="A14" s="106" t="s">
        <v>191</v>
      </c>
      <c r="B14" s="81">
        <v>47758</v>
      </c>
      <c r="C14" s="77">
        <v>12152378</v>
      </c>
      <c r="D14" s="77">
        <v>235</v>
      </c>
      <c r="E14" s="77">
        <v>89430</v>
      </c>
      <c r="F14" s="77">
        <v>16</v>
      </c>
      <c r="G14" s="77">
        <v>4640</v>
      </c>
      <c r="H14" s="77">
        <v>1185</v>
      </c>
      <c r="I14" s="77">
        <v>779790</v>
      </c>
      <c r="J14" s="77">
        <v>9</v>
      </c>
      <c r="K14" s="77">
        <v>2581</v>
      </c>
      <c r="L14" s="77">
        <v>267</v>
      </c>
      <c r="M14" s="77">
        <v>118611</v>
      </c>
      <c r="N14" s="77">
        <v>5247</v>
      </c>
      <c r="O14" s="77">
        <v>2249260</v>
      </c>
      <c r="P14" s="77">
        <v>26389</v>
      </c>
      <c r="Q14" s="77">
        <v>5198887</v>
      </c>
      <c r="R14" s="77">
        <v>1563</v>
      </c>
      <c r="S14" s="77">
        <v>333481</v>
      </c>
      <c r="T14" s="77">
        <v>4957</v>
      </c>
      <c r="U14" s="77">
        <v>1567394</v>
      </c>
    </row>
    <row r="15" spans="1:21" s="85" customFormat="1" ht="52.15" customHeight="1">
      <c r="A15" s="106" t="s">
        <v>190</v>
      </c>
      <c r="B15" s="81">
        <v>49234</v>
      </c>
      <c r="C15" s="77">
        <v>12453137</v>
      </c>
      <c r="D15" s="77">
        <v>276</v>
      </c>
      <c r="E15" s="77">
        <v>105273</v>
      </c>
      <c r="F15" s="77">
        <v>18</v>
      </c>
      <c r="G15" s="77">
        <v>4970</v>
      </c>
      <c r="H15" s="77">
        <v>1241</v>
      </c>
      <c r="I15" s="77">
        <v>794536</v>
      </c>
      <c r="J15" s="77">
        <v>9</v>
      </c>
      <c r="K15" s="77">
        <v>2581</v>
      </c>
      <c r="L15" s="77">
        <v>271</v>
      </c>
      <c r="M15" s="77">
        <v>103400</v>
      </c>
      <c r="N15" s="77">
        <v>5548</v>
      </c>
      <c r="O15" s="77">
        <v>2391102</v>
      </c>
      <c r="P15" s="77">
        <v>26811</v>
      </c>
      <c r="Q15" s="77">
        <v>5284080</v>
      </c>
      <c r="R15" s="77">
        <v>1565</v>
      </c>
      <c r="S15" s="77">
        <v>305997</v>
      </c>
      <c r="T15" s="77">
        <v>5345</v>
      </c>
      <c r="U15" s="77">
        <v>1599000</v>
      </c>
    </row>
    <row r="16" spans="1:21" s="85" customFormat="1" ht="52.15" customHeight="1">
      <c r="A16" s="106" t="s">
        <v>189</v>
      </c>
      <c r="B16" s="81">
        <v>50661</v>
      </c>
      <c r="C16" s="77">
        <v>12713201</v>
      </c>
      <c r="D16" s="77">
        <v>312</v>
      </c>
      <c r="E16" s="77">
        <v>115641</v>
      </c>
      <c r="F16" s="77">
        <v>16</v>
      </c>
      <c r="G16" s="77">
        <v>4570</v>
      </c>
      <c r="H16" s="77">
        <v>1314</v>
      </c>
      <c r="I16" s="77">
        <v>812279</v>
      </c>
      <c r="J16" s="77">
        <v>8</v>
      </c>
      <c r="K16" s="77">
        <v>2531</v>
      </c>
      <c r="L16" s="77">
        <v>271</v>
      </c>
      <c r="M16" s="77">
        <v>103600</v>
      </c>
      <c r="N16" s="77">
        <v>5786</v>
      </c>
      <c r="O16" s="77">
        <v>2468196</v>
      </c>
      <c r="P16" s="77">
        <v>27268</v>
      </c>
      <c r="Q16" s="77">
        <v>5355470</v>
      </c>
      <c r="R16" s="77">
        <v>1585</v>
      </c>
      <c r="S16" s="77">
        <v>302934</v>
      </c>
      <c r="T16" s="77">
        <v>5689</v>
      </c>
      <c r="U16" s="77">
        <v>1635037</v>
      </c>
    </row>
    <row r="17" spans="1:21" s="85" customFormat="1" ht="52.15" customHeight="1" thickBot="1">
      <c r="A17" s="105" t="s">
        <v>188</v>
      </c>
      <c r="B17" s="75">
        <f>SUM(D17,F17,H17,J17,L17,N17,P17,R17,T17,'5-2 續'!B17,'5-2 續'!D17,'5-2 續'!F17,'5-2 續'!H17,'5-2 續'!J17,'5-2 續'!L17,'5-2 續'!N17,'5-2 續'!P17,'5-2 續'!R17,'5-2 續'!T17)</f>
        <v>52654</v>
      </c>
      <c r="C17" s="74">
        <f>SUM(E17,G17,I17,K17,M17,O17,Q17,S17,U17,'5-2 續'!C17,'5-2 續'!E17,'5-2 續'!G17,'5-2 續'!I17,'5-2 續'!K17,'5-2 續'!M17,'5-2 續'!O17,'5-2 續'!Q17,'5-2 續'!S17,'5-2 續'!U17)+1</f>
        <v>12992604</v>
      </c>
      <c r="D17" s="74">
        <v>349</v>
      </c>
      <c r="E17" s="74">
        <v>122923</v>
      </c>
      <c r="F17" s="74">
        <v>21</v>
      </c>
      <c r="G17" s="74">
        <v>6320</v>
      </c>
      <c r="H17" s="74">
        <v>1384</v>
      </c>
      <c r="I17" s="74">
        <v>801048</v>
      </c>
      <c r="J17" s="74">
        <v>8</v>
      </c>
      <c r="K17" s="74">
        <v>2671</v>
      </c>
      <c r="L17" s="74">
        <v>272</v>
      </c>
      <c r="M17" s="74">
        <v>102666</v>
      </c>
      <c r="N17" s="74">
        <v>5991</v>
      </c>
      <c r="O17" s="74">
        <v>2494225</v>
      </c>
      <c r="P17" s="74">
        <v>28126</v>
      </c>
      <c r="Q17" s="74">
        <v>5471560</v>
      </c>
      <c r="R17" s="74">
        <v>1597</v>
      </c>
      <c r="S17" s="74">
        <v>306854</v>
      </c>
      <c r="T17" s="74">
        <v>6217</v>
      </c>
      <c r="U17" s="74">
        <v>1709886</v>
      </c>
    </row>
    <row r="18" spans="1:21" s="102" customFormat="1" ht="15" customHeight="1">
      <c r="A18" s="104" t="s">
        <v>187</v>
      </c>
      <c r="B18" s="103"/>
      <c r="C18" s="103"/>
      <c r="D18" s="103"/>
      <c r="E18" s="103"/>
      <c r="F18" s="103"/>
      <c r="G18" s="103"/>
      <c r="H18" s="103"/>
      <c r="I18" s="103"/>
      <c r="J18" s="103"/>
      <c r="K18" s="103"/>
      <c r="L18" s="73" t="s">
        <v>186</v>
      </c>
      <c r="M18" s="70"/>
      <c r="N18" s="70"/>
      <c r="O18" s="70"/>
      <c r="P18" s="70"/>
      <c r="Q18" s="70"/>
      <c r="R18" s="70"/>
      <c r="S18" s="70"/>
      <c r="T18" s="70"/>
      <c r="U18" s="70"/>
    </row>
    <row r="19" spans="1:21">
      <c r="A19" s="73" t="s">
        <v>185</v>
      </c>
      <c r="L19" s="73" t="s">
        <v>184</v>
      </c>
    </row>
    <row r="20" spans="1:21">
      <c r="A20" s="73" t="s">
        <v>183</v>
      </c>
    </row>
  </sheetData>
  <sheetProtection formatCells="0" formatRows="0" insertRows="0" deleteRows="0"/>
  <mergeCells count="23">
    <mergeCell ref="N5:O5"/>
    <mergeCell ref="H4:I4"/>
    <mergeCell ref="J4:K4"/>
    <mergeCell ref="R5:S5"/>
    <mergeCell ref="N4:O4"/>
    <mergeCell ref="P5:Q5"/>
    <mergeCell ref="L4:M4"/>
    <mergeCell ref="A2:K2"/>
    <mergeCell ref="L2:U2"/>
    <mergeCell ref="T4:U4"/>
    <mergeCell ref="T5:U5"/>
    <mergeCell ref="R4:S4"/>
    <mergeCell ref="P4:Q4"/>
    <mergeCell ref="J5:K5"/>
    <mergeCell ref="A4:A7"/>
    <mergeCell ref="B4:C4"/>
    <mergeCell ref="D4:E4"/>
    <mergeCell ref="F4:G4"/>
    <mergeCell ref="F5:G5"/>
    <mergeCell ref="H5:I5"/>
    <mergeCell ref="B5:C5"/>
    <mergeCell ref="D5:E5"/>
    <mergeCell ref="L5:M5"/>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view="pageBreakPreview" zoomScale="70" zoomScaleNormal="120" zoomScaleSheetLayoutView="70" workbookViewId="0">
      <pane xSplit="1" ySplit="7" topLeftCell="B8"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10.625" style="70" customWidth="1"/>
    <col min="2" max="3" width="8.375" style="70" customWidth="1"/>
    <col min="4" max="11" width="7.625" style="70" customWidth="1"/>
    <col min="12" max="21" width="8.625" style="70" customWidth="1"/>
    <col min="22" max="16384" width="9" style="70"/>
  </cols>
  <sheetData>
    <row r="1" spans="1:21" ht="18" customHeight="1">
      <c r="A1" s="90" t="s">
        <v>87</v>
      </c>
      <c r="Q1" s="101"/>
      <c r="R1" s="101"/>
      <c r="U1" s="89" t="s">
        <v>151</v>
      </c>
    </row>
    <row r="2" spans="1:21" s="88" customFormat="1" ht="24.95" customHeight="1">
      <c r="A2" s="360" t="s">
        <v>249</v>
      </c>
      <c r="B2" s="360"/>
      <c r="C2" s="360"/>
      <c r="D2" s="360"/>
      <c r="E2" s="360"/>
      <c r="F2" s="360"/>
      <c r="G2" s="360"/>
      <c r="H2" s="360"/>
      <c r="I2" s="360"/>
      <c r="J2" s="360"/>
      <c r="K2" s="360"/>
      <c r="L2" s="360" t="s">
        <v>248</v>
      </c>
      <c r="M2" s="360"/>
      <c r="N2" s="360"/>
      <c r="O2" s="360"/>
      <c r="P2" s="360"/>
      <c r="Q2" s="360"/>
      <c r="R2" s="360"/>
      <c r="S2" s="360"/>
      <c r="T2" s="360"/>
      <c r="U2" s="360"/>
    </row>
    <row r="3" spans="1:21" ht="15" customHeight="1" thickBot="1">
      <c r="A3" s="86"/>
      <c r="B3" s="86"/>
      <c r="C3" s="86"/>
      <c r="D3" s="86"/>
      <c r="E3" s="86"/>
      <c r="F3" s="86"/>
      <c r="G3" s="86"/>
      <c r="H3" s="86"/>
      <c r="I3" s="119"/>
      <c r="J3" s="119"/>
      <c r="K3" s="117" t="s">
        <v>224</v>
      </c>
      <c r="L3" s="86"/>
      <c r="M3" s="86"/>
      <c r="N3" s="86"/>
      <c r="O3" s="118"/>
      <c r="P3" s="118"/>
      <c r="Q3" s="118"/>
      <c r="R3" s="118"/>
      <c r="S3" s="86"/>
      <c r="T3" s="117"/>
      <c r="U3" s="116" t="s">
        <v>247</v>
      </c>
    </row>
    <row r="4" spans="1:21" s="85" customFormat="1" ht="41.45" customHeight="1">
      <c r="A4" s="392" t="s">
        <v>222</v>
      </c>
      <c r="B4" s="395" t="s">
        <v>246</v>
      </c>
      <c r="C4" s="396"/>
      <c r="D4" s="395" t="s">
        <v>245</v>
      </c>
      <c r="E4" s="396"/>
      <c r="F4" s="388" t="s">
        <v>244</v>
      </c>
      <c r="G4" s="389"/>
      <c r="H4" s="388" t="s">
        <v>243</v>
      </c>
      <c r="I4" s="389"/>
      <c r="J4" s="388" t="s">
        <v>242</v>
      </c>
      <c r="K4" s="389"/>
      <c r="L4" s="402" t="s">
        <v>241</v>
      </c>
      <c r="M4" s="403"/>
      <c r="N4" s="401" t="s">
        <v>240</v>
      </c>
      <c r="O4" s="389"/>
      <c r="P4" s="388" t="s">
        <v>239</v>
      </c>
      <c r="Q4" s="389"/>
      <c r="R4" s="388" t="s">
        <v>238</v>
      </c>
      <c r="S4" s="389"/>
      <c r="T4" s="388" t="s">
        <v>237</v>
      </c>
      <c r="U4" s="405"/>
    </row>
    <row r="5" spans="1:21" s="85" customFormat="1" ht="41.45" customHeight="1">
      <c r="A5" s="392"/>
      <c r="B5" s="397" t="s">
        <v>236</v>
      </c>
      <c r="C5" s="391"/>
      <c r="D5" s="390" t="s">
        <v>235</v>
      </c>
      <c r="E5" s="391"/>
      <c r="F5" s="390" t="s">
        <v>234</v>
      </c>
      <c r="G5" s="391"/>
      <c r="H5" s="390" t="s">
        <v>233</v>
      </c>
      <c r="I5" s="391"/>
      <c r="J5" s="390" t="s">
        <v>232</v>
      </c>
      <c r="K5" s="391"/>
      <c r="L5" s="398" t="s">
        <v>231</v>
      </c>
      <c r="M5" s="399"/>
      <c r="N5" s="400" t="s">
        <v>230</v>
      </c>
      <c r="O5" s="391"/>
      <c r="P5" s="390" t="s">
        <v>229</v>
      </c>
      <c r="Q5" s="391"/>
      <c r="R5" s="390" t="s">
        <v>228</v>
      </c>
      <c r="S5" s="391"/>
      <c r="T5" s="390" t="s">
        <v>227</v>
      </c>
      <c r="U5" s="404"/>
    </row>
    <row r="6" spans="1:21" s="85" customFormat="1" ht="41.45" customHeight="1">
      <c r="A6" s="392"/>
      <c r="B6" s="115" t="s">
        <v>201</v>
      </c>
      <c r="C6" s="112" t="s">
        <v>200</v>
      </c>
      <c r="D6" s="113" t="s">
        <v>201</v>
      </c>
      <c r="E6" s="112" t="s">
        <v>200</v>
      </c>
      <c r="F6" s="113" t="s">
        <v>201</v>
      </c>
      <c r="G6" s="112" t="s">
        <v>200</v>
      </c>
      <c r="H6" s="113" t="s">
        <v>201</v>
      </c>
      <c r="I6" s="112" t="s">
        <v>200</v>
      </c>
      <c r="J6" s="113" t="s">
        <v>201</v>
      </c>
      <c r="K6" s="112" t="s">
        <v>200</v>
      </c>
      <c r="L6" s="114" t="s">
        <v>201</v>
      </c>
      <c r="M6" s="112" t="s">
        <v>200</v>
      </c>
      <c r="N6" s="113" t="s">
        <v>201</v>
      </c>
      <c r="O6" s="112" t="s">
        <v>200</v>
      </c>
      <c r="P6" s="113" t="s">
        <v>201</v>
      </c>
      <c r="Q6" s="112" t="s">
        <v>200</v>
      </c>
      <c r="R6" s="113" t="s">
        <v>201</v>
      </c>
      <c r="S6" s="112" t="s">
        <v>200</v>
      </c>
      <c r="T6" s="113" t="s">
        <v>201</v>
      </c>
      <c r="U6" s="121" t="s">
        <v>200</v>
      </c>
    </row>
    <row r="7" spans="1:21" s="85" customFormat="1" ht="41.45" customHeight="1" thickBot="1">
      <c r="A7" s="393"/>
      <c r="B7" s="111" t="s">
        <v>199</v>
      </c>
      <c r="C7" s="109" t="s">
        <v>198</v>
      </c>
      <c r="D7" s="108" t="s">
        <v>199</v>
      </c>
      <c r="E7" s="109" t="s">
        <v>198</v>
      </c>
      <c r="F7" s="108" t="s">
        <v>199</v>
      </c>
      <c r="G7" s="109" t="s">
        <v>198</v>
      </c>
      <c r="H7" s="108" t="s">
        <v>199</v>
      </c>
      <c r="I7" s="109" t="s">
        <v>198</v>
      </c>
      <c r="J7" s="110" t="s">
        <v>199</v>
      </c>
      <c r="K7" s="109" t="s">
        <v>198</v>
      </c>
      <c r="L7" s="108" t="s">
        <v>199</v>
      </c>
      <c r="M7" s="109" t="s">
        <v>198</v>
      </c>
      <c r="N7" s="108" t="s">
        <v>199</v>
      </c>
      <c r="O7" s="109" t="s">
        <v>198</v>
      </c>
      <c r="P7" s="108" t="s">
        <v>199</v>
      </c>
      <c r="Q7" s="109" t="s">
        <v>198</v>
      </c>
      <c r="R7" s="108" t="s">
        <v>199</v>
      </c>
      <c r="S7" s="109" t="s">
        <v>198</v>
      </c>
      <c r="T7" s="108" t="s">
        <v>199</v>
      </c>
      <c r="U7" s="120" t="s">
        <v>198</v>
      </c>
    </row>
    <row r="8" spans="1:21" s="85" customFormat="1" ht="56.45" customHeight="1">
      <c r="A8" s="106" t="s">
        <v>197</v>
      </c>
      <c r="B8" s="83">
        <v>341</v>
      </c>
      <c r="C8" s="82">
        <v>91586</v>
      </c>
      <c r="D8" s="82">
        <v>168</v>
      </c>
      <c r="E8" s="82">
        <v>552660</v>
      </c>
      <c r="F8" s="82">
        <v>127</v>
      </c>
      <c r="G8" s="82">
        <v>68851</v>
      </c>
      <c r="H8" s="82">
        <v>866</v>
      </c>
      <c r="I8" s="82">
        <v>162294</v>
      </c>
      <c r="J8" s="82">
        <v>1262</v>
      </c>
      <c r="K8" s="82">
        <v>334480</v>
      </c>
      <c r="L8" s="82" t="s">
        <v>23</v>
      </c>
      <c r="M8" s="82" t="s">
        <v>23</v>
      </c>
      <c r="N8" s="82">
        <v>7</v>
      </c>
      <c r="O8" s="82">
        <v>1050</v>
      </c>
      <c r="P8" s="82" t="s">
        <v>23</v>
      </c>
      <c r="Q8" s="82" t="s">
        <v>23</v>
      </c>
      <c r="R8" s="82">
        <v>1008</v>
      </c>
      <c r="S8" s="82">
        <v>112637</v>
      </c>
      <c r="T8" s="82">
        <v>2576</v>
      </c>
      <c r="U8" s="82">
        <v>237201</v>
      </c>
    </row>
    <row r="9" spans="1:21" s="85" customFormat="1" ht="56.45" customHeight="1">
      <c r="A9" s="106" t="s">
        <v>196</v>
      </c>
      <c r="B9" s="81">
        <v>339</v>
      </c>
      <c r="C9" s="77">
        <v>93205</v>
      </c>
      <c r="D9" s="77">
        <v>170</v>
      </c>
      <c r="E9" s="77">
        <v>554210</v>
      </c>
      <c r="F9" s="77">
        <v>143</v>
      </c>
      <c r="G9" s="77">
        <v>39625</v>
      </c>
      <c r="H9" s="77">
        <v>893</v>
      </c>
      <c r="I9" s="77">
        <v>167862</v>
      </c>
      <c r="J9" s="77">
        <v>1282</v>
      </c>
      <c r="K9" s="77">
        <v>344622</v>
      </c>
      <c r="L9" s="77" t="s">
        <v>23</v>
      </c>
      <c r="M9" s="77" t="s">
        <v>23</v>
      </c>
      <c r="N9" s="77">
        <v>9</v>
      </c>
      <c r="O9" s="77">
        <v>1350</v>
      </c>
      <c r="P9" s="77" t="s">
        <v>23</v>
      </c>
      <c r="Q9" s="77" t="s">
        <v>23</v>
      </c>
      <c r="R9" s="77">
        <v>1022</v>
      </c>
      <c r="S9" s="77">
        <v>110885</v>
      </c>
      <c r="T9" s="77">
        <v>2767</v>
      </c>
      <c r="U9" s="77">
        <v>262745</v>
      </c>
    </row>
    <row r="10" spans="1:21" s="85" customFormat="1" ht="56.45" customHeight="1">
      <c r="A10" s="106" t="s">
        <v>195</v>
      </c>
      <c r="B10" s="81">
        <v>313</v>
      </c>
      <c r="C10" s="77">
        <v>82587</v>
      </c>
      <c r="D10" s="77">
        <v>168</v>
      </c>
      <c r="E10" s="77">
        <v>554350</v>
      </c>
      <c r="F10" s="77">
        <v>146</v>
      </c>
      <c r="G10" s="77">
        <v>41938</v>
      </c>
      <c r="H10" s="77">
        <v>852</v>
      </c>
      <c r="I10" s="77">
        <v>158262</v>
      </c>
      <c r="J10" s="77">
        <v>1235</v>
      </c>
      <c r="K10" s="77">
        <v>312141</v>
      </c>
      <c r="L10" s="77" t="s">
        <v>23</v>
      </c>
      <c r="M10" s="77" t="s">
        <v>23</v>
      </c>
      <c r="N10" s="77">
        <v>14</v>
      </c>
      <c r="O10" s="77">
        <v>1940</v>
      </c>
      <c r="P10" s="77" t="s">
        <v>23</v>
      </c>
      <c r="Q10" s="77" t="s">
        <v>23</v>
      </c>
      <c r="R10" s="77">
        <v>1017</v>
      </c>
      <c r="S10" s="77">
        <v>114869</v>
      </c>
      <c r="T10" s="77">
        <v>2958</v>
      </c>
      <c r="U10" s="77">
        <v>296288</v>
      </c>
    </row>
    <row r="11" spans="1:21" s="85" customFormat="1" ht="56.45" customHeight="1">
      <c r="A11" s="106" t="s">
        <v>194</v>
      </c>
      <c r="B11" s="81">
        <v>284</v>
      </c>
      <c r="C11" s="77">
        <v>78892</v>
      </c>
      <c r="D11" s="77">
        <v>165</v>
      </c>
      <c r="E11" s="77">
        <v>543150</v>
      </c>
      <c r="F11" s="77">
        <v>160</v>
      </c>
      <c r="G11" s="77">
        <v>44625</v>
      </c>
      <c r="H11" s="77">
        <v>882</v>
      </c>
      <c r="I11" s="77">
        <v>176482</v>
      </c>
      <c r="J11" s="77">
        <v>1263</v>
      </c>
      <c r="K11" s="77">
        <v>330387</v>
      </c>
      <c r="L11" s="77" t="s">
        <v>23</v>
      </c>
      <c r="M11" s="77" t="s">
        <v>23</v>
      </c>
      <c r="N11" s="77">
        <v>14</v>
      </c>
      <c r="O11" s="77">
        <v>2150</v>
      </c>
      <c r="P11" s="77" t="s">
        <v>23</v>
      </c>
      <c r="Q11" s="77" t="s">
        <v>23</v>
      </c>
      <c r="R11" s="77">
        <v>985</v>
      </c>
      <c r="S11" s="77">
        <v>107792</v>
      </c>
      <c r="T11" s="77">
        <v>3162</v>
      </c>
      <c r="U11" s="77">
        <v>332940</v>
      </c>
    </row>
    <row r="12" spans="1:21" s="85" customFormat="1" ht="56.45" customHeight="1">
      <c r="A12" s="106" t="s">
        <v>193</v>
      </c>
      <c r="B12" s="81">
        <v>310</v>
      </c>
      <c r="C12" s="77">
        <v>86680</v>
      </c>
      <c r="D12" s="77">
        <v>168</v>
      </c>
      <c r="E12" s="77">
        <v>513350</v>
      </c>
      <c r="F12" s="77">
        <v>186</v>
      </c>
      <c r="G12" s="77">
        <v>58735</v>
      </c>
      <c r="H12" s="77">
        <v>918</v>
      </c>
      <c r="I12" s="77">
        <v>182435</v>
      </c>
      <c r="J12" s="77">
        <v>1319</v>
      </c>
      <c r="K12" s="77">
        <v>336563</v>
      </c>
      <c r="L12" s="77" t="s">
        <v>23</v>
      </c>
      <c r="M12" s="77" t="s">
        <v>23</v>
      </c>
      <c r="N12" s="77">
        <v>17</v>
      </c>
      <c r="O12" s="77">
        <v>2400</v>
      </c>
      <c r="P12" s="77" t="s">
        <v>23</v>
      </c>
      <c r="Q12" s="77" t="s">
        <v>23</v>
      </c>
      <c r="R12" s="77">
        <v>1010</v>
      </c>
      <c r="S12" s="77">
        <v>109439</v>
      </c>
      <c r="T12" s="77">
        <v>3242</v>
      </c>
      <c r="U12" s="77">
        <v>354232</v>
      </c>
    </row>
    <row r="13" spans="1:21" s="85" customFormat="1" ht="56.45" customHeight="1">
      <c r="A13" s="106" t="s">
        <v>192</v>
      </c>
      <c r="B13" s="81">
        <v>305</v>
      </c>
      <c r="C13" s="77">
        <v>88387</v>
      </c>
      <c r="D13" s="77">
        <v>167</v>
      </c>
      <c r="E13" s="77">
        <v>513338</v>
      </c>
      <c r="F13" s="77">
        <v>224</v>
      </c>
      <c r="G13" s="77">
        <v>72141</v>
      </c>
      <c r="H13" s="77">
        <v>976</v>
      </c>
      <c r="I13" s="77">
        <v>203556</v>
      </c>
      <c r="J13" s="77">
        <v>1390</v>
      </c>
      <c r="K13" s="77">
        <v>354175</v>
      </c>
      <c r="L13" s="77" t="s">
        <v>23</v>
      </c>
      <c r="M13" s="77" t="s">
        <v>23</v>
      </c>
      <c r="N13" s="77">
        <v>18</v>
      </c>
      <c r="O13" s="77">
        <v>2230</v>
      </c>
      <c r="P13" s="77" t="s">
        <v>23</v>
      </c>
      <c r="Q13" s="77" t="s">
        <v>23</v>
      </c>
      <c r="R13" s="77">
        <v>1571</v>
      </c>
      <c r="S13" s="77">
        <v>159193</v>
      </c>
      <c r="T13" s="77">
        <v>3317</v>
      </c>
      <c r="U13" s="77">
        <v>366273</v>
      </c>
    </row>
    <row r="14" spans="1:21" s="85" customFormat="1" ht="56.45" customHeight="1">
      <c r="A14" s="106" t="s">
        <v>191</v>
      </c>
      <c r="B14" s="81">
        <v>318</v>
      </c>
      <c r="C14" s="77">
        <v>94158</v>
      </c>
      <c r="D14" s="77">
        <v>175</v>
      </c>
      <c r="E14" s="77">
        <v>516118</v>
      </c>
      <c r="F14" s="77">
        <v>238</v>
      </c>
      <c r="G14" s="77">
        <v>93907</v>
      </c>
      <c r="H14" s="77">
        <v>1016</v>
      </c>
      <c r="I14" s="77">
        <v>224249</v>
      </c>
      <c r="J14" s="77">
        <v>1443</v>
      </c>
      <c r="K14" s="77">
        <v>363840</v>
      </c>
      <c r="L14" s="77" t="s">
        <v>23</v>
      </c>
      <c r="M14" s="77" t="s">
        <v>23</v>
      </c>
      <c r="N14" s="77">
        <v>19</v>
      </c>
      <c r="O14" s="77">
        <v>2381</v>
      </c>
      <c r="P14" s="77" t="s">
        <v>23</v>
      </c>
      <c r="Q14" s="77" t="s">
        <v>23</v>
      </c>
      <c r="R14" s="77">
        <v>1284</v>
      </c>
      <c r="S14" s="77">
        <v>137252</v>
      </c>
      <c r="T14" s="77">
        <v>3397</v>
      </c>
      <c r="U14" s="77">
        <v>376399</v>
      </c>
    </row>
    <row r="15" spans="1:21" s="85" customFormat="1" ht="56.45" customHeight="1">
      <c r="A15" s="106" t="s">
        <v>190</v>
      </c>
      <c r="B15" s="81">
        <v>305</v>
      </c>
      <c r="C15" s="77">
        <v>90929</v>
      </c>
      <c r="D15" s="77">
        <v>176</v>
      </c>
      <c r="E15" s="77">
        <v>517350</v>
      </c>
      <c r="F15" s="77">
        <v>252</v>
      </c>
      <c r="G15" s="77">
        <v>96887</v>
      </c>
      <c r="H15" s="77">
        <v>1048</v>
      </c>
      <c r="I15" s="77">
        <v>231596</v>
      </c>
      <c r="J15" s="77">
        <v>1558</v>
      </c>
      <c r="K15" s="77">
        <v>397867</v>
      </c>
      <c r="L15" s="77" t="s">
        <v>23</v>
      </c>
      <c r="M15" s="77" t="s">
        <v>23</v>
      </c>
      <c r="N15" s="77">
        <v>26</v>
      </c>
      <c r="O15" s="77">
        <v>3381</v>
      </c>
      <c r="P15" s="77" t="s">
        <v>23</v>
      </c>
      <c r="Q15" s="77" t="s">
        <v>23</v>
      </c>
      <c r="R15" s="77">
        <v>1300</v>
      </c>
      <c r="S15" s="77">
        <v>138765</v>
      </c>
      <c r="T15" s="77">
        <v>3485</v>
      </c>
      <c r="U15" s="77">
        <v>385424</v>
      </c>
    </row>
    <row r="16" spans="1:21" s="85" customFormat="1" ht="56.45" customHeight="1">
      <c r="A16" s="106" t="s">
        <v>189</v>
      </c>
      <c r="B16" s="81">
        <v>309</v>
      </c>
      <c r="C16" s="77">
        <v>91847</v>
      </c>
      <c r="D16" s="77">
        <v>180</v>
      </c>
      <c r="E16" s="77">
        <v>520880</v>
      </c>
      <c r="F16" s="77">
        <v>269</v>
      </c>
      <c r="G16" s="77">
        <v>98071</v>
      </c>
      <c r="H16" s="77">
        <v>1076</v>
      </c>
      <c r="I16" s="77">
        <v>244689</v>
      </c>
      <c r="J16" s="77">
        <v>1637</v>
      </c>
      <c r="K16" s="77">
        <v>409102</v>
      </c>
      <c r="L16" s="77" t="s">
        <v>23</v>
      </c>
      <c r="M16" s="77" t="s">
        <v>23</v>
      </c>
      <c r="N16" s="77">
        <v>27</v>
      </c>
      <c r="O16" s="77">
        <v>3651</v>
      </c>
      <c r="P16" s="77" t="s">
        <v>23</v>
      </c>
      <c r="Q16" s="77" t="s">
        <v>23</v>
      </c>
      <c r="R16" s="77">
        <v>1303</v>
      </c>
      <c r="S16" s="77">
        <v>137875</v>
      </c>
      <c r="T16" s="77">
        <v>3611</v>
      </c>
      <c r="U16" s="77">
        <v>406829</v>
      </c>
    </row>
    <row r="17" spans="1:21" s="85" customFormat="1" ht="56.45" customHeight="1" thickBot="1">
      <c r="A17" s="105" t="s">
        <v>188</v>
      </c>
      <c r="B17" s="75">
        <v>303</v>
      </c>
      <c r="C17" s="74">
        <v>103666</v>
      </c>
      <c r="D17" s="74">
        <v>183</v>
      </c>
      <c r="E17" s="74">
        <v>523380</v>
      </c>
      <c r="F17" s="74">
        <v>286</v>
      </c>
      <c r="G17" s="74">
        <v>95402</v>
      </c>
      <c r="H17" s="74">
        <v>1113</v>
      </c>
      <c r="I17" s="74">
        <v>234253</v>
      </c>
      <c r="J17" s="74">
        <v>1711</v>
      </c>
      <c r="K17" s="74">
        <v>445078</v>
      </c>
      <c r="L17" s="74" t="s">
        <v>23</v>
      </c>
      <c r="M17" s="74" t="s">
        <v>23</v>
      </c>
      <c r="N17" s="74">
        <v>41</v>
      </c>
      <c r="O17" s="74">
        <v>5239</v>
      </c>
      <c r="P17" s="74" t="s">
        <v>23</v>
      </c>
      <c r="Q17" s="74" t="s">
        <v>23</v>
      </c>
      <c r="R17" s="74">
        <v>1308</v>
      </c>
      <c r="S17" s="74">
        <v>140725</v>
      </c>
      <c r="T17" s="74">
        <v>3744</v>
      </c>
      <c r="U17" s="74">
        <v>426707</v>
      </c>
    </row>
  </sheetData>
  <sheetProtection formatCells="0" formatRows="0" insertRows="0" deleteRows="0"/>
  <mergeCells count="23">
    <mergeCell ref="A2:K2"/>
    <mergeCell ref="T5:U5"/>
    <mergeCell ref="L2:U2"/>
    <mergeCell ref="P4:Q4"/>
    <mergeCell ref="R4:S4"/>
    <mergeCell ref="T4:U4"/>
    <mergeCell ref="R5:S5"/>
    <mergeCell ref="L4:M4"/>
    <mergeCell ref="N4:O4"/>
    <mergeCell ref="N5:O5"/>
    <mergeCell ref="P5:Q5"/>
    <mergeCell ref="J5:K5"/>
    <mergeCell ref="L5:M5"/>
    <mergeCell ref="H4:I4"/>
    <mergeCell ref="J4:K4"/>
    <mergeCell ref="H5:I5"/>
    <mergeCell ref="A4:A7"/>
    <mergeCell ref="B4:C4"/>
    <mergeCell ref="D4:E4"/>
    <mergeCell ref="F4:G4"/>
    <mergeCell ref="B5:C5"/>
    <mergeCell ref="D5:E5"/>
    <mergeCell ref="F5:G5"/>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view="pageBreakPreview" zoomScale="70" zoomScaleNormal="120" zoomScaleSheetLayoutView="70" workbookViewId="0">
      <pane xSplit="1" ySplit="7" topLeftCell="B8"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2" width="10.125" style="70" customWidth="1"/>
    <col min="3" max="3" width="10.625" style="70" customWidth="1"/>
    <col min="4" max="9" width="9.625" style="70" customWidth="1"/>
    <col min="10" max="15" width="10.625" style="70" customWidth="1"/>
    <col min="16" max="16" width="11.375" style="70" customWidth="1"/>
    <col min="17" max="17" width="13.375" style="70" customWidth="1"/>
    <col min="18" max="16384" width="9" style="70"/>
  </cols>
  <sheetData>
    <row r="1" spans="1:17" ht="18" customHeight="1">
      <c r="A1" s="90" t="s">
        <v>87</v>
      </c>
      <c r="Q1" s="89" t="s">
        <v>285</v>
      </c>
    </row>
    <row r="2" spans="1:17" s="148" customFormat="1" ht="36.950000000000003" customHeight="1">
      <c r="A2" s="409" t="s">
        <v>284</v>
      </c>
      <c r="B2" s="409"/>
      <c r="C2" s="409"/>
      <c r="D2" s="409"/>
      <c r="E2" s="409"/>
      <c r="F2" s="409"/>
      <c r="G2" s="409"/>
      <c r="H2" s="409"/>
      <c r="I2" s="409"/>
      <c r="J2" s="410" t="s">
        <v>283</v>
      </c>
      <c r="K2" s="410"/>
      <c r="L2" s="410"/>
      <c r="M2" s="410"/>
      <c r="N2" s="410"/>
      <c r="O2" s="410"/>
      <c r="P2" s="410"/>
      <c r="Q2" s="410"/>
    </row>
    <row r="3" spans="1:17" s="127" customFormat="1" ht="15" customHeight="1" thickBot="1">
      <c r="A3" s="147"/>
      <c r="B3" s="146"/>
      <c r="C3" s="146"/>
      <c r="D3" s="146"/>
      <c r="E3" s="146"/>
      <c r="F3" s="145"/>
      <c r="H3" s="144"/>
      <c r="I3" s="87" t="s">
        <v>282</v>
      </c>
      <c r="N3" s="87"/>
      <c r="Q3" s="143" t="s">
        <v>281</v>
      </c>
    </row>
    <row r="4" spans="1:17" s="127" customFormat="1" ht="54.95" customHeight="1">
      <c r="A4" s="406" t="s">
        <v>222</v>
      </c>
      <c r="B4" s="411" t="s">
        <v>280</v>
      </c>
      <c r="C4" s="412"/>
      <c r="D4" s="413" t="s">
        <v>279</v>
      </c>
      <c r="E4" s="412"/>
      <c r="F4" s="413" t="s">
        <v>278</v>
      </c>
      <c r="G4" s="414"/>
      <c r="H4" s="413" t="s">
        <v>277</v>
      </c>
      <c r="I4" s="412"/>
      <c r="J4" s="415" t="s">
        <v>276</v>
      </c>
      <c r="K4" s="412"/>
      <c r="L4" s="419" t="s">
        <v>275</v>
      </c>
      <c r="M4" s="420"/>
      <c r="N4" s="395" t="s">
        <v>274</v>
      </c>
      <c r="O4" s="418"/>
      <c r="P4" s="142" t="s">
        <v>273</v>
      </c>
      <c r="Q4" s="141" t="s">
        <v>272</v>
      </c>
    </row>
    <row r="5" spans="1:17" s="127" customFormat="1" ht="54.95" customHeight="1">
      <c r="A5" s="407"/>
      <c r="B5" s="421" t="s">
        <v>271</v>
      </c>
      <c r="C5" s="417"/>
      <c r="D5" s="416" t="s">
        <v>270</v>
      </c>
      <c r="E5" s="417"/>
      <c r="F5" s="416" t="s">
        <v>269</v>
      </c>
      <c r="G5" s="417"/>
      <c r="H5" s="416" t="s">
        <v>268</v>
      </c>
      <c r="I5" s="417"/>
      <c r="J5" s="423" t="s">
        <v>267</v>
      </c>
      <c r="K5" s="417"/>
      <c r="L5" s="404" t="s">
        <v>266</v>
      </c>
      <c r="M5" s="391"/>
      <c r="N5" s="390" t="s">
        <v>265</v>
      </c>
      <c r="O5" s="422"/>
      <c r="P5" s="140" t="s">
        <v>264</v>
      </c>
      <c r="Q5" s="139" t="s">
        <v>263</v>
      </c>
    </row>
    <row r="6" spans="1:17" s="127" customFormat="1" ht="54.95" customHeight="1">
      <c r="A6" s="407"/>
      <c r="B6" s="138" t="s">
        <v>201</v>
      </c>
      <c r="C6" s="137" t="s">
        <v>262</v>
      </c>
      <c r="D6" s="137" t="s">
        <v>259</v>
      </c>
      <c r="E6" s="137" t="s">
        <v>261</v>
      </c>
      <c r="F6" s="137" t="s">
        <v>259</v>
      </c>
      <c r="G6" s="137" t="s">
        <v>261</v>
      </c>
      <c r="H6" s="137" t="s">
        <v>259</v>
      </c>
      <c r="I6" s="137" t="s">
        <v>261</v>
      </c>
      <c r="J6" s="135" t="s">
        <v>259</v>
      </c>
      <c r="K6" s="137" t="s">
        <v>261</v>
      </c>
      <c r="L6" s="135" t="s">
        <v>259</v>
      </c>
      <c r="M6" s="137" t="s">
        <v>260</v>
      </c>
      <c r="N6" s="137" t="s">
        <v>259</v>
      </c>
      <c r="O6" s="136" t="s">
        <v>258</v>
      </c>
      <c r="P6" s="135" t="s">
        <v>257</v>
      </c>
      <c r="Q6" s="134" t="s">
        <v>257</v>
      </c>
    </row>
    <row r="7" spans="1:17" s="127" customFormat="1" ht="54.95" customHeight="1" thickBot="1">
      <c r="A7" s="408"/>
      <c r="B7" s="133" t="s">
        <v>254</v>
      </c>
      <c r="C7" s="131" t="s">
        <v>256</v>
      </c>
      <c r="D7" s="131" t="s">
        <v>254</v>
      </c>
      <c r="E7" s="131" t="s">
        <v>198</v>
      </c>
      <c r="F7" s="131" t="s">
        <v>254</v>
      </c>
      <c r="G7" s="131" t="s">
        <v>198</v>
      </c>
      <c r="H7" s="131" t="s">
        <v>254</v>
      </c>
      <c r="I7" s="131" t="s">
        <v>198</v>
      </c>
      <c r="J7" s="132" t="s">
        <v>254</v>
      </c>
      <c r="K7" s="131" t="s">
        <v>198</v>
      </c>
      <c r="L7" s="132" t="s">
        <v>254</v>
      </c>
      <c r="M7" s="131" t="s">
        <v>255</v>
      </c>
      <c r="N7" s="131" t="s">
        <v>254</v>
      </c>
      <c r="O7" s="130" t="s">
        <v>255</v>
      </c>
      <c r="P7" s="129" t="s">
        <v>254</v>
      </c>
      <c r="Q7" s="128" t="s">
        <v>254</v>
      </c>
    </row>
    <row r="8" spans="1:17" s="126" customFormat="1" ht="45" customHeight="1">
      <c r="A8" s="106" t="s">
        <v>197</v>
      </c>
      <c r="B8" s="81">
        <v>45187</v>
      </c>
      <c r="C8" s="77">
        <v>1202273</v>
      </c>
      <c r="D8" s="77">
        <v>1</v>
      </c>
      <c r="E8" s="77">
        <v>28</v>
      </c>
      <c r="F8" s="77" t="s">
        <v>23</v>
      </c>
      <c r="G8" s="77" t="s">
        <v>23</v>
      </c>
      <c r="H8" s="77">
        <v>33564</v>
      </c>
      <c r="I8" s="77">
        <v>151302</v>
      </c>
      <c r="J8" s="77">
        <v>11518</v>
      </c>
      <c r="K8" s="77">
        <v>1049882</v>
      </c>
      <c r="L8" s="77">
        <v>104</v>
      </c>
      <c r="M8" s="77">
        <v>1061</v>
      </c>
      <c r="N8" s="77" t="s">
        <v>23</v>
      </c>
      <c r="O8" s="77" t="s">
        <v>23</v>
      </c>
      <c r="P8" s="77">
        <v>77</v>
      </c>
      <c r="Q8" s="77" t="s">
        <v>23</v>
      </c>
    </row>
    <row r="9" spans="1:17" s="126" customFormat="1" ht="45" customHeight="1">
      <c r="A9" s="106" t="s">
        <v>196</v>
      </c>
      <c r="B9" s="81">
        <v>45758</v>
      </c>
      <c r="C9" s="77">
        <v>1269249</v>
      </c>
      <c r="D9" s="77">
        <v>1</v>
      </c>
      <c r="E9" s="77">
        <v>80</v>
      </c>
      <c r="F9" s="77" t="s">
        <v>23</v>
      </c>
      <c r="G9" s="77" t="s">
        <v>23</v>
      </c>
      <c r="H9" s="77">
        <v>34108</v>
      </c>
      <c r="I9" s="77">
        <v>154527</v>
      </c>
      <c r="J9" s="77">
        <v>11544</v>
      </c>
      <c r="K9" s="77">
        <v>1113602</v>
      </c>
      <c r="L9" s="77">
        <v>105</v>
      </c>
      <c r="M9" s="77">
        <v>1039</v>
      </c>
      <c r="N9" s="77" t="s">
        <v>23</v>
      </c>
      <c r="O9" s="77" t="s">
        <v>23</v>
      </c>
      <c r="P9" s="77">
        <v>95</v>
      </c>
      <c r="Q9" s="77" t="s">
        <v>23</v>
      </c>
    </row>
    <row r="10" spans="1:17" s="126" customFormat="1" ht="45" customHeight="1">
      <c r="A10" s="106" t="s">
        <v>195</v>
      </c>
      <c r="B10" s="81">
        <v>47237</v>
      </c>
      <c r="C10" s="77">
        <v>1271025</v>
      </c>
      <c r="D10" s="77">
        <v>1</v>
      </c>
      <c r="E10" s="77">
        <v>80</v>
      </c>
      <c r="F10" s="77" t="s">
        <v>23</v>
      </c>
      <c r="G10" s="77" t="s">
        <v>23</v>
      </c>
      <c r="H10" s="77">
        <v>35461</v>
      </c>
      <c r="I10" s="77">
        <v>160615</v>
      </c>
      <c r="J10" s="77">
        <v>11664</v>
      </c>
      <c r="K10" s="77">
        <v>1108981</v>
      </c>
      <c r="L10" s="77">
        <v>111</v>
      </c>
      <c r="M10" s="77">
        <v>1349</v>
      </c>
      <c r="N10" s="77" t="s">
        <v>23</v>
      </c>
      <c r="O10" s="77" t="s">
        <v>23</v>
      </c>
      <c r="P10" s="77">
        <v>99</v>
      </c>
      <c r="Q10" s="77" t="s">
        <v>23</v>
      </c>
    </row>
    <row r="11" spans="1:17" s="126" customFormat="1" ht="45" customHeight="1">
      <c r="A11" s="106" t="s">
        <v>194</v>
      </c>
      <c r="B11" s="81">
        <v>47839</v>
      </c>
      <c r="C11" s="77">
        <v>1420157</v>
      </c>
      <c r="D11" s="77">
        <v>1</v>
      </c>
      <c r="E11" s="77">
        <v>80</v>
      </c>
      <c r="F11" s="77" t="s">
        <v>23</v>
      </c>
      <c r="G11" s="77" t="s">
        <v>23</v>
      </c>
      <c r="H11" s="77">
        <v>36104</v>
      </c>
      <c r="I11" s="77">
        <v>165132</v>
      </c>
      <c r="J11" s="77">
        <v>11614</v>
      </c>
      <c r="K11" s="77">
        <v>1252768</v>
      </c>
      <c r="L11" s="77">
        <v>119</v>
      </c>
      <c r="M11" s="77">
        <v>2176</v>
      </c>
      <c r="N11" s="77">
        <v>1</v>
      </c>
      <c r="O11" s="77">
        <v>1</v>
      </c>
      <c r="P11" s="77">
        <v>112</v>
      </c>
      <c r="Q11" s="77">
        <v>1</v>
      </c>
    </row>
    <row r="12" spans="1:17" s="126" customFormat="1" ht="45" customHeight="1">
      <c r="A12" s="106" t="s">
        <v>193</v>
      </c>
      <c r="B12" s="81">
        <v>48514</v>
      </c>
      <c r="C12" s="77">
        <v>1524445</v>
      </c>
      <c r="D12" s="77">
        <v>1</v>
      </c>
      <c r="E12" s="77">
        <v>80</v>
      </c>
      <c r="F12" s="77" t="s">
        <v>23</v>
      </c>
      <c r="G12" s="77" t="s">
        <v>23</v>
      </c>
      <c r="H12" s="77">
        <v>36815</v>
      </c>
      <c r="I12" s="77">
        <v>170318</v>
      </c>
      <c r="J12" s="77">
        <v>11573</v>
      </c>
      <c r="K12" s="77">
        <v>1352586</v>
      </c>
      <c r="L12" s="77">
        <v>124</v>
      </c>
      <c r="M12" s="77">
        <v>1460</v>
      </c>
      <c r="N12" s="77">
        <v>1</v>
      </c>
      <c r="O12" s="77">
        <v>1</v>
      </c>
      <c r="P12" s="77">
        <v>121</v>
      </c>
      <c r="Q12" s="77">
        <v>8</v>
      </c>
    </row>
    <row r="13" spans="1:17" s="126" customFormat="1" ht="45" customHeight="1">
      <c r="A13" s="106" t="s">
        <v>192</v>
      </c>
      <c r="B13" s="81">
        <v>50323</v>
      </c>
      <c r="C13" s="77">
        <v>1606618</v>
      </c>
      <c r="D13" s="77">
        <v>1</v>
      </c>
      <c r="E13" s="77">
        <v>80</v>
      </c>
      <c r="F13" s="77" t="s">
        <v>23</v>
      </c>
      <c r="G13" s="77" t="s">
        <v>23</v>
      </c>
      <c r="H13" s="77">
        <v>38408</v>
      </c>
      <c r="I13" s="77">
        <v>180814</v>
      </c>
      <c r="J13" s="77">
        <v>11764</v>
      </c>
      <c r="K13" s="77">
        <v>1424004</v>
      </c>
      <c r="L13" s="77">
        <v>149</v>
      </c>
      <c r="M13" s="77">
        <v>1720</v>
      </c>
      <c r="N13" s="77">
        <v>1</v>
      </c>
      <c r="O13" s="77">
        <v>1</v>
      </c>
      <c r="P13" s="77">
        <v>135</v>
      </c>
      <c r="Q13" s="77">
        <v>14</v>
      </c>
    </row>
    <row r="14" spans="1:17" s="126" customFormat="1" ht="45" customHeight="1">
      <c r="A14" s="106" t="s">
        <v>191</v>
      </c>
      <c r="B14" s="81">
        <v>52155</v>
      </c>
      <c r="C14" s="77">
        <v>1392364.478379</v>
      </c>
      <c r="D14" s="77">
        <v>1</v>
      </c>
      <c r="E14" s="77">
        <v>80</v>
      </c>
      <c r="F14" s="77" t="s">
        <v>23</v>
      </c>
      <c r="G14" s="77" t="s">
        <v>23</v>
      </c>
      <c r="H14" s="77">
        <v>39983</v>
      </c>
      <c r="I14" s="77">
        <v>189704.94680999999</v>
      </c>
      <c r="J14" s="77">
        <v>12002</v>
      </c>
      <c r="K14" s="77">
        <v>1199304.841828</v>
      </c>
      <c r="L14" s="77">
        <v>168</v>
      </c>
      <c r="M14" s="77">
        <v>3273.889741</v>
      </c>
      <c r="N14" s="77">
        <v>1</v>
      </c>
      <c r="O14" s="77">
        <v>0.8</v>
      </c>
      <c r="P14" s="77">
        <v>137</v>
      </c>
      <c r="Q14" s="77">
        <v>15</v>
      </c>
    </row>
    <row r="15" spans="1:17" s="126" customFormat="1" ht="45" customHeight="1">
      <c r="A15" s="106" t="s">
        <v>190</v>
      </c>
      <c r="B15" s="81">
        <v>54207</v>
      </c>
      <c r="C15" s="77">
        <v>1422836.929852</v>
      </c>
      <c r="D15" s="77">
        <v>1</v>
      </c>
      <c r="E15" s="77">
        <v>80</v>
      </c>
      <c r="F15" s="77" t="s">
        <v>23</v>
      </c>
      <c r="G15" s="77" t="s">
        <v>23</v>
      </c>
      <c r="H15" s="77">
        <v>41742</v>
      </c>
      <c r="I15" s="77">
        <v>199519.42029000001</v>
      </c>
      <c r="J15" s="77">
        <v>12300</v>
      </c>
      <c r="K15" s="77">
        <v>1219830.2948479999</v>
      </c>
      <c r="L15" s="77">
        <v>163</v>
      </c>
      <c r="M15" s="77">
        <v>3406.414714</v>
      </c>
      <c r="N15" s="77">
        <v>1</v>
      </c>
      <c r="O15" s="77">
        <v>0.8</v>
      </c>
      <c r="P15" s="77">
        <v>149</v>
      </c>
      <c r="Q15" s="77">
        <v>12</v>
      </c>
    </row>
    <row r="16" spans="1:17" s="126" customFormat="1" ht="45" customHeight="1">
      <c r="A16" s="106" t="s">
        <v>189</v>
      </c>
      <c r="B16" s="81">
        <v>56472</v>
      </c>
      <c r="C16" s="77">
        <v>1448404.8144400003</v>
      </c>
      <c r="D16" s="77">
        <v>1</v>
      </c>
      <c r="E16" s="77">
        <v>80</v>
      </c>
      <c r="F16" s="77" t="s">
        <v>23</v>
      </c>
      <c r="G16" s="77" t="s">
        <v>23</v>
      </c>
      <c r="H16" s="77">
        <v>43679</v>
      </c>
      <c r="I16" s="77">
        <v>207720.98478699999</v>
      </c>
      <c r="J16" s="77">
        <v>12606</v>
      </c>
      <c r="K16" s="77">
        <v>1236764.4549120001</v>
      </c>
      <c r="L16" s="77">
        <v>183</v>
      </c>
      <c r="M16" s="77">
        <v>3815.5747409999999</v>
      </c>
      <c r="N16" s="77">
        <v>3</v>
      </c>
      <c r="O16" s="77">
        <v>23.8</v>
      </c>
      <c r="P16" s="77">
        <v>145</v>
      </c>
      <c r="Q16" s="77">
        <v>8</v>
      </c>
    </row>
    <row r="17" spans="1:17" s="126" customFormat="1" ht="45" customHeight="1" thickBot="1">
      <c r="A17" s="105" t="s">
        <v>188</v>
      </c>
      <c r="B17" s="75">
        <f>SUM(D17,F17,H17,J17,L17,N17)</f>
        <v>58770</v>
      </c>
      <c r="C17" s="74">
        <f>SUM(E17,G17,I17,K17,M17,O17)</f>
        <v>1454555.30513</v>
      </c>
      <c r="D17" s="74">
        <v>1</v>
      </c>
      <c r="E17" s="74">
        <v>80</v>
      </c>
      <c r="F17" s="74" t="s">
        <v>23</v>
      </c>
      <c r="G17" s="74" t="s">
        <v>23</v>
      </c>
      <c r="H17" s="74">
        <v>45679</v>
      </c>
      <c r="I17" s="74">
        <v>216105.091128</v>
      </c>
      <c r="J17" s="74">
        <v>12897</v>
      </c>
      <c r="K17" s="74">
        <v>1232744.3714950001</v>
      </c>
      <c r="L17" s="74">
        <v>189</v>
      </c>
      <c r="M17" s="74">
        <v>5587.3075070000004</v>
      </c>
      <c r="N17" s="74">
        <v>4</v>
      </c>
      <c r="O17" s="74">
        <v>38.534999999999997</v>
      </c>
      <c r="P17" s="74">
        <v>153</v>
      </c>
      <c r="Q17" s="74">
        <v>12</v>
      </c>
    </row>
    <row r="18" spans="1:17" s="73" customFormat="1" ht="15.95" customHeight="1">
      <c r="A18" s="104" t="s">
        <v>253</v>
      </c>
      <c r="B18" s="72"/>
      <c r="C18" s="72"/>
      <c r="D18" s="72"/>
      <c r="E18" s="72"/>
      <c r="F18" s="72"/>
      <c r="G18" s="72"/>
      <c r="I18" s="72"/>
      <c r="J18" s="125" t="s">
        <v>252</v>
      </c>
    </row>
    <row r="19" spans="1:17" ht="15.95" customHeight="1">
      <c r="A19" s="124" t="s">
        <v>251</v>
      </c>
      <c r="B19" s="123"/>
      <c r="C19" s="123"/>
      <c r="D19" s="123"/>
      <c r="E19" s="123"/>
      <c r="F19" s="123"/>
      <c r="G19" s="123"/>
      <c r="H19" s="123"/>
      <c r="I19" s="123"/>
      <c r="J19" s="73" t="s">
        <v>250</v>
      </c>
      <c r="K19" s="123"/>
    </row>
    <row r="20" spans="1:17" ht="15" customHeight="1">
      <c r="A20" s="104"/>
      <c r="B20" s="71"/>
      <c r="C20" s="71"/>
      <c r="D20" s="71"/>
      <c r="E20" s="71"/>
      <c r="F20" s="71"/>
      <c r="G20" s="71"/>
      <c r="H20" s="73"/>
      <c r="I20" s="71"/>
    </row>
    <row r="24" spans="1:17">
      <c r="C24" s="122"/>
      <c r="K24" s="122"/>
    </row>
  </sheetData>
  <sheetProtection formatCells="0"/>
  <mergeCells count="17">
    <mergeCell ref="J5:K5"/>
    <mergeCell ref="A4:A7"/>
    <mergeCell ref="A2:I2"/>
    <mergeCell ref="J2:Q2"/>
    <mergeCell ref="B4:C4"/>
    <mergeCell ref="D4:E4"/>
    <mergeCell ref="F4:G4"/>
    <mergeCell ref="L5:M5"/>
    <mergeCell ref="H4:I4"/>
    <mergeCell ref="J4:K4"/>
    <mergeCell ref="D5:E5"/>
    <mergeCell ref="N4:O4"/>
    <mergeCell ref="L4:M4"/>
    <mergeCell ref="B5:C5"/>
    <mergeCell ref="N5:O5"/>
    <mergeCell ref="F5:G5"/>
    <mergeCell ref="H5:I5"/>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view="pageBreakPreview" zoomScale="70" zoomScaleNormal="120" zoomScaleSheetLayoutView="70" workbookViewId="0">
      <pane xSplit="1" ySplit="7" topLeftCell="B8"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11.125" style="70" customWidth="1"/>
    <col min="2" max="2" width="7.625" style="70" customWidth="1"/>
    <col min="3" max="3" width="8.125" style="70" customWidth="1"/>
    <col min="4" max="8" width="7.625" style="70" customWidth="1"/>
    <col min="9" max="9" width="8.375" style="70" customWidth="1"/>
    <col min="10" max="11" width="7.625" style="70" customWidth="1"/>
    <col min="12" max="21" width="8.625" style="70" customWidth="1"/>
    <col min="22" max="16384" width="9" style="70"/>
  </cols>
  <sheetData>
    <row r="1" spans="1:21" ht="18" customHeight="1">
      <c r="A1" s="90" t="s">
        <v>309</v>
      </c>
      <c r="Q1" s="101"/>
      <c r="R1" s="101"/>
      <c r="U1" s="89" t="s">
        <v>308</v>
      </c>
    </row>
    <row r="2" spans="1:21" s="88" customFormat="1" ht="24.95" customHeight="1">
      <c r="A2" s="360" t="s">
        <v>307</v>
      </c>
      <c r="B2" s="360"/>
      <c r="C2" s="360"/>
      <c r="D2" s="360"/>
      <c r="E2" s="360"/>
      <c r="F2" s="360"/>
      <c r="G2" s="360"/>
      <c r="H2" s="360"/>
      <c r="I2" s="360"/>
      <c r="J2" s="360"/>
      <c r="K2" s="360"/>
      <c r="L2" s="360" t="s">
        <v>306</v>
      </c>
      <c r="M2" s="360"/>
      <c r="N2" s="360"/>
      <c r="O2" s="360"/>
      <c r="P2" s="360"/>
      <c r="Q2" s="360"/>
      <c r="R2" s="360"/>
      <c r="S2" s="360"/>
      <c r="T2" s="360"/>
      <c r="U2" s="360"/>
    </row>
    <row r="3" spans="1:21" ht="15" customHeight="1" thickBot="1">
      <c r="A3" s="86"/>
      <c r="B3" s="86"/>
      <c r="C3" s="86"/>
      <c r="D3" s="86"/>
      <c r="E3" s="86"/>
      <c r="F3" s="86"/>
      <c r="G3" s="86"/>
      <c r="H3" s="86"/>
      <c r="I3" s="119"/>
      <c r="J3" s="119"/>
      <c r="K3" s="117" t="s">
        <v>305</v>
      </c>
      <c r="L3" s="86"/>
      <c r="M3" s="86"/>
      <c r="N3" s="86"/>
      <c r="O3" s="118"/>
      <c r="P3" s="118"/>
      <c r="Q3" s="118"/>
      <c r="R3" s="118"/>
      <c r="S3" s="86"/>
      <c r="T3" s="117"/>
      <c r="U3" s="116" t="s">
        <v>304</v>
      </c>
    </row>
    <row r="4" spans="1:21" s="85" customFormat="1" ht="41.45" customHeight="1">
      <c r="A4" s="392" t="s">
        <v>303</v>
      </c>
      <c r="B4" s="394" t="s">
        <v>145</v>
      </c>
      <c r="C4" s="389"/>
      <c r="D4" s="395" t="s">
        <v>220</v>
      </c>
      <c r="E4" s="396"/>
      <c r="F4" s="388" t="s">
        <v>302</v>
      </c>
      <c r="G4" s="389"/>
      <c r="H4" s="388" t="s">
        <v>218</v>
      </c>
      <c r="I4" s="389"/>
      <c r="J4" s="388" t="s">
        <v>217</v>
      </c>
      <c r="K4" s="389"/>
      <c r="L4" s="402" t="s">
        <v>301</v>
      </c>
      <c r="M4" s="403"/>
      <c r="N4" s="401" t="s">
        <v>215</v>
      </c>
      <c r="O4" s="389"/>
      <c r="P4" s="388" t="s">
        <v>214</v>
      </c>
      <c r="Q4" s="389"/>
      <c r="R4" s="388" t="s">
        <v>213</v>
      </c>
      <c r="S4" s="389"/>
      <c r="T4" s="388" t="s">
        <v>212</v>
      </c>
      <c r="U4" s="389"/>
    </row>
    <row r="5" spans="1:21" s="85" customFormat="1" ht="41.45" customHeight="1">
      <c r="A5" s="392"/>
      <c r="B5" s="397" t="s">
        <v>211</v>
      </c>
      <c r="C5" s="391"/>
      <c r="D5" s="390" t="s">
        <v>210</v>
      </c>
      <c r="E5" s="391"/>
      <c r="F5" s="390" t="s">
        <v>209</v>
      </c>
      <c r="G5" s="391"/>
      <c r="H5" s="390" t="s">
        <v>208</v>
      </c>
      <c r="I5" s="391"/>
      <c r="J5" s="390" t="s">
        <v>207</v>
      </c>
      <c r="K5" s="391"/>
      <c r="L5" s="398" t="s">
        <v>206</v>
      </c>
      <c r="M5" s="399"/>
      <c r="N5" s="400" t="s">
        <v>205</v>
      </c>
      <c r="O5" s="391"/>
      <c r="P5" s="390" t="s">
        <v>300</v>
      </c>
      <c r="Q5" s="391"/>
      <c r="R5" s="390" t="s">
        <v>203</v>
      </c>
      <c r="S5" s="391"/>
      <c r="T5" s="390" t="s">
        <v>202</v>
      </c>
      <c r="U5" s="391"/>
    </row>
    <row r="6" spans="1:21" s="85" customFormat="1" ht="41.45" customHeight="1">
      <c r="A6" s="392"/>
      <c r="B6" s="115" t="s">
        <v>299</v>
      </c>
      <c r="C6" s="112" t="s">
        <v>298</v>
      </c>
      <c r="D6" s="113" t="s">
        <v>299</v>
      </c>
      <c r="E6" s="112" t="s">
        <v>298</v>
      </c>
      <c r="F6" s="113" t="s">
        <v>299</v>
      </c>
      <c r="G6" s="112" t="s">
        <v>298</v>
      </c>
      <c r="H6" s="113" t="s">
        <v>299</v>
      </c>
      <c r="I6" s="112" t="s">
        <v>298</v>
      </c>
      <c r="J6" s="113" t="s">
        <v>299</v>
      </c>
      <c r="K6" s="112" t="s">
        <v>298</v>
      </c>
      <c r="L6" s="114" t="s">
        <v>299</v>
      </c>
      <c r="M6" s="112" t="s">
        <v>298</v>
      </c>
      <c r="N6" s="113" t="s">
        <v>299</v>
      </c>
      <c r="O6" s="112" t="s">
        <v>298</v>
      </c>
      <c r="P6" s="113" t="s">
        <v>299</v>
      </c>
      <c r="Q6" s="112" t="s">
        <v>298</v>
      </c>
      <c r="R6" s="113" t="s">
        <v>299</v>
      </c>
      <c r="S6" s="112" t="s">
        <v>298</v>
      </c>
      <c r="T6" s="113" t="s">
        <v>299</v>
      </c>
      <c r="U6" s="112" t="s">
        <v>298</v>
      </c>
    </row>
    <row r="7" spans="1:21" s="85" customFormat="1" ht="41.45" customHeight="1" thickBot="1">
      <c r="A7" s="393"/>
      <c r="B7" s="111" t="s">
        <v>199</v>
      </c>
      <c r="C7" s="109" t="s">
        <v>297</v>
      </c>
      <c r="D7" s="108" t="s">
        <v>199</v>
      </c>
      <c r="E7" s="109" t="s">
        <v>297</v>
      </c>
      <c r="F7" s="108" t="s">
        <v>199</v>
      </c>
      <c r="G7" s="109" t="s">
        <v>297</v>
      </c>
      <c r="H7" s="108" t="s">
        <v>199</v>
      </c>
      <c r="I7" s="109" t="s">
        <v>297</v>
      </c>
      <c r="J7" s="110" t="s">
        <v>199</v>
      </c>
      <c r="K7" s="109" t="s">
        <v>297</v>
      </c>
      <c r="L7" s="108" t="s">
        <v>199</v>
      </c>
      <c r="M7" s="109" t="s">
        <v>297</v>
      </c>
      <c r="N7" s="108" t="s">
        <v>199</v>
      </c>
      <c r="O7" s="109" t="s">
        <v>297</v>
      </c>
      <c r="P7" s="108" t="s">
        <v>199</v>
      </c>
      <c r="Q7" s="109" t="s">
        <v>297</v>
      </c>
      <c r="R7" s="108" t="s">
        <v>199</v>
      </c>
      <c r="S7" s="109" t="s">
        <v>297</v>
      </c>
      <c r="T7" s="108" t="s">
        <v>199</v>
      </c>
      <c r="U7" s="107" t="s">
        <v>297</v>
      </c>
    </row>
    <row r="8" spans="1:21" s="85" customFormat="1" ht="52.35" customHeight="1">
      <c r="A8" s="106" t="s">
        <v>296</v>
      </c>
      <c r="B8" s="83">
        <v>45187</v>
      </c>
      <c r="C8" s="82">
        <v>1202273</v>
      </c>
      <c r="D8" s="82">
        <v>308</v>
      </c>
      <c r="E8" s="82">
        <v>5560</v>
      </c>
      <c r="F8" s="82">
        <v>156</v>
      </c>
      <c r="G8" s="82">
        <v>2558</v>
      </c>
      <c r="H8" s="82">
        <v>16442</v>
      </c>
      <c r="I8" s="82">
        <v>841274</v>
      </c>
      <c r="J8" s="82">
        <v>81</v>
      </c>
      <c r="K8" s="82">
        <v>17115</v>
      </c>
      <c r="L8" s="82">
        <v>414</v>
      </c>
      <c r="M8" s="82">
        <v>4194</v>
      </c>
      <c r="N8" s="82">
        <v>7207</v>
      </c>
      <c r="O8" s="82">
        <v>59953</v>
      </c>
      <c r="P8" s="82">
        <v>7522</v>
      </c>
      <c r="Q8" s="82">
        <v>46694</v>
      </c>
      <c r="R8" s="82">
        <v>1004</v>
      </c>
      <c r="S8" s="82">
        <v>82665</v>
      </c>
      <c r="T8" s="82">
        <v>237</v>
      </c>
      <c r="U8" s="82">
        <v>2197</v>
      </c>
    </row>
    <row r="9" spans="1:21" s="85" customFormat="1" ht="52.35" customHeight="1">
      <c r="A9" s="106" t="s">
        <v>295</v>
      </c>
      <c r="B9" s="81">
        <v>45758</v>
      </c>
      <c r="C9" s="77">
        <v>1269249</v>
      </c>
      <c r="D9" s="77">
        <v>339</v>
      </c>
      <c r="E9" s="77">
        <v>5813</v>
      </c>
      <c r="F9" s="77">
        <v>160</v>
      </c>
      <c r="G9" s="77">
        <v>2697</v>
      </c>
      <c r="H9" s="77">
        <v>16370</v>
      </c>
      <c r="I9" s="77">
        <v>919500</v>
      </c>
      <c r="J9" s="77">
        <v>95</v>
      </c>
      <c r="K9" s="77">
        <v>18425</v>
      </c>
      <c r="L9" s="77">
        <v>410</v>
      </c>
      <c r="M9" s="77">
        <v>4718</v>
      </c>
      <c r="N9" s="77">
        <v>7355</v>
      </c>
      <c r="O9" s="77">
        <v>61440</v>
      </c>
      <c r="P9" s="77">
        <v>7467</v>
      </c>
      <c r="Q9" s="77">
        <v>42979</v>
      </c>
      <c r="R9" s="77">
        <v>1022</v>
      </c>
      <c r="S9" s="77">
        <v>69874</v>
      </c>
      <c r="T9" s="77">
        <v>237</v>
      </c>
      <c r="U9" s="77">
        <v>2262</v>
      </c>
    </row>
    <row r="10" spans="1:21" s="85" customFormat="1" ht="52.35" customHeight="1">
      <c r="A10" s="106" t="s">
        <v>294</v>
      </c>
      <c r="B10" s="81">
        <v>47237</v>
      </c>
      <c r="C10" s="77">
        <v>1271025</v>
      </c>
      <c r="D10" s="77">
        <v>416</v>
      </c>
      <c r="E10" s="77">
        <v>9016</v>
      </c>
      <c r="F10" s="77">
        <v>172</v>
      </c>
      <c r="G10" s="77">
        <v>2962</v>
      </c>
      <c r="H10" s="77">
        <v>16874</v>
      </c>
      <c r="I10" s="77">
        <v>864451</v>
      </c>
      <c r="J10" s="77">
        <v>108</v>
      </c>
      <c r="K10" s="77">
        <v>21354</v>
      </c>
      <c r="L10" s="77">
        <v>426</v>
      </c>
      <c r="M10" s="77">
        <v>5041</v>
      </c>
      <c r="N10" s="77">
        <v>7764</v>
      </c>
      <c r="O10" s="77">
        <v>63698</v>
      </c>
      <c r="P10" s="77">
        <v>7603</v>
      </c>
      <c r="Q10" s="77">
        <v>43116</v>
      </c>
      <c r="R10" s="77">
        <v>1043</v>
      </c>
      <c r="S10" s="77">
        <v>118754</v>
      </c>
      <c r="T10" s="77">
        <v>245</v>
      </c>
      <c r="U10" s="77">
        <v>2388</v>
      </c>
    </row>
    <row r="11" spans="1:21" s="85" customFormat="1" ht="52.35" customHeight="1">
      <c r="A11" s="106" t="s">
        <v>194</v>
      </c>
      <c r="B11" s="81">
        <v>47839</v>
      </c>
      <c r="C11" s="77">
        <v>1420157</v>
      </c>
      <c r="D11" s="77">
        <v>491</v>
      </c>
      <c r="E11" s="77">
        <v>9622</v>
      </c>
      <c r="F11" s="77">
        <v>177</v>
      </c>
      <c r="G11" s="77">
        <v>3059</v>
      </c>
      <c r="H11" s="77">
        <v>17151</v>
      </c>
      <c r="I11" s="77">
        <v>991906</v>
      </c>
      <c r="J11" s="77">
        <v>118</v>
      </c>
      <c r="K11" s="77">
        <v>18120</v>
      </c>
      <c r="L11" s="77">
        <v>428</v>
      </c>
      <c r="M11" s="77">
        <v>5016</v>
      </c>
      <c r="N11" s="77">
        <v>7922</v>
      </c>
      <c r="O11" s="77">
        <v>64898</v>
      </c>
      <c r="P11" s="77">
        <v>7501</v>
      </c>
      <c r="Q11" s="77">
        <v>43000</v>
      </c>
      <c r="R11" s="77">
        <v>1044</v>
      </c>
      <c r="S11" s="77">
        <v>139880</v>
      </c>
      <c r="T11" s="77">
        <v>238</v>
      </c>
      <c r="U11" s="77">
        <v>1974</v>
      </c>
    </row>
    <row r="12" spans="1:21" s="85" customFormat="1" ht="52.35" customHeight="1">
      <c r="A12" s="106" t="s">
        <v>193</v>
      </c>
      <c r="B12" s="81">
        <v>48514</v>
      </c>
      <c r="C12" s="77">
        <v>1524445</v>
      </c>
      <c r="D12" s="77">
        <v>559</v>
      </c>
      <c r="E12" s="77">
        <v>10871</v>
      </c>
      <c r="F12" s="77">
        <v>197</v>
      </c>
      <c r="G12" s="77">
        <v>3576</v>
      </c>
      <c r="H12" s="77">
        <v>17382</v>
      </c>
      <c r="I12" s="77">
        <v>1078096</v>
      </c>
      <c r="J12" s="77">
        <v>136</v>
      </c>
      <c r="K12" s="77">
        <v>20462</v>
      </c>
      <c r="L12" s="77">
        <v>455</v>
      </c>
      <c r="M12" s="77">
        <v>5751</v>
      </c>
      <c r="N12" s="77">
        <v>8205</v>
      </c>
      <c r="O12" s="77">
        <v>66953</v>
      </c>
      <c r="P12" s="77">
        <v>7407</v>
      </c>
      <c r="Q12" s="77">
        <v>42599</v>
      </c>
      <c r="R12" s="77">
        <v>1049</v>
      </c>
      <c r="S12" s="77">
        <v>147308</v>
      </c>
      <c r="T12" s="77">
        <v>245</v>
      </c>
      <c r="U12" s="77">
        <v>2078</v>
      </c>
    </row>
    <row r="13" spans="1:21" s="85" customFormat="1" ht="52.35" customHeight="1">
      <c r="A13" s="106" t="s">
        <v>293</v>
      </c>
      <c r="B13" s="81">
        <v>50323</v>
      </c>
      <c r="C13" s="77">
        <v>1606618.4992890006</v>
      </c>
      <c r="D13" s="77">
        <v>628</v>
      </c>
      <c r="E13" s="77">
        <v>11933.994574</v>
      </c>
      <c r="F13" s="77">
        <v>225</v>
      </c>
      <c r="G13" s="77">
        <v>3769.0231899999999</v>
      </c>
      <c r="H13" s="77">
        <v>17880</v>
      </c>
      <c r="I13" s="77">
        <v>1146511.7026490001</v>
      </c>
      <c r="J13" s="77">
        <v>167</v>
      </c>
      <c r="K13" s="77">
        <v>21433.229579999999</v>
      </c>
      <c r="L13" s="77">
        <v>468</v>
      </c>
      <c r="M13" s="77">
        <v>5926.1418899999999</v>
      </c>
      <c r="N13" s="77">
        <v>8662</v>
      </c>
      <c r="O13" s="77">
        <v>69351.58064</v>
      </c>
      <c r="P13" s="77">
        <v>7513</v>
      </c>
      <c r="Q13" s="77">
        <v>43455.136572000003</v>
      </c>
      <c r="R13" s="77">
        <v>1077</v>
      </c>
      <c r="S13" s="77">
        <v>148070.30882999999</v>
      </c>
      <c r="T13" s="77">
        <v>265</v>
      </c>
      <c r="U13" s="77">
        <v>2120.3138880000001</v>
      </c>
    </row>
    <row r="14" spans="1:21" s="85" customFormat="1" ht="52.35" customHeight="1">
      <c r="A14" s="106" t="s">
        <v>191</v>
      </c>
      <c r="B14" s="81">
        <v>52155</v>
      </c>
      <c r="C14" s="77">
        <v>1392364.4783789997</v>
      </c>
      <c r="D14" s="77">
        <v>698</v>
      </c>
      <c r="E14" s="77">
        <v>13318.807064000001</v>
      </c>
      <c r="F14" s="77">
        <v>246</v>
      </c>
      <c r="G14" s="77">
        <v>4503.0976199999996</v>
      </c>
      <c r="H14" s="77">
        <v>18407</v>
      </c>
      <c r="I14" s="77">
        <v>896247.50797399995</v>
      </c>
      <c r="J14" s="77">
        <v>187</v>
      </c>
      <c r="K14" s="77">
        <v>33615.079250000003</v>
      </c>
      <c r="L14" s="77">
        <v>475</v>
      </c>
      <c r="M14" s="77">
        <v>6692.0452999999998</v>
      </c>
      <c r="N14" s="77">
        <v>9148</v>
      </c>
      <c r="O14" s="77">
        <v>72089.302012</v>
      </c>
      <c r="P14" s="77">
        <v>7594</v>
      </c>
      <c r="Q14" s="77">
        <v>45088.445226000003</v>
      </c>
      <c r="R14" s="77">
        <v>1103</v>
      </c>
      <c r="S14" s="77">
        <v>150612.93364</v>
      </c>
      <c r="T14" s="77">
        <v>285</v>
      </c>
      <c r="U14" s="77">
        <v>2226.5738879999999</v>
      </c>
    </row>
    <row r="15" spans="1:21" s="85" customFormat="1" ht="52.35" customHeight="1">
      <c r="A15" s="106" t="s">
        <v>190</v>
      </c>
      <c r="B15" s="81">
        <v>54207</v>
      </c>
      <c r="C15" s="77">
        <v>1422836.929852</v>
      </c>
      <c r="D15" s="77">
        <v>798</v>
      </c>
      <c r="E15" s="77">
        <v>17172.582564</v>
      </c>
      <c r="F15" s="77">
        <v>268</v>
      </c>
      <c r="G15" s="77">
        <v>5222.0712199999998</v>
      </c>
      <c r="H15" s="77">
        <v>18980</v>
      </c>
      <c r="I15" s="77">
        <v>893126.29623600002</v>
      </c>
      <c r="J15" s="77">
        <v>209</v>
      </c>
      <c r="K15" s="77">
        <v>38767.078159999997</v>
      </c>
      <c r="L15" s="77">
        <v>464</v>
      </c>
      <c r="M15" s="77">
        <v>6919.6553000000004</v>
      </c>
      <c r="N15" s="77">
        <v>9701</v>
      </c>
      <c r="O15" s="77">
        <v>75273.519004000002</v>
      </c>
      <c r="P15" s="77">
        <v>7647</v>
      </c>
      <c r="Q15" s="77">
        <v>50677.209306999997</v>
      </c>
      <c r="R15" s="77">
        <v>1169</v>
      </c>
      <c r="S15" s="77">
        <v>161563.45939999999</v>
      </c>
      <c r="T15" s="77">
        <v>320</v>
      </c>
      <c r="U15" s="77">
        <v>2389.6038880000001</v>
      </c>
    </row>
    <row r="16" spans="1:21" s="85" customFormat="1" ht="52.35" customHeight="1">
      <c r="A16" s="106" t="s">
        <v>292</v>
      </c>
      <c r="B16" s="81">
        <v>56472</v>
      </c>
      <c r="C16" s="77">
        <v>1448404.8144399999</v>
      </c>
      <c r="D16" s="77">
        <v>900</v>
      </c>
      <c r="E16" s="77">
        <v>18192.897260999998</v>
      </c>
      <c r="F16" s="77">
        <v>283</v>
      </c>
      <c r="G16" s="77">
        <v>5496.8646099999996</v>
      </c>
      <c r="H16" s="77">
        <v>19161</v>
      </c>
      <c r="I16" s="77">
        <v>865114.29204900004</v>
      </c>
      <c r="J16" s="77">
        <v>234</v>
      </c>
      <c r="K16" s="77">
        <v>37378.23904</v>
      </c>
      <c r="L16" s="77">
        <v>492</v>
      </c>
      <c r="M16" s="77">
        <v>7068.3625080000002</v>
      </c>
      <c r="N16" s="77">
        <v>10223</v>
      </c>
      <c r="O16" s="77">
        <v>81004.472041000001</v>
      </c>
      <c r="P16" s="77">
        <v>7877</v>
      </c>
      <c r="Q16" s="77">
        <v>52278.474284000004</v>
      </c>
      <c r="R16" s="77">
        <v>1234</v>
      </c>
      <c r="S16" s="77">
        <v>165005.57758000001</v>
      </c>
      <c r="T16" s="77">
        <v>368</v>
      </c>
      <c r="U16" s="77">
        <v>2472.5650000000001</v>
      </c>
    </row>
    <row r="17" spans="1:21" s="85" customFormat="1" ht="52.35" customHeight="1" thickBot="1">
      <c r="A17" s="105" t="s">
        <v>291</v>
      </c>
      <c r="B17" s="75">
        <f>D17+F17+H17+J17+L17+N17+P17+R17+T17+'5-4 續'!B17+'5-4 續'!D17+'5-4 續'!F17+'5-4 續'!H17+'5-4 續'!J17+'5-4 續'!L17+'5-4 續'!N17+'5-4 續'!P17+'5-4 續'!R17+'5-4 續'!T17++'5-4 續'!V17</f>
        <v>58770</v>
      </c>
      <c r="C17" s="74">
        <f>E17+G17+I17+K17+M17+O17+Q17+S17+U17+'5-4 續'!C17+'5-4 續'!E17+'5-4 續'!G17+'5-4 續'!I17+'5-4 續'!K17+'5-4 續'!M17+'5-4 續'!O17+'5-4 續'!Q17+'5-4 續'!S17+'5-4 續'!U17+'5-4 續'!W17</f>
        <v>1454555.3051299998</v>
      </c>
      <c r="D17" s="74">
        <v>1058</v>
      </c>
      <c r="E17" s="74">
        <v>17835.700368999998</v>
      </c>
      <c r="F17" s="74">
        <v>304</v>
      </c>
      <c r="G17" s="74">
        <v>5925.7972300000001</v>
      </c>
      <c r="H17" s="74">
        <v>19717</v>
      </c>
      <c r="I17" s="74">
        <v>842211.90319500002</v>
      </c>
      <c r="J17" s="74">
        <v>308</v>
      </c>
      <c r="K17" s="74">
        <v>40513.372194000003</v>
      </c>
      <c r="L17" s="74">
        <v>507</v>
      </c>
      <c r="M17" s="74">
        <v>7497.9805079999996</v>
      </c>
      <c r="N17" s="74">
        <v>10606</v>
      </c>
      <c r="O17" s="74">
        <v>87883.872065999996</v>
      </c>
      <c r="P17" s="74">
        <v>7850</v>
      </c>
      <c r="Q17" s="74">
        <v>51523.639313</v>
      </c>
      <c r="R17" s="74">
        <v>1260</v>
      </c>
      <c r="S17" s="74">
        <v>165734.47831100001</v>
      </c>
      <c r="T17" s="74">
        <v>402</v>
      </c>
      <c r="U17" s="74">
        <v>2538.3240000000001</v>
      </c>
    </row>
    <row r="18" spans="1:21" s="102" customFormat="1" ht="15" customHeight="1">
      <c r="A18" s="104" t="s">
        <v>290</v>
      </c>
      <c r="B18" s="103"/>
      <c r="C18" s="103"/>
      <c r="D18" s="103"/>
      <c r="E18" s="103"/>
      <c r="F18" s="103"/>
      <c r="G18" s="103"/>
      <c r="H18" s="103"/>
      <c r="I18" s="103"/>
      <c r="J18" s="103"/>
      <c r="K18" s="103"/>
      <c r="L18" s="73" t="s">
        <v>289</v>
      </c>
      <c r="M18" s="70"/>
      <c r="N18" s="70"/>
      <c r="O18" s="70"/>
      <c r="P18" s="70"/>
      <c r="Q18" s="70"/>
      <c r="R18" s="70"/>
      <c r="S18" s="70"/>
      <c r="T18" s="70"/>
      <c r="U18" s="70"/>
    </row>
    <row r="19" spans="1:21">
      <c r="A19" s="104" t="s">
        <v>288</v>
      </c>
      <c r="B19" s="103"/>
      <c r="C19" s="103"/>
      <c r="D19" s="103"/>
      <c r="E19" s="103"/>
      <c r="F19" s="103"/>
      <c r="G19" s="103"/>
      <c r="H19" s="103"/>
      <c r="I19" s="103"/>
      <c r="J19" s="103"/>
      <c r="K19" s="103"/>
      <c r="L19" s="73" t="s">
        <v>287</v>
      </c>
    </row>
    <row r="20" spans="1:21">
      <c r="A20" s="104" t="s">
        <v>286</v>
      </c>
      <c r="B20" s="103"/>
      <c r="C20" s="103"/>
      <c r="D20" s="103"/>
      <c r="E20" s="103"/>
      <c r="F20" s="103"/>
      <c r="G20" s="103"/>
      <c r="H20" s="103"/>
      <c r="I20" s="103"/>
      <c r="J20" s="103"/>
      <c r="K20" s="103"/>
      <c r="L20" s="73"/>
    </row>
  </sheetData>
  <sheetProtection formatCells="0" formatRows="0" insertRows="0" deleteRows="0"/>
  <mergeCells count="23">
    <mergeCell ref="J4:K4"/>
    <mergeCell ref="L4:M4"/>
    <mergeCell ref="T5:U5"/>
    <mergeCell ref="P4:Q4"/>
    <mergeCell ref="R4:S4"/>
    <mergeCell ref="T4:U4"/>
    <mergeCell ref="A2:K2"/>
    <mergeCell ref="L2:U2"/>
    <mergeCell ref="A4:A7"/>
    <mergeCell ref="B5:C5"/>
    <mergeCell ref="D5:E5"/>
    <mergeCell ref="F5:G5"/>
    <mergeCell ref="H5:I5"/>
    <mergeCell ref="N4:O4"/>
    <mergeCell ref="B4:C4"/>
    <mergeCell ref="D4:E4"/>
    <mergeCell ref="F4:G4"/>
    <mergeCell ref="H4:I4"/>
    <mergeCell ref="J5:K5"/>
    <mergeCell ref="L5:M5"/>
    <mergeCell ref="N5:O5"/>
    <mergeCell ref="P5:Q5"/>
    <mergeCell ref="R5:S5"/>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showGridLines="0" view="pageBreakPreview" zoomScale="70" zoomScaleNormal="120" zoomScaleSheetLayoutView="70" workbookViewId="0">
      <pane xSplit="1" ySplit="7" topLeftCell="B8"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10.625" style="70" customWidth="1"/>
    <col min="2" max="3" width="8.375" style="70" customWidth="1"/>
    <col min="4" max="11" width="7.625" style="70" customWidth="1"/>
    <col min="12" max="13" width="8.625" style="70" customWidth="1"/>
    <col min="14" max="23" width="7.125" style="70" customWidth="1"/>
    <col min="24" max="16384" width="9" style="70"/>
  </cols>
  <sheetData>
    <row r="1" spans="1:24" ht="18" customHeight="1">
      <c r="A1" s="90" t="s">
        <v>87</v>
      </c>
      <c r="Q1" s="101"/>
      <c r="R1" s="101"/>
      <c r="U1" s="89"/>
      <c r="W1" s="87" t="s">
        <v>151</v>
      </c>
    </row>
    <row r="2" spans="1:24" s="88" customFormat="1" ht="24.95" customHeight="1">
      <c r="A2" s="360" t="s">
        <v>322</v>
      </c>
      <c r="B2" s="360"/>
      <c r="C2" s="360"/>
      <c r="D2" s="360"/>
      <c r="E2" s="360"/>
      <c r="F2" s="360"/>
      <c r="G2" s="360"/>
      <c r="H2" s="360"/>
      <c r="I2" s="360"/>
      <c r="J2" s="360" t="s">
        <v>321</v>
      </c>
      <c r="K2" s="360"/>
      <c r="L2" s="360" t="s">
        <v>320</v>
      </c>
      <c r="M2" s="360"/>
      <c r="N2" s="360"/>
      <c r="O2" s="360"/>
      <c r="P2" s="360"/>
      <c r="Q2" s="360"/>
      <c r="R2" s="360"/>
      <c r="S2" s="360"/>
      <c r="T2" s="360"/>
      <c r="U2" s="360"/>
      <c r="V2" s="360"/>
      <c r="W2" s="360"/>
    </row>
    <row r="3" spans="1:24" ht="15" customHeight="1" thickBot="1">
      <c r="A3" s="86"/>
      <c r="B3" s="86"/>
      <c r="C3" s="86"/>
      <c r="D3" s="86"/>
      <c r="E3" s="86"/>
      <c r="F3" s="86"/>
      <c r="G3" s="86"/>
      <c r="H3" s="86"/>
      <c r="I3" s="119"/>
      <c r="J3" s="119"/>
      <c r="K3" s="117" t="s">
        <v>319</v>
      </c>
      <c r="L3" s="86"/>
      <c r="M3" s="86"/>
      <c r="N3" s="86"/>
      <c r="O3" s="118"/>
      <c r="P3" s="118"/>
      <c r="Q3" s="118"/>
      <c r="R3" s="118"/>
      <c r="S3" s="86"/>
      <c r="T3" s="117"/>
      <c r="U3" s="116"/>
      <c r="V3" s="117"/>
      <c r="W3" s="116" t="s">
        <v>281</v>
      </c>
    </row>
    <row r="4" spans="1:24" s="85" customFormat="1" ht="41.45" customHeight="1">
      <c r="A4" s="392" t="s">
        <v>222</v>
      </c>
      <c r="B4" s="395" t="s">
        <v>318</v>
      </c>
      <c r="C4" s="396"/>
      <c r="D4" s="395" t="s">
        <v>317</v>
      </c>
      <c r="E4" s="396"/>
      <c r="F4" s="388" t="s">
        <v>244</v>
      </c>
      <c r="G4" s="389"/>
      <c r="H4" s="388" t="s">
        <v>243</v>
      </c>
      <c r="I4" s="389"/>
      <c r="J4" s="388" t="s">
        <v>316</v>
      </c>
      <c r="K4" s="389"/>
      <c r="L4" s="402" t="s">
        <v>315</v>
      </c>
      <c r="M4" s="403"/>
      <c r="N4" s="401" t="s">
        <v>240</v>
      </c>
      <c r="O4" s="389"/>
      <c r="P4" s="388" t="s">
        <v>239</v>
      </c>
      <c r="Q4" s="389"/>
      <c r="R4" s="388" t="s">
        <v>238</v>
      </c>
      <c r="S4" s="389"/>
      <c r="T4" s="388" t="s">
        <v>237</v>
      </c>
      <c r="U4" s="389"/>
      <c r="V4" s="388" t="s">
        <v>314</v>
      </c>
      <c r="W4" s="405"/>
    </row>
    <row r="5" spans="1:24" s="85" customFormat="1" ht="41.45" customHeight="1">
      <c r="A5" s="392"/>
      <c r="B5" s="397" t="s">
        <v>236</v>
      </c>
      <c r="C5" s="391"/>
      <c r="D5" s="390" t="s">
        <v>235</v>
      </c>
      <c r="E5" s="391"/>
      <c r="F5" s="390" t="s">
        <v>234</v>
      </c>
      <c r="G5" s="391"/>
      <c r="H5" s="390" t="s">
        <v>233</v>
      </c>
      <c r="I5" s="391"/>
      <c r="J5" s="390" t="s">
        <v>232</v>
      </c>
      <c r="K5" s="391"/>
      <c r="L5" s="398" t="s">
        <v>231</v>
      </c>
      <c r="M5" s="399"/>
      <c r="N5" s="400" t="s">
        <v>313</v>
      </c>
      <c r="O5" s="391"/>
      <c r="P5" s="390" t="s">
        <v>312</v>
      </c>
      <c r="Q5" s="391"/>
      <c r="R5" s="390" t="s">
        <v>228</v>
      </c>
      <c r="S5" s="391"/>
      <c r="T5" s="390" t="s">
        <v>311</v>
      </c>
      <c r="U5" s="391"/>
      <c r="V5" s="390" t="s">
        <v>310</v>
      </c>
      <c r="W5" s="404"/>
    </row>
    <row r="6" spans="1:24" s="85" customFormat="1" ht="41.45" customHeight="1">
      <c r="A6" s="392"/>
      <c r="B6" s="115" t="s">
        <v>201</v>
      </c>
      <c r="C6" s="112" t="s">
        <v>200</v>
      </c>
      <c r="D6" s="113" t="s">
        <v>201</v>
      </c>
      <c r="E6" s="112" t="s">
        <v>200</v>
      </c>
      <c r="F6" s="113" t="s">
        <v>201</v>
      </c>
      <c r="G6" s="112" t="s">
        <v>200</v>
      </c>
      <c r="H6" s="113" t="s">
        <v>201</v>
      </c>
      <c r="I6" s="112" t="s">
        <v>200</v>
      </c>
      <c r="J6" s="113" t="s">
        <v>201</v>
      </c>
      <c r="K6" s="112" t="s">
        <v>200</v>
      </c>
      <c r="L6" s="114" t="s">
        <v>201</v>
      </c>
      <c r="M6" s="112" t="s">
        <v>200</v>
      </c>
      <c r="N6" s="113" t="s">
        <v>201</v>
      </c>
      <c r="O6" s="112" t="s">
        <v>200</v>
      </c>
      <c r="P6" s="113" t="s">
        <v>201</v>
      </c>
      <c r="Q6" s="112" t="s">
        <v>200</v>
      </c>
      <c r="R6" s="113" t="s">
        <v>201</v>
      </c>
      <c r="S6" s="112" t="s">
        <v>200</v>
      </c>
      <c r="T6" s="113" t="s">
        <v>201</v>
      </c>
      <c r="U6" s="121" t="s">
        <v>200</v>
      </c>
      <c r="V6" s="113" t="s">
        <v>201</v>
      </c>
      <c r="W6" s="121" t="s">
        <v>200</v>
      </c>
    </row>
    <row r="7" spans="1:24" s="85" customFormat="1" ht="41.45" customHeight="1" thickBot="1">
      <c r="A7" s="393"/>
      <c r="B7" s="111" t="s">
        <v>199</v>
      </c>
      <c r="C7" s="109" t="s">
        <v>198</v>
      </c>
      <c r="D7" s="108" t="s">
        <v>199</v>
      </c>
      <c r="E7" s="109" t="s">
        <v>198</v>
      </c>
      <c r="F7" s="108" t="s">
        <v>199</v>
      </c>
      <c r="G7" s="109" t="s">
        <v>198</v>
      </c>
      <c r="H7" s="108" t="s">
        <v>199</v>
      </c>
      <c r="I7" s="109" t="s">
        <v>198</v>
      </c>
      <c r="J7" s="110" t="s">
        <v>199</v>
      </c>
      <c r="K7" s="109" t="s">
        <v>198</v>
      </c>
      <c r="L7" s="108" t="s">
        <v>199</v>
      </c>
      <c r="M7" s="109" t="s">
        <v>198</v>
      </c>
      <c r="N7" s="108" t="s">
        <v>199</v>
      </c>
      <c r="O7" s="109" t="s">
        <v>198</v>
      </c>
      <c r="P7" s="108" t="s">
        <v>199</v>
      </c>
      <c r="Q7" s="109" t="s">
        <v>198</v>
      </c>
      <c r="R7" s="108" t="s">
        <v>199</v>
      </c>
      <c r="S7" s="109" t="s">
        <v>198</v>
      </c>
      <c r="T7" s="108" t="s">
        <v>199</v>
      </c>
      <c r="U7" s="107" t="s">
        <v>198</v>
      </c>
      <c r="V7" s="108" t="s">
        <v>254</v>
      </c>
      <c r="W7" s="120" t="s">
        <v>198</v>
      </c>
    </row>
    <row r="8" spans="1:24" s="85" customFormat="1" ht="56.45" customHeight="1">
      <c r="A8" s="106" t="s">
        <v>197</v>
      </c>
      <c r="B8" s="83">
        <v>990</v>
      </c>
      <c r="C8" s="82">
        <v>6350</v>
      </c>
      <c r="D8" s="82">
        <v>1118</v>
      </c>
      <c r="E8" s="82">
        <v>16751</v>
      </c>
      <c r="F8" s="82">
        <v>1831</v>
      </c>
      <c r="G8" s="82">
        <v>42088</v>
      </c>
      <c r="H8" s="82">
        <v>2277</v>
      </c>
      <c r="I8" s="82">
        <v>35459</v>
      </c>
      <c r="J8" s="82">
        <v>956</v>
      </c>
      <c r="K8" s="82">
        <v>9137</v>
      </c>
      <c r="L8" s="82" t="s">
        <v>23</v>
      </c>
      <c r="M8" s="82" t="s">
        <v>23</v>
      </c>
      <c r="N8" s="82">
        <v>15</v>
      </c>
      <c r="O8" s="82">
        <v>71</v>
      </c>
      <c r="P8" s="82">
        <v>3</v>
      </c>
      <c r="Q8" s="82">
        <v>25</v>
      </c>
      <c r="R8" s="82">
        <v>66</v>
      </c>
      <c r="S8" s="82">
        <v>1227</v>
      </c>
      <c r="T8" s="82">
        <v>705</v>
      </c>
      <c r="U8" s="82">
        <v>5218</v>
      </c>
      <c r="V8" s="82">
        <v>3855</v>
      </c>
      <c r="W8" s="82">
        <v>23739</v>
      </c>
      <c r="X8" s="149"/>
    </row>
    <row r="9" spans="1:24" s="85" customFormat="1" ht="56.45" customHeight="1">
      <c r="A9" s="106" t="s">
        <v>196</v>
      </c>
      <c r="B9" s="81">
        <v>1038</v>
      </c>
      <c r="C9" s="77">
        <v>7877</v>
      </c>
      <c r="D9" s="77">
        <v>1161</v>
      </c>
      <c r="E9" s="77">
        <v>19342</v>
      </c>
      <c r="F9" s="77">
        <v>1822</v>
      </c>
      <c r="G9" s="77">
        <v>41314</v>
      </c>
      <c r="H9" s="77">
        <v>2341</v>
      </c>
      <c r="I9" s="77">
        <v>30956</v>
      </c>
      <c r="J9" s="77">
        <v>1006</v>
      </c>
      <c r="K9" s="77">
        <v>9780</v>
      </c>
      <c r="L9" s="77" t="s">
        <v>23</v>
      </c>
      <c r="M9" s="77" t="s">
        <v>23</v>
      </c>
      <c r="N9" s="77">
        <v>18</v>
      </c>
      <c r="O9" s="77">
        <v>69</v>
      </c>
      <c r="P9" s="77">
        <v>3</v>
      </c>
      <c r="Q9" s="77">
        <v>25</v>
      </c>
      <c r="R9" s="77">
        <v>97</v>
      </c>
      <c r="S9" s="77">
        <v>1430</v>
      </c>
      <c r="T9" s="77">
        <v>723</v>
      </c>
      <c r="U9" s="77">
        <v>5306</v>
      </c>
      <c r="V9" s="77">
        <v>4094</v>
      </c>
      <c r="W9" s="77">
        <v>25442</v>
      </c>
      <c r="X9" s="149"/>
    </row>
    <row r="10" spans="1:24" s="85" customFormat="1" ht="56.45" customHeight="1">
      <c r="A10" s="106" t="s">
        <v>195</v>
      </c>
      <c r="B10" s="81">
        <v>1109</v>
      </c>
      <c r="C10" s="77">
        <v>8092</v>
      </c>
      <c r="D10" s="77">
        <v>1260</v>
      </c>
      <c r="E10" s="77">
        <v>21960</v>
      </c>
      <c r="F10" s="77">
        <v>1950</v>
      </c>
      <c r="G10" s="77">
        <v>40563</v>
      </c>
      <c r="H10" s="77">
        <v>2515</v>
      </c>
      <c r="I10" s="77">
        <v>27213</v>
      </c>
      <c r="J10" s="77">
        <v>1120</v>
      </c>
      <c r="K10" s="77">
        <v>10205</v>
      </c>
      <c r="L10" s="77" t="s">
        <v>23</v>
      </c>
      <c r="M10" s="77" t="s">
        <v>23</v>
      </c>
      <c r="N10" s="77">
        <v>19</v>
      </c>
      <c r="O10" s="77">
        <v>74</v>
      </c>
      <c r="P10" s="77">
        <v>3</v>
      </c>
      <c r="Q10" s="77">
        <v>25</v>
      </c>
      <c r="R10" s="77">
        <v>171</v>
      </c>
      <c r="S10" s="77">
        <v>3157</v>
      </c>
      <c r="T10" s="77">
        <v>791</v>
      </c>
      <c r="U10" s="77">
        <v>4703</v>
      </c>
      <c r="V10" s="77">
        <v>3648</v>
      </c>
      <c r="W10" s="77">
        <v>24253</v>
      </c>
      <c r="X10" s="149"/>
    </row>
    <row r="11" spans="1:24" s="85" customFormat="1" ht="56.45" customHeight="1">
      <c r="A11" s="106" t="s">
        <v>194</v>
      </c>
      <c r="B11" s="81">
        <v>1159</v>
      </c>
      <c r="C11" s="77">
        <v>8666</v>
      </c>
      <c r="D11" s="77">
        <v>1374</v>
      </c>
      <c r="E11" s="77">
        <v>24039</v>
      </c>
      <c r="F11" s="77">
        <v>2034</v>
      </c>
      <c r="G11" s="77">
        <v>41705</v>
      </c>
      <c r="H11" s="77">
        <v>2664</v>
      </c>
      <c r="I11" s="77">
        <v>27971</v>
      </c>
      <c r="J11" s="77">
        <v>1184</v>
      </c>
      <c r="K11" s="77">
        <v>10830</v>
      </c>
      <c r="L11" s="77" t="s">
        <v>23</v>
      </c>
      <c r="M11" s="77" t="s">
        <v>23</v>
      </c>
      <c r="N11" s="77">
        <v>21</v>
      </c>
      <c r="O11" s="77">
        <v>81</v>
      </c>
      <c r="P11" s="77">
        <v>3</v>
      </c>
      <c r="Q11" s="77">
        <v>25</v>
      </c>
      <c r="R11" s="77">
        <v>206</v>
      </c>
      <c r="S11" s="77">
        <v>3325</v>
      </c>
      <c r="T11" s="77">
        <v>824</v>
      </c>
      <c r="U11" s="77">
        <v>4808</v>
      </c>
      <c r="V11" s="77">
        <v>3300</v>
      </c>
      <c r="W11" s="77">
        <v>21230</v>
      </c>
      <c r="X11" s="149"/>
    </row>
    <row r="12" spans="1:24" s="85" customFormat="1" ht="56.45" customHeight="1">
      <c r="A12" s="106" t="s">
        <v>193</v>
      </c>
      <c r="B12" s="81">
        <v>1188</v>
      </c>
      <c r="C12" s="77">
        <v>8478</v>
      </c>
      <c r="D12" s="77">
        <v>1438</v>
      </c>
      <c r="E12" s="77">
        <v>27802</v>
      </c>
      <c r="F12" s="77">
        <v>2159</v>
      </c>
      <c r="G12" s="77">
        <v>42975</v>
      </c>
      <c r="H12" s="77">
        <v>2791</v>
      </c>
      <c r="I12" s="77">
        <v>27795</v>
      </c>
      <c r="J12" s="77">
        <v>1243</v>
      </c>
      <c r="K12" s="77">
        <v>11094</v>
      </c>
      <c r="L12" s="77">
        <v>4</v>
      </c>
      <c r="M12" s="77">
        <v>1</v>
      </c>
      <c r="N12" s="77">
        <v>21</v>
      </c>
      <c r="O12" s="77">
        <v>81</v>
      </c>
      <c r="P12" s="77">
        <v>3</v>
      </c>
      <c r="Q12" s="77">
        <v>25</v>
      </c>
      <c r="R12" s="77">
        <v>206</v>
      </c>
      <c r="S12" s="77">
        <v>4255</v>
      </c>
      <c r="T12" s="77">
        <v>864</v>
      </c>
      <c r="U12" s="77">
        <v>4541</v>
      </c>
      <c r="V12" s="77">
        <v>2962</v>
      </c>
      <c r="W12" s="77">
        <v>19704</v>
      </c>
      <c r="X12" s="149"/>
    </row>
    <row r="13" spans="1:24" s="85" customFormat="1" ht="56.45" customHeight="1">
      <c r="A13" s="106" t="s">
        <v>192</v>
      </c>
      <c r="B13" s="81">
        <v>1221</v>
      </c>
      <c r="C13" s="77">
        <v>9762.602895</v>
      </c>
      <c r="D13" s="77">
        <v>1578</v>
      </c>
      <c r="E13" s="77">
        <v>30074.306801999999</v>
      </c>
      <c r="F13" s="77">
        <v>2455</v>
      </c>
      <c r="G13" s="77">
        <v>45473.114924000001</v>
      </c>
      <c r="H13" s="77">
        <v>3018</v>
      </c>
      <c r="I13" s="77">
        <v>29034.514396999999</v>
      </c>
      <c r="J13" s="77">
        <v>1311</v>
      </c>
      <c r="K13" s="77">
        <v>11606.538688000001</v>
      </c>
      <c r="L13" s="77">
        <v>14</v>
      </c>
      <c r="M13" s="77">
        <v>9.06</v>
      </c>
      <c r="N13" s="77">
        <v>25</v>
      </c>
      <c r="O13" s="77">
        <v>118.26600000000001</v>
      </c>
      <c r="P13" s="77">
        <v>3</v>
      </c>
      <c r="Q13" s="77">
        <v>25</v>
      </c>
      <c r="R13" s="77">
        <v>213</v>
      </c>
      <c r="S13" s="77">
        <v>4391.5451800000001</v>
      </c>
      <c r="T13" s="77">
        <v>868</v>
      </c>
      <c r="U13" s="77">
        <v>4467.9907460000004</v>
      </c>
      <c r="V13" s="77">
        <v>2732</v>
      </c>
      <c r="W13" s="77">
        <v>19084.127843999999</v>
      </c>
      <c r="X13" s="149"/>
    </row>
    <row r="14" spans="1:24" s="85" customFormat="1" ht="56.45" customHeight="1">
      <c r="A14" s="106" t="s">
        <v>191</v>
      </c>
      <c r="B14" s="81">
        <v>1241</v>
      </c>
      <c r="C14" s="77">
        <v>9779.7442749999991</v>
      </c>
      <c r="D14" s="77">
        <v>1785</v>
      </c>
      <c r="E14" s="77">
        <v>33668.127068000002</v>
      </c>
      <c r="F14" s="77">
        <v>2631</v>
      </c>
      <c r="G14" s="77">
        <v>48364.775682</v>
      </c>
      <c r="H14" s="77">
        <v>3244</v>
      </c>
      <c r="I14" s="77">
        <v>36593.892065</v>
      </c>
      <c r="J14" s="77">
        <v>1375</v>
      </c>
      <c r="K14" s="77">
        <v>11626.328688</v>
      </c>
      <c r="L14" s="77">
        <v>14</v>
      </c>
      <c r="M14" s="77">
        <v>12.4</v>
      </c>
      <c r="N14" s="77">
        <v>27</v>
      </c>
      <c r="O14" s="77">
        <v>115.066</v>
      </c>
      <c r="P14" s="77">
        <v>3</v>
      </c>
      <c r="Q14" s="77">
        <v>25</v>
      </c>
      <c r="R14" s="77">
        <v>225</v>
      </c>
      <c r="S14" s="77">
        <v>4679.2629569999999</v>
      </c>
      <c r="T14" s="77">
        <v>932</v>
      </c>
      <c r="U14" s="77">
        <v>4628.5418259999997</v>
      </c>
      <c r="V14" s="77">
        <v>2535</v>
      </c>
      <c r="W14" s="77">
        <v>18477.547844000001</v>
      </c>
      <c r="X14" s="149"/>
    </row>
    <row r="15" spans="1:24" s="85" customFormat="1" ht="56.45" customHeight="1">
      <c r="A15" s="106" t="s">
        <v>190</v>
      </c>
      <c r="B15" s="81">
        <v>1298</v>
      </c>
      <c r="C15" s="77">
        <v>9879.2617649999993</v>
      </c>
      <c r="D15" s="77">
        <v>1974</v>
      </c>
      <c r="E15" s="77">
        <v>37455.175829</v>
      </c>
      <c r="F15" s="77">
        <v>2657</v>
      </c>
      <c r="G15" s="77">
        <v>49006.369162000003</v>
      </c>
      <c r="H15" s="77">
        <v>3560</v>
      </c>
      <c r="I15" s="77">
        <v>36989.166366999998</v>
      </c>
      <c r="J15" s="77">
        <v>1487</v>
      </c>
      <c r="K15" s="77">
        <v>11522.645188</v>
      </c>
      <c r="L15" s="77">
        <v>21</v>
      </c>
      <c r="M15" s="77">
        <v>29.527999999999999</v>
      </c>
      <c r="N15" s="77">
        <v>31</v>
      </c>
      <c r="O15" s="77">
        <v>66.725999999999999</v>
      </c>
      <c r="P15" s="77">
        <v>3</v>
      </c>
      <c r="Q15" s="77">
        <v>25</v>
      </c>
      <c r="R15" s="77">
        <v>251</v>
      </c>
      <c r="S15" s="77">
        <v>4796.3901800000003</v>
      </c>
      <c r="T15" s="77">
        <v>993</v>
      </c>
      <c r="U15" s="77">
        <v>4519.2979379999997</v>
      </c>
      <c r="V15" s="77">
        <v>2376</v>
      </c>
      <c r="W15" s="77">
        <v>17435.894344</v>
      </c>
      <c r="X15" s="149"/>
    </row>
    <row r="16" spans="1:24" s="85" customFormat="1" ht="56.45" customHeight="1">
      <c r="A16" s="106" t="s">
        <v>189</v>
      </c>
      <c r="B16" s="81">
        <v>1309</v>
      </c>
      <c r="C16" s="77">
        <v>10805.513767</v>
      </c>
      <c r="D16" s="77">
        <v>2188</v>
      </c>
      <c r="E16" s="77">
        <v>41798.950426000003</v>
      </c>
      <c r="F16" s="77">
        <v>2683</v>
      </c>
      <c r="G16" s="77">
        <v>49626.551425999998</v>
      </c>
      <c r="H16" s="77">
        <v>4373</v>
      </c>
      <c r="I16" s="77">
        <v>73849.188070000004</v>
      </c>
      <c r="J16" s="77">
        <v>1581</v>
      </c>
      <c r="K16" s="77">
        <v>11939.676203999999</v>
      </c>
      <c r="L16" s="77">
        <v>23</v>
      </c>
      <c r="M16" s="77">
        <v>33.097999999999999</v>
      </c>
      <c r="N16" s="77">
        <v>29</v>
      </c>
      <c r="O16" s="77">
        <v>51.985999999999997</v>
      </c>
      <c r="P16" s="77">
        <v>4</v>
      </c>
      <c r="Q16" s="77">
        <v>30</v>
      </c>
      <c r="R16" s="77">
        <v>262</v>
      </c>
      <c r="S16" s="77">
        <v>4817.1751800000002</v>
      </c>
      <c r="T16" s="77">
        <v>1012</v>
      </c>
      <c r="U16" s="77">
        <v>4692.9360500000003</v>
      </c>
      <c r="V16" s="77">
        <v>2236</v>
      </c>
      <c r="W16" s="77">
        <v>16747.994943999998</v>
      </c>
      <c r="X16" s="149"/>
    </row>
    <row r="17" spans="1:24" s="85" customFormat="1" ht="56.45" customHeight="1" thickBot="1">
      <c r="A17" s="105" t="s">
        <v>188</v>
      </c>
      <c r="B17" s="75">
        <v>1388</v>
      </c>
      <c r="C17" s="74">
        <v>11093.216566999999</v>
      </c>
      <c r="D17" s="74">
        <v>2402</v>
      </c>
      <c r="E17" s="74">
        <v>46118.165998999997</v>
      </c>
      <c r="F17" s="74">
        <v>2782</v>
      </c>
      <c r="G17" s="74">
        <v>53010.103605999997</v>
      </c>
      <c r="H17" s="74">
        <v>4948</v>
      </c>
      <c r="I17" s="74">
        <v>86065.994693999994</v>
      </c>
      <c r="J17" s="74">
        <v>1762</v>
      </c>
      <c r="K17" s="74">
        <v>12631.265454</v>
      </c>
      <c r="L17" s="74">
        <v>21</v>
      </c>
      <c r="M17" s="74">
        <v>29.998000000000001</v>
      </c>
      <c r="N17" s="74">
        <v>31</v>
      </c>
      <c r="O17" s="74">
        <v>57.085999999999999</v>
      </c>
      <c r="P17" s="74">
        <v>5</v>
      </c>
      <c r="Q17" s="74">
        <v>32</v>
      </c>
      <c r="R17" s="74">
        <v>265</v>
      </c>
      <c r="S17" s="74">
        <v>3202.9051800000002</v>
      </c>
      <c r="T17" s="74">
        <v>1024</v>
      </c>
      <c r="U17" s="74">
        <v>4560.9210499999999</v>
      </c>
      <c r="V17" s="74">
        <v>2130</v>
      </c>
      <c r="W17" s="74">
        <v>16088.581394000001</v>
      </c>
      <c r="X17" s="149"/>
    </row>
  </sheetData>
  <sheetProtection formatCells="0" formatRows="0" insertRows="0" deleteRows="0"/>
  <mergeCells count="25">
    <mergeCell ref="L2:W2"/>
    <mergeCell ref="N5:O5"/>
    <mergeCell ref="A2:K2"/>
    <mergeCell ref="A4:A7"/>
    <mergeCell ref="B4:C4"/>
    <mergeCell ref="D4:E4"/>
    <mergeCell ref="F4:G4"/>
    <mergeCell ref="H4:I4"/>
    <mergeCell ref="J4:K4"/>
    <mergeCell ref="L4:M4"/>
    <mergeCell ref="N4:O4"/>
    <mergeCell ref="B5:C5"/>
    <mergeCell ref="D5:E5"/>
    <mergeCell ref="F5:G5"/>
    <mergeCell ref="H5:I5"/>
    <mergeCell ref="J5:K5"/>
    <mergeCell ref="L5:M5"/>
    <mergeCell ref="P5:Q5"/>
    <mergeCell ref="R5:S5"/>
    <mergeCell ref="T5:U5"/>
    <mergeCell ref="V4:W4"/>
    <mergeCell ref="V5:W5"/>
    <mergeCell ref="P4:Q4"/>
    <mergeCell ref="R4:S4"/>
    <mergeCell ref="T4:U4"/>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view="pageBreakPreview" zoomScale="70" zoomScaleNormal="120" zoomScaleSheetLayoutView="70" workbookViewId="0">
      <pane xSplit="1" ySplit="5" topLeftCell="B6" activePane="bottomRight" state="frozen"/>
      <selection activeCell="B17" sqref="B17"/>
      <selection pane="topRight" activeCell="B17" sqref="B17"/>
      <selection pane="bottomLeft" activeCell="B17" sqref="B17"/>
      <selection pane="bottomRight" activeCell="B17" sqref="B17"/>
    </sheetView>
  </sheetViews>
  <sheetFormatPr defaultRowHeight="12.75"/>
  <cols>
    <col min="1" max="1" width="70.625" style="150" customWidth="1"/>
    <col min="2" max="2" width="17.625" style="150" customWidth="1"/>
    <col min="3" max="6" width="22.125" style="150" customWidth="1"/>
    <col min="7" max="7" width="9" style="150"/>
    <col min="8" max="8" width="9.875" style="150" bestFit="1" customWidth="1"/>
    <col min="9" max="9" width="9" style="150"/>
    <col min="10" max="10" width="70.625" style="150" hidden="1" customWidth="1"/>
    <col min="11" max="15" width="0" style="150" hidden="1" customWidth="1"/>
    <col min="16" max="16384" width="9" style="150"/>
  </cols>
  <sheetData>
    <row r="1" spans="1:15" ht="15" customHeight="1">
      <c r="A1" s="90" t="s">
        <v>87</v>
      </c>
      <c r="F1" s="89" t="s">
        <v>151</v>
      </c>
    </row>
    <row r="2" spans="1:15" s="171" customFormat="1" ht="23.1" customHeight="1" thickBot="1">
      <c r="A2" s="424" t="s">
        <v>409</v>
      </c>
      <c r="B2" s="424"/>
      <c r="C2" s="430" t="s">
        <v>408</v>
      </c>
      <c r="D2" s="430"/>
      <c r="E2" s="430"/>
      <c r="F2" s="430"/>
    </row>
    <row r="3" spans="1:15" ht="29.1" customHeight="1">
      <c r="A3" s="425" t="s">
        <v>407</v>
      </c>
      <c r="B3" s="431" t="s">
        <v>406</v>
      </c>
      <c r="C3" s="429" t="s">
        <v>405</v>
      </c>
      <c r="D3" s="433"/>
      <c r="E3" s="428" t="s">
        <v>404</v>
      </c>
      <c r="F3" s="429"/>
    </row>
    <row r="4" spans="1:15" ht="18" customHeight="1">
      <c r="A4" s="426"/>
      <c r="B4" s="432"/>
      <c r="C4" s="170" t="s">
        <v>403</v>
      </c>
      <c r="D4" s="169" t="s">
        <v>402</v>
      </c>
      <c r="E4" s="168" t="s">
        <v>401</v>
      </c>
      <c r="F4" s="167" t="s">
        <v>400</v>
      </c>
    </row>
    <row r="5" spans="1:15" ht="13.5" customHeight="1" thickBot="1">
      <c r="A5" s="427"/>
      <c r="B5" s="369"/>
      <c r="C5" s="166" t="s">
        <v>399</v>
      </c>
      <c r="D5" s="166" t="s">
        <v>398</v>
      </c>
      <c r="E5" s="165" t="s">
        <v>397</v>
      </c>
      <c r="F5" s="164" t="s">
        <v>396</v>
      </c>
    </row>
    <row r="6" spans="1:15" ht="14.1" customHeight="1">
      <c r="A6" s="161" t="s">
        <v>116</v>
      </c>
      <c r="B6" s="160">
        <v>323.31</v>
      </c>
      <c r="C6" s="153">
        <v>1869400</v>
      </c>
      <c r="D6" s="153">
        <v>1402394</v>
      </c>
      <c r="E6" s="159">
        <v>5782</v>
      </c>
      <c r="F6" s="159">
        <v>4337.5600000000004</v>
      </c>
    </row>
    <row r="7" spans="1:15" ht="14.1" customHeight="1">
      <c r="A7" s="161" t="s">
        <v>115</v>
      </c>
      <c r="B7" s="160">
        <v>324.42</v>
      </c>
      <c r="C7" s="153">
        <v>1869400</v>
      </c>
      <c r="D7" s="153">
        <v>1457166</v>
      </c>
      <c r="E7" s="159">
        <v>5762.23</v>
      </c>
      <c r="F7" s="159">
        <v>4491.5600000000004</v>
      </c>
    </row>
    <row r="8" spans="1:15" ht="14.1" customHeight="1">
      <c r="A8" s="161" t="s">
        <v>114</v>
      </c>
      <c r="B8" s="160">
        <v>324.43</v>
      </c>
      <c r="C8" s="153">
        <v>1869400</v>
      </c>
      <c r="D8" s="153">
        <v>1465977</v>
      </c>
      <c r="E8" s="159">
        <v>5762.17</v>
      </c>
      <c r="F8" s="159">
        <v>4518.67</v>
      </c>
    </row>
    <row r="9" spans="1:15" ht="14.1" customHeight="1">
      <c r="A9" s="161" t="s">
        <v>113</v>
      </c>
      <c r="B9" s="160">
        <v>324.45</v>
      </c>
      <c r="C9" s="153">
        <v>1869400</v>
      </c>
      <c r="D9" s="153">
        <v>1484756</v>
      </c>
      <c r="E9" s="159">
        <v>5761.72</v>
      </c>
      <c r="F9" s="159">
        <v>4576.2</v>
      </c>
    </row>
    <row r="10" spans="1:15" ht="14.1" customHeight="1">
      <c r="A10" s="161" t="s">
        <v>112</v>
      </c>
      <c r="B10" s="160">
        <v>324.37</v>
      </c>
      <c r="C10" s="153">
        <v>1850400</v>
      </c>
      <c r="D10" s="153">
        <v>1516385</v>
      </c>
      <c r="E10" s="159">
        <v>5704.57</v>
      </c>
      <c r="F10" s="159">
        <v>4674.84</v>
      </c>
    </row>
    <row r="11" spans="1:15" ht="14.1" customHeight="1">
      <c r="A11" s="161" t="s">
        <v>111</v>
      </c>
      <c r="B11" s="160">
        <v>323.68</v>
      </c>
      <c r="C11" s="153">
        <v>1850400</v>
      </c>
      <c r="D11" s="153">
        <v>1521533</v>
      </c>
      <c r="E11" s="159">
        <v>5716.67</v>
      </c>
      <c r="F11" s="159">
        <v>4700.66</v>
      </c>
    </row>
    <row r="12" spans="1:15" ht="14.1" customHeight="1">
      <c r="A12" s="161" t="s">
        <v>110</v>
      </c>
      <c r="B12" s="160">
        <v>323.70999999999998</v>
      </c>
      <c r="C12" s="153">
        <v>1850400</v>
      </c>
      <c r="D12" s="153">
        <v>1530256</v>
      </c>
      <c r="E12" s="159">
        <v>5716.17</v>
      </c>
      <c r="F12" s="159">
        <v>4727.1899999999996</v>
      </c>
    </row>
    <row r="13" spans="1:15" ht="14.1" customHeight="1">
      <c r="A13" s="161" t="s">
        <v>109</v>
      </c>
      <c r="B13" s="160">
        <v>323.89</v>
      </c>
      <c r="C13" s="153">
        <v>1850400</v>
      </c>
      <c r="D13" s="153">
        <v>1569768</v>
      </c>
      <c r="E13" s="159">
        <v>5713.01</v>
      </c>
      <c r="F13" s="159">
        <v>4846.57</v>
      </c>
    </row>
    <row r="14" spans="1:15" ht="14.1" customHeight="1">
      <c r="A14" s="161" t="s">
        <v>108</v>
      </c>
      <c r="B14" s="160">
        <v>322.50198435106552</v>
      </c>
      <c r="C14" s="153">
        <v>2027470</v>
      </c>
      <c r="D14" s="153">
        <v>1602067</v>
      </c>
      <c r="E14" s="159">
        <v>6286.69</v>
      </c>
      <c r="F14" s="159">
        <v>4967.6190465111686</v>
      </c>
    </row>
    <row r="15" spans="1:15" ht="14.1" customHeight="1">
      <c r="A15" s="161" t="s">
        <v>107</v>
      </c>
      <c r="B15" s="160">
        <f t="shared" ref="B15:B28" si="0">C15/E15</f>
        <v>322.43274533877013</v>
      </c>
      <c r="C15" s="163">
        <f>SUM(C16:C48)</f>
        <v>2027470</v>
      </c>
      <c r="D15" s="163">
        <f>SUM(D16:D48)</f>
        <v>1632050</v>
      </c>
      <c r="E15" s="159">
        <v>6288.04</v>
      </c>
      <c r="F15" s="159">
        <f>D15/B15</f>
        <v>5061.6757249182474</v>
      </c>
      <c r="H15" s="151"/>
      <c r="J15" s="157" t="s">
        <v>108</v>
      </c>
      <c r="K15" s="160">
        <v>322.5</v>
      </c>
      <c r="L15" s="163">
        <v>2027470</v>
      </c>
      <c r="M15" s="163">
        <v>1602067</v>
      </c>
      <c r="N15" s="159">
        <v>6286.69</v>
      </c>
      <c r="O15" s="159">
        <v>4967.62</v>
      </c>
    </row>
    <row r="16" spans="1:15" ht="14.1" customHeight="1">
      <c r="A16" s="162" t="s">
        <v>395</v>
      </c>
      <c r="B16" s="160">
        <f t="shared" si="0"/>
        <v>21.963058136214887</v>
      </c>
      <c r="C16" s="153">
        <v>30000</v>
      </c>
      <c r="D16" s="153">
        <v>33097</v>
      </c>
      <c r="E16" s="159">
        <v>1365.93</v>
      </c>
      <c r="F16" s="159">
        <f>D16/B16</f>
        <v>1506.939507</v>
      </c>
      <c r="H16" s="151"/>
      <c r="J16" s="157" t="s">
        <v>394</v>
      </c>
      <c r="K16" s="160">
        <v>21.96</v>
      </c>
      <c r="L16" s="153">
        <v>30000</v>
      </c>
      <c r="M16" s="153">
        <v>32807</v>
      </c>
      <c r="N16" s="159">
        <v>1365.93</v>
      </c>
      <c r="O16" s="159">
        <v>1493.74</v>
      </c>
    </row>
    <row r="17" spans="1:15" ht="14.1" customHeight="1">
      <c r="A17" s="162" t="s">
        <v>393</v>
      </c>
      <c r="B17" s="160">
        <f t="shared" si="0"/>
        <v>21.034298527178418</v>
      </c>
      <c r="C17" s="153">
        <v>300000</v>
      </c>
      <c r="D17" s="153">
        <v>329206</v>
      </c>
      <c r="E17" s="159">
        <v>14262.42</v>
      </c>
      <c r="F17" s="159">
        <f>D17/B17</f>
        <v>15650.9141284</v>
      </c>
      <c r="H17" s="151"/>
      <c r="J17" s="157" t="s">
        <v>392</v>
      </c>
      <c r="K17" s="160">
        <v>21.03</v>
      </c>
      <c r="L17" s="153">
        <v>300000</v>
      </c>
      <c r="M17" s="153">
        <v>324867</v>
      </c>
      <c r="N17" s="159">
        <v>14262.42</v>
      </c>
      <c r="O17" s="159">
        <v>15444.63</v>
      </c>
    </row>
    <row r="18" spans="1:15" ht="14.1" customHeight="1">
      <c r="A18" s="162" t="s">
        <v>391</v>
      </c>
      <c r="B18" s="160">
        <f t="shared" si="0"/>
        <v>12.546802186071167</v>
      </c>
      <c r="C18" s="153">
        <v>120000</v>
      </c>
      <c r="D18" s="153">
        <v>125158</v>
      </c>
      <c r="E18" s="159">
        <v>9564.19</v>
      </c>
      <c r="F18" s="159">
        <f>D18/B18</f>
        <v>9975.2907668333337</v>
      </c>
      <c r="H18" s="151"/>
      <c r="J18" s="157" t="s">
        <v>390</v>
      </c>
      <c r="K18" s="160">
        <v>12.55</v>
      </c>
      <c r="L18" s="153">
        <v>120000</v>
      </c>
      <c r="M18" s="153">
        <v>123792</v>
      </c>
      <c r="N18" s="159">
        <v>9564.19</v>
      </c>
      <c r="O18" s="159">
        <v>9866.42</v>
      </c>
    </row>
    <row r="19" spans="1:15" ht="24.95" customHeight="1">
      <c r="A19" s="161" t="s">
        <v>389</v>
      </c>
      <c r="B19" s="160">
        <f t="shared" si="0"/>
        <v>4.6625959095978606</v>
      </c>
      <c r="C19" s="153">
        <v>25000</v>
      </c>
      <c r="D19" s="153">
        <v>18538</v>
      </c>
      <c r="E19" s="159">
        <v>5361.82</v>
      </c>
      <c r="F19" s="159">
        <v>3975.89</v>
      </c>
      <c r="H19" s="151"/>
      <c r="J19" s="157" t="s">
        <v>388</v>
      </c>
      <c r="K19" s="160">
        <v>4.66</v>
      </c>
      <c r="L19" s="153">
        <v>25000</v>
      </c>
      <c r="M19" s="153">
        <v>17501</v>
      </c>
      <c r="N19" s="159">
        <v>5361.82</v>
      </c>
      <c r="O19" s="159">
        <v>3753.49</v>
      </c>
    </row>
    <row r="20" spans="1:15" ht="14.1" customHeight="1">
      <c r="A20" s="162" t="s">
        <v>387</v>
      </c>
      <c r="B20" s="160">
        <f t="shared" si="0"/>
        <v>11.224799623295725</v>
      </c>
      <c r="C20" s="153">
        <v>200000</v>
      </c>
      <c r="D20" s="153">
        <v>163908</v>
      </c>
      <c r="E20" s="159">
        <v>17817.689999999999</v>
      </c>
      <c r="F20" s="159">
        <f>D20/B20</f>
        <v>14602.309662599999</v>
      </c>
      <c r="H20" s="151"/>
      <c r="J20" s="157" t="s">
        <v>387</v>
      </c>
      <c r="K20" s="160">
        <v>11.22</v>
      </c>
      <c r="L20" s="153">
        <v>200000</v>
      </c>
      <c r="M20" s="153">
        <v>163525</v>
      </c>
      <c r="N20" s="159">
        <v>17817.689999999999</v>
      </c>
      <c r="O20" s="159">
        <v>14568.19</v>
      </c>
    </row>
    <row r="21" spans="1:15" ht="24.95" customHeight="1">
      <c r="A21" s="161" t="s">
        <v>386</v>
      </c>
      <c r="B21" s="160">
        <f t="shared" si="0"/>
        <v>13.813092739953564</v>
      </c>
      <c r="C21" s="153">
        <v>120000</v>
      </c>
      <c r="D21" s="153">
        <v>116495</v>
      </c>
      <c r="E21" s="159">
        <v>8687.41</v>
      </c>
      <c r="F21" s="159">
        <v>8433.66</v>
      </c>
      <c r="H21" s="151"/>
      <c r="J21" s="157" t="s">
        <v>385</v>
      </c>
      <c r="K21" s="160">
        <v>13.81</v>
      </c>
      <c r="L21" s="153">
        <v>120000</v>
      </c>
      <c r="M21" s="153">
        <v>114771</v>
      </c>
      <c r="N21" s="159">
        <v>8687.41</v>
      </c>
      <c r="O21" s="159">
        <v>8308.85</v>
      </c>
    </row>
    <row r="22" spans="1:15" ht="14.1" customHeight="1">
      <c r="A22" s="162" t="s">
        <v>384</v>
      </c>
      <c r="B22" s="160">
        <f t="shared" si="0"/>
        <v>2.4</v>
      </c>
      <c r="C22" s="153">
        <v>22500</v>
      </c>
      <c r="D22" s="153">
        <v>19993</v>
      </c>
      <c r="E22" s="159">
        <v>9375</v>
      </c>
      <c r="F22" s="159">
        <f>D22/B22</f>
        <v>8330.4166666666679</v>
      </c>
      <c r="H22" s="151"/>
      <c r="J22" s="157" t="s">
        <v>383</v>
      </c>
      <c r="K22" s="160">
        <v>2.4</v>
      </c>
      <c r="L22" s="153">
        <v>22500</v>
      </c>
      <c r="M22" s="153">
        <v>20031</v>
      </c>
      <c r="N22" s="159">
        <v>9375</v>
      </c>
      <c r="O22" s="159">
        <v>8346.25</v>
      </c>
    </row>
    <row r="23" spans="1:15" ht="14.1" customHeight="1">
      <c r="A23" s="162" t="s">
        <v>382</v>
      </c>
      <c r="B23" s="160">
        <f t="shared" si="0"/>
        <v>4.5476988643746266</v>
      </c>
      <c r="C23" s="153">
        <v>42000</v>
      </c>
      <c r="D23" s="153">
        <v>32454</v>
      </c>
      <c r="E23" s="159">
        <v>9235.44</v>
      </c>
      <c r="F23" s="159">
        <v>7316.35</v>
      </c>
      <c r="H23" s="151"/>
      <c r="J23" s="157" t="s">
        <v>381</v>
      </c>
      <c r="K23" s="160">
        <v>4.55</v>
      </c>
      <c r="L23" s="153">
        <v>42000</v>
      </c>
      <c r="M23" s="153">
        <v>32112</v>
      </c>
      <c r="N23" s="159">
        <v>9235.44</v>
      </c>
      <c r="O23" s="159">
        <v>7061.15</v>
      </c>
    </row>
    <row r="24" spans="1:15" ht="14.1" customHeight="1">
      <c r="A24" s="162" t="s">
        <v>380</v>
      </c>
      <c r="B24" s="160">
        <f t="shared" si="0"/>
        <v>14.156997961392294</v>
      </c>
      <c r="C24" s="153">
        <v>135000</v>
      </c>
      <c r="D24" s="153">
        <v>87024</v>
      </c>
      <c r="E24" s="159">
        <v>9535.92</v>
      </c>
      <c r="F24" s="159">
        <f>D24/B24</f>
        <v>6147.0659413333333</v>
      </c>
      <c r="H24" s="151"/>
      <c r="J24" s="157" t="s">
        <v>379</v>
      </c>
      <c r="K24" s="160">
        <v>14.16</v>
      </c>
      <c r="L24" s="153">
        <v>135000</v>
      </c>
      <c r="M24" s="153">
        <v>84816</v>
      </c>
      <c r="N24" s="159">
        <v>9535.99</v>
      </c>
      <c r="O24" s="159">
        <v>5991.14</v>
      </c>
    </row>
    <row r="25" spans="1:15" ht="14.1" customHeight="1">
      <c r="A25" s="162" t="s">
        <v>378</v>
      </c>
      <c r="B25" s="160">
        <f t="shared" si="0"/>
        <v>5.8059967652303728</v>
      </c>
      <c r="C25" s="153">
        <v>7000</v>
      </c>
      <c r="D25" s="153">
        <v>7567</v>
      </c>
      <c r="E25" s="159">
        <v>1205.6500000000001</v>
      </c>
      <c r="F25" s="159">
        <f>D25/B25</f>
        <v>1303.3076500000002</v>
      </c>
      <c r="H25" s="151"/>
      <c r="J25" s="157" t="s">
        <v>377</v>
      </c>
      <c r="K25" s="160">
        <v>5.81</v>
      </c>
      <c r="L25" s="153">
        <v>7000</v>
      </c>
      <c r="M25" s="153">
        <v>7597</v>
      </c>
      <c r="N25" s="159">
        <v>1205.6500000000001</v>
      </c>
      <c r="O25" s="159">
        <v>1308.47</v>
      </c>
    </row>
    <row r="26" spans="1:15" ht="14.1" customHeight="1">
      <c r="A26" s="162" t="s">
        <v>376</v>
      </c>
      <c r="B26" s="160">
        <f t="shared" si="0"/>
        <v>3.0194999305515018</v>
      </c>
      <c r="C26" s="153">
        <v>15000</v>
      </c>
      <c r="D26" s="153">
        <v>7879</v>
      </c>
      <c r="E26" s="159">
        <v>4967.71</v>
      </c>
      <c r="F26" s="159">
        <f>D26/B26</f>
        <v>2609.3724726666665</v>
      </c>
      <c r="H26" s="151"/>
      <c r="J26" s="157" t="s">
        <v>375</v>
      </c>
      <c r="K26" s="160">
        <v>3.02</v>
      </c>
      <c r="L26" s="153">
        <v>15000</v>
      </c>
      <c r="M26" s="153">
        <v>7720</v>
      </c>
      <c r="N26" s="159">
        <v>4967.71</v>
      </c>
      <c r="O26" s="159">
        <v>2556.71</v>
      </c>
    </row>
    <row r="27" spans="1:15" ht="14.1" customHeight="1">
      <c r="A27" s="162" t="s">
        <v>374</v>
      </c>
      <c r="B27" s="160">
        <f t="shared" si="0"/>
        <v>5.0305968084456536</v>
      </c>
      <c r="C27" s="153">
        <v>28000</v>
      </c>
      <c r="D27" s="153">
        <v>21912</v>
      </c>
      <c r="E27" s="159">
        <v>5565.94</v>
      </c>
      <c r="F27" s="159">
        <v>4355.74</v>
      </c>
      <c r="H27" s="151"/>
      <c r="J27" s="157" t="s">
        <v>373</v>
      </c>
      <c r="K27" s="160">
        <v>5.0999999999999996</v>
      </c>
      <c r="L27" s="153">
        <v>28000</v>
      </c>
      <c r="M27" s="153">
        <v>21471</v>
      </c>
      <c r="N27" s="159">
        <v>5490.2</v>
      </c>
      <c r="O27" s="159">
        <v>4210</v>
      </c>
    </row>
    <row r="28" spans="1:15" ht="14.1" customHeight="1">
      <c r="A28" s="162" t="s">
        <v>372</v>
      </c>
      <c r="B28" s="160">
        <f t="shared" si="0"/>
        <v>2.7743013384462678</v>
      </c>
      <c r="C28" s="153">
        <v>18000</v>
      </c>
      <c r="D28" s="153">
        <v>5796</v>
      </c>
      <c r="E28" s="159">
        <v>6488.12</v>
      </c>
      <c r="F28" s="159">
        <v>2089.1799999999998</v>
      </c>
      <c r="H28" s="151"/>
      <c r="J28" s="157" t="s">
        <v>371</v>
      </c>
      <c r="K28" s="160">
        <v>2.77</v>
      </c>
      <c r="L28" s="153">
        <v>18000</v>
      </c>
      <c r="M28" s="153">
        <v>5575</v>
      </c>
      <c r="N28" s="159">
        <v>6488.12</v>
      </c>
      <c r="O28" s="159">
        <v>2009.52</v>
      </c>
    </row>
    <row r="29" spans="1:15" ht="14.1" customHeight="1">
      <c r="A29" s="162" t="s">
        <v>370</v>
      </c>
      <c r="B29" s="160">
        <v>4.585</v>
      </c>
      <c r="C29" s="153">
        <v>50000</v>
      </c>
      <c r="D29" s="153">
        <v>61022</v>
      </c>
      <c r="E29" s="159">
        <v>10905.13</v>
      </c>
      <c r="F29" s="159">
        <f>D29/B29</f>
        <v>13309.051254089421</v>
      </c>
      <c r="H29" s="151"/>
      <c r="J29" s="157" t="s">
        <v>369</v>
      </c>
      <c r="K29" s="160">
        <v>4.59</v>
      </c>
      <c r="L29" s="153">
        <v>50000</v>
      </c>
      <c r="M29" s="153">
        <v>60616</v>
      </c>
      <c r="N29" s="159">
        <v>10905.13</v>
      </c>
      <c r="O29" s="159">
        <v>13220.5</v>
      </c>
    </row>
    <row r="30" spans="1:15" ht="14.1" customHeight="1">
      <c r="A30" s="162" t="s">
        <v>368</v>
      </c>
      <c r="B30" s="160">
        <f t="shared" ref="B30:B48" si="1">C30/E30</f>
        <v>73.768617354804917</v>
      </c>
      <c r="C30" s="153">
        <v>200000</v>
      </c>
      <c r="D30" s="153">
        <v>62009</v>
      </c>
      <c r="E30" s="159">
        <v>2711.18</v>
      </c>
      <c r="F30" s="159">
        <f>D30/B30</f>
        <v>840.58780309999997</v>
      </c>
      <c r="H30" s="151"/>
      <c r="J30" s="157" t="s">
        <v>367</v>
      </c>
      <c r="K30" s="160">
        <v>73.77</v>
      </c>
      <c r="L30" s="153">
        <v>200000</v>
      </c>
      <c r="M30" s="153">
        <v>58983</v>
      </c>
      <c r="N30" s="159">
        <v>2711.18</v>
      </c>
      <c r="O30" s="159">
        <v>799.57</v>
      </c>
    </row>
    <row r="31" spans="1:15" ht="14.1" customHeight="1">
      <c r="A31" s="162" t="s">
        <v>366</v>
      </c>
      <c r="B31" s="160">
        <f t="shared" si="1"/>
        <v>4.0926996470046557</v>
      </c>
      <c r="C31" s="153">
        <v>80000</v>
      </c>
      <c r="D31" s="153">
        <v>78048</v>
      </c>
      <c r="E31" s="159">
        <v>19547</v>
      </c>
      <c r="F31" s="159">
        <f>D31/B31</f>
        <v>19070.053199999998</v>
      </c>
      <c r="H31" s="151"/>
      <c r="J31" s="157" t="s">
        <v>365</v>
      </c>
      <c r="K31" s="160">
        <v>4.09</v>
      </c>
      <c r="L31" s="153">
        <v>80000</v>
      </c>
      <c r="M31" s="153">
        <v>76419</v>
      </c>
      <c r="N31" s="159">
        <v>19547</v>
      </c>
      <c r="O31" s="159">
        <v>18672.03</v>
      </c>
    </row>
    <row r="32" spans="1:15" ht="14.1" customHeight="1">
      <c r="A32" s="162" t="s">
        <v>364</v>
      </c>
      <c r="B32" s="160">
        <f t="shared" si="1"/>
        <v>1.6478005981516173</v>
      </c>
      <c r="C32" s="153">
        <v>22000</v>
      </c>
      <c r="D32" s="153">
        <v>17635</v>
      </c>
      <c r="E32" s="159">
        <v>13351.13</v>
      </c>
      <c r="F32" s="159">
        <v>10702.15</v>
      </c>
      <c r="H32" s="151"/>
      <c r="J32" s="157" t="s">
        <v>363</v>
      </c>
      <c r="K32" s="160">
        <v>1.65</v>
      </c>
      <c r="L32" s="153">
        <v>22000</v>
      </c>
      <c r="M32" s="153">
        <v>16061</v>
      </c>
      <c r="N32" s="159">
        <v>13351.13</v>
      </c>
      <c r="O32" s="159">
        <v>9746.94</v>
      </c>
    </row>
    <row r="33" spans="1:15" ht="14.1" customHeight="1">
      <c r="A33" s="162" t="s">
        <v>362</v>
      </c>
      <c r="B33" s="160">
        <f t="shared" si="1"/>
        <v>3.3633003393570045</v>
      </c>
      <c r="C33" s="153">
        <v>30000</v>
      </c>
      <c r="D33" s="153">
        <v>22602</v>
      </c>
      <c r="E33" s="159">
        <v>8919.81</v>
      </c>
      <c r="F33" s="159">
        <v>6720.19</v>
      </c>
      <c r="H33" s="151"/>
      <c r="J33" s="157" t="s">
        <v>361</v>
      </c>
      <c r="K33" s="160">
        <v>3.36</v>
      </c>
      <c r="L33" s="153">
        <v>30000</v>
      </c>
      <c r="M33" s="153">
        <v>22093</v>
      </c>
      <c r="N33" s="159">
        <v>8919.81</v>
      </c>
      <c r="O33" s="159">
        <v>6568.85</v>
      </c>
    </row>
    <row r="34" spans="1:15" ht="14.1" customHeight="1">
      <c r="A34" s="162" t="s">
        <v>360</v>
      </c>
      <c r="B34" s="160">
        <f t="shared" si="1"/>
        <v>1.7999992421055824</v>
      </c>
      <c r="C34" s="153">
        <v>9500</v>
      </c>
      <c r="D34" s="153">
        <v>9457</v>
      </c>
      <c r="E34" s="159">
        <v>5277.78</v>
      </c>
      <c r="F34" s="159">
        <f t="shared" ref="F34:F48" si="2">D34/B34</f>
        <v>5253.8911010526317</v>
      </c>
      <c r="H34" s="151"/>
      <c r="J34" s="157" t="s">
        <v>359</v>
      </c>
      <c r="K34" s="160">
        <v>1.8</v>
      </c>
      <c r="L34" s="153">
        <v>9500</v>
      </c>
      <c r="M34" s="153">
        <v>9280</v>
      </c>
      <c r="N34" s="159">
        <v>5277.78</v>
      </c>
      <c r="O34" s="159">
        <v>5155.5600000000004</v>
      </c>
    </row>
    <row r="35" spans="1:15" ht="14.1" customHeight="1">
      <c r="A35" s="162" t="s">
        <v>358</v>
      </c>
      <c r="B35" s="160">
        <f t="shared" si="1"/>
        <v>1.9029989533505756</v>
      </c>
      <c r="C35" s="153">
        <v>11000</v>
      </c>
      <c r="D35" s="153">
        <v>3660</v>
      </c>
      <c r="E35" s="159">
        <v>5780.35</v>
      </c>
      <c r="F35" s="159">
        <f t="shared" si="2"/>
        <v>1923.2800909090911</v>
      </c>
      <c r="H35" s="151"/>
      <c r="J35" s="157" t="s">
        <v>357</v>
      </c>
      <c r="K35" s="160">
        <v>1.9</v>
      </c>
      <c r="L35" s="153">
        <v>11000</v>
      </c>
      <c r="M35" s="153">
        <v>3640</v>
      </c>
      <c r="N35" s="159">
        <v>5780.35</v>
      </c>
      <c r="O35" s="159">
        <v>1912.77</v>
      </c>
    </row>
    <row r="36" spans="1:15" ht="14.1" customHeight="1">
      <c r="A36" s="161" t="s">
        <v>356</v>
      </c>
      <c r="B36" s="160">
        <f t="shared" si="1"/>
        <v>1.8939991792670223</v>
      </c>
      <c r="C36" s="153">
        <v>6000</v>
      </c>
      <c r="D36" s="153">
        <v>4793</v>
      </c>
      <c r="E36" s="159">
        <v>3167.9</v>
      </c>
      <c r="F36" s="159">
        <f t="shared" si="2"/>
        <v>2530.6241166666669</v>
      </c>
      <c r="H36" s="151"/>
      <c r="J36" s="157" t="s">
        <v>355</v>
      </c>
      <c r="K36" s="160">
        <v>1.89</v>
      </c>
      <c r="L36" s="153">
        <v>6000</v>
      </c>
      <c r="M36" s="153">
        <v>5051</v>
      </c>
      <c r="N36" s="159">
        <v>3167.9</v>
      </c>
      <c r="O36" s="159">
        <v>2666.84</v>
      </c>
    </row>
    <row r="37" spans="1:15" ht="14.1" customHeight="1">
      <c r="A37" s="161" t="s">
        <v>354</v>
      </c>
      <c r="B37" s="160">
        <f t="shared" si="1"/>
        <v>5.04</v>
      </c>
      <c r="C37" s="153">
        <v>63000</v>
      </c>
      <c r="D37" s="153">
        <v>10862</v>
      </c>
      <c r="E37" s="159">
        <v>12500</v>
      </c>
      <c r="F37" s="159">
        <f t="shared" si="2"/>
        <v>2155.1587301587301</v>
      </c>
      <c r="H37" s="151"/>
      <c r="J37" s="157" t="s">
        <v>353</v>
      </c>
      <c r="K37" s="160">
        <v>5.04</v>
      </c>
      <c r="L37" s="153">
        <v>63000</v>
      </c>
      <c r="M37" s="153">
        <v>10408</v>
      </c>
      <c r="N37" s="159">
        <v>12500</v>
      </c>
      <c r="O37" s="159">
        <v>2065.08</v>
      </c>
    </row>
    <row r="38" spans="1:15" ht="14.1" customHeight="1">
      <c r="A38" s="161" t="s">
        <v>352</v>
      </c>
      <c r="B38" s="160">
        <f t="shared" si="1"/>
        <v>0.81820115748190414</v>
      </c>
      <c r="C38" s="153">
        <v>1500</v>
      </c>
      <c r="D38" s="153">
        <v>772</v>
      </c>
      <c r="E38" s="159">
        <v>1833.29</v>
      </c>
      <c r="F38" s="159">
        <f t="shared" si="2"/>
        <v>943.53325333333328</v>
      </c>
      <c r="H38" s="151"/>
      <c r="J38" s="157" t="s">
        <v>351</v>
      </c>
      <c r="K38" s="160">
        <v>0.82</v>
      </c>
      <c r="L38" s="153">
        <v>1500</v>
      </c>
      <c r="M38" s="153">
        <v>766</v>
      </c>
      <c r="N38" s="159">
        <v>1833.29</v>
      </c>
      <c r="O38" s="159">
        <v>936.2</v>
      </c>
    </row>
    <row r="39" spans="1:15" ht="14.1" customHeight="1">
      <c r="A39" s="161" t="s">
        <v>350</v>
      </c>
      <c r="B39" s="160">
        <f t="shared" si="1"/>
        <v>9.3460127573074132</v>
      </c>
      <c r="C39" s="153">
        <v>12000</v>
      </c>
      <c r="D39" s="153">
        <v>5240</v>
      </c>
      <c r="E39" s="159">
        <v>1283.97</v>
      </c>
      <c r="F39" s="159">
        <f t="shared" si="2"/>
        <v>560.66690000000006</v>
      </c>
      <c r="H39" s="151"/>
      <c r="J39" s="157" t="s">
        <v>349</v>
      </c>
      <c r="K39" s="160">
        <v>9.35</v>
      </c>
      <c r="L39" s="153">
        <v>12000</v>
      </c>
      <c r="M39" s="153">
        <v>5182</v>
      </c>
      <c r="N39" s="159">
        <v>1283.97</v>
      </c>
      <c r="O39" s="159">
        <v>554.46</v>
      </c>
    </row>
    <row r="40" spans="1:15" ht="14.1" customHeight="1">
      <c r="A40" s="161" t="s">
        <v>348</v>
      </c>
      <c r="B40" s="160">
        <f t="shared" si="1"/>
        <v>32.491267971732597</v>
      </c>
      <c r="C40" s="153">
        <v>4000</v>
      </c>
      <c r="D40" s="153">
        <v>1419</v>
      </c>
      <c r="E40" s="159">
        <v>123.11</v>
      </c>
      <c r="F40" s="159">
        <f t="shared" si="2"/>
        <v>43.673272500000003</v>
      </c>
      <c r="H40" s="151"/>
      <c r="J40" s="157" t="s">
        <v>347</v>
      </c>
      <c r="K40" s="160">
        <v>32.49</v>
      </c>
      <c r="L40" s="153">
        <v>4000</v>
      </c>
      <c r="M40" s="153">
        <v>1541</v>
      </c>
      <c r="N40" s="159">
        <v>123.11</v>
      </c>
      <c r="O40" s="159">
        <v>47.43</v>
      </c>
    </row>
    <row r="41" spans="1:15" ht="14.1" customHeight="1">
      <c r="A41" s="161" t="s">
        <v>346</v>
      </c>
      <c r="B41" s="160">
        <f t="shared" si="1"/>
        <v>32.829402012442344</v>
      </c>
      <c r="C41" s="153">
        <v>280000</v>
      </c>
      <c r="D41" s="153">
        <v>283952</v>
      </c>
      <c r="E41" s="159">
        <v>8528.94</v>
      </c>
      <c r="F41" s="159">
        <f t="shared" si="2"/>
        <v>8649.3198959999991</v>
      </c>
      <c r="H41" s="151"/>
      <c r="J41" s="157" t="s">
        <v>345</v>
      </c>
      <c r="K41" s="160">
        <v>32.83</v>
      </c>
      <c r="L41" s="153">
        <v>280000</v>
      </c>
      <c r="M41" s="153">
        <v>278775</v>
      </c>
      <c r="N41" s="159">
        <v>8528.94</v>
      </c>
      <c r="O41" s="159">
        <v>8491.6299999999992</v>
      </c>
    </row>
    <row r="42" spans="1:15" ht="14.1" customHeight="1">
      <c r="A42" s="161" t="s">
        <v>344</v>
      </c>
      <c r="B42" s="160">
        <f t="shared" si="1"/>
        <v>1.9446031186572517</v>
      </c>
      <c r="C42" s="153">
        <v>1600</v>
      </c>
      <c r="D42" s="153">
        <v>420</v>
      </c>
      <c r="E42" s="159">
        <v>822.79</v>
      </c>
      <c r="F42" s="159">
        <f t="shared" si="2"/>
        <v>215.98237499999999</v>
      </c>
      <c r="H42" s="151"/>
      <c r="J42" s="157" t="s">
        <v>343</v>
      </c>
      <c r="K42" s="160">
        <v>1.94</v>
      </c>
      <c r="L42" s="153">
        <v>1600</v>
      </c>
      <c r="M42" s="153">
        <v>351</v>
      </c>
      <c r="N42" s="159">
        <v>822.79</v>
      </c>
      <c r="O42" s="159">
        <v>180.5</v>
      </c>
    </row>
    <row r="43" spans="1:15" ht="14.1" customHeight="1">
      <c r="A43" s="161" t="s">
        <v>342</v>
      </c>
      <c r="B43" s="160">
        <f t="shared" si="1"/>
        <v>0.76889998889366673</v>
      </c>
      <c r="C43" s="153">
        <v>10800</v>
      </c>
      <c r="D43" s="153">
        <v>10486</v>
      </c>
      <c r="E43" s="159">
        <v>14046.04</v>
      </c>
      <c r="F43" s="159">
        <f t="shared" si="2"/>
        <v>13637.664392592595</v>
      </c>
      <c r="H43" s="151"/>
      <c r="J43" s="157" t="s">
        <v>341</v>
      </c>
      <c r="K43" s="160">
        <v>0.77</v>
      </c>
      <c r="L43" s="153">
        <v>10800</v>
      </c>
      <c r="M43" s="153">
        <v>10075</v>
      </c>
      <c r="N43" s="159">
        <v>14046.04</v>
      </c>
      <c r="O43" s="159">
        <v>13103.13</v>
      </c>
    </row>
    <row r="44" spans="1:15" ht="14.1" customHeight="1">
      <c r="A44" s="161" t="s">
        <v>340</v>
      </c>
      <c r="B44" s="160">
        <f t="shared" si="1"/>
        <v>3.9910002943362719</v>
      </c>
      <c r="C44" s="153">
        <v>32000</v>
      </c>
      <c r="D44" s="153">
        <v>23237</v>
      </c>
      <c r="E44" s="159">
        <v>8018.04</v>
      </c>
      <c r="F44" s="159">
        <f t="shared" si="2"/>
        <v>5822.3498587499998</v>
      </c>
      <c r="H44" s="151"/>
      <c r="J44" s="157" t="s">
        <v>339</v>
      </c>
      <c r="K44" s="160">
        <v>3.99</v>
      </c>
      <c r="L44" s="153">
        <v>32000</v>
      </c>
      <c r="M44" s="153">
        <v>22353</v>
      </c>
      <c r="N44" s="159">
        <v>8018.04</v>
      </c>
      <c r="O44" s="159">
        <v>5600.85</v>
      </c>
    </row>
    <row r="45" spans="1:15" ht="14.1" customHeight="1">
      <c r="A45" s="161" t="s">
        <v>338</v>
      </c>
      <c r="B45" s="160">
        <f t="shared" si="1"/>
        <v>1.8420960001877296</v>
      </c>
      <c r="C45" s="153">
        <v>1570</v>
      </c>
      <c r="D45" s="153">
        <v>120</v>
      </c>
      <c r="E45" s="159">
        <v>852.29</v>
      </c>
      <c r="F45" s="159">
        <f t="shared" si="2"/>
        <v>65.143184713375788</v>
      </c>
      <c r="H45" s="151"/>
      <c r="J45" s="157" t="s">
        <v>337</v>
      </c>
      <c r="K45" s="160">
        <v>1.84</v>
      </c>
      <c r="L45" s="153">
        <v>1570</v>
      </c>
      <c r="M45" s="153">
        <v>115</v>
      </c>
      <c r="N45" s="159">
        <v>852.29</v>
      </c>
      <c r="O45" s="159">
        <v>62.43</v>
      </c>
    </row>
    <row r="46" spans="1:15" ht="14.1" customHeight="1">
      <c r="A46" s="161" t="s">
        <v>336</v>
      </c>
      <c r="B46" s="160">
        <f t="shared" si="1"/>
        <v>10.002794431460218</v>
      </c>
      <c r="C46" s="153">
        <v>63000</v>
      </c>
      <c r="D46" s="153">
        <v>52579</v>
      </c>
      <c r="E46" s="159">
        <v>6298.24</v>
      </c>
      <c r="F46" s="159">
        <f t="shared" si="2"/>
        <v>5256.4311263492054</v>
      </c>
      <c r="H46" s="151"/>
      <c r="J46" s="157" t="s">
        <v>335</v>
      </c>
      <c r="K46" s="160">
        <v>10</v>
      </c>
      <c r="L46" s="153">
        <v>63000</v>
      </c>
      <c r="M46" s="153">
        <v>51710</v>
      </c>
      <c r="N46" s="159">
        <v>6298.24</v>
      </c>
      <c r="O46" s="159">
        <v>5169.55</v>
      </c>
    </row>
    <row r="47" spans="1:15" ht="24.95" customHeight="1">
      <c r="A47" s="161" t="s">
        <v>334</v>
      </c>
      <c r="B47" s="160">
        <f t="shared" si="1"/>
        <v>2.425499001502911</v>
      </c>
      <c r="C47" s="153">
        <v>27000</v>
      </c>
      <c r="D47" s="153">
        <v>2271</v>
      </c>
      <c r="E47" s="159">
        <v>11131.73</v>
      </c>
      <c r="F47" s="159">
        <f t="shared" si="2"/>
        <v>936.30217888888888</v>
      </c>
      <c r="H47" s="151"/>
      <c r="J47" s="157" t="s">
        <v>333</v>
      </c>
      <c r="K47" s="160">
        <v>2.4300000000000002</v>
      </c>
      <c r="L47" s="153">
        <v>27000</v>
      </c>
      <c r="M47" s="153">
        <v>2044</v>
      </c>
      <c r="N47" s="159">
        <v>11131.73</v>
      </c>
      <c r="O47" s="159">
        <v>842.71</v>
      </c>
    </row>
    <row r="48" spans="1:15" ht="14.1" customHeight="1" thickBot="1">
      <c r="A48" s="158" t="s">
        <v>332</v>
      </c>
      <c r="B48" s="156">
        <f t="shared" si="1"/>
        <v>4.8999991833334695</v>
      </c>
      <c r="C48" s="155">
        <v>60000</v>
      </c>
      <c r="D48" s="155">
        <v>12439</v>
      </c>
      <c r="E48" s="154">
        <v>12244.9</v>
      </c>
      <c r="F48" s="154">
        <f t="shared" si="2"/>
        <v>2538.5718516666666</v>
      </c>
      <c r="H48" s="151"/>
      <c r="J48" s="157" t="s">
        <v>331</v>
      </c>
      <c r="K48" s="156">
        <v>4.9000000000000004</v>
      </c>
      <c r="L48" s="155">
        <v>60000</v>
      </c>
      <c r="M48" s="155">
        <v>10019</v>
      </c>
      <c r="N48" s="154">
        <v>12244.9</v>
      </c>
      <c r="O48" s="154">
        <v>2044.69</v>
      </c>
    </row>
    <row r="49" spans="1:6" ht="13.7" customHeight="1">
      <c r="A49" s="152" t="s">
        <v>330</v>
      </c>
      <c r="B49" s="153"/>
      <c r="C49" s="90" t="s">
        <v>328</v>
      </c>
      <c r="F49" s="153"/>
    </row>
    <row r="50" spans="1:6" ht="13.7" customHeight="1">
      <c r="A50" s="152" t="s">
        <v>327</v>
      </c>
      <c r="C50" s="90" t="s">
        <v>326</v>
      </c>
    </row>
    <row r="51" spans="1:6" ht="13.7" customHeight="1">
      <c r="A51" s="152" t="s">
        <v>325</v>
      </c>
      <c r="B51" s="152"/>
      <c r="C51" s="90" t="s">
        <v>324</v>
      </c>
    </row>
    <row r="52" spans="1:6" ht="13.7" customHeight="1">
      <c r="B52" s="151"/>
      <c r="C52" s="90" t="s">
        <v>323</v>
      </c>
    </row>
  </sheetData>
  <sheetProtection formatCells="0" formatRows="0" insertRows="0" deleteRows="0"/>
  <mergeCells count="6">
    <mergeCell ref="A2:B2"/>
    <mergeCell ref="A3:A5"/>
    <mergeCell ref="E3:F3"/>
    <mergeCell ref="C2:F2"/>
    <mergeCell ref="B3:B5"/>
    <mergeCell ref="C3:D3"/>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2"/>
  <sheetViews>
    <sheetView showGridLines="0" view="pageBreakPreview" zoomScale="70" zoomScaleNormal="130" zoomScaleSheetLayoutView="70" workbookViewId="0">
      <selection activeCell="B17" sqref="B17"/>
    </sheetView>
  </sheetViews>
  <sheetFormatPr defaultRowHeight="12.75"/>
  <cols>
    <col min="1" max="1" width="54.625" style="150" customWidth="1"/>
    <col min="2" max="2" width="7.875" style="150" customWidth="1"/>
    <col min="3" max="3" width="6.625" style="150" customWidth="1"/>
    <col min="4" max="4" width="8.125" style="150" customWidth="1"/>
    <col min="5" max="5" width="10.625" style="150" customWidth="1"/>
    <col min="6" max="6" width="6.125" style="150" customWidth="1"/>
    <col min="7" max="8" width="7.875" style="150" customWidth="1"/>
    <col min="9" max="9" width="6.125" style="150" customWidth="1"/>
    <col min="10" max="11" width="7.875" style="150" customWidth="1"/>
    <col min="12" max="12" width="6.125" style="150" customWidth="1"/>
    <col min="13" max="13" width="7.875" style="150" customWidth="1"/>
    <col min="14" max="14" width="4.125" style="150" customWidth="1"/>
    <col min="15" max="15" width="11.125" style="150" customWidth="1"/>
    <col min="16" max="16" width="4.125" style="150" customWidth="1"/>
    <col min="17" max="17" width="11.125" style="150" customWidth="1"/>
    <col min="18" max="18" width="12.625" style="150" customWidth="1"/>
    <col min="19" max="19" width="9" style="150"/>
    <col min="20" max="20" width="68.5" style="150" hidden="1" customWidth="1"/>
    <col min="21" max="36" width="0" style="150" hidden="1" customWidth="1"/>
    <col min="37" max="16384" width="9" style="150"/>
  </cols>
  <sheetData>
    <row r="1" spans="1:20" ht="12" customHeight="1">
      <c r="A1" s="90" t="s">
        <v>309</v>
      </c>
      <c r="Q1" s="89" t="s">
        <v>308</v>
      </c>
    </row>
    <row r="2" spans="1:20" s="206" customFormat="1" ht="21" customHeight="1" thickBot="1">
      <c r="A2" s="424" t="s">
        <v>481</v>
      </c>
      <c r="B2" s="424"/>
      <c r="C2" s="424"/>
      <c r="D2" s="424"/>
      <c r="E2" s="424"/>
      <c r="F2" s="449" t="s">
        <v>480</v>
      </c>
      <c r="G2" s="449"/>
      <c r="H2" s="449"/>
      <c r="I2" s="449"/>
      <c r="J2" s="449"/>
      <c r="K2" s="449"/>
      <c r="L2" s="449"/>
      <c r="M2" s="449"/>
      <c r="N2" s="449"/>
      <c r="O2" s="449"/>
      <c r="P2" s="449"/>
      <c r="Q2" s="449"/>
      <c r="R2" s="207"/>
    </row>
    <row r="3" spans="1:20" s="191" customFormat="1" ht="11.45" customHeight="1">
      <c r="A3" s="205"/>
      <c r="B3" s="446" t="s">
        <v>477</v>
      </c>
      <c r="C3" s="447"/>
      <c r="D3" s="447"/>
      <c r="E3" s="447"/>
      <c r="F3" s="447" t="s">
        <v>476</v>
      </c>
      <c r="G3" s="447"/>
      <c r="H3" s="447"/>
      <c r="I3" s="447"/>
      <c r="J3" s="447"/>
      <c r="K3" s="447"/>
      <c r="L3" s="447"/>
      <c r="M3" s="448"/>
      <c r="N3" s="450" t="s">
        <v>475</v>
      </c>
      <c r="O3" s="447"/>
      <c r="P3" s="447"/>
      <c r="Q3" s="448"/>
      <c r="R3" s="196"/>
    </row>
    <row r="4" spans="1:20" s="191" customFormat="1" ht="24" customHeight="1">
      <c r="A4" s="194" t="s">
        <v>474</v>
      </c>
      <c r="B4" s="443" t="s">
        <v>473</v>
      </c>
      <c r="C4" s="435"/>
      <c r="D4" s="436"/>
      <c r="E4" s="198" t="s">
        <v>472</v>
      </c>
      <c r="F4" s="435" t="s">
        <v>471</v>
      </c>
      <c r="G4" s="436"/>
      <c r="H4" s="197"/>
      <c r="I4" s="444" t="s">
        <v>470</v>
      </c>
      <c r="J4" s="445"/>
      <c r="K4" s="434" t="s">
        <v>469</v>
      </c>
      <c r="L4" s="435"/>
      <c r="M4" s="436"/>
      <c r="N4" s="434" t="s">
        <v>468</v>
      </c>
      <c r="O4" s="436"/>
      <c r="P4" s="434" t="s">
        <v>467</v>
      </c>
      <c r="Q4" s="436"/>
      <c r="R4" s="196"/>
    </row>
    <row r="5" spans="1:20" s="191" customFormat="1" ht="12" customHeight="1">
      <c r="A5" s="194" t="s">
        <v>479</v>
      </c>
      <c r="B5" s="441" t="s">
        <v>465</v>
      </c>
      <c r="C5" s="437" t="s">
        <v>464</v>
      </c>
      <c r="D5" s="452" t="s">
        <v>463</v>
      </c>
      <c r="E5" s="437" t="s">
        <v>465</v>
      </c>
      <c r="F5" s="439" t="s">
        <v>464</v>
      </c>
      <c r="G5" s="437" t="s">
        <v>463</v>
      </c>
      <c r="H5" s="439" t="s">
        <v>465</v>
      </c>
      <c r="I5" s="437" t="s">
        <v>464</v>
      </c>
      <c r="J5" s="452" t="s">
        <v>463</v>
      </c>
      <c r="K5" s="437" t="s">
        <v>465</v>
      </c>
      <c r="L5" s="437" t="s">
        <v>464</v>
      </c>
      <c r="M5" s="437" t="s">
        <v>463</v>
      </c>
      <c r="N5" s="437" t="s">
        <v>462</v>
      </c>
      <c r="O5" s="437" t="s">
        <v>461</v>
      </c>
      <c r="P5" s="439" t="s">
        <v>462</v>
      </c>
      <c r="Q5" s="437" t="s">
        <v>461</v>
      </c>
      <c r="R5" s="192"/>
    </row>
    <row r="6" spans="1:20" s="191" customFormat="1" ht="12" customHeight="1" thickBot="1">
      <c r="A6" s="193"/>
      <c r="B6" s="451"/>
      <c r="C6" s="438"/>
      <c r="D6" s="453"/>
      <c r="E6" s="438"/>
      <c r="F6" s="440"/>
      <c r="G6" s="438"/>
      <c r="H6" s="440"/>
      <c r="I6" s="438"/>
      <c r="J6" s="453"/>
      <c r="K6" s="438"/>
      <c r="L6" s="438"/>
      <c r="M6" s="438"/>
      <c r="N6" s="438"/>
      <c r="O6" s="454"/>
      <c r="P6" s="440"/>
      <c r="Q6" s="454"/>
      <c r="R6" s="192"/>
      <c r="T6" s="195"/>
    </row>
    <row r="7" spans="1:20" s="173" customFormat="1" ht="12" customHeight="1" thickBot="1">
      <c r="A7" s="204" t="s">
        <v>478</v>
      </c>
      <c r="B7" s="203">
        <v>149218</v>
      </c>
      <c r="C7" s="202">
        <v>21221</v>
      </c>
      <c r="D7" s="202">
        <v>365571</v>
      </c>
      <c r="E7" s="202" t="s">
        <v>23</v>
      </c>
      <c r="F7" s="202" t="s">
        <v>23</v>
      </c>
      <c r="G7" s="202" t="s">
        <v>23</v>
      </c>
      <c r="H7" s="202" t="s">
        <v>23</v>
      </c>
      <c r="I7" s="202" t="s">
        <v>23</v>
      </c>
      <c r="J7" s="202" t="s">
        <v>23</v>
      </c>
      <c r="K7" s="202" t="s">
        <v>23</v>
      </c>
      <c r="L7" s="202" t="s">
        <v>23</v>
      </c>
      <c r="M7" s="202" t="s">
        <v>23</v>
      </c>
      <c r="N7" s="202">
        <v>2</v>
      </c>
      <c r="O7" s="202">
        <v>40</v>
      </c>
      <c r="P7" s="202" t="s">
        <v>23</v>
      </c>
      <c r="Q7" s="201" t="s">
        <v>23</v>
      </c>
      <c r="R7" s="175"/>
      <c r="T7" s="175"/>
    </row>
    <row r="8" spans="1:20" s="175" customFormat="1" ht="0.95" customHeight="1">
      <c r="A8" s="183"/>
      <c r="B8" s="186"/>
      <c r="C8" s="186"/>
      <c r="D8" s="186"/>
      <c r="E8" s="186"/>
      <c r="F8" s="186"/>
      <c r="G8" s="186"/>
      <c r="H8" s="186"/>
      <c r="I8" s="186"/>
      <c r="J8" s="186"/>
      <c r="K8" s="186">
        <v>346</v>
      </c>
      <c r="L8" s="186">
        <v>55</v>
      </c>
      <c r="M8" s="186">
        <v>115</v>
      </c>
      <c r="N8" s="186">
        <v>248</v>
      </c>
      <c r="O8" s="186"/>
      <c r="P8" s="186"/>
      <c r="Q8" s="200"/>
    </row>
    <row r="9" spans="1:20" s="173" customFormat="1" ht="3" customHeight="1" thickBot="1">
      <c r="A9" s="199"/>
      <c r="F9" s="175"/>
      <c r="G9" s="175"/>
      <c r="H9" s="175"/>
      <c r="I9" s="175"/>
      <c r="J9" s="172"/>
      <c r="K9" s="175"/>
      <c r="L9" s="175"/>
      <c r="M9" s="175"/>
      <c r="Q9" s="175"/>
    </row>
    <row r="10" spans="1:20" s="191" customFormat="1" ht="11.1" customHeight="1">
      <c r="B10" s="446" t="s">
        <v>477</v>
      </c>
      <c r="C10" s="447"/>
      <c r="D10" s="447"/>
      <c r="E10" s="447"/>
      <c r="F10" s="447" t="s">
        <v>476</v>
      </c>
      <c r="G10" s="447"/>
      <c r="H10" s="447"/>
      <c r="I10" s="447"/>
      <c r="J10" s="447"/>
      <c r="K10" s="447"/>
      <c r="L10" s="447"/>
      <c r="M10" s="448"/>
      <c r="N10" s="450" t="s">
        <v>475</v>
      </c>
      <c r="O10" s="447"/>
      <c r="P10" s="447"/>
      <c r="Q10" s="448"/>
      <c r="R10" s="196"/>
    </row>
    <row r="11" spans="1:20" s="191" customFormat="1" ht="24" customHeight="1">
      <c r="A11" s="194" t="s">
        <v>474</v>
      </c>
      <c r="B11" s="443" t="s">
        <v>473</v>
      </c>
      <c r="C11" s="435"/>
      <c r="D11" s="436"/>
      <c r="E11" s="198" t="s">
        <v>472</v>
      </c>
      <c r="F11" s="435" t="s">
        <v>471</v>
      </c>
      <c r="G11" s="436"/>
      <c r="H11" s="197"/>
      <c r="I11" s="444" t="s">
        <v>470</v>
      </c>
      <c r="J11" s="445"/>
      <c r="K11" s="434" t="s">
        <v>469</v>
      </c>
      <c r="L11" s="435"/>
      <c r="M11" s="436"/>
      <c r="N11" s="434" t="s">
        <v>468</v>
      </c>
      <c r="O11" s="436"/>
      <c r="P11" s="434" t="s">
        <v>467</v>
      </c>
      <c r="Q11" s="436"/>
      <c r="R11" s="196"/>
      <c r="T11" s="195"/>
    </row>
    <row r="12" spans="1:20" s="191" customFormat="1" ht="12" customHeight="1">
      <c r="A12" s="194" t="s">
        <v>466</v>
      </c>
      <c r="B12" s="441" t="s">
        <v>465</v>
      </c>
      <c r="C12" s="437" t="s">
        <v>464</v>
      </c>
      <c r="D12" s="452" t="s">
        <v>463</v>
      </c>
      <c r="E12" s="437" t="s">
        <v>465</v>
      </c>
      <c r="F12" s="439" t="s">
        <v>464</v>
      </c>
      <c r="G12" s="437" t="s">
        <v>463</v>
      </c>
      <c r="H12" s="439" t="s">
        <v>465</v>
      </c>
      <c r="I12" s="437" t="s">
        <v>464</v>
      </c>
      <c r="J12" s="452" t="s">
        <v>463</v>
      </c>
      <c r="K12" s="437" t="s">
        <v>465</v>
      </c>
      <c r="L12" s="437" t="s">
        <v>464</v>
      </c>
      <c r="M12" s="437" t="s">
        <v>463</v>
      </c>
      <c r="N12" s="437" t="s">
        <v>462</v>
      </c>
      <c r="O12" s="437" t="s">
        <v>461</v>
      </c>
      <c r="P12" s="439" t="s">
        <v>462</v>
      </c>
      <c r="Q12" s="437" t="s">
        <v>461</v>
      </c>
      <c r="R12" s="192"/>
    </row>
    <row r="13" spans="1:20" s="191" customFormat="1" ht="12" customHeight="1" thickBot="1">
      <c r="A13" s="193"/>
      <c r="B13" s="442"/>
      <c r="C13" s="456"/>
      <c r="D13" s="455"/>
      <c r="E13" s="456"/>
      <c r="F13" s="457"/>
      <c r="G13" s="456"/>
      <c r="H13" s="457"/>
      <c r="I13" s="456"/>
      <c r="J13" s="455"/>
      <c r="K13" s="456"/>
      <c r="L13" s="456"/>
      <c r="M13" s="456"/>
      <c r="N13" s="438"/>
      <c r="O13" s="454"/>
      <c r="P13" s="440"/>
      <c r="Q13" s="454"/>
      <c r="R13" s="192"/>
    </row>
    <row r="14" spans="1:20" s="173" customFormat="1" ht="12" customHeight="1">
      <c r="A14" s="183" t="s">
        <v>460</v>
      </c>
      <c r="B14" s="190">
        <v>39112</v>
      </c>
      <c r="C14" s="189">
        <v>6248</v>
      </c>
      <c r="D14" s="189">
        <v>322262</v>
      </c>
      <c r="E14" s="189" t="s">
        <v>23</v>
      </c>
      <c r="F14" s="189">
        <v>2281</v>
      </c>
      <c r="G14" s="189">
        <v>158</v>
      </c>
      <c r="H14" s="189" t="s">
        <v>23</v>
      </c>
      <c r="I14" s="189" t="s">
        <v>23</v>
      </c>
      <c r="J14" s="189" t="s">
        <v>23</v>
      </c>
      <c r="K14" s="189" t="s">
        <v>23</v>
      </c>
      <c r="L14" s="189" t="s">
        <v>23</v>
      </c>
      <c r="M14" s="189" t="s">
        <v>23</v>
      </c>
      <c r="N14" s="189" t="s">
        <v>23</v>
      </c>
      <c r="O14" s="189" t="s">
        <v>23</v>
      </c>
      <c r="P14" s="189" t="s">
        <v>23</v>
      </c>
      <c r="Q14" s="189" t="s">
        <v>23</v>
      </c>
      <c r="R14" s="175"/>
    </row>
    <row r="15" spans="1:20" s="173" customFormat="1" ht="12" customHeight="1">
      <c r="A15" s="183" t="s">
        <v>459</v>
      </c>
      <c r="B15" s="182">
        <v>378909.61</v>
      </c>
      <c r="C15" s="181">
        <v>3787</v>
      </c>
      <c r="D15" s="181">
        <v>235140</v>
      </c>
      <c r="E15" s="181" t="s">
        <v>23</v>
      </c>
      <c r="F15" s="181">
        <v>2385</v>
      </c>
      <c r="G15" s="181">
        <v>2816</v>
      </c>
      <c r="H15" s="181" t="s">
        <v>23</v>
      </c>
      <c r="I15" s="181" t="s">
        <v>23</v>
      </c>
      <c r="J15" s="181" t="s">
        <v>23</v>
      </c>
      <c r="K15" s="181" t="s">
        <v>23</v>
      </c>
      <c r="L15" s="181" t="s">
        <v>23</v>
      </c>
      <c r="M15" s="181" t="s">
        <v>23</v>
      </c>
      <c r="N15" s="181">
        <v>6</v>
      </c>
      <c r="O15" s="181">
        <v>760.08</v>
      </c>
      <c r="P15" s="181" t="s">
        <v>23</v>
      </c>
      <c r="Q15" s="181" t="s">
        <v>23</v>
      </c>
      <c r="R15" s="175"/>
    </row>
    <row r="16" spans="1:20" s="173" customFormat="1" ht="12" customHeight="1">
      <c r="A16" s="183" t="s">
        <v>458</v>
      </c>
      <c r="B16" s="182">
        <v>24999</v>
      </c>
      <c r="C16" s="181">
        <v>47150.1</v>
      </c>
      <c r="D16" s="181">
        <v>262355.7</v>
      </c>
      <c r="E16" s="181" t="s">
        <v>23</v>
      </c>
      <c r="F16" s="181" t="s">
        <v>23</v>
      </c>
      <c r="G16" s="181">
        <v>5017</v>
      </c>
      <c r="H16" s="188" t="s">
        <v>23</v>
      </c>
      <c r="I16" s="181" t="s">
        <v>23</v>
      </c>
      <c r="J16" s="181" t="s">
        <v>23</v>
      </c>
      <c r="K16" s="181" t="s">
        <v>23</v>
      </c>
      <c r="L16" s="181" t="s">
        <v>23</v>
      </c>
      <c r="M16" s="181" t="s">
        <v>23</v>
      </c>
      <c r="N16" s="181">
        <v>1</v>
      </c>
      <c r="O16" s="181">
        <v>86.4</v>
      </c>
      <c r="P16" s="181">
        <v>1</v>
      </c>
      <c r="Q16" s="181">
        <v>405</v>
      </c>
      <c r="R16" s="175"/>
    </row>
    <row r="17" spans="1:36" s="173" customFormat="1" ht="12" customHeight="1">
      <c r="A17" s="183" t="s">
        <v>457</v>
      </c>
      <c r="B17" s="182">
        <v>25732</v>
      </c>
      <c r="C17" s="181">
        <v>6149</v>
      </c>
      <c r="D17" s="181">
        <v>689738</v>
      </c>
      <c r="E17" s="187">
        <v>1830</v>
      </c>
      <c r="F17" s="181" t="s">
        <v>23</v>
      </c>
      <c r="G17" s="181">
        <v>1389</v>
      </c>
      <c r="H17" s="181" t="s">
        <v>23</v>
      </c>
      <c r="I17" s="181" t="s">
        <v>23</v>
      </c>
      <c r="J17" s="181" t="s">
        <v>23</v>
      </c>
      <c r="K17" s="181" t="s">
        <v>23</v>
      </c>
      <c r="L17" s="181" t="s">
        <v>23</v>
      </c>
      <c r="M17" s="181" t="s">
        <v>23</v>
      </c>
      <c r="N17" s="181">
        <v>4</v>
      </c>
      <c r="O17" s="181">
        <v>238.08</v>
      </c>
      <c r="P17" s="181" t="s">
        <v>23</v>
      </c>
      <c r="Q17" s="181" t="s">
        <v>23</v>
      </c>
      <c r="R17" s="175"/>
    </row>
    <row r="18" spans="1:36" s="173" customFormat="1" ht="12" customHeight="1">
      <c r="A18" s="183" t="s">
        <v>456</v>
      </c>
      <c r="B18" s="182">
        <v>2003</v>
      </c>
      <c r="C18" s="181">
        <v>1407</v>
      </c>
      <c r="D18" s="181">
        <v>688834</v>
      </c>
      <c r="E18" s="181" t="s">
        <v>23</v>
      </c>
      <c r="F18" s="181" t="s">
        <v>23</v>
      </c>
      <c r="G18" s="181">
        <v>156</v>
      </c>
      <c r="H18" s="181" t="s">
        <v>23</v>
      </c>
      <c r="I18" s="181" t="s">
        <v>23</v>
      </c>
      <c r="J18" s="181" t="s">
        <v>23</v>
      </c>
      <c r="K18" s="181" t="s">
        <v>23</v>
      </c>
      <c r="L18" s="181" t="s">
        <v>23</v>
      </c>
      <c r="M18" s="181" t="s">
        <v>23</v>
      </c>
      <c r="N18" s="181" t="s">
        <v>23</v>
      </c>
      <c r="O18" s="181" t="s">
        <v>23</v>
      </c>
      <c r="P18" s="181" t="s">
        <v>23</v>
      </c>
      <c r="Q18" s="181" t="s">
        <v>23</v>
      </c>
      <c r="R18" s="175"/>
    </row>
    <row r="19" spans="1:36" s="173" customFormat="1" ht="12" customHeight="1">
      <c r="A19" s="183" t="s">
        <v>455</v>
      </c>
      <c r="B19" s="182">
        <v>27593</v>
      </c>
      <c r="C19" s="181" t="s">
        <v>23</v>
      </c>
      <c r="D19" s="181">
        <v>1088121</v>
      </c>
      <c r="E19" s="181" t="s">
        <v>23</v>
      </c>
      <c r="F19" s="181" t="s">
        <v>23</v>
      </c>
      <c r="G19" s="181" t="s">
        <v>23</v>
      </c>
      <c r="H19" s="181" t="s">
        <v>23</v>
      </c>
      <c r="I19" s="181" t="s">
        <v>23</v>
      </c>
      <c r="J19" s="181" t="s">
        <v>23</v>
      </c>
      <c r="K19" s="181" t="s">
        <v>23</v>
      </c>
      <c r="L19" s="181" t="s">
        <v>23</v>
      </c>
      <c r="M19" s="181" t="s">
        <v>23</v>
      </c>
      <c r="N19" s="181" t="s">
        <v>23</v>
      </c>
      <c r="O19" s="181" t="s">
        <v>23</v>
      </c>
      <c r="P19" s="181" t="s">
        <v>23</v>
      </c>
      <c r="Q19" s="181" t="s">
        <v>23</v>
      </c>
      <c r="R19" s="175"/>
    </row>
    <row r="20" spans="1:36" s="173" customFormat="1" ht="12" customHeight="1">
      <c r="A20" s="183" t="s">
        <v>454</v>
      </c>
      <c r="B20" s="182">
        <v>6608</v>
      </c>
      <c r="C20" s="181">
        <v>1510</v>
      </c>
      <c r="D20" s="181">
        <v>1207179.7</v>
      </c>
      <c r="E20" s="181" t="s">
        <v>23</v>
      </c>
      <c r="F20" s="181" t="s">
        <v>23</v>
      </c>
      <c r="G20" s="181">
        <v>865</v>
      </c>
      <c r="H20" s="181" t="s">
        <v>23</v>
      </c>
      <c r="I20" s="181" t="s">
        <v>23</v>
      </c>
      <c r="J20" s="181" t="s">
        <v>23</v>
      </c>
      <c r="K20" s="181" t="s">
        <v>23</v>
      </c>
      <c r="L20" s="181" t="s">
        <v>23</v>
      </c>
      <c r="M20" s="181" t="s">
        <v>23</v>
      </c>
      <c r="N20" s="181" t="s">
        <v>23</v>
      </c>
      <c r="O20" s="181" t="s">
        <v>23</v>
      </c>
      <c r="P20" s="181">
        <v>1</v>
      </c>
      <c r="Q20" s="181">
        <v>125</v>
      </c>
      <c r="R20" s="175"/>
    </row>
    <row r="21" spans="1:36" s="173" customFormat="1" ht="12" customHeight="1">
      <c r="A21" s="183" t="s">
        <v>450</v>
      </c>
      <c r="B21" s="182" t="s">
        <v>453</v>
      </c>
      <c r="C21" s="181">
        <v>840</v>
      </c>
      <c r="D21" s="181" t="s">
        <v>452</v>
      </c>
      <c r="E21" s="181" t="s">
        <v>23</v>
      </c>
      <c r="F21" s="181" t="s">
        <v>23</v>
      </c>
      <c r="G21" s="181" t="s">
        <v>23</v>
      </c>
      <c r="H21" s="181" t="s">
        <v>23</v>
      </c>
      <c r="I21" s="181" t="s">
        <v>23</v>
      </c>
      <c r="J21" s="181" t="s">
        <v>23</v>
      </c>
      <c r="K21" s="181" t="s">
        <v>23</v>
      </c>
      <c r="L21" s="181" t="s">
        <v>23</v>
      </c>
      <c r="M21" s="181" t="s">
        <v>23</v>
      </c>
      <c r="N21" s="181" t="s">
        <v>23</v>
      </c>
      <c r="O21" s="181" t="s">
        <v>23</v>
      </c>
      <c r="P21" s="181" t="s">
        <v>23</v>
      </c>
      <c r="Q21" s="181" t="s">
        <v>23</v>
      </c>
      <c r="R21" s="175"/>
    </row>
    <row r="22" spans="1:36" s="173" customFormat="1" ht="12" customHeight="1">
      <c r="A22" s="183" t="s">
        <v>451</v>
      </c>
      <c r="B22" s="185">
        <f t="shared" ref="B22:Q22" si="0">SUM(B23:B55)</f>
        <v>33309.699999999997</v>
      </c>
      <c r="C22" s="184">
        <f t="shared" si="0"/>
        <v>6074.3</v>
      </c>
      <c r="D22" s="184">
        <f t="shared" si="0"/>
        <v>735888</v>
      </c>
      <c r="E22" s="184">
        <f t="shared" si="0"/>
        <v>0</v>
      </c>
      <c r="F22" s="184">
        <f t="shared" si="0"/>
        <v>0</v>
      </c>
      <c r="G22" s="184">
        <f t="shared" si="0"/>
        <v>0</v>
      </c>
      <c r="H22" s="184">
        <f t="shared" si="0"/>
        <v>0</v>
      </c>
      <c r="I22" s="184">
        <f t="shared" si="0"/>
        <v>0</v>
      </c>
      <c r="J22" s="184">
        <f t="shared" si="0"/>
        <v>0</v>
      </c>
      <c r="K22" s="184">
        <f t="shared" si="0"/>
        <v>0</v>
      </c>
      <c r="L22" s="184">
        <f t="shared" si="0"/>
        <v>0</v>
      </c>
      <c r="M22" s="184">
        <f t="shared" si="0"/>
        <v>0</v>
      </c>
      <c r="N22" s="184">
        <f t="shared" si="0"/>
        <v>12</v>
      </c>
      <c r="O22" s="184">
        <f t="shared" si="0"/>
        <v>768</v>
      </c>
      <c r="P22" s="184">
        <f t="shared" si="0"/>
        <v>0</v>
      </c>
      <c r="Q22" s="184">
        <f t="shared" si="0"/>
        <v>0</v>
      </c>
      <c r="R22" s="186"/>
      <c r="T22" s="183" t="s">
        <v>450</v>
      </c>
      <c r="U22" s="185">
        <v>89722</v>
      </c>
      <c r="V22" s="184">
        <v>840</v>
      </c>
      <c r="W22" s="184">
        <v>1571000.1</v>
      </c>
      <c r="X22" s="184">
        <v>0</v>
      </c>
      <c r="Y22" s="184">
        <v>0</v>
      </c>
      <c r="Z22" s="184">
        <v>0</v>
      </c>
      <c r="AA22" s="184">
        <v>0</v>
      </c>
      <c r="AB22" s="184">
        <v>0</v>
      </c>
      <c r="AC22" s="184">
        <v>0</v>
      </c>
      <c r="AD22" s="184">
        <v>0</v>
      </c>
      <c r="AE22" s="184">
        <v>0</v>
      </c>
      <c r="AF22" s="184">
        <v>0</v>
      </c>
      <c r="AG22" s="184">
        <v>0</v>
      </c>
      <c r="AH22" s="184">
        <v>0</v>
      </c>
      <c r="AI22" s="184">
        <v>0</v>
      </c>
      <c r="AJ22" s="184">
        <v>0</v>
      </c>
    </row>
    <row r="23" spans="1:36" s="173" customFormat="1" ht="24.75">
      <c r="A23" s="183" t="s">
        <v>449</v>
      </c>
      <c r="B23" s="182" t="s">
        <v>23</v>
      </c>
      <c r="C23" s="181" t="s">
        <v>23</v>
      </c>
      <c r="D23" s="181">
        <v>20500</v>
      </c>
      <c r="E23" s="181" t="s">
        <v>23</v>
      </c>
      <c r="F23" s="181" t="s">
        <v>23</v>
      </c>
      <c r="G23" s="181" t="s">
        <v>23</v>
      </c>
      <c r="H23" s="181" t="s">
        <v>23</v>
      </c>
      <c r="I23" s="181" t="s">
        <v>23</v>
      </c>
      <c r="J23" s="181" t="s">
        <v>23</v>
      </c>
      <c r="K23" s="181" t="s">
        <v>23</v>
      </c>
      <c r="L23" s="181" t="s">
        <v>23</v>
      </c>
      <c r="M23" s="181" t="s">
        <v>23</v>
      </c>
      <c r="N23" s="181" t="s">
        <v>23</v>
      </c>
      <c r="O23" s="181" t="s">
        <v>23</v>
      </c>
      <c r="P23" s="181" t="s">
        <v>23</v>
      </c>
      <c r="Q23" s="181" t="s">
        <v>23</v>
      </c>
      <c r="R23" s="175"/>
      <c r="T23" s="183" t="s">
        <v>449</v>
      </c>
      <c r="U23" s="182">
        <v>0</v>
      </c>
      <c r="V23" s="181">
        <v>0</v>
      </c>
      <c r="W23" s="181">
        <v>0</v>
      </c>
      <c r="X23" s="181">
        <v>0</v>
      </c>
      <c r="Y23" s="181">
        <v>0</v>
      </c>
      <c r="Z23" s="181">
        <v>0</v>
      </c>
      <c r="AA23" s="181">
        <v>0</v>
      </c>
      <c r="AB23" s="181">
        <v>0</v>
      </c>
      <c r="AC23" s="181">
        <v>0</v>
      </c>
      <c r="AD23" s="181">
        <v>0</v>
      </c>
      <c r="AE23" s="181">
        <v>0</v>
      </c>
      <c r="AF23" s="181">
        <v>0</v>
      </c>
      <c r="AG23" s="181">
        <v>0</v>
      </c>
      <c r="AH23" s="181">
        <v>0</v>
      </c>
      <c r="AI23" s="181">
        <v>0</v>
      </c>
      <c r="AJ23" s="181">
        <v>0</v>
      </c>
    </row>
    <row r="24" spans="1:36" s="173" customFormat="1" ht="12.2" customHeight="1">
      <c r="A24" s="176" t="s">
        <v>448</v>
      </c>
      <c r="B24" s="182" t="s">
        <v>23</v>
      </c>
      <c r="C24" s="181">
        <v>512</v>
      </c>
      <c r="D24" s="181">
        <v>53639</v>
      </c>
      <c r="E24" s="181" t="s">
        <v>23</v>
      </c>
      <c r="F24" s="181" t="s">
        <v>23</v>
      </c>
      <c r="G24" s="181" t="s">
        <v>23</v>
      </c>
      <c r="H24" s="181" t="s">
        <v>23</v>
      </c>
      <c r="I24" s="181" t="s">
        <v>23</v>
      </c>
      <c r="J24" s="181" t="s">
        <v>23</v>
      </c>
      <c r="K24" s="181" t="s">
        <v>23</v>
      </c>
      <c r="L24" s="181" t="s">
        <v>23</v>
      </c>
      <c r="M24" s="181" t="s">
        <v>23</v>
      </c>
      <c r="N24" s="181" t="s">
        <v>23</v>
      </c>
      <c r="O24" s="181" t="s">
        <v>23</v>
      </c>
      <c r="P24" s="181" t="s">
        <v>23</v>
      </c>
      <c r="Q24" s="181" t="s">
        <v>23</v>
      </c>
      <c r="R24" s="175"/>
      <c r="T24" s="176" t="s">
        <v>448</v>
      </c>
      <c r="U24" s="182">
        <v>0</v>
      </c>
      <c r="V24" s="181">
        <v>0</v>
      </c>
      <c r="W24" s="181">
        <v>128894</v>
      </c>
      <c r="X24" s="181">
        <v>0</v>
      </c>
      <c r="Y24" s="181">
        <v>0</v>
      </c>
      <c r="Z24" s="181">
        <v>0</v>
      </c>
      <c r="AA24" s="181">
        <v>0</v>
      </c>
      <c r="AB24" s="181">
        <v>0</v>
      </c>
      <c r="AC24" s="181">
        <v>0</v>
      </c>
      <c r="AD24" s="181">
        <v>0</v>
      </c>
      <c r="AE24" s="181">
        <v>0</v>
      </c>
      <c r="AF24" s="181">
        <v>0</v>
      </c>
      <c r="AG24" s="181">
        <v>0</v>
      </c>
      <c r="AH24" s="181">
        <v>0</v>
      </c>
      <c r="AI24" s="181">
        <v>0</v>
      </c>
      <c r="AJ24" s="181">
        <v>0</v>
      </c>
    </row>
    <row r="25" spans="1:36" s="173" customFormat="1" ht="12.2" customHeight="1">
      <c r="A25" s="176" t="s">
        <v>447</v>
      </c>
      <c r="B25" s="182">
        <v>700</v>
      </c>
      <c r="C25" s="181" t="s">
        <v>23</v>
      </c>
      <c r="D25" s="181">
        <v>27256</v>
      </c>
      <c r="E25" s="181" t="s">
        <v>23</v>
      </c>
      <c r="F25" s="181" t="s">
        <v>23</v>
      </c>
      <c r="G25" s="181" t="s">
        <v>23</v>
      </c>
      <c r="H25" s="181" t="s">
        <v>23</v>
      </c>
      <c r="I25" s="181" t="s">
        <v>23</v>
      </c>
      <c r="J25" s="181" t="s">
        <v>23</v>
      </c>
      <c r="K25" s="181" t="s">
        <v>23</v>
      </c>
      <c r="L25" s="181" t="s">
        <v>23</v>
      </c>
      <c r="M25" s="181" t="s">
        <v>23</v>
      </c>
      <c r="N25" s="181" t="s">
        <v>23</v>
      </c>
      <c r="O25" s="181" t="s">
        <v>23</v>
      </c>
      <c r="P25" s="181" t="s">
        <v>23</v>
      </c>
      <c r="Q25" s="181" t="s">
        <v>23</v>
      </c>
      <c r="R25" s="175"/>
      <c r="T25" s="176" t="s">
        <v>447</v>
      </c>
      <c r="U25" s="182">
        <v>87442</v>
      </c>
      <c r="V25" s="181">
        <v>0</v>
      </c>
      <c r="W25" s="181">
        <v>40065</v>
      </c>
      <c r="X25" s="181">
        <v>0</v>
      </c>
      <c r="Y25" s="181">
        <v>0</v>
      </c>
      <c r="Z25" s="181">
        <v>0</v>
      </c>
      <c r="AA25" s="181">
        <v>0</v>
      </c>
      <c r="AB25" s="181">
        <v>0</v>
      </c>
      <c r="AC25" s="181">
        <v>0</v>
      </c>
      <c r="AD25" s="181">
        <v>0</v>
      </c>
      <c r="AE25" s="181">
        <v>0</v>
      </c>
      <c r="AF25" s="181">
        <v>0</v>
      </c>
      <c r="AG25" s="181">
        <v>0</v>
      </c>
      <c r="AH25" s="181">
        <v>0</v>
      </c>
      <c r="AI25" s="181">
        <v>0</v>
      </c>
      <c r="AJ25" s="181">
        <v>0</v>
      </c>
    </row>
    <row r="26" spans="1:36" s="173" customFormat="1" ht="40.5">
      <c r="A26" s="183" t="s">
        <v>446</v>
      </c>
      <c r="B26" s="182" t="s">
        <v>23</v>
      </c>
      <c r="C26" s="181" t="s">
        <v>23</v>
      </c>
      <c r="D26" s="181" t="s">
        <v>23</v>
      </c>
      <c r="E26" s="181" t="s">
        <v>23</v>
      </c>
      <c r="F26" s="181" t="s">
        <v>23</v>
      </c>
      <c r="G26" s="181" t="s">
        <v>23</v>
      </c>
      <c r="H26" s="181" t="s">
        <v>23</v>
      </c>
      <c r="I26" s="181" t="s">
        <v>23</v>
      </c>
      <c r="J26" s="181" t="s">
        <v>23</v>
      </c>
      <c r="K26" s="181" t="s">
        <v>23</v>
      </c>
      <c r="L26" s="181" t="s">
        <v>23</v>
      </c>
      <c r="M26" s="181" t="s">
        <v>23</v>
      </c>
      <c r="N26" s="181" t="s">
        <v>23</v>
      </c>
      <c r="O26" s="181" t="s">
        <v>23</v>
      </c>
      <c r="P26" s="181" t="s">
        <v>23</v>
      </c>
      <c r="Q26" s="181" t="s">
        <v>23</v>
      </c>
      <c r="R26" s="175"/>
      <c r="T26" s="183" t="s">
        <v>446</v>
      </c>
      <c r="U26" s="182">
        <v>0</v>
      </c>
      <c r="V26" s="181">
        <v>0</v>
      </c>
      <c r="W26" s="181">
        <v>6351</v>
      </c>
      <c r="X26" s="181">
        <v>0</v>
      </c>
      <c r="Y26" s="181">
        <v>0</v>
      </c>
      <c r="Z26" s="181">
        <v>0</v>
      </c>
      <c r="AA26" s="181">
        <v>0</v>
      </c>
      <c r="AB26" s="181">
        <v>0</v>
      </c>
      <c r="AC26" s="181">
        <v>0</v>
      </c>
      <c r="AD26" s="181">
        <v>0</v>
      </c>
      <c r="AE26" s="181">
        <v>0</v>
      </c>
      <c r="AF26" s="181">
        <v>0</v>
      </c>
      <c r="AG26" s="181">
        <v>0</v>
      </c>
      <c r="AH26" s="181">
        <v>0</v>
      </c>
      <c r="AI26" s="181">
        <v>0</v>
      </c>
      <c r="AJ26" s="181">
        <v>0</v>
      </c>
    </row>
    <row r="27" spans="1:36" s="173" customFormat="1" ht="12.2" customHeight="1">
      <c r="A27" s="176" t="s">
        <v>444</v>
      </c>
      <c r="B27" s="182" t="s">
        <v>445</v>
      </c>
      <c r="C27" s="181" t="s">
        <v>23</v>
      </c>
      <c r="D27" s="181" t="s">
        <v>445</v>
      </c>
      <c r="E27" s="181" t="s">
        <v>23</v>
      </c>
      <c r="F27" s="181" t="s">
        <v>23</v>
      </c>
      <c r="G27" s="181" t="s">
        <v>23</v>
      </c>
      <c r="H27" s="181" t="s">
        <v>23</v>
      </c>
      <c r="I27" s="181" t="s">
        <v>23</v>
      </c>
      <c r="J27" s="181" t="s">
        <v>23</v>
      </c>
      <c r="K27" s="181" t="s">
        <v>23</v>
      </c>
      <c r="L27" s="181" t="s">
        <v>23</v>
      </c>
      <c r="M27" s="181" t="s">
        <v>23</v>
      </c>
      <c r="N27" s="181" t="s">
        <v>23</v>
      </c>
      <c r="O27" s="181" t="s">
        <v>23</v>
      </c>
      <c r="P27" s="181" t="s">
        <v>23</v>
      </c>
      <c r="Q27" s="181" t="s">
        <v>23</v>
      </c>
      <c r="R27" s="175"/>
      <c r="T27" s="176" t="s">
        <v>444</v>
      </c>
      <c r="U27" s="182">
        <v>0</v>
      </c>
      <c r="V27" s="181">
        <v>0</v>
      </c>
      <c r="W27" s="181">
        <v>399169.53</v>
      </c>
      <c r="X27" s="181">
        <v>0</v>
      </c>
      <c r="Y27" s="181">
        <v>0</v>
      </c>
      <c r="Z27" s="181">
        <v>0</v>
      </c>
      <c r="AA27" s="181">
        <v>0</v>
      </c>
      <c r="AB27" s="181">
        <v>0</v>
      </c>
      <c r="AC27" s="181">
        <v>0</v>
      </c>
      <c r="AD27" s="181">
        <v>0</v>
      </c>
      <c r="AE27" s="181">
        <v>0</v>
      </c>
      <c r="AF27" s="181">
        <v>0</v>
      </c>
      <c r="AG27" s="181">
        <v>0</v>
      </c>
      <c r="AH27" s="181">
        <v>0</v>
      </c>
      <c r="AI27" s="181">
        <v>0</v>
      </c>
      <c r="AJ27" s="181">
        <v>0</v>
      </c>
    </row>
    <row r="28" spans="1:36" s="173" customFormat="1" ht="27">
      <c r="A28" s="183" t="s">
        <v>443</v>
      </c>
      <c r="B28" s="182">
        <v>5604</v>
      </c>
      <c r="C28" s="181">
        <v>1926</v>
      </c>
      <c r="D28" s="181">
        <v>148887</v>
      </c>
      <c r="E28" s="181" t="s">
        <v>23</v>
      </c>
      <c r="F28" s="181" t="s">
        <v>23</v>
      </c>
      <c r="G28" s="181" t="s">
        <v>23</v>
      </c>
      <c r="H28" s="181" t="s">
        <v>23</v>
      </c>
      <c r="I28" s="181" t="s">
        <v>23</v>
      </c>
      <c r="J28" s="181" t="s">
        <v>23</v>
      </c>
      <c r="K28" s="181" t="s">
        <v>23</v>
      </c>
      <c r="L28" s="181" t="s">
        <v>23</v>
      </c>
      <c r="M28" s="181" t="s">
        <v>23</v>
      </c>
      <c r="N28" s="181" t="s">
        <v>23</v>
      </c>
      <c r="O28" s="181" t="s">
        <v>23</v>
      </c>
      <c r="P28" s="181" t="s">
        <v>23</v>
      </c>
      <c r="Q28" s="181" t="s">
        <v>23</v>
      </c>
      <c r="R28" s="175"/>
      <c r="T28" s="183" t="s">
        <v>443</v>
      </c>
      <c r="U28" s="182">
        <v>0</v>
      </c>
      <c r="V28" s="181">
        <v>0</v>
      </c>
      <c r="W28" s="181">
        <v>0</v>
      </c>
      <c r="X28" s="181">
        <v>0</v>
      </c>
      <c r="Y28" s="181">
        <v>0</v>
      </c>
      <c r="Z28" s="181">
        <v>0</v>
      </c>
      <c r="AA28" s="181">
        <v>0</v>
      </c>
      <c r="AB28" s="181">
        <v>0</v>
      </c>
      <c r="AC28" s="181">
        <v>0</v>
      </c>
      <c r="AD28" s="181">
        <v>0</v>
      </c>
      <c r="AE28" s="181">
        <v>0</v>
      </c>
      <c r="AF28" s="181">
        <v>0</v>
      </c>
      <c r="AG28" s="181">
        <v>0</v>
      </c>
      <c r="AH28" s="181">
        <v>0</v>
      </c>
      <c r="AI28" s="181">
        <v>0</v>
      </c>
      <c r="AJ28" s="181">
        <v>0</v>
      </c>
    </row>
    <row r="29" spans="1:36" s="173" customFormat="1" ht="12.2" customHeight="1">
      <c r="A29" s="176" t="s">
        <v>442</v>
      </c>
      <c r="B29" s="182" t="s">
        <v>23</v>
      </c>
      <c r="C29" s="181" t="s">
        <v>23</v>
      </c>
      <c r="D29" s="181">
        <v>39554</v>
      </c>
      <c r="E29" s="181" t="s">
        <v>23</v>
      </c>
      <c r="F29" s="181" t="s">
        <v>23</v>
      </c>
      <c r="G29" s="181" t="s">
        <v>23</v>
      </c>
      <c r="H29" s="181" t="s">
        <v>23</v>
      </c>
      <c r="I29" s="181" t="s">
        <v>23</v>
      </c>
      <c r="J29" s="181" t="s">
        <v>23</v>
      </c>
      <c r="K29" s="181" t="s">
        <v>23</v>
      </c>
      <c r="L29" s="181" t="s">
        <v>23</v>
      </c>
      <c r="M29" s="181" t="s">
        <v>23</v>
      </c>
      <c r="N29" s="181" t="s">
        <v>23</v>
      </c>
      <c r="O29" s="181" t="s">
        <v>23</v>
      </c>
      <c r="P29" s="181" t="s">
        <v>23</v>
      </c>
      <c r="Q29" s="181" t="s">
        <v>23</v>
      </c>
      <c r="R29" s="175"/>
      <c r="T29" s="176" t="s">
        <v>442</v>
      </c>
      <c r="U29" s="182">
        <v>0</v>
      </c>
      <c r="V29" s="181">
        <v>0</v>
      </c>
      <c r="W29" s="181">
        <v>39753.07</v>
      </c>
      <c r="X29" s="181">
        <v>0</v>
      </c>
      <c r="Y29" s="181">
        <v>0</v>
      </c>
      <c r="Z29" s="181">
        <v>0</v>
      </c>
      <c r="AA29" s="181">
        <v>0</v>
      </c>
      <c r="AB29" s="181">
        <v>0</v>
      </c>
      <c r="AC29" s="181">
        <v>0</v>
      </c>
      <c r="AD29" s="181">
        <v>0</v>
      </c>
      <c r="AE29" s="181">
        <v>0</v>
      </c>
      <c r="AF29" s="181">
        <v>0</v>
      </c>
      <c r="AG29" s="181">
        <v>0</v>
      </c>
      <c r="AH29" s="181">
        <v>0</v>
      </c>
      <c r="AI29" s="181">
        <v>0</v>
      </c>
      <c r="AJ29" s="181">
        <v>0</v>
      </c>
    </row>
    <row r="30" spans="1:36" s="173" customFormat="1" ht="12.2" customHeight="1">
      <c r="A30" s="176" t="s">
        <v>441</v>
      </c>
      <c r="B30" s="182" t="s">
        <v>23</v>
      </c>
      <c r="C30" s="181" t="s">
        <v>23</v>
      </c>
      <c r="D30" s="181">
        <v>50696</v>
      </c>
      <c r="E30" s="181" t="s">
        <v>23</v>
      </c>
      <c r="F30" s="181" t="s">
        <v>23</v>
      </c>
      <c r="G30" s="181" t="s">
        <v>23</v>
      </c>
      <c r="H30" s="181" t="s">
        <v>23</v>
      </c>
      <c r="I30" s="181" t="s">
        <v>23</v>
      </c>
      <c r="J30" s="181" t="s">
        <v>23</v>
      </c>
      <c r="K30" s="181" t="s">
        <v>23</v>
      </c>
      <c r="L30" s="181" t="s">
        <v>23</v>
      </c>
      <c r="M30" s="181" t="s">
        <v>23</v>
      </c>
      <c r="N30" s="181" t="s">
        <v>23</v>
      </c>
      <c r="O30" s="181" t="s">
        <v>23</v>
      </c>
      <c r="P30" s="181" t="s">
        <v>23</v>
      </c>
      <c r="Q30" s="181" t="s">
        <v>23</v>
      </c>
      <c r="R30" s="175"/>
      <c r="T30" s="176" t="s">
        <v>441</v>
      </c>
      <c r="U30" s="182">
        <v>0</v>
      </c>
      <c r="V30" s="181">
        <v>0</v>
      </c>
      <c r="W30" s="181">
        <v>63450</v>
      </c>
      <c r="X30" s="181">
        <v>0</v>
      </c>
      <c r="Y30" s="181">
        <v>0</v>
      </c>
      <c r="Z30" s="181">
        <v>0</v>
      </c>
      <c r="AA30" s="181">
        <v>0</v>
      </c>
      <c r="AB30" s="181">
        <v>0</v>
      </c>
      <c r="AC30" s="181">
        <v>0</v>
      </c>
      <c r="AD30" s="181">
        <v>0</v>
      </c>
      <c r="AE30" s="181">
        <v>0</v>
      </c>
      <c r="AF30" s="181">
        <v>0</v>
      </c>
      <c r="AG30" s="181">
        <v>0</v>
      </c>
      <c r="AH30" s="181">
        <v>0</v>
      </c>
      <c r="AI30" s="181">
        <v>0</v>
      </c>
      <c r="AJ30" s="181">
        <v>0</v>
      </c>
    </row>
    <row r="31" spans="1:36" s="173" customFormat="1" ht="12.2" customHeight="1">
      <c r="A31" s="176" t="s">
        <v>440</v>
      </c>
      <c r="B31" s="182" t="s">
        <v>23</v>
      </c>
      <c r="C31" s="181">
        <v>3500</v>
      </c>
      <c r="D31" s="181">
        <v>30404</v>
      </c>
      <c r="E31" s="181" t="s">
        <v>23</v>
      </c>
      <c r="F31" s="181" t="s">
        <v>23</v>
      </c>
      <c r="G31" s="181" t="s">
        <v>23</v>
      </c>
      <c r="H31" s="181" t="s">
        <v>23</v>
      </c>
      <c r="I31" s="181" t="s">
        <v>23</v>
      </c>
      <c r="J31" s="181" t="s">
        <v>23</v>
      </c>
      <c r="K31" s="181" t="s">
        <v>23</v>
      </c>
      <c r="L31" s="181" t="s">
        <v>23</v>
      </c>
      <c r="M31" s="181" t="s">
        <v>23</v>
      </c>
      <c r="N31" s="181">
        <v>12</v>
      </c>
      <c r="O31" s="181">
        <v>768</v>
      </c>
      <c r="P31" s="181" t="s">
        <v>23</v>
      </c>
      <c r="Q31" s="181" t="s">
        <v>23</v>
      </c>
      <c r="R31" s="175"/>
      <c r="T31" s="176" t="s">
        <v>440</v>
      </c>
      <c r="U31" s="182">
        <v>1080</v>
      </c>
      <c r="V31" s="181">
        <v>0</v>
      </c>
      <c r="W31" s="181">
        <v>85058.05</v>
      </c>
      <c r="X31" s="181">
        <v>0</v>
      </c>
      <c r="Y31" s="181">
        <v>0</v>
      </c>
      <c r="Z31" s="181">
        <v>0</v>
      </c>
      <c r="AA31" s="181">
        <v>0</v>
      </c>
      <c r="AB31" s="181">
        <v>0</v>
      </c>
      <c r="AC31" s="181">
        <v>0</v>
      </c>
      <c r="AD31" s="181">
        <v>0</v>
      </c>
      <c r="AE31" s="181">
        <v>0</v>
      </c>
      <c r="AF31" s="181">
        <v>0</v>
      </c>
      <c r="AG31" s="181">
        <v>0</v>
      </c>
      <c r="AH31" s="181">
        <v>0</v>
      </c>
      <c r="AI31" s="181">
        <v>0</v>
      </c>
      <c r="AJ31" s="181">
        <v>0</v>
      </c>
    </row>
    <row r="32" spans="1:36" s="173" customFormat="1" ht="12.2" customHeight="1">
      <c r="A32" s="176" t="s">
        <v>439</v>
      </c>
      <c r="B32" s="182" t="s">
        <v>23</v>
      </c>
      <c r="C32" s="181" t="s">
        <v>23</v>
      </c>
      <c r="D32" s="181" t="s">
        <v>23</v>
      </c>
      <c r="E32" s="181" t="s">
        <v>23</v>
      </c>
      <c r="F32" s="181" t="s">
        <v>23</v>
      </c>
      <c r="G32" s="181" t="s">
        <v>23</v>
      </c>
      <c r="H32" s="181" t="s">
        <v>23</v>
      </c>
      <c r="I32" s="181" t="s">
        <v>23</v>
      </c>
      <c r="J32" s="181" t="s">
        <v>23</v>
      </c>
      <c r="K32" s="181" t="s">
        <v>23</v>
      </c>
      <c r="L32" s="181" t="s">
        <v>23</v>
      </c>
      <c r="M32" s="181" t="s">
        <v>23</v>
      </c>
      <c r="N32" s="181" t="s">
        <v>23</v>
      </c>
      <c r="O32" s="181" t="s">
        <v>23</v>
      </c>
      <c r="P32" s="181" t="s">
        <v>23</v>
      </c>
      <c r="Q32" s="181" t="s">
        <v>23</v>
      </c>
      <c r="R32" s="175"/>
      <c r="T32" s="176" t="s">
        <v>439</v>
      </c>
      <c r="U32" s="182">
        <v>0</v>
      </c>
      <c r="V32" s="181">
        <v>0</v>
      </c>
      <c r="W32" s="181">
        <v>0</v>
      </c>
      <c r="X32" s="181">
        <v>0</v>
      </c>
      <c r="Y32" s="181">
        <v>0</v>
      </c>
      <c r="Z32" s="181">
        <v>0</v>
      </c>
      <c r="AA32" s="181">
        <v>0</v>
      </c>
      <c r="AB32" s="181">
        <v>0</v>
      </c>
      <c r="AC32" s="181">
        <v>0</v>
      </c>
      <c r="AD32" s="181">
        <v>0</v>
      </c>
      <c r="AE32" s="181">
        <v>0</v>
      </c>
      <c r="AF32" s="181">
        <v>0</v>
      </c>
      <c r="AG32" s="181">
        <v>0</v>
      </c>
      <c r="AH32" s="181">
        <v>0</v>
      </c>
      <c r="AI32" s="181">
        <v>0</v>
      </c>
      <c r="AJ32" s="181">
        <v>0</v>
      </c>
    </row>
    <row r="33" spans="1:36" s="173" customFormat="1" ht="12.2" customHeight="1">
      <c r="A33" s="176" t="s">
        <v>438</v>
      </c>
      <c r="B33" s="182">
        <v>23085</v>
      </c>
      <c r="C33" s="181" t="s">
        <v>23</v>
      </c>
      <c r="D33" s="181" t="s">
        <v>23</v>
      </c>
      <c r="E33" s="181" t="s">
        <v>23</v>
      </c>
      <c r="F33" s="181" t="s">
        <v>23</v>
      </c>
      <c r="G33" s="181" t="s">
        <v>23</v>
      </c>
      <c r="H33" s="181" t="s">
        <v>23</v>
      </c>
      <c r="I33" s="181" t="s">
        <v>23</v>
      </c>
      <c r="J33" s="181" t="s">
        <v>23</v>
      </c>
      <c r="K33" s="181" t="s">
        <v>23</v>
      </c>
      <c r="L33" s="181" t="s">
        <v>23</v>
      </c>
      <c r="M33" s="181" t="s">
        <v>23</v>
      </c>
      <c r="N33" s="181" t="s">
        <v>23</v>
      </c>
      <c r="O33" s="181" t="s">
        <v>23</v>
      </c>
      <c r="P33" s="181" t="s">
        <v>23</v>
      </c>
      <c r="Q33" s="181" t="s">
        <v>23</v>
      </c>
      <c r="R33" s="175"/>
      <c r="T33" s="176" t="s">
        <v>438</v>
      </c>
      <c r="U33" s="182">
        <v>0</v>
      </c>
      <c r="V33" s="181">
        <v>840</v>
      </c>
      <c r="W33" s="181">
        <v>9030</v>
      </c>
      <c r="X33" s="181">
        <v>0</v>
      </c>
      <c r="Y33" s="181">
        <v>0</v>
      </c>
      <c r="Z33" s="181">
        <v>0</v>
      </c>
      <c r="AA33" s="181">
        <v>0</v>
      </c>
      <c r="AB33" s="181">
        <v>0</v>
      </c>
      <c r="AC33" s="181">
        <v>0</v>
      </c>
      <c r="AD33" s="181">
        <v>0</v>
      </c>
      <c r="AE33" s="181">
        <v>0</v>
      </c>
      <c r="AF33" s="181">
        <v>0</v>
      </c>
      <c r="AG33" s="181">
        <v>0</v>
      </c>
      <c r="AH33" s="181">
        <v>0</v>
      </c>
      <c r="AI33" s="181">
        <v>0</v>
      </c>
      <c r="AJ33" s="181">
        <v>0</v>
      </c>
    </row>
    <row r="34" spans="1:36" s="173" customFormat="1" ht="12.2" customHeight="1">
      <c r="A34" s="176" t="s">
        <v>437</v>
      </c>
      <c r="B34" s="182" t="s">
        <v>23</v>
      </c>
      <c r="C34" s="181" t="s">
        <v>23</v>
      </c>
      <c r="D34" s="181">
        <v>2940</v>
      </c>
      <c r="E34" s="181" t="s">
        <v>23</v>
      </c>
      <c r="F34" s="181" t="s">
        <v>23</v>
      </c>
      <c r="G34" s="181" t="s">
        <v>23</v>
      </c>
      <c r="H34" s="181" t="s">
        <v>23</v>
      </c>
      <c r="I34" s="181" t="s">
        <v>23</v>
      </c>
      <c r="J34" s="181" t="s">
        <v>23</v>
      </c>
      <c r="K34" s="181" t="s">
        <v>23</v>
      </c>
      <c r="L34" s="181" t="s">
        <v>23</v>
      </c>
      <c r="M34" s="181" t="s">
        <v>23</v>
      </c>
      <c r="N34" s="181" t="s">
        <v>23</v>
      </c>
      <c r="O34" s="181" t="s">
        <v>23</v>
      </c>
      <c r="P34" s="181" t="s">
        <v>23</v>
      </c>
      <c r="Q34" s="181" t="s">
        <v>23</v>
      </c>
      <c r="R34" s="175"/>
      <c r="T34" s="176" t="s">
        <v>437</v>
      </c>
      <c r="U34" s="182">
        <v>0</v>
      </c>
      <c r="V34" s="181">
        <v>0</v>
      </c>
      <c r="W34" s="181">
        <v>41892.11</v>
      </c>
      <c r="X34" s="181">
        <v>0</v>
      </c>
      <c r="Y34" s="181">
        <v>0</v>
      </c>
      <c r="Z34" s="181">
        <v>0</v>
      </c>
      <c r="AA34" s="181">
        <v>0</v>
      </c>
      <c r="AB34" s="181">
        <v>0</v>
      </c>
      <c r="AC34" s="181">
        <v>0</v>
      </c>
      <c r="AD34" s="181">
        <v>0</v>
      </c>
      <c r="AE34" s="181">
        <v>0</v>
      </c>
      <c r="AF34" s="181">
        <v>0</v>
      </c>
      <c r="AG34" s="181">
        <v>0</v>
      </c>
      <c r="AH34" s="181">
        <v>0</v>
      </c>
      <c r="AI34" s="181">
        <v>0</v>
      </c>
      <c r="AJ34" s="181">
        <v>0</v>
      </c>
    </row>
    <row r="35" spans="1:36" s="173" customFormat="1" ht="12.2" customHeight="1">
      <c r="A35" s="176" t="s">
        <v>436</v>
      </c>
      <c r="B35" s="182" t="s">
        <v>23</v>
      </c>
      <c r="C35" s="181" t="s">
        <v>23</v>
      </c>
      <c r="D35" s="181">
        <v>3557</v>
      </c>
      <c r="E35" s="181" t="s">
        <v>23</v>
      </c>
      <c r="F35" s="181" t="s">
        <v>23</v>
      </c>
      <c r="G35" s="181" t="s">
        <v>23</v>
      </c>
      <c r="H35" s="181" t="s">
        <v>23</v>
      </c>
      <c r="I35" s="181" t="s">
        <v>23</v>
      </c>
      <c r="J35" s="181" t="s">
        <v>23</v>
      </c>
      <c r="K35" s="181" t="s">
        <v>23</v>
      </c>
      <c r="L35" s="181" t="s">
        <v>23</v>
      </c>
      <c r="M35" s="181" t="s">
        <v>23</v>
      </c>
      <c r="N35" s="181" t="s">
        <v>23</v>
      </c>
      <c r="O35" s="181" t="s">
        <v>23</v>
      </c>
      <c r="P35" s="181" t="s">
        <v>23</v>
      </c>
      <c r="Q35" s="181" t="s">
        <v>23</v>
      </c>
      <c r="R35" s="175"/>
      <c r="T35" s="176" t="s">
        <v>436</v>
      </c>
      <c r="U35" s="182">
        <v>0</v>
      </c>
      <c r="V35" s="181">
        <v>0</v>
      </c>
      <c r="W35" s="181">
        <v>0</v>
      </c>
      <c r="X35" s="181">
        <v>0</v>
      </c>
      <c r="Y35" s="181">
        <v>0</v>
      </c>
      <c r="Z35" s="181">
        <v>0</v>
      </c>
      <c r="AA35" s="181">
        <v>0</v>
      </c>
      <c r="AB35" s="181">
        <v>0</v>
      </c>
      <c r="AC35" s="181">
        <v>0</v>
      </c>
      <c r="AD35" s="181">
        <v>0</v>
      </c>
      <c r="AE35" s="181">
        <v>0</v>
      </c>
      <c r="AF35" s="181">
        <v>0</v>
      </c>
      <c r="AG35" s="181">
        <v>0</v>
      </c>
      <c r="AH35" s="181">
        <v>0</v>
      </c>
      <c r="AI35" s="181">
        <v>0</v>
      </c>
      <c r="AJ35" s="181">
        <v>0</v>
      </c>
    </row>
    <row r="36" spans="1:36" s="173" customFormat="1" ht="12.2" customHeight="1">
      <c r="A36" s="176" t="s">
        <v>435</v>
      </c>
      <c r="B36" s="182">
        <v>980.7</v>
      </c>
      <c r="C36" s="181">
        <v>136.30000000000001</v>
      </c>
      <c r="D36" s="181">
        <v>36627</v>
      </c>
      <c r="E36" s="181" t="s">
        <v>23</v>
      </c>
      <c r="F36" s="181" t="s">
        <v>23</v>
      </c>
      <c r="G36" s="181" t="s">
        <v>23</v>
      </c>
      <c r="H36" s="181" t="s">
        <v>23</v>
      </c>
      <c r="I36" s="181" t="s">
        <v>23</v>
      </c>
      <c r="J36" s="181" t="s">
        <v>23</v>
      </c>
      <c r="K36" s="181" t="s">
        <v>23</v>
      </c>
      <c r="L36" s="181" t="s">
        <v>23</v>
      </c>
      <c r="M36" s="181" t="s">
        <v>23</v>
      </c>
      <c r="N36" s="181" t="s">
        <v>23</v>
      </c>
      <c r="O36" s="181" t="s">
        <v>23</v>
      </c>
      <c r="P36" s="181" t="s">
        <v>23</v>
      </c>
      <c r="Q36" s="181" t="s">
        <v>23</v>
      </c>
      <c r="R36" s="175"/>
      <c r="T36" s="176" t="s">
        <v>435</v>
      </c>
      <c r="U36" s="182">
        <v>0</v>
      </c>
      <c r="V36" s="181">
        <v>0</v>
      </c>
      <c r="W36" s="181">
        <v>58483.02</v>
      </c>
      <c r="X36" s="181">
        <v>0</v>
      </c>
      <c r="Y36" s="181">
        <v>0</v>
      </c>
      <c r="Z36" s="181">
        <v>0</v>
      </c>
      <c r="AA36" s="181">
        <v>0</v>
      </c>
      <c r="AB36" s="181">
        <v>0</v>
      </c>
      <c r="AC36" s="181">
        <v>0</v>
      </c>
      <c r="AD36" s="181">
        <v>0</v>
      </c>
      <c r="AE36" s="181">
        <v>0</v>
      </c>
      <c r="AF36" s="181">
        <v>0</v>
      </c>
      <c r="AG36" s="181">
        <v>0</v>
      </c>
      <c r="AH36" s="181">
        <v>0</v>
      </c>
      <c r="AI36" s="181">
        <v>0</v>
      </c>
      <c r="AJ36" s="181">
        <v>0</v>
      </c>
    </row>
    <row r="37" spans="1:36" s="173" customFormat="1" ht="12.2" customHeight="1">
      <c r="A37" s="176" t="s">
        <v>434</v>
      </c>
      <c r="B37" s="182" t="s">
        <v>23</v>
      </c>
      <c r="C37" s="181" t="s">
        <v>23</v>
      </c>
      <c r="D37" s="181">
        <v>9514</v>
      </c>
      <c r="E37" s="181" t="s">
        <v>23</v>
      </c>
      <c r="F37" s="181" t="s">
        <v>23</v>
      </c>
      <c r="G37" s="181" t="s">
        <v>23</v>
      </c>
      <c r="H37" s="181" t="s">
        <v>23</v>
      </c>
      <c r="I37" s="181" t="s">
        <v>23</v>
      </c>
      <c r="J37" s="181" t="s">
        <v>23</v>
      </c>
      <c r="K37" s="181" t="s">
        <v>23</v>
      </c>
      <c r="L37" s="181" t="s">
        <v>23</v>
      </c>
      <c r="M37" s="181" t="s">
        <v>23</v>
      </c>
      <c r="N37" s="181" t="s">
        <v>23</v>
      </c>
      <c r="O37" s="181" t="s">
        <v>23</v>
      </c>
      <c r="P37" s="181" t="s">
        <v>23</v>
      </c>
      <c r="Q37" s="181" t="s">
        <v>23</v>
      </c>
      <c r="R37" s="175"/>
      <c r="T37" s="176" t="s">
        <v>434</v>
      </c>
      <c r="U37" s="182">
        <v>0</v>
      </c>
      <c r="V37" s="181">
        <v>0</v>
      </c>
      <c r="W37" s="181">
        <v>38052</v>
      </c>
      <c r="X37" s="181">
        <v>0</v>
      </c>
      <c r="Y37" s="181">
        <v>0</v>
      </c>
      <c r="Z37" s="181">
        <v>0</v>
      </c>
      <c r="AA37" s="181">
        <v>0</v>
      </c>
      <c r="AB37" s="181">
        <v>0</v>
      </c>
      <c r="AC37" s="181">
        <v>0</v>
      </c>
      <c r="AD37" s="181">
        <v>0</v>
      </c>
      <c r="AE37" s="181">
        <v>0</v>
      </c>
      <c r="AF37" s="181">
        <v>0</v>
      </c>
      <c r="AG37" s="181">
        <v>0</v>
      </c>
      <c r="AH37" s="181">
        <v>0</v>
      </c>
      <c r="AI37" s="181">
        <v>0</v>
      </c>
      <c r="AJ37" s="181">
        <v>0</v>
      </c>
    </row>
    <row r="38" spans="1:36" s="173" customFormat="1" ht="12.2" customHeight="1">
      <c r="A38" s="176" t="s">
        <v>433</v>
      </c>
      <c r="B38" s="182" t="s">
        <v>23</v>
      </c>
      <c r="C38" s="181" t="s">
        <v>23</v>
      </c>
      <c r="D38" s="181">
        <v>70000</v>
      </c>
      <c r="E38" s="181" t="s">
        <v>23</v>
      </c>
      <c r="F38" s="181" t="s">
        <v>23</v>
      </c>
      <c r="G38" s="181" t="s">
        <v>23</v>
      </c>
      <c r="H38" s="181" t="s">
        <v>23</v>
      </c>
      <c r="I38" s="181" t="s">
        <v>23</v>
      </c>
      <c r="J38" s="181" t="s">
        <v>23</v>
      </c>
      <c r="K38" s="181" t="s">
        <v>23</v>
      </c>
      <c r="L38" s="181" t="s">
        <v>23</v>
      </c>
      <c r="M38" s="181" t="s">
        <v>23</v>
      </c>
      <c r="N38" s="181" t="s">
        <v>23</v>
      </c>
      <c r="O38" s="181" t="s">
        <v>23</v>
      </c>
      <c r="P38" s="181" t="s">
        <v>23</v>
      </c>
      <c r="Q38" s="181" t="s">
        <v>23</v>
      </c>
      <c r="R38" s="175"/>
      <c r="T38" s="176" t="s">
        <v>433</v>
      </c>
      <c r="U38" s="182">
        <v>0</v>
      </c>
      <c r="V38" s="181">
        <v>0</v>
      </c>
      <c r="W38" s="181">
        <v>61000</v>
      </c>
      <c r="X38" s="181">
        <v>0</v>
      </c>
      <c r="Y38" s="181">
        <v>0</v>
      </c>
      <c r="Z38" s="181">
        <v>0</v>
      </c>
      <c r="AA38" s="181">
        <v>0</v>
      </c>
      <c r="AB38" s="181">
        <v>0</v>
      </c>
      <c r="AC38" s="181">
        <v>0</v>
      </c>
      <c r="AD38" s="181">
        <v>0</v>
      </c>
      <c r="AE38" s="181">
        <v>0</v>
      </c>
      <c r="AF38" s="181">
        <v>0</v>
      </c>
      <c r="AG38" s="181">
        <v>0</v>
      </c>
      <c r="AH38" s="181">
        <v>0</v>
      </c>
      <c r="AI38" s="181">
        <v>0</v>
      </c>
      <c r="AJ38" s="181">
        <v>0</v>
      </c>
    </row>
    <row r="39" spans="1:36" s="173" customFormat="1" ht="12.2" customHeight="1">
      <c r="A39" s="176" t="s">
        <v>432</v>
      </c>
      <c r="B39" s="182" t="s">
        <v>23</v>
      </c>
      <c r="C39" s="181" t="s">
        <v>23</v>
      </c>
      <c r="D39" s="181">
        <v>70000</v>
      </c>
      <c r="E39" s="181" t="s">
        <v>23</v>
      </c>
      <c r="F39" s="181" t="s">
        <v>23</v>
      </c>
      <c r="G39" s="181" t="s">
        <v>23</v>
      </c>
      <c r="H39" s="181" t="s">
        <v>23</v>
      </c>
      <c r="I39" s="181" t="s">
        <v>23</v>
      </c>
      <c r="J39" s="181" t="s">
        <v>23</v>
      </c>
      <c r="K39" s="181" t="s">
        <v>23</v>
      </c>
      <c r="L39" s="181" t="s">
        <v>23</v>
      </c>
      <c r="M39" s="181" t="s">
        <v>23</v>
      </c>
      <c r="N39" s="181" t="s">
        <v>23</v>
      </c>
      <c r="O39" s="181" t="s">
        <v>23</v>
      </c>
      <c r="P39" s="181" t="s">
        <v>23</v>
      </c>
      <c r="Q39" s="181" t="s">
        <v>23</v>
      </c>
      <c r="R39" s="175"/>
      <c r="T39" s="176" t="s">
        <v>432</v>
      </c>
      <c r="U39" s="182">
        <v>0</v>
      </c>
      <c r="V39" s="181">
        <v>0</v>
      </c>
      <c r="W39" s="181">
        <v>127607.25</v>
      </c>
      <c r="X39" s="181">
        <v>0</v>
      </c>
      <c r="Y39" s="181">
        <v>0</v>
      </c>
      <c r="Z39" s="181">
        <v>0</v>
      </c>
      <c r="AA39" s="181">
        <v>0</v>
      </c>
      <c r="AB39" s="181">
        <v>0</v>
      </c>
      <c r="AC39" s="181">
        <v>0</v>
      </c>
      <c r="AD39" s="181">
        <v>0</v>
      </c>
      <c r="AE39" s="181">
        <v>0</v>
      </c>
      <c r="AF39" s="181">
        <v>0</v>
      </c>
      <c r="AG39" s="181">
        <v>0</v>
      </c>
      <c r="AH39" s="181">
        <v>0</v>
      </c>
      <c r="AI39" s="181">
        <v>0</v>
      </c>
      <c r="AJ39" s="181">
        <v>0</v>
      </c>
    </row>
    <row r="40" spans="1:36" s="173" customFormat="1" ht="12.2" customHeight="1">
      <c r="A40" s="176" t="s">
        <v>431</v>
      </c>
      <c r="B40" s="182" t="s">
        <v>23</v>
      </c>
      <c r="C40" s="181" t="s">
        <v>23</v>
      </c>
      <c r="D40" s="181">
        <v>16500</v>
      </c>
      <c r="E40" s="181" t="s">
        <v>23</v>
      </c>
      <c r="F40" s="181" t="s">
        <v>23</v>
      </c>
      <c r="G40" s="181" t="s">
        <v>23</v>
      </c>
      <c r="H40" s="181" t="s">
        <v>23</v>
      </c>
      <c r="I40" s="181" t="s">
        <v>23</v>
      </c>
      <c r="J40" s="181" t="s">
        <v>23</v>
      </c>
      <c r="K40" s="181" t="s">
        <v>23</v>
      </c>
      <c r="L40" s="181" t="s">
        <v>23</v>
      </c>
      <c r="M40" s="181" t="s">
        <v>23</v>
      </c>
      <c r="N40" s="181" t="s">
        <v>23</v>
      </c>
      <c r="O40" s="181" t="s">
        <v>23</v>
      </c>
      <c r="P40" s="181" t="s">
        <v>23</v>
      </c>
      <c r="Q40" s="181" t="s">
        <v>23</v>
      </c>
      <c r="R40" s="175"/>
      <c r="T40" s="176" t="s">
        <v>431</v>
      </c>
      <c r="U40" s="182">
        <v>0</v>
      </c>
      <c r="V40" s="181">
        <v>0</v>
      </c>
      <c r="W40" s="181">
        <v>48764.1</v>
      </c>
      <c r="X40" s="181">
        <v>0</v>
      </c>
      <c r="Y40" s="181">
        <v>0</v>
      </c>
      <c r="Z40" s="181">
        <v>0</v>
      </c>
      <c r="AA40" s="181">
        <v>0</v>
      </c>
      <c r="AB40" s="181">
        <v>0</v>
      </c>
      <c r="AC40" s="181">
        <v>0</v>
      </c>
      <c r="AD40" s="181">
        <v>0</v>
      </c>
      <c r="AE40" s="181">
        <v>0</v>
      </c>
      <c r="AF40" s="181">
        <v>0</v>
      </c>
      <c r="AG40" s="181">
        <v>0</v>
      </c>
      <c r="AH40" s="181">
        <v>0</v>
      </c>
      <c r="AI40" s="181">
        <v>0</v>
      </c>
      <c r="AJ40" s="181">
        <v>0</v>
      </c>
    </row>
    <row r="41" spans="1:36" s="173" customFormat="1" ht="12.2" customHeight="1">
      <c r="A41" s="176" t="s">
        <v>430</v>
      </c>
      <c r="B41" s="182" t="s">
        <v>23</v>
      </c>
      <c r="C41" s="181" t="s">
        <v>23</v>
      </c>
      <c r="D41" s="181">
        <v>21163</v>
      </c>
      <c r="E41" s="181" t="s">
        <v>23</v>
      </c>
      <c r="F41" s="181" t="s">
        <v>23</v>
      </c>
      <c r="G41" s="181" t="s">
        <v>23</v>
      </c>
      <c r="H41" s="181" t="s">
        <v>23</v>
      </c>
      <c r="I41" s="181" t="s">
        <v>23</v>
      </c>
      <c r="J41" s="181" t="s">
        <v>23</v>
      </c>
      <c r="K41" s="181" t="s">
        <v>23</v>
      </c>
      <c r="L41" s="181" t="s">
        <v>23</v>
      </c>
      <c r="M41" s="181" t="s">
        <v>23</v>
      </c>
      <c r="N41" s="181" t="s">
        <v>23</v>
      </c>
      <c r="O41" s="181" t="s">
        <v>23</v>
      </c>
      <c r="P41" s="181" t="s">
        <v>23</v>
      </c>
      <c r="Q41" s="181" t="s">
        <v>23</v>
      </c>
      <c r="R41" s="175"/>
      <c r="T41" s="176" t="s">
        <v>430</v>
      </c>
      <c r="U41" s="182">
        <v>0</v>
      </c>
      <c r="V41" s="181">
        <v>0</v>
      </c>
      <c r="W41" s="181">
        <v>92081.52</v>
      </c>
      <c r="X41" s="181">
        <v>0</v>
      </c>
      <c r="Y41" s="181">
        <v>0</v>
      </c>
      <c r="Z41" s="181">
        <v>0</v>
      </c>
      <c r="AA41" s="181">
        <v>0</v>
      </c>
      <c r="AB41" s="181">
        <v>0</v>
      </c>
      <c r="AC41" s="181">
        <v>0</v>
      </c>
      <c r="AD41" s="181">
        <v>0</v>
      </c>
      <c r="AE41" s="181">
        <v>0</v>
      </c>
      <c r="AF41" s="181">
        <v>0</v>
      </c>
      <c r="AG41" s="181">
        <v>0</v>
      </c>
      <c r="AH41" s="181">
        <v>0</v>
      </c>
      <c r="AI41" s="181">
        <v>0</v>
      </c>
      <c r="AJ41" s="181">
        <v>0</v>
      </c>
    </row>
    <row r="42" spans="1:36" s="173" customFormat="1" ht="12.2" customHeight="1">
      <c r="A42" s="176" t="s">
        <v>429</v>
      </c>
      <c r="B42" s="182" t="s">
        <v>23</v>
      </c>
      <c r="C42" s="181" t="s">
        <v>23</v>
      </c>
      <c r="D42" s="181" t="s">
        <v>23</v>
      </c>
      <c r="E42" s="181" t="s">
        <v>23</v>
      </c>
      <c r="F42" s="181" t="s">
        <v>23</v>
      </c>
      <c r="G42" s="181" t="s">
        <v>23</v>
      </c>
      <c r="H42" s="181" t="s">
        <v>23</v>
      </c>
      <c r="I42" s="181" t="s">
        <v>23</v>
      </c>
      <c r="J42" s="181" t="s">
        <v>23</v>
      </c>
      <c r="K42" s="181" t="s">
        <v>23</v>
      </c>
      <c r="L42" s="181" t="s">
        <v>23</v>
      </c>
      <c r="M42" s="181" t="s">
        <v>23</v>
      </c>
      <c r="N42" s="181" t="s">
        <v>23</v>
      </c>
      <c r="O42" s="181" t="s">
        <v>23</v>
      </c>
      <c r="P42" s="181" t="s">
        <v>23</v>
      </c>
      <c r="Q42" s="181" t="s">
        <v>23</v>
      </c>
      <c r="R42" s="175"/>
      <c r="S42" s="175"/>
      <c r="T42" s="176" t="s">
        <v>429</v>
      </c>
      <c r="U42" s="182">
        <v>0</v>
      </c>
      <c r="V42" s="181">
        <v>0</v>
      </c>
      <c r="W42" s="181">
        <v>64246.25</v>
      </c>
      <c r="X42" s="181">
        <v>0</v>
      </c>
      <c r="Y42" s="181">
        <v>0</v>
      </c>
      <c r="Z42" s="181">
        <v>0</v>
      </c>
      <c r="AA42" s="181">
        <v>0</v>
      </c>
      <c r="AB42" s="181">
        <v>0</v>
      </c>
      <c r="AC42" s="181">
        <v>0</v>
      </c>
      <c r="AD42" s="181">
        <v>0</v>
      </c>
      <c r="AE42" s="181">
        <v>0</v>
      </c>
      <c r="AF42" s="181">
        <v>0</v>
      </c>
      <c r="AG42" s="181">
        <v>0</v>
      </c>
      <c r="AH42" s="181">
        <v>0</v>
      </c>
      <c r="AI42" s="181">
        <v>0</v>
      </c>
      <c r="AJ42" s="181">
        <v>0</v>
      </c>
    </row>
    <row r="43" spans="1:36" s="173" customFormat="1" ht="12.2" customHeight="1">
      <c r="A43" s="176" t="s">
        <v>428</v>
      </c>
      <c r="B43" s="182" t="s">
        <v>23</v>
      </c>
      <c r="C43" s="181" t="s">
        <v>23</v>
      </c>
      <c r="D43" s="181" t="s">
        <v>23</v>
      </c>
      <c r="E43" s="181" t="s">
        <v>23</v>
      </c>
      <c r="F43" s="181" t="s">
        <v>23</v>
      </c>
      <c r="G43" s="181" t="s">
        <v>23</v>
      </c>
      <c r="H43" s="181" t="s">
        <v>23</v>
      </c>
      <c r="I43" s="181" t="s">
        <v>23</v>
      </c>
      <c r="J43" s="181" t="s">
        <v>23</v>
      </c>
      <c r="K43" s="181" t="s">
        <v>23</v>
      </c>
      <c r="L43" s="181" t="s">
        <v>23</v>
      </c>
      <c r="M43" s="181" t="s">
        <v>23</v>
      </c>
      <c r="N43" s="181" t="s">
        <v>23</v>
      </c>
      <c r="O43" s="181" t="s">
        <v>23</v>
      </c>
      <c r="P43" s="181" t="s">
        <v>23</v>
      </c>
      <c r="Q43" s="181" t="s">
        <v>23</v>
      </c>
      <c r="R43" s="175"/>
      <c r="S43" s="175"/>
      <c r="T43" s="176" t="s">
        <v>428</v>
      </c>
      <c r="U43" s="182">
        <v>0</v>
      </c>
      <c r="V43" s="181">
        <v>0</v>
      </c>
      <c r="W43" s="181">
        <v>4239</v>
      </c>
      <c r="X43" s="181">
        <v>0</v>
      </c>
      <c r="Y43" s="181">
        <v>0</v>
      </c>
      <c r="Z43" s="181">
        <v>0</v>
      </c>
      <c r="AA43" s="181">
        <v>0</v>
      </c>
      <c r="AB43" s="181">
        <v>0</v>
      </c>
      <c r="AC43" s="181">
        <v>0</v>
      </c>
      <c r="AD43" s="181">
        <v>0</v>
      </c>
      <c r="AE43" s="181">
        <v>0</v>
      </c>
      <c r="AF43" s="181">
        <v>0</v>
      </c>
      <c r="AG43" s="181">
        <v>0</v>
      </c>
      <c r="AH43" s="181">
        <v>0</v>
      </c>
      <c r="AI43" s="181">
        <v>0</v>
      </c>
      <c r="AJ43" s="181">
        <v>0</v>
      </c>
    </row>
    <row r="44" spans="1:36" s="173" customFormat="1" ht="12.2" customHeight="1">
      <c r="A44" s="176" t="s">
        <v>427</v>
      </c>
      <c r="B44" s="182" t="s">
        <v>23</v>
      </c>
      <c r="C44" s="181" t="s">
        <v>23</v>
      </c>
      <c r="D44" s="181" t="s">
        <v>23</v>
      </c>
      <c r="E44" s="181" t="s">
        <v>23</v>
      </c>
      <c r="F44" s="181" t="s">
        <v>23</v>
      </c>
      <c r="G44" s="181" t="s">
        <v>23</v>
      </c>
      <c r="H44" s="181" t="s">
        <v>23</v>
      </c>
      <c r="I44" s="181" t="s">
        <v>23</v>
      </c>
      <c r="J44" s="181" t="s">
        <v>23</v>
      </c>
      <c r="K44" s="181" t="s">
        <v>23</v>
      </c>
      <c r="L44" s="181" t="s">
        <v>23</v>
      </c>
      <c r="M44" s="181" t="s">
        <v>23</v>
      </c>
      <c r="N44" s="181" t="s">
        <v>23</v>
      </c>
      <c r="O44" s="181" t="s">
        <v>23</v>
      </c>
      <c r="P44" s="181" t="s">
        <v>23</v>
      </c>
      <c r="Q44" s="181" t="s">
        <v>23</v>
      </c>
      <c r="R44" s="175"/>
      <c r="S44" s="175"/>
      <c r="T44" s="176" t="s">
        <v>427</v>
      </c>
      <c r="U44" s="182">
        <v>0</v>
      </c>
      <c r="V44" s="181">
        <v>0</v>
      </c>
      <c r="W44" s="181">
        <v>42081</v>
      </c>
      <c r="X44" s="181">
        <v>0</v>
      </c>
      <c r="Y44" s="181">
        <v>0</v>
      </c>
      <c r="Z44" s="181">
        <v>0</v>
      </c>
      <c r="AA44" s="181">
        <v>0</v>
      </c>
      <c r="AB44" s="181">
        <v>0</v>
      </c>
      <c r="AC44" s="181">
        <v>0</v>
      </c>
      <c r="AD44" s="181">
        <v>0</v>
      </c>
      <c r="AE44" s="181">
        <v>0</v>
      </c>
      <c r="AF44" s="181">
        <v>0</v>
      </c>
      <c r="AG44" s="181">
        <v>0</v>
      </c>
      <c r="AH44" s="181">
        <v>0</v>
      </c>
      <c r="AI44" s="181">
        <v>0</v>
      </c>
      <c r="AJ44" s="181">
        <v>0</v>
      </c>
    </row>
    <row r="45" spans="1:36" s="173" customFormat="1" ht="12.2" customHeight="1">
      <c r="A45" s="176" t="s">
        <v>426</v>
      </c>
      <c r="B45" s="182" t="s">
        <v>23</v>
      </c>
      <c r="C45" s="181" t="s">
        <v>23</v>
      </c>
      <c r="D45" s="181" t="s">
        <v>23</v>
      </c>
      <c r="E45" s="181" t="s">
        <v>23</v>
      </c>
      <c r="F45" s="181" t="s">
        <v>23</v>
      </c>
      <c r="G45" s="181" t="s">
        <v>23</v>
      </c>
      <c r="H45" s="181" t="s">
        <v>23</v>
      </c>
      <c r="I45" s="181" t="s">
        <v>23</v>
      </c>
      <c r="J45" s="181" t="s">
        <v>23</v>
      </c>
      <c r="K45" s="181" t="s">
        <v>23</v>
      </c>
      <c r="L45" s="181" t="s">
        <v>23</v>
      </c>
      <c r="M45" s="181" t="s">
        <v>23</v>
      </c>
      <c r="N45" s="181" t="s">
        <v>23</v>
      </c>
      <c r="O45" s="181" t="s">
        <v>23</v>
      </c>
      <c r="P45" s="181" t="s">
        <v>23</v>
      </c>
      <c r="Q45" s="181" t="s">
        <v>23</v>
      </c>
      <c r="R45" s="175"/>
      <c r="S45" s="175"/>
      <c r="T45" s="176" t="s">
        <v>426</v>
      </c>
      <c r="U45" s="182">
        <v>0</v>
      </c>
      <c r="V45" s="181">
        <v>0</v>
      </c>
      <c r="W45" s="181">
        <v>68505</v>
      </c>
      <c r="X45" s="181">
        <v>0</v>
      </c>
      <c r="Y45" s="181">
        <v>0</v>
      </c>
      <c r="Z45" s="181">
        <v>0</v>
      </c>
      <c r="AA45" s="181">
        <v>0</v>
      </c>
      <c r="AB45" s="181">
        <v>0</v>
      </c>
      <c r="AC45" s="181">
        <v>0</v>
      </c>
      <c r="AD45" s="181">
        <v>0</v>
      </c>
      <c r="AE45" s="181">
        <v>0</v>
      </c>
      <c r="AF45" s="181">
        <v>0</v>
      </c>
      <c r="AG45" s="181">
        <v>0</v>
      </c>
      <c r="AH45" s="181">
        <v>0</v>
      </c>
      <c r="AI45" s="181">
        <v>0</v>
      </c>
      <c r="AJ45" s="181">
        <v>0</v>
      </c>
    </row>
    <row r="46" spans="1:36" s="173" customFormat="1" ht="12.2" customHeight="1">
      <c r="A46" s="176" t="s">
        <v>425</v>
      </c>
      <c r="B46" s="182" t="s">
        <v>23</v>
      </c>
      <c r="C46" s="181" t="s">
        <v>23</v>
      </c>
      <c r="D46" s="181">
        <v>8138</v>
      </c>
      <c r="E46" s="181" t="s">
        <v>23</v>
      </c>
      <c r="F46" s="181" t="s">
        <v>23</v>
      </c>
      <c r="G46" s="181" t="s">
        <v>23</v>
      </c>
      <c r="H46" s="181" t="s">
        <v>23</v>
      </c>
      <c r="I46" s="181" t="s">
        <v>23</v>
      </c>
      <c r="J46" s="181" t="s">
        <v>23</v>
      </c>
      <c r="K46" s="181" t="s">
        <v>23</v>
      </c>
      <c r="L46" s="181" t="s">
        <v>23</v>
      </c>
      <c r="M46" s="181" t="s">
        <v>23</v>
      </c>
      <c r="N46" s="181" t="s">
        <v>23</v>
      </c>
      <c r="O46" s="181" t="s">
        <v>23</v>
      </c>
      <c r="P46" s="181" t="s">
        <v>23</v>
      </c>
      <c r="Q46" s="181" t="s">
        <v>23</v>
      </c>
      <c r="R46" s="175"/>
      <c r="S46" s="175"/>
      <c r="T46" s="176" t="s">
        <v>425</v>
      </c>
      <c r="U46" s="182">
        <v>0</v>
      </c>
      <c r="V46" s="181">
        <v>0</v>
      </c>
      <c r="W46" s="181">
        <v>8138</v>
      </c>
      <c r="X46" s="181">
        <v>0</v>
      </c>
      <c r="Y46" s="181">
        <v>0</v>
      </c>
      <c r="Z46" s="181">
        <v>0</v>
      </c>
      <c r="AA46" s="181">
        <v>0</v>
      </c>
      <c r="AB46" s="181">
        <v>0</v>
      </c>
      <c r="AC46" s="181">
        <v>0</v>
      </c>
      <c r="AD46" s="181">
        <v>0</v>
      </c>
      <c r="AE46" s="181">
        <v>0</v>
      </c>
      <c r="AF46" s="181">
        <v>0</v>
      </c>
      <c r="AG46" s="181">
        <v>0</v>
      </c>
      <c r="AH46" s="181">
        <v>0</v>
      </c>
      <c r="AI46" s="181">
        <v>0</v>
      </c>
      <c r="AJ46" s="181">
        <v>0</v>
      </c>
    </row>
    <row r="47" spans="1:36" s="173" customFormat="1" ht="12.2" customHeight="1">
      <c r="A47" s="176" t="s">
        <v>424</v>
      </c>
      <c r="B47" s="182" t="s">
        <v>23</v>
      </c>
      <c r="C47" s="181" t="s">
        <v>23</v>
      </c>
      <c r="D47" s="181" t="s">
        <v>23</v>
      </c>
      <c r="E47" s="181" t="s">
        <v>23</v>
      </c>
      <c r="F47" s="181" t="s">
        <v>23</v>
      </c>
      <c r="G47" s="181" t="s">
        <v>23</v>
      </c>
      <c r="H47" s="181" t="s">
        <v>23</v>
      </c>
      <c r="I47" s="181" t="s">
        <v>23</v>
      </c>
      <c r="J47" s="181" t="s">
        <v>23</v>
      </c>
      <c r="K47" s="181" t="s">
        <v>23</v>
      </c>
      <c r="L47" s="181" t="s">
        <v>23</v>
      </c>
      <c r="M47" s="181" t="s">
        <v>23</v>
      </c>
      <c r="N47" s="181" t="s">
        <v>23</v>
      </c>
      <c r="O47" s="181" t="s">
        <v>23</v>
      </c>
      <c r="P47" s="181" t="s">
        <v>23</v>
      </c>
      <c r="Q47" s="181" t="s">
        <v>23</v>
      </c>
      <c r="R47" s="175"/>
      <c r="S47" s="175"/>
      <c r="T47" s="176" t="s">
        <v>424</v>
      </c>
      <c r="U47" s="182">
        <v>0</v>
      </c>
      <c r="V47" s="181">
        <v>0</v>
      </c>
      <c r="W47" s="181">
        <v>10500</v>
      </c>
      <c r="X47" s="181">
        <v>0</v>
      </c>
      <c r="Y47" s="181">
        <v>0</v>
      </c>
      <c r="Z47" s="181">
        <v>0</v>
      </c>
      <c r="AA47" s="181">
        <v>0</v>
      </c>
      <c r="AB47" s="181">
        <v>0</v>
      </c>
      <c r="AC47" s="181">
        <v>0</v>
      </c>
      <c r="AD47" s="181">
        <v>0</v>
      </c>
      <c r="AE47" s="181">
        <v>0</v>
      </c>
      <c r="AF47" s="181">
        <v>0</v>
      </c>
      <c r="AG47" s="181">
        <v>0</v>
      </c>
      <c r="AH47" s="181">
        <v>0</v>
      </c>
      <c r="AI47" s="181">
        <v>0</v>
      </c>
      <c r="AJ47" s="181">
        <v>0</v>
      </c>
    </row>
    <row r="48" spans="1:36" s="173" customFormat="1" ht="12.2" customHeight="1">
      <c r="A48" s="176" t="s">
        <v>423</v>
      </c>
      <c r="B48" s="182" t="s">
        <v>23</v>
      </c>
      <c r="C48" s="181" t="s">
        <v>23</v>
      </c>
      <c r="D48" s="181">
        <v>16880</v>
      </c>
      <c r="E48" s="181" t="s">
        <v>23</v>
      </c>
      <c r="F48" s="181" t="s">
        <v>23</v>
      </c>
      <c r="G48" s="181" t="s">
        <v>23</v>
      </c>
      <c r="H48" s="181" t="s">
        <v>23</v>
      </c>
      <c r="I48" s="181" t="s">
        <v>23</v>
      </c>
      <c r="J48" s="181" t="s">
        <v>23</v>
      </c>
      <c r="K48" s="181" t="s">
        <v>23</v>
      </c>
      <c r="L48" s="181" t="s">
        <v>23</v>
      </c>
      <c r="M48" s="181" t="s">
        <v>23</v>
      </c>
      <c r="N48" s="181" t="s">
        <v>23</v>
      </c>
      <c r="O48" s="181" t="s">
        <v>23</v>
      </c>
      <c r="P48" s="181" t="s">
        <v>23</v>
      </c>
      <c r="Q48" s="181" t="s">
        <v>23</v>
      </c>
      <c r="R48" s="175"/>
      <c r="S48" s="175"/>
      <c r="T48" s="176" t="s">
        <v>423</v>
      </c>
      <c r="U48" s="182">
        <v>1200</v>
      </c>
      <c r="V48" s="181">
        <v>0</v>
      </c>
      <c r="W48" s="181">
        <v>15811</v>
      </c>
      <c r="X48" s="181">
        <v>0</v>
      </c>
      <c r="Y48" s="181">
        <v>0</v>
      </c>
      <c r="Z48" s="181">
        <v>0</v>
      </c>
      <c r="AA48" s="181">
        <v>0</v>
      </c>
      <c r="AB48" s="181">
        <v>0</v>
      </c>
      <c r="AC48" s="181">
        <v>0</v>
      </c>
      <c r="AD48" s="181">
        <v>0</v>
      </c>
      <c r="AE48" s="181">
        <v>0</v>
      </c>
      <c r="AF48" s="181">
        <v>0</v>
      </c>
      <c r="AG48" s="181">
        <v>0</v>
      </c>
      <c r="AH48" s="181">
        <v>0</v>
      </c>
      <c r="AI48" s="181">
        <v>0</v>
      </c>
      <c r="AJ48" s="181">
        <v>0</v>
      </c>
    </row>
    <row r="49" spans="1:36" s="173" customFormat="1" ht="12.2" customHeight="1">
      <c r="A49" s="176" t="s">
        <v>422</v>
      </c>
      <c r="B49" s="182" t="s">
        <v>23</v>
      </c>
      <c r="C49" s="181" t="s">
        <v>23</v>
      </c>
      <c r="D49" s="181" t="s">
        <v>23</v>
      </c>
      <c r="E49" s="181" t="s">
        <v>23</v>
      </c>
      <c r="F49" s="181" t="s">
        <v>23</v>
      </c>
      <c r="G49" s="181" t="s">
        <v>23</v>
      </c>
      <c r="H49" s="181" t="s">
        <v>23</v>
      </c>
      <c r="I49" s="181" t="s">
        <v>23</v>
      </c>
      <c r="J49" s="181" t="s">
        <v>23</v>
      </c>
      <c r="K49" s="181" t="s">
        <v>23</v>
      </c>
      <c r="L49" s="181" t="s">
        <v>23</v>
      </c>
      <c r="M49" s="181" t="s">
        <v>23</v>
      </c>
      <c r="N49" s="181" t="s">
        <v>23</v>
      </c>
      <c r="O49" s="181" t="s">
        <v>23</v>
      </c>
      <c r="P49" s="181" t="s">
        <v>23</v>
      </c>
      <c r="Q49" s="181" t="s">
        <v>23</v>
      </c>
      <c r="R49" s="175"/>
      <c r="S49" s="175"/>
      <c r="T49" s="176" t="s">
        <v>422</v>
      </c>
      <c r="U49" s="182">
        <v>0</v>
      </c>
      <c r="V49" s="181">
        <v>0</v>
      </c>
      <c r="W49" s="181">
        <v>0</v>
      </c>
      <c r="X49" s="181">
        <v>0</v>
      </c>
      <c r="Y49" s="181">
        <v>0</v>
      </c>
      <c r="Z49" s="181">
        <v>0</v>
      </c>
      <c r="AA49" s="181">
        <v>0</v>
      </c>
      <c r="AB49" s="181">
        <v>0</v>
      </c>
      <c r="AC49" s="181">
        <v>0</v>
      </c>
      <c r="AD49" s="181">
        <v>0</v>
      </c>
      <c r="AE49" s="181">
        <v>0</v>
      </c>
      <c r="AF49" s="181">
        <v>0</v>
      </c>
      <c r="AG49" s="181">
        <v>0</v>
      </c>
      <c r="AH49" s="181">
        <v>0</v>
      </c>
      <c r="AI49" s="181">
        <v>0</v>
      </c>
      <c r="AJ49" s="181">
        <v>0</v>
      </c>
    </row>
    <row r="50" spans="1:36" s="173" customFormat="1" ht="12.2" customHeight="1">
      <c r="A50" s="176" t="s">
        <v>421</v>
      </c>
      <c r="B50" s="182" t="s">
        <v>23</v>
      </c>
      <c r="C50" s="181" t="s">
        <v>23</v>
      </c>
      <c r="D50" s="181">
        <v>32371</v>
      </c>
      <c r="E50" s="181" t="s">
        <v>23</v>
      </c>
      <c r="F50" s="181" t="s">
        <v>23</v>
      </c>
      <c r="G50" s="181" t="s">
        <v>23</v>
      </c>
      <c r="H50" s="181" t="s">
        <v>23</v>
      </c>
      <c r="I50" s="181" t="s">
        <v>23</v>
      </c>
      <c r="J50" s="181" t="s">
        <v>23</v>
      </c>
      <c r="K50" s="181" t="s">
        <v>23</v>
      </c>
      <c r="L50" s="181" t="s">
        <v>23</v>
      </c>
      <c r="M50" s="181" t="s">
        <v>23</v>
      </c>
      <c r="N50" s="181" t="s">
        <v>23</v>
      </c>
      <c r="O50" s="181" t="s">
        <v>23</v>
      </c>
      <c r="P50" s="181" t="s">
        <v>23</v>
      </c>
      <c r="Q50" s="181" t="s">
        <v>23</v>
      </c>
      <c r="R50" s="175"/>
      <c r="S50" s="175"/>
      <c r="T50" s="176" t="s">
        <v>421</v>
      </c>
      <c r="U50" s="182">
        <v>0</v>
      </c>
      <c r="V50" s="181">
        <v>0</v>
      </c>
      <c r="W50" s="181">
        <v>0</v>
      </c>
      <c r="X50" s="181">
        <v>0</v>
      </c>
      <c r="Y50" s="181">
        <v>0</v>
      </c>
      <c r="Z50" s="181">
        <v>0</v>
      </c>
      <c r="AA50" s="181">
        <v>0</v>
      </c>
      <c r="AB50" s="181">
        <v>0</v>
      </c>
      <c r="AC50" s="181">
        <v>0</v>
      </c>
      <c r="AD50" s="181">
        <v>0</v>
      </c>
      <c r="AE50" s="181">
        <v>0</v>
      </c>
      <c r="AF50" s="181">
        <v>0</v>
      </c>
      <c r="AG50" s="181">
        <v>0</v>
      </c>
      <c r="AH50" s="181">
        <v>0</v>
      </c>
      <c r="AI50" s="181">
        <v>0</v>
      </c>
      <c r="AJ50" s="181">
        <v>0</v>
      </c>
    </row>
    <row r="51" spans="1:36" s="173" customFormat="1" ht="12.2" customHeight="1">
      <c r="A51" s="176" t="s">
        <v>420</v>
      </c>
      <c r="B51" s="182">
        <v>2940</v>
      </c>
      <c r="C51" s="181" t="s">
        <v>23</v>
      </c>
      <c r="D51" s="181">
        <v>42394</v>
      </c>
      <c r="E51" s="181" t="s">
        <v>23</v>
      </c>
      <c r="F51" s="181" t="s">
        <v>23</v>
      </c>
      <c r="G51" s="181" t="s">
        <v>23</v>
      </c>
      <c r="H51" s="181" t="s">
        <v>23</v>
      </c>
      <c r="I51" s="181" t="s">
        <v>23</v>
      </c>
      <c r="J51" s="181" t="s">
        <v>23</v>
      </c>
      <c r="K51" s="181" t="s">
        <v>23</v>
      </c>
      <c r="L51" s="181" t="s">
        <v>23</v>
      </c>
      <c r="M51" s="181" t="s">
        <v>23</v>
      </c>
      <c r="N51" s="181" t="s">
        <v>23</v>
      </c>
      <c r="O51" s="181" t="s">
        <v>23</v>
      </c>
      <c r="P51" s="181" t="s">
        <v>23</v>
      </c>
      <c r="Q51" s="181" t="s">
        <v>23</v>
      </c>
      <c r="R51" s="175"/>
      <c r="S51" s="175"/>
      <c r="T51" s="176" t="s">
        <v>420</v>
      </c>
      <c r="U51" s="182">
        <v>0</v>
      </c>
      <c r="V51" s="181">
        <v>0</v>
      </c>
      <c r="W51" s="181">
        <v>24648.2</v>
      </c>
      <c r="X51" s="181">
        <v>0</v>
      </c>
      <c r="Y51" s="181">
        <v>0</v>
      </c>
      <c r="Z51" s="181">
        <v>0</v>
      </c>
      <c r="AA51" s="181">
        <v>0</v>
      </c>
      <c r="AB51" s="181">
        <v>0</v>
      </c>
      <c r="AC51" s="181">
        <v>0</v>
      </c>
      <c r="AD51" s="181">
        <v>0</v>
      </c>
      <c r="AE51" s="181">
        <v>0</v>
      </c>
      <c r="AF51" s="181">
        <v>0</v>
      </c>
      <c r="AG51" s="181">
        <v>0</v>
      </c>
      <c r="AH51" s="181">
        <v>0</v>
      </c>
      <c r="AI51" s="181">
        <v>0</v>
      </c>
      <c r="AJ51" s="181">
        <v>0</v>
      </c>
    </row>
    <row r="52" spans="1:36" s="173" customFormat="1" ht="12.2" customHeight="1">
      <c r="A52" s="176" t="s">
        <v>419</v>
      </c>
      <c r="B52" s="182" t="s">
        <v>23</v>
      </c>
      <c r="C52" s="181" t="s">
        <v>23</v>
      </c>
      <c r="D52" s="181" t="s">
        <v>23</v>
      </c>
      <c r="E52" s="181" t="s">
        <v>23</v>
      </c>
      <c r="F52" s="181" t="s">
        <v>23</v>
      </c>
      <c r="G52" s="181" t="s">
        <v>23</v>
      </c>
      <c r="H52" s="181" t="s">
        <v>23</v>
      </c>
      <c r="I52" s="181" t="s">
        <v>23</v>
      </c>
      <c r="J52" s="181" t="s">
        <v>23</v>
      </c>
      <c r="K52" s="181" t="s">
        <v>23</v>
      </c>
      <c r="L52" s="181" t="s">
        <v>23</v>
      </c>
      <c r="M52" s="181" t="s">
        <v>23</v>
      </c>
      <c r="N52" s="181" t="s">
        <v>23</v>
      </c>
      <c r="O52" s="181" t="s">
        <v>23</v>
      </c>
      <c r="P52" s="181" t="s">
        <v>23</v>
      </c>
      <c r="Q52" s="181" t="s">
        <v>23</v>
      </c>
      <c r="R52" s="175"/>
      <c r="S52" s="175"/>
      <c r="T52" s="176" t="s">
        <v>419</v>
      </c>
      <c r="U52" s="182">
        <v>0</v>
      </c>
      <c r="V52" s="181">
        <v>0</v>
      </c>
      <c r="W52" s="181">
        <v>15400</v>
      </c>
      <c r="X52" s="181">
        <v>0</v>
      </c>
      <c r="Y52" s="181">
        <v>0</v>
      </c>
      <c r="Z52" s="181">
        <v>0</v>
      </c>
      <c r="AA52" s="181">
        <v>0</v>
      </c>
      <c r="AB52" s="181">
        <v>0</v>
      </c>
      <c r="AC52" s="181">
        <v>0</v>
      </c>
      <c r="AD52" s="181">
        <v>0</v>
      </c>
      <c r="AE52" s="181">
        <v>0</v>
      </c>
      <c r="AF52" s="181">
        <v>0</v>
      </c>
      <c r="AG52" s="181">
        <v>0</v>
      </c>
      <c r="AH52" s="181">
        <v>0</v>
      </c>
      <c r="AI52" s="181">
        <v>0</v>
      </c>
      <c r="AJ52" s="181">
        <v>0</v>
      </c>
    </row>
    <row r="53" spans="1:36" s="173" customFormat="1" ht="12.2" customHeight="1">
      <c r="A53" s="176" t="s">
        <v>418</v>
      </c>
      <c r="B53" s="182" t="s">
        <v>23</v>
      </c>
      <c r="C53" s="181" t="s">
        <v>23</v>
      </c>
      <c r="D53" s="181">
        <v>28868</v>
      </c>
      <c r="E53" s="181" t="s">
        <v>23</v>
      </c>
      <c r="F53" s="181" t="s">
        <v>23</v>
      </c>
      <c r="G53" s="181" t="s">
        <v>23</v>
      </c>
      <c r="H53" s="181" t="s">
        <v>23</v>
      </c>
      <c r="I53" s="181" t="s">
        <v>23</v>
      </c>
      <c r="J53" s="181" t="s">
        <v>23</v>
      </c>
      <c r="K53" s="181" t="s">
        <v>23</v>
      </c>
      <c r="L53" s="181" t="s">
        <v>23</v>
      </c>
      <c r="M53" s="181" t="s">
        <v>23</v>
      </c>
      <c r="N53" s="181" t="s">
        <v>23</v>
      </c>
      <c r="O53" s="181" t="s">
        <v>23</v>
      </c>
      <c r="P53" s="181" t="s">
        <v>23</v>
      </c>
      <c r="Q53" s="181" t="s">
        <v>23</v>
      </c>
      <c r="R53" s="175"/>
      <c r="S53" s="175"/>
      <c r="T53" s="176" t="s">
        <v>418</v>
      </c>
      <c r="U53" s="182">
        <v>0</v>
      </c>
      <c r="V53" s="181">
        <v>0</v>
      </c>
      <c r="W53" s="181">
        <v>77781</v>
      </c>
      <c r="X53" s="181">
        <v>0</v>
      </c>
      <c r="Y53" s="181">
        <v>0</v>
      </c>
      <c r="Z53" s="181">
        <v>0</v>
      </c>
      <c r="AA53" s="181">
        <v>0</v>
      </c>
      <c r="AB53" s="181">
        <v>0</v>
      </c>
      <c r="AC53" s="181">
        <v>0</v>
      </c>
      <c r="AD53" s="181">
        <v>0</v>
      </c>
      <c r="AE53" s="181">
        <v>0</v>
      </c>
      <c r="AF53" s="181">
        <v>0</v>
      </c>
      <c r="AG53" s="181">
        <v>0</v>
      </c>
      <c r="AH53" s="181">
        <v>0</v>
      </c>
      <c r="AI53" s="181">
        <v>0</v>
      </c>
      <c r="AJ53" s="181">
        <v>0</v>
      </c>
    </row>
    <row r="54" spans="1:36" s="173" customFormat="1" ht="27">
      <c r="A54" s="183" t="s">
        <v>417</v>
      </c>
      <c r="B54" s="182" t="s">
        <v>23</v>
      </c>
      <c r="C54" s="181" t="s">
        <v>23</v>
      </c>
      <c r="D54" s="181" t="s">
        <v>23</v>
      </c>
      <c r="E54" s="181" t="s">
        <v>23</v>
      </c>
      <c r="F54" s="181" t="s">
        <v>23</v>
      </c>
      <c r="G54" s="181" t="s">
        <v>23</v>
      </c>
      <c r="H54" s="181" t="s">
        <v>23</v>
      </c>
      <c r="I54" s="181" t="s">
        <v>23</v>
      </c>
      <c r="J54" s="181" t="s">
        <v>23</v>
      </c>
      <c r="K54" s="181" t="s">
        <v>23</v>
      </c>
      <c r="L54" s="181" t="s">
        <v>23</v>
      </c>
      <c r="M54" s="181" t="s">
        <v>23</v>
      </c>
      <c r="N54" s="181" t="s">
        <v>23</v>
      </c>
      <c r="O54" s="181" t="s">
        <v>23</v>
      </c>
      <c r="P54" s="181" t="s">
        <v>23</v>
      </c>
      <c r="Q54" s="181" t="s">
        <v>23</v>
      </c>
      <c r="R54" s="175"/>
      <c r="T54" s="183" t="s">
        <v>417</v>
      </c>
      <c r="U54" s="182">
        <v>0</v>
      </c>
      <c r="V54" s="181">
        <v>0</v>
      </c>
      <c r="W54" s="181">
        <v>0</v>
      </c>
      <c r="X54" s="181">
        <v>0</v>
      </c>
      <c r="Y54" s="181">
        <v>0</v>
      </c>
      <c r="Z54" s="181">
        <v>0</v>
      </c>
      <c r="AA54" s="181">
        <v>0</v>
      </c>
      <c r="AB54" s="181">
        <v>0</v>
      </c>
      <c r="AC54" s="181">
        <v>0</v>
      </c>
      <c r="AD54" s="181">
        <v>0</v>
      </c>
      <c r="AE54" s="181">
        <v>0</v>
      </c>
      <c r="AF54" s="181">
        <v>0</v>
      </c>
      <c r="AG54" s="181">
        <v>0</v>
      </c>
      <c r="AH54" s="181">
        <v>0</v>
      </c>
      <c r="AI54" s="181">
        <v>0</v>
      </c>
      <c r="AJ54" s="181">
        <v>0</v>
      </c>
    </row>
    <row r="55" spans="1:36" s="173" customFormat="1" ht="12.2" customHeight="1" thickBot="1">
      <c r="A55" s="180" t="s">
        <v>416</v>
      </c>
      <c r="B55" s="179" t="s">
        <v>23</v>
      </c>
      <c r="C55" s="178" t="s">
        <v>23</v>
      </c>
      <c r="D55" s="178">
        <v>6000</v>
      </c>
      <c r="E55" s="178" t="s">
        <v>23</v>
      </c>
      <c r="F55" s="178" t="s">
        <v>23</v>
      </c>
      <c r="G55" s="178" t="s">
        <v>23</v>
      </c>
      <c r="H55" s="178" t="s">
        <v>23</v>
      </c>
      <c r="I55" s="178" t="s">
        <v>23</v>
      </c>
      <c r="J55" s="178" t="s">
        <v>23</v>
      </c>
      <c r="K55" s="178" t="s">
        <v>23</v>
      </c>
      <c r="L55" s="178" t="s">
        <v>23</v>
      </c>
      <c r="M55" s="178" t="s">
        <v>23</v>
      </c>
      <c r="N55" s="178" t="s">
        <v>23</v>
      </c>
      <c r="O55" s="178" t="s">
        <v>23</v>
      </c>
      <c r="P55" s="178" t="s">
        <v>23</v>
      </c>
      <c r="Q55" s="178" t="s">
        <v>23</v>
      </c>
      <c r="R55" s="175"/>
      <c r="S55" s="175"/>
      <c r="T55" s="180" t="s">
        <v>416</v>
      </c>
      <c r="U55" s="179">
        <v>0</v>
      </c>
      <c r="V55" s="178">
        <v>0</v>
      </c>
      <c r="W55" s="178">
        <v>0</v>
      </c>
      <c r="X55" s="178">
        <v>0</v>
      </c>
      <c r="Y55" s="178">
        <v>0</v>
      </c>
      <c r="Z55" s="178">
        <v>0</v>
      </c>
      <c r="AA55" s="178">
        <v>0</v>
      </c>
      <c r="AB55" s="178">
        <v>0</v>
      </c>
      <c r="AC55" s="178">
        <v>0</v>
      </c>
      <c r="AD55" s="178">
        <v>0</v>
      </c>
      <c r="AE55" s="178">
        <v>0</v>
      </c>
      <c r="AF55" s="178">
        <v>0</v>
      </c>
      <c r="AG55" s="178">
        <v>0</v>
      </c>
      <c r="AH55" s="178">
        <v>0</v>
      </c>
      <c r="AI55" s="178">
        <v>0</v>
      </c>
      <c r="AJ55" s="178">
        <v>0</v>
      </c>
    </row>
    <row r="56" spans="1:36" s="174" customFormat="1" ht="11.45" customHeight="1">
      <c r="A56" s="176" t="s">
        <v>415</v>
      </c>
      <c r="B56" s="176"/>
      <c r="C56" s="176"/>
      <c r="D56" s="177"/>
      <c r="E56" s="177"/>
      <c r="F56" s="174" t="s">
        <v>414</v>
      </c>
      <c r="G56" s="177"/>
      <c r="H56" s="177"/>
      <c r="I56" s="173"/>
      <c r="J56" s="177"/>
      <c r="K56" s="173"/>
      <c r="L56" s="177"/>
      <c r="M56" s="177"/>
      <c r="N56" s="177"/>
      <c r="O56" s="173"/>
      <c r="P56" s="173"/>
      <c r="Q56" s="175"/>
      <c r="R56" s="175"/>
      <c r="T56" s="176"/>
    </row>
    <row r="57" spans="1:36" s="173" customFormat="1" ht="11.45" customHeight="1">
      <c r="A57" s="176" t="s">
        <v>413</v>
      </c>
      <c r="F57" s="174" t="s">
        <v>412</v>
      </c>
      <c r="Q57" s="175"/>
    </row>
    <row r="58" spans="1:36" s="173" customFormat="1" ht="11.25" customHeight="1">
      <c r="A58" s="458" t="s">
        <v>411</v>
      </c>
      <c r="B58" s="458"/>
      <c r="C58" s="458"/>
      <c r="F58" s="174" t="s">
        <v>410</v>
      </c>
    </row>
    <row r="62" spans="1:36">
      <c r="A62" s="172"/>
    </row>
  </sheetData>
  <sheetProtection formatCells="0" formatRows="0" insertRows="0" deleteRows="0"/>
  <mergeCells count="53">
    <mergeCell ref="A58:C58"/>
    <mergeCell ref="P12:P13"/>
    <mergeCell ref="Q12:Q13"/>
    <mergeCell ref="J12:J13"/>
    <mergeCell ref="K12:K13"/>
    <mergeCell ref="N12:N13"/>
    <mergeCell ref="O12:O13"/>
    <mergeCell ref="L12:L13"/>
    <mergeCell ref="M12:M13"/>
    <mergeCell ref="C12:C13"/>
    <mergeCell ref="F12:F13"/>
    <mergeCell ref="G12:G13"/>
    <mergeCell ref="I4:J4"/>
    <mergeCell ref="K4:M4"/>
    <mergeCell ref="E5:E6"/>
    <mergeCell ref="P11:Q11"/>
    <mergeCell ref="N5:N6"/>
    <mergeCell ref="O5:O6"/>
    <mergeCell ref="P5:P6"/>
    <mergeCell ref="Q5:Q6"/>
    <mergeCell ref="N10:Q10"/>
    <mergeCell ref="N11:O11"/>
    <mergeCell ref="P4:Q4"/>
    <mergeCell ref="F4:G4"/>
    <mergeCell ref="B5:B6"/>
    <mergeCell ref="C5:C6"/>
    <mergeCell ref="L5:L6"/>
    <mergeCell ref="B4:D4"/>
    <mergeCell ref="D5:D6"/>
    <mergeCell ref="M5:M6"/>
    <mergeCell ref="J5:J6"/>
    <mergeCell ref="N4:O4"/>
    <mergeCell ref="A2:E2"/>
    <mergeCell ref="F2:Q2"/>
    <mergeCell ref="N3:Q3"/>
    <mergeCell ref="F3:M3"/>
    <mergeCell ref="B3:E3"/>
    <mergeCell ref="K11:M11"/>
    <mergeCell ref="I5:I6"/>
    <mergeCell ref="F11:G11"/>
    <mergeCell ref="F5:F6"/>
    <mergeCell ref="B12:B13"/>
    <mergeCell ref="B11:D11"/>
    <mergeCell ref="G5:G6"/>
    <mergeCell ref="I11:J11"/>
    <mergeCell ref="B10:E10"/>
    <mergeCell ref="F10:M10"/>
    <mergeCell ref="H5:H6"/>
    <mergeCell ref="K5:K6"/>
    <mergeCell ref="D12:D13"/>
    <mergeCell ref="E12:E13"/>
    <mergeCell ref="H12:H13"/>
    <mergeCell ref="I12:I13"/>
  </mergeCells>
  <phoneticPr fontId="3" type="noConversion"/>
  <printOptions horizontalCentered="1"/>
  <pageMargins left="0.59055118110236227" right="0.70866141732283472" top="0.6692913385826772" bottom="0.6692913385826772" header="0.27559055118110237" footer="0.27559055118110237"/>
  <pageSetup paperSize="9" firstPageNumber="156"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已命名的範圍</vt:lpstr>
      </vt:variant>
      <vt:variant>
        <vt:i4>11</vt:i4>
      </vt:variant>
    </vt:vector>
  </HeadingPairs>
  <TitlesOfParts>
    <vt:vector size="30" baseType="lpstr">
      <vt:lpstr>5-1</vt:lpstr>
      <vt:lpstr>5-1 續</vt:lpstr>
      <vt:lpstr>5-2</vt:lpstr>
      <vt:lpstr>5-2 續</vt:lpstr>
      <vt:lpstr>5-3</vt:lpstr>
      <vt:lpstr>5-4</vt:lpstr>
      <vt:lpstr>5-4 續</vt:lpstr>
      <vt:lpstr>5-5</vt:lpstr>
      <vt:lpstr>5-6</vt:lpstr>
      <vt:lpstr>5-6 續</vt:lpstr>
      <vt:lpstr>5-7</vt:lpstr>
      <vt:lpstr>5-7 續</vt:lpstr>
      <vt:lpstr>5-8</vt:lpstr>
      <vt:lpstr>5-8 續</vt:lpstr>
      <vt:lpstr>5-9</vt:lpstr>
      <vt:lpstr>5-10</vt:lpstr>
      <vt:lpstr>5-11</vt:lpstr>
      <vt:lpstr>5-12</vt:lpstr>
      <vt:lpstr>5-13</vt:lpstr>
      <vt:lpstr>'5-11'!Print_Area</vt:lpstr>
      <vt:lpstr>'5-12'!Print_Area</vt:lpstr>
      <vt:lpstr>'5-13'!Print_Area</vt:lpstr>
      <vt:lpstr>'5-2 續'!Print_Area</vt:lpstr>
      <vt:lpstr>'5-5'!Print_Area</vt:lpstr>
      <vt:lpstr>'5-6'!Print_Area</vt:lpstr>
      <vt:lpstr>'5-6 續'!Print_Area</vt:lpstr>
      <vt:lpstr>'5-7'!Print_Area</vt:lpstr>
      <vt:lpstr>'5-7 續'!Print_Area</vt:lpstr>
      <vt:lpstr>'5-8'!Print_Area</vt:lpstr>
      <vt:lpstr>'5-8 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桃園市政府主計處</dc:creator>
  <cp:lastModifiedBy>簡呈澔</cp:lastModifiedBy>
  <cp:lastPrinted>2018-07-26T07:45:38Z</cp:lastPrinted>
  <dcterms:created xsi:type="dcterms:W3CDTF">2018-07-22T12:35:51Z</dcterms:created>
  <dcterms:modified xsi:type="dcterms:W3CDTF">2018-08-01T09:15:49Z</dcterms:modified>
</cp:coreProperties>
</file>